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tabRatio="959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pat11ión" sheetId="15" r:id="rId15"/>
    <sheet name="pat12día" sheetId="16" r:id="rId16"/>
    <sheet name="pat13tal" sheetId="17" r:id="rId17"/>
    <sheet name="rem14no)" sheetId="18" r:id="rId18"/>
    <sheet name="rem15no)" sheetId="19" r:id="rId19"/>
    <sheet name="alg16dón" sheetId="20" r:id="rId20"/>
    <sheet name="gir17sol" sheetId="21" r:id="rId21"/>
    <sheet name="soj18oja" sheetId="22" r:id="rId22"/>
    <sheet name="tab19aco" sheetId="23" r:id="rId23"/>
    <sheet name="san20día" sheetId="24" r:id="rId24"/>
    <sheet name="mel21lón" sheetId="25" r:id="rId25"/>
    <sheet name="tom22-V)" sheetId="26" r:id="rId26"/>
    <sheet name="tom23IX)" sheetId="27" r:id="rId27"/>
    <sheet name="tom24II)" sheetId="28" r:id="rId28"/>
    <sheet name="tom25rva" sheetId="29" r:id="rId29"/>
    <sheet name="pim26rva" sheetId="30" r:id="rId30"/>
    <sheet name="ceb27ano" sheetId="31" r:id="rId31"/>
    <sheet name="end28ias" sheetId="32" r:id="rId32"/>
    <sheet name="esp29cas" sheetId="33" r:id="rId33"/>
    <sheet name="cha30ñón" sheetId="34" r:id="rId34"/>
    <sheet name="otr31tas" sheetId="35" r:id="rId35"/>
    <sheet name="bró32oli" sheetId="36" r:id="rId36"/>
    <sheet name="api33pio" sheetId="37" r:id="rId37"/>
    <sheet name="pep34llo" sheetId="38" r:id="rId38"/>
    <sheet name="ber35ena" sheetId="39" r:id="rId39"/>
    <sheet name="cal36aza" sheetId="40" r:id="rId40"/>
    <sheet name="zan37ria" sheetId="41" r:id="rId41"/>
    <sheet name="nab38abo" sheetId="42" r:id="rId42"/>
    <sheet name="pue39rro" sheetId="43" r:id="rId43"/>
    <sheet name="sat40mas" sheetId="44" r:id="rId44"/>
    <sheet name="man41esa" sheetId="45" r:id="rId45"/>
    <sheet name="per42tal" sheetId="46" r:id="rId46"/>
    <sheet name="mel43tón" sheetId="47" r:id="rId47"/>
    <sheet name="kiw44iwi" sheetId="48" r:id="rId48"/>
    <sheet name="nue45uez" sheetId="49" r:id="rId49"/>
    <sheet name="cas46aña" sheetId="50" r:id="rId50"/>
    <sheet name="alm47dra" sheetId="51" r:id="rId51"/>
    <sheet name="ave48ana" sheetId="52" r:id="rId52"/>
    <sheet name="uva49esa" sheetId="53" r:id="rId53"/>
    <sheet name="uva50ión" sheetId="54" r:id="rId54"/>
    <sheet name="ace52ezo" sheetId="55" r:id="rId55"/>
    <sheet name="ace53ara" sheetId="56" r:id="rId56"/>
    <sheet name="ace54ite" sheetId="57" r:id="rId57"/>
    <sheet name="Hoja_del_programa" sheetId="58" r:id="rId58"/>
  </sheets>
  <externalReferences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xlnm.Print_Area" localSheetId="8">'ceb5tal'!$A$1:$K$88</definedName>
    <definedName name="_xlnm.Print_Area" localSheetId="0">'portada'!$A$1:$K$70</definedName>
    <definedName name="_xlnm.Print_Area" localSheetId="2">'resumen nacional'!$A$1:$AB$91</definedName>
    <definedName name="_xlnm.Print_Area" localSheetId="40">'zan37ria'!$A$1:$K$88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54">'ace52ezo'!#REF!</definedName>
    <definedName name="Menú_cuaderno" localSheetId="55">'ace53ara'!#REF!</definedName>
    <definedName name="Menú_cuaderno" localSheetId="56">'ace54ite'!#REF!</definedName>
    <definedName name="Menú_cuaderno" localSheetId="19">'alg16dón'!#REF!</definedName>
    <definedName name="Menú_cuaderno" localSheetId="50">'alm47dra'!#REF!</definedName>
    <definedName name="Menú_cuaderno" localSheetId="36">'api33pio'!#REF!</definedName>
    <definedName name="Menú_cuaderno" localSheetId="13">'arr10roz'!#REF!</definedName>
    <definedName name="Menú_cuaderno" localSheetId="51">'ave48ana'!#REF!</definedName>
    <definedName name="Menú_cuaderno" localSheetId="9">'ave6ena'!#REF!</definedName>
    <definedName name="Menú_cuaderno" localSheetId="38">'ber35ena'!#REF!</definedName>
    <definedName name="Menú_cuaderno" localSheetId="35">'bró32oli'!#REF!</definedName>
    <definedName name="Menú_cuaderno" localSheetId="39">'cal36aza'!#REF!</definedName>
    <definedName name="Menú_cuaderno" localSheetId="49">'cas46aña'!#REF!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3">'cha30ñón'!#REF!</definedName>
    <definedName name="Menú_cuaderno" localSheetId="31">'end28ias'!#REF!</definedName>
    <definedName name="Menú_cuaderno" localSheetId="32">'esp29cas'!#REF!</definedName>
    <definedName name="Menú_cuaderno" localSheetId="20">'gir17sol'!#REF!</definedName>
    <definedName name="Menú_cuaderno" localSheetId="47">'kiw44iwi'!#REF!</definedName>
    <definedName name="Menú_cuaderno" localSheetId="12">'maí9aíz'!#REF!</definedName>
    <definedName name="Menú_cuaderno" localSheetId="44">'man41esa'!#REF!</definedName>
    <definedName name="Menú_cuaderno" localSheetId="24">'mel21lón'!#REF!</definedName>
    <definedName name="Menú_cuaderno" localSheetId="46">'mel43tón'!#REF!</definedName>
    <definedName name="Menú_cuaderno" localSheetId="41">'nab38abo'!#REF!</definedName>
    <definedName name="Menú_cuaderno" localSheetId="48">'nue45uez'!#REF!</definedName>
    <definedName name="Menú_cuaderno" localSheetId="34">'otr31tas'!#REF!</definedName>
    <definedName name="Menú_cuaderno" localSheetId="14">'pat11ión'!#REF!</definedName>
    <definedName name="Menú_cuaderno" localSheetId="15">'pat12día'!#REF!</definedName>
    <definedName name="Menú_cuaderno" localSheetId="16">'pat13tal'!#REF!</definedName>
    <definedName name="Menú_cuaderno" localSheetId="37">'pep34llo'!#REF!</definedName>
    <definedName name="Menú_cuaderno" localSheetId="45">'per42tal'!#REF!</definedName>
    <definedName name="Menú_cuaderno" localSheetId="29">'pim26rva'!#REF!</definedName>
    <definedName name="Menú_cuaderno" localSheetId="0">'[5]tri0ndo'!#REF!</definedName>
    <definedName name="Menú_cuaderno" localSheetId="42">'pue39rro'!#REF!</definedName>
    <definedName name="Menú_cuaderno" localSheetId="17">'rem14no)'!#REF!</definedName>
    <definedName name="Menú_cuaderno" localSheetId="18">'rem15no)'!#REF!</definedName>
    <definedName name="Menú_cuaderno" localSheetId="23">'san20día'!#REF!</definedName>
    <definedName name="Menú_cuaderno" localSheetId="43">'sat40mas'!#REF!</definedName>
    <definedName name="Menú_cuaderno" localSheetId="21">'soj18oja'!#REF!</definedName>
    <definedName name="Menú_cuaderno" localSheetId="22">'tab19aco'!#REF!</definedName>
    <definedName name="Menú_cuaderno" localSheetId="25">'tom22-V)'!#REF!</definedName>
    <definedName name="Menú_cuaderno" localSheetId="26">'tom23IX)'!#REF!</definedName>
    <definedName name="Menú_cuaderno" localSheetId="27">'tom24II)'!#REF!</definedName>
    <definedName name="Menú_cuaderno" localSheetId="28">'tom25rva'!#REF!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'uva49esa'!#REF!</definedName>
    <definedName name="Menú_cuaderno" localSheetId="53">'uva50ión'!#REF!</definedName>
    <definedName name="Menú_cuaderno" localSheetId="40">'zan37ria'!#REF!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<sst xmlns="http://schemas.openxmlformats.org/spreadsheetml/2006/main" count="4199" uniqueCount="338">
  <si>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</si>
  <si>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</si>
  <si>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</si>
  <si>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</si>
  <si>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</si>
  <si>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</si>
  <si>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</si>
  <si>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</si>
  <si>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</si>
  <si>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</si>
  <si>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</si>
  <si>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</si>
  <si>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</si>
  <si>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</si>
  <si>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</si>
  <si>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</si>
  <si>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</si>
  <si>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</si>
  <si>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</si>
  <si>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</si>
  <si>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</si>
  <si>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</si>
  <si>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</si>
  <si>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</si>
  <si>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</si>
  <si>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</si>
  <si>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</si>
  <si>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</si>
  <si>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</si>
  <si>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</si>
  <si>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</si>
  <si>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</si>
  <si>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</si>
  <si>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</si>
  <si>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</si>
  <si>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</si>
  <si>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</si>
  <si>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</si>
  <si>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</si>
  <si>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</si>
  <si>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</si>
  <si>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</si>
  <si>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</si>
  <si>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</si>
  <si>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</si>
  <si>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</si>
  <si>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</si>
  <si>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</si>
  <si>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</si>
  <si>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</si>
  <si>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</si>
  <si>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</si>
  <si>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</si>
  <si>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</si>
  <si>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</si>
  <si>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</si>
  <si>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</si>
  <si>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</si>
  <si>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</si>
  <si>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</si>
  <si>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</si>
  <si>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</si>
  <si>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</si>
  <si>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</si>
  <si>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</si>
  <si>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</si>
  <si>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</si>
  <si>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</si>
  <si>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</si>
  <si>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</si>
  <si>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2020 SEPTIEMBRE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</si>
  <si>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</si>
  <si>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</si>
  <si>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</si>
  <si>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</si>
  <si>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</si>
  <si>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</si>
  <si>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</si>
  <si>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</si>
  <si>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</si>
  <si>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</si>
  <si>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PATATA MEDIA ESTACIÓN</t>
  </si>
  <si>
    <t>PATATA TARDÍA</t>
  </si>
  <si>
    <t>PATATA TOTAL</t>
  </si>
  <si>
    <t>REMOLACHA AZUCARERA (R. VERANO)</t>
  </si>
  <si>
    <t>REMOLACHA AZUCARERA (R. INVIERNO)</t>
  </si>
  <si>
    <t>ALGODÓN</t>
  </si>
  <si>
    <t>GIRASOL</t>
  </si>
  <si>
    <t>SOJA</t>
  </si>
  <si>
    <t>TABACO</t>
  </si>
  <si>
    <t>SANDÍA</t>
  </si>
  <si>
    <t>MELÓN</t>
  </si>
  <si>
    <t>TOMATE (REC. 1-I/31-V)</t>
  </si>
  <si>
    <t>TOMATE (REC. 1-VI/30-IX)</t>
  </si>
  <si>
    <t>TOMATE (REC. 1-X/31XII)</t>
  </si>
  <si>
    <t>TOMATE CONSERVA</t>
  </si>
  <si>
    <t>PIMIENTO CONSERVA</t>
  </si>
  <si>
    <t>CEBOLLA GRANO Y MEDIO GRANO</t>
  </si>
  <si>
    <t>ENDIVIAS</t>
  </si>
  <si>
    <t>ESPINACAS</t>
  </si>
  <si>
    <t>CHAMPIÑÓN</t>
  </si>
  <si>
    <t>OTRAS SETAS</t>
  </si>
  <si>
    <t>BRÓCOLI</t>
  </si>
  <si>
    <t>APIO</t>
  </si>
  <si>
    <t>PEPINILLO</t>
  </si>
  <si>
    <t>BERENJENA</t>
  </si>
  <si>
    <t>CALABAZA</t>
  </si>
  <si>
    <t>ZANAHORIA</t>
  </si>
  <si>
    <t>NABO</t>
  </si>
  <si>
    <t>PUERRO</t>
  </si>
  <si>
    <t>SATSUMAS</t>
  </si>
  <si>
    <t>MANZANA DE MESA</t>
  </si>
  <si>
    <t>PERA TOTAL</t>
  </si>
  <si>
    <t>MELOCOTÓN</t>
  </si>
  <si>
    <t>KIWI</t>
  </si>
  <si>
    <t>NUEZ</t>
  </si>
  <si>
    <t>CASTAÑA</t>
  </si>
  <si>
    <t>ALMENDRA</t>
  </si>
  <si>
    <t>AVELLANA</t>
  </si>
  <si>
    <t>UVA DE MESA</t>
  </si>
  <si>
    <t>UVA VINIFICACIÓN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</si>
  <si>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</si>
  <si>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</si>
  <si>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</si>
  <si>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</si>
  <si>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</si>
  <si>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</si>
  <si>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</si>
  <si>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</si>
  <si>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</si>
  <si>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</si>
  <si>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SEPTIEMBRE 2020</t>
  </si>
  <si>
    <t>HORTALIZAS</t>
  </si>
  <si>
    <t>tomate (rec. 1-i/31-v)</t>
  </si>
  <si>
    <t>apio</t>
  </si>
  <si>
    <t>berenjena</t>
  </si>
  <si>
    <t>zanahoria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</si>
  <si>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</si>
  <si>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</si>
  <si>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</si>
  <si>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</si>
  <si>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</si>
  <si>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</si>
  <si>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</si>
  <si>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</si>
  <si>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</si>
  <si>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</si>
  <si>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</si>
  <si>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</si>
  <si>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</si>
  <si>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</si>
  <si>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</si>
  <si>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</si>
  <si>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</si>
  <si>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</si>
  <si>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</si>
  <si>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</si>
  <si>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</si>
  <si>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</si>
  <si>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</si>
  <si>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</si>
  <si>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</si>
  <si>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</si>
  <si>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</si>
  <si>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</si>
  <si>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</si>
  <si>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</si>
  <si>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</si>
  <si>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</si>
  <si>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</si>
  <si>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</si>
  <si>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</si>
  <si>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</si>
  <si>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</si>
  <si>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</si>
  <si>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</si>
  <si>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</si>
  <si>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</si>
  <si>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</si>
  <si>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</si>
  <si>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</si>
  <si>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</si>
  <si>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</si>
  <si>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</si>
  <si>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</si>
  <si>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</si>
  <si>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</si>
  <si>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</si>
  <si>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</si>
  <si>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</si>
  <si>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</si>
  <si>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</si>
  <si>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</si>
  <si>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</si>
  <si>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calabaza</t>
  </si>
  <si>
    <t>calabacín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</si>
  <si>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</si>
  <si>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</si>
  <si>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</si>
  <si>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</si>
  <si>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</si>
  <si>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</si>
  <si>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</si>
  <si>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</si>
  <si>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</si>
  <si>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</si>
  <si>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</si>
  <si>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</si>
  <si>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</si>
  <si>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</si>
  <si>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</si>
  <si>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</si>
  <si>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</si>
  <si>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</si>
  <si>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</si>
  <si>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</si>
  <si>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</si>
  <si>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</si>
  <si>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</si>
  <si>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</si>
  <si>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</si>
  <si>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</si>
  <si>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</si>
  <si>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</si>
  <si>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</si>
  <si>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</si>
  <si>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</si>
  <si>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</si>
  <si>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</si>
  <si>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</si>
  <si>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</si>
  <si>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</si>
  <si>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</si>
  <si>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</si>
  <si>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</si>
  <si>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</si>
  <si>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</si>
  <si>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</si>
  <si>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</si>
  <si>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</si>
  <si>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</si>
  <si>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</si>
  <si>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</si>
  <si>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</si>
  <si>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</si>
  <si>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tabaco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</si>
  <si>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</si>
  <si>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</si>
  <si>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</si>
  <si>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</si>
  <si>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</si>
  <si>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</si>
  <si>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</si>
  <si>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cebolla grano y medio grano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</si>
  <si>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</si>
  <si>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</si>
  <si>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</si>
  <si>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</si>
  <si>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</si>
  <si>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</si>
  <si>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pepinillo</t>
  </si>
  <si>
    <t xml:space="preserve"> berenjena</t>
  </si>
  <si>
    <t xml:space="preserve"> calabaza</t>
  </si>
  <si>
    <t xml:space="preserve"> zanahoria</t>
  </si>
  <si>
    <t xml:space="preserve"> nabo</t>
  </si>
  <si>
    <t xml:space="preserve"> puerro</t>
  </si>
  <si>
    <t xml:space="preserve"> satsumas</t>
  </si>
  <si>
    <t xml:space="preserve"> manzana de mesa</t>
  </si>
  <si>
    <t xml:space="preserve"> pera total</t>
  </si>
  <si>
    <t xml:space="preserve"> melocotón</t>
  </si>
  <si>
    <t xml:space="preserve"> kiwi</t>
  </si>
  <si>
    <t xml:space="preserve"> nuez</t>
  </si>
  <si>
    <t xml:space="preserve"> castaña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</si>
  <si>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</si>
  <si>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</si>
  <si>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</si>
  <si>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</si>
  <si>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aceituna de aderezo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</si>
  <si>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</si>
  <si>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</si>
  <si>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</si>
  <si>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</si>
  <si>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SEPTIEMBRE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</si>
  <si>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</si>
  <si>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</si>
  <si>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</si>
  <si>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</si>
  <si>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</si>
  <si>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12/11/2020</t>
  </si>
  <si>
    <t xml:space="preserve">   Resumen de cifras nacionales .......................................................................... páginas 7 y 8</t>
  </si>
  <si>
    <t>cereales otoño invierno</t>
  </si>
  <si>
    <t>remolacha total</t>
  </si>
  <si>
    <t>endivias (9)</t>
  </si>
  <si>
    <t>champiñón (9)</t>
  </si>
  <si>
    <t>otras setas (9)</t>
  </si>
  <si>
    <t>pepinillo (9)</t>
  </si>
  <si>
    <t>nabo (10)</t>
  </si>
  <si>
    <t>rábano (9)</t>
  </si>
  <si>
    <t>MES (1)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</si>
  <si>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</si>
  <si>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</si>
  <si>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</si>
  <si>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</si>
  <si>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</si>
  <si>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</si>
  <si>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</si>
  <si>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</si>
  <si>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</si>
  <si>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</si>
  <si>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</si>
  <si>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</si>
  <si>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</si>
  <si>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</si>
  <si>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</si>
  <si>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</si>
  <si>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 En cosechas anteriores son la producción provincial de uva</t>
  </si>
  <si>
    <t>Nota: Madrid sin actualizar información por falta de envío de datos por parte de la comunidad autónoma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</si>
  <si>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</si>
  <si>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</si>
  <si>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</si>
  <si>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</si>
  <si>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</si>
  <si>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</si>
  <si>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</si>
  <si>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</si>
  <si>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</si>
  <si>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</si>
  <si>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</si>
  <si>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</si>
  <si>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</si>
  <si>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</si>
  <si>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</si>
  <si>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</si>
  <si>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</si>
  <si>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</si>
  <si>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</si>
  <si>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DEFINIT.</t>
  </si>
  <si>
    <t>DEFINITIVO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</si>
</sst>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0.0000"/>
    <numFmt numFmtId="168" formatCode="0.000"/>
    <numFmt numFmtId="169" formatCode="#,##0.0000"/>
    <numFmt numFmtId="170" formatCode="#,##0__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7" applyFont="1" applyFill="1">
      <alignment/>
      <protection/>
    </xf>
    <xf numFmtId="0" fontId="9" fillId="0" borderId="0" xfId="57" applyFont="1">
      <alignment/>
      <protection/>
    </xf>
    <xf numFmtId="0" fontId="6" fillId="0" borderId="0" xfId="57" applyFont="1" applyFill="1" applyAlignment="1" quotePrefix="1">
      <alignment horizontal="left"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34" borderId="27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NumberFormat="1" applyFont="1" applyFill="1" applyBorder="1" applyAlignment="1" applyProtection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7" fillId="0" borderId="0" xfId="57" applyFont="1" applyFill="1" applyAlignment="1">
      <alignment vertical="justify"/>
      <protection/>
    </xf>
    <xf numFmtId="0" fontId="4" fillId="0" borderId="0" xfId="57" applyFont="1" applyFill="1" applyAlignment="1">
      <alignment vertical="justify"/>
      <protection/>
    </xf>
    <xf numFmtId="165" fontId="4" fillId="0" borderId="0" xfId="57" applyNumberFormat="1" applyFont="1" applyFill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165" fontId="4" fillId="0" borderId="0" xfId="57" applyNumberFormat="1" applyFont="1" applyAlignment="1" applyProtection="1">
      <alignment vertical="justify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Alignment="1">
      <alignment horizontal="right" vertical="justify"/>
      <protection/>
    </xf>
    <xf numFmtId="165" fontId="4" fillId="0" borderId="0" xfId="57" applyNumberFormat="1" applyFont="1" applyFill="1" applyAlignment="1" applyProtection="1">
      <alignment vertical="justify"/>
      <protection/>
    </xf>
    <xf numFmtId="0" fontId="4" fillId="0" borderId="0" xfId="57" applyFont="1">
      <alignment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6" fillId="34" borderId="12" xfId="57" applyFont="1" applyFill="1" applyBorder="1" applyAlignment="1">
      <alignment horizontal="center"/>
      <protection/>
    </xf>
    <xf numFmtId="0" fontId="6" fillId="34" borderId="13" xfId="57" applyNumberFormat="1" applyFont="1" applyFill="1" applyBorder="1" applyAlignment="1" applyProtection="1">
      <alignment horizontal="center"/>
      <protection/>
    </xf>
    <xf numFmtId="0" fontId="7" fillId="0" borderId="0" xfId="57" applyFont="1">
      <alignment/>
      <protection/>
    </xf>
    <xf numFmtId="3" fontId="7" fillId="0" borderId="0" xfId="57" applyNumberFormat="1" applyFont="1" applyFill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" fillId="33" borderId="0" xfId="56" applyFill="1" applyAlignment="1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Border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4" borderId="35" xfId="56" applyFill="1" applyBorder="1">
      <alignment/>
      <protection/>
    </xf>
    <xf numFmtId="0" fontId="2" fillId="34" borderId="36" xfId="56" applyFill="1" applyBorder="1">
      <alignment/>
      <protection/>
    </xf>
    <xf numFmtId="0" fontId="2" fillId="34" borderId="37" xfId="56" applyFill="1" applyBorder="1">
      <alignment/>
      <protection/>
    </xf>
    <xf numFmtId="0" fontId="2" fillId="34" borderId="38" xfId="56" applyFill="1" applyBorder="1">
      <alignment/>
      <protection/>
    </xf>
    <xf numFmtId="0" fontId="2" fillId="34" borderId="0" xfId="56" applyFill="1" applyBorder="1">
      <alignment/>
      <protection/>
    </xf>
    <xf numFmtId="0" fontId="2" fillId="34" borderId="39" xfId="56" applyFill="1" applyBorder="1">
      <alignment/>
      <protection/>
    </xf>
    <xf numFmtId="0" fontId="14" fillId="34" borderId="38" xfId="56" applyFont="1" applyFill="1" applyBorder="1">
      <alignment/>
      <protection/>
    </xf>
    <xf numFmtId="0" fontId="14" fillId="34" borderId="0" xfId="56" applyFont="1" applyFill="1" applyBorder="1">
      <alignment/>
      <protection/>
    </xf>
    <xf numFmtId="0" fontId="14" fillId="34" borderId="39" xfId="56" applyFont="1" applyFill="1" applyBorder="1">
      <alignment/>
      <protection/>
    </xf>
    <xf numFmtId="0" fontId="2" fillId="34" borderId="40" xfId="56" applyFill="1" applyBorder="1">
      <alignment/>
      <protection/>
    </xf>
    <xf numFmtId="0" fontId="2" fillId="34" borderId="41" xfId="56" applyFill="1" applyBorder="1">
      <alignment/>
      <protection/>
    </xf>
    <xf numFmtId="0" fontId="2" fillId="34" borderId="42" xfId="56" applyFill="1" applyBorder="1">
      <alignment/>
      <protection/>
    </xf>
    <xf numFmtId="0" fontId="10" fillId="33" borderId="0" xfId="56" applyFont="1" applyFill="1" applyAlignment="1">
      <alignment/>
      <protection/>
    </xf>
    <xf numFmtId="0" fontId="12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Border="1" applyAlignment="1" quotePrefix="1">
      <alignment horizontal="center" vertical="center"/>
      <protection/>
    </xf>
    <xf numFmtId="0" fontId="12" fillId="0" borderId="0" xfId="56" applyFont="1">
      <alignment/>
      <protection/>
    </xf>
    <xf numFmtId="0" fontId="2" fillId="0" borderId="0" xfId="56" applyBorder="1">
      <alignment/>
      <protection/>
    </xf>
    <xf numFmtId="0" fontId="7" fillId="0" borderId="0" xfId="57" applyFont="1" applyAlignment="1">
      <alignment vertical="justify" wrapText="1"/>
      <protection/>
    </xf>
    <xf numFmtId="0" fontId="7" fillId="0" borderId="0" xfId="57" applyFont="1" applyBorder="1" applyAlignment="1">
      <alignment vertical="justify"/>
      <protection/>
    </xf>
    <xf numFmtId="0" fontId="7" fillId="0" borderId="0" xfId="57" applyNumberFormat="1" applyFont="1" applyAlignment="1">
      <alignment horizontal="left" vertical="top" wrapText="1" readingOrder="1"/>
      <protection/>
    </xf>
    <xf numFmtId="0" fontId="52" fillId="0" borderId="0" xfId="0" applyFont="1" applyAlignment="1">
      <alignment/>
    </xf>
    <xf numFmtId="165" fontId="7" fillId="0" borderId="0" xfId="57" applyNumberFormat="1" applyFont="1" applyAlignment="1">
      <alignment vertical="justify"/>
      <protection/>
    </xf>
    <xf numFmtId="0" fontId="7" fillId="0" borderId="0" xfId="57" applyFont="1" applyAlignment="1">
      <alignment horizontal="left" vertical="justify" wrapText="1"/>
      <protection/>
    </xf>
    <xf numFmtId="0" fontId="6" fillId="0" borderId="0" xfId="57" applyFont="1" applyAlignment="1">
      <alignment horizontal="left" vertical="justify" wrapText="1"/>
      <protection/>
    </xf>
    <xf numFmtId="165" fontId="2" fillId="0" borderId="0" xfId="54" applyNumberFormat="1" applyFont="1" applyAlignment="1">
      <alignment vertical="justify"/>
      <protection/>
    </xf>
    <xf numFmtId="166" fontId="7" fillId="33" borderId="0" xfId="54" applyNumberFormat="1" applyFont="1" applyFill="1" applyBorder="1" applyAlignment="1" applyProtection="1">
      <alignment vertical="justify"/>
      <protection/>
    </xf>
    <xf numFmtId="166" fontId="6" fillId="34" borderId="21" xfId="54" applyNumberFormat="1" applyFont="1" applyFill="1" applyBorder="1" applyAlignment="1" applyProtection="1">
      <alignment vertical="justify"/>
      <protection/>
    </xf>
    <xf numFmtId="166" fontId="6" fillId="34" borderId="22" xfId="54" applyNumberFormat="1" applyFont="1" applyFill="1" applyBorder="1" applyAlignment="1" applyProtection="1">
      <alignment vertical="justify"/>
      <protection/>
    </xf>
    <xf numFmtId="166" fontId="7" fillId="34" borderId="15" xfId="54" applyNumberFormat="1" applyFont="1" applyFill="1" applyBorder="1" applyAlignment="1" applyProtection="1">
      <alignment vertical="justify"/>
      <protection/>
    </xf>
    <xf numFmtId="166" fontId="7" fillId="34" borderId="16" xfId="54" applyNumberFormat="1" applyFont="1" applyFill="1" applyBorder="1" applyAlignment="1" applyProtection="1">
      <alignment vertical="justify"/>
      <protection/>
    </xf>
    <xf numFmtId="166" fontId="6" fillId="34" borderId="27" xfId="54" applyNumberFormat="1" applyFont="1" applyFill="1" applyBorder="1" applyAlignment="1" applyProtection="1">
      <alignment vertical="justify"/>
      <protection/>
    </xf>
    <xf numFmtId="166" fontId="6" fillId="34" borderId="0" xfId="54" applyNumberFormat="1" applyFont="1" applyFill="1" applyBorder="1" applyAlignment="1" applyProtection="1">
      <alignment vertical="justify"/>
      <protection/>
    </xf>
    <xf numFmtId="166" fontId="0" fillId="0" borderId="0" xfId="0" applyNumberFormat="1" applyAlignment="1">
      <alignment/>
    </xf>
    <xf numFmtId="169" fontId="6" fillId="34" borderId="22" xfId="54" applyNumberFormat="1" applyFont="1" applyFill="1" applyBorder="1" applyAlignment="1" applyProtection="1">
      <alignment vertical="justify"/>
      <protection/>
    </xf>
    <xf numFmtId="168" fontId="5" fillId="0" borderId="0" xfId="54" applyNumberFormat="1" applyFont="1" applyAlignment="1">
      <alignment vertical="justify"/>
      <protection/>
    </xf>
    <xf numFmtId="3" fontId="7" fillId="0" borderId="0" xfId="54" applyNumberFormat="1" applyFont="1" applyAlignment="1">
      <alignment vertical="justify"/>
      <protection/>
    </xf>
    <xf numFmtId="0" fontId="3" fillId="33" borderId="0" xfId="56" applyFont="1" applyFill="1" applyAlignment="1">
      <alignment horizontal="left"/>
      <protection/>
    </xf>
    <xf numFmtId="0" fontId="10" fillId="33" borderId="43" xfId="56" applyFont="1" applyFill="1" applyBorder="1" applyAlignment="1">
      <alignment horizontal="center" vertical="center"/>
      <protection/>
    </xf>
    <xf numFmtId="0" fontId="10" fillId="33" borderId="44" xfId="56" applyFont="1" applyFill="1" applyBorder="1" applyAlignment="1" quotePrefix="1">
      <alignment horizontal="center" vertical="center"/>
      <protection/>
    </xf>
    <xf numFmtId="0" fontId="10" fillId="33" borderId="45" xfId="56" applyFont="1" applyFill="1" applyBorder="1" applyAlignment="1" quotePrefix="1">
      <alignment horizontal="center" vertical="center"/>
      <protection/>
    </xf>
    <xf numFmtId="0" fontId="13" fillId="34" borderId="38" xfId="56" applyFont="1" applyFill="1" applyBorder="1" applyAlignment="1">
      <alignment horizontal="center" vertical="center"/>
      <protection/>
    </xf>
    <xf numFmtId="0" fontId="13" fillId="34" borderId="0" xfId="56" applyFont="1" applyFill="1" applyBorder="1" applyAlignment="1">
      <alignment horizontal="center" vertical="center"/>
      <protection/>
    </xf>
    <xf numFmtId="0" fontId="13" fillId="34" borderId="39" xfId="56" applyFont="1" applyFill="1" applyBorder="1" applyAlignment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2" fillId="33" borderId="0" xfId="56" applyFill="1" applyAlignment="1">
      <alignment horizontal="center" vertical="center" wrapText="1"/>
      <protection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4" fillId="33" borderId="31" xfId="56" applyFont="1" applyFill="1" applyBorder="1" applyAlignment="1">
      <alignment horizontal="center" vertical="center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7" fillId="0" borderId="0" xfId="57" applyNumberFormat="1" applyFont="1" applyAlignment="1">
      <alignment horizontal="left" vertical="top" wrapText="1" readingOrder="1"/>
      <protection/>
    </xf>
    <xf numFmtId="0" fontId="7" fillId="0" borderId="0" xfId="57" applyNumberFormat="1" applyFont="1" applyBorder="1" applyAlignment="1">
      <alignment vertical="center" wrapText="1"/>
      <protection/>
    </xf>
    <xf numFmtId="0" fontId="7" fillId="0" borderId="0" xfId="57" applyNumberFormat="1" applyFont="1" applyAlignment="1">
      <alignment vertical="justify" wrapText="1"/>
      <protection/>
    </xf>
    <xf numFmtId="0" fontId="7" fillId="0" borderId="0" xfId="57" applyFont="1" applyAlignment="1">
      <alignment vertical="justify" wrapText="1"/>
      <protection/>
    </xf>
    <xf numFmtId="0" fontId="6" fillId="34" borderId="46" xfId="57" applyFont="1" applyFill="1" applyBorder="1" applyAlignment="1" quotePrefix="1">
      <alignment horizontal="center"/>
      <protection/>
    </xf>
    <xf numFmtId="0" fontId="6" fillId="34" borderId="47" xfId="57" applyFont="1" applyFill="1" applyBorder="1" applyAlignment="1" quotePrefix="1">
      <alignment horizontal="center"/>
      <protection/>
    </xf>
    <xf numFmtId="0" fontId="6" fillId="34" borderId="48" xfId="57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 2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externalLink" Target="externalLinks/externalLink1.xml" /><Relationship Id="rId62" Type="http://schemas.openxmlformats.org/officeDocument/2006/relationships/externalLink" Target="externalLinks/externalLink2.xml" /><Relationship Id="rId63" Type="http://schemas.openxmlformats.org/officeDocument/2006/relationships/externalLink" Target="externalLinks/externalLink3.xml" /><Relationship Id="rId64" Type="http://schemas.openxmlformats.org/officeDocument/2006/relationships/externalLink" Target="externalLinks/externalLink4.xml" /><Relationship Id="rId65" Type="http://schemas.openxmlformats.org/officeDocument/2006/relationships/externalLink" Target="externalLinks/externalLink5.xml" /><Relationship Id="rId66" Type="http://schemas.openxmlformats.org/officeDocument/2006/relationships/externalLink" Target="externalLinks/externalLink6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770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85" zoomScaleSheetLayoutView="85" zoomScalePageLayoutView="0" workbookViewId="0" topLeftCell="A1">
      <selection activeCell="C30" sqref="C30:I30"/>
    </sheetView>
  </sheetViews>
  <sheetFormatPr defaultColWidth="8.8515625" defaultRowHeight="15"/>
  <cols>
    <col min="1" max="1" width="8.8515625" style="121" customWidth="1"/>
    <col min="2" max="2" width="14.140625" style="121" customWidth="1"/>
    <col min="3" max="10" width="8.8515625" style="121" customWidth="1"/>
    <col min="11" max="11" width="1.57421875" style="121" customWidth="1"/>
    <col min="12" max="16384" width="8.8515625" style="121" customWidth="1"/>
  </cols>
  <sheetData>
    <row r="1" spans="1:11" ht="12.75">
      <c r="A1" s="120"/>
      <c r="B1" s="175" t="s">
        <v>283</v>
      </c>
      <c r="C1" s="175"/>
      <c r="D1" s="175"/>
      <c r="E1" s="120"/>
      <c r="F1" s="120"/>
      <c r="G1" s="120"/>
      <c r="H1" s="120"/>
      <c r="I1" s="120"/>
      <c r="J1" s="120"/>
      <c r="K1" s="120"/>
    </row>
    <row r="2" spans="1:11" ht="12.75">
      <c r="A2" s="120"/>
      <c r="B2" s="175"/>
      <c r="C2" s="175"/>
      <c r="D2" s="175"/>
      <c r="E2" s="120"/>
      <c r="F2" s="120"/>
      <c r="G2" s="176"/>
      <c r="H2" s="177"/>
      <c r="I2" s="177"/>
      <c r="J2" s="178"/>
      <c r="K2" s="122"/>
    </row>
    <row r="3" spans="1:11" ht="5.25" customHeight="1">
      <c r="A3" s="120"/>
      <c r="B3" s="175"/>
      <c r="C3" s="175"/>
      <c r="D3" s="175"/>
      <c r="E3" s="120"/>
      <c r="F3" s="120"/>
      <c r="G3" s="123"/>
      <c r="H3" s="124"/>
      <c r="I3" s="124"/>
      <c r="J3" s="125"/>
      <c r="K3" s="122"/>
    </row>
    <row r="4" spans="1:11" ht="12.75">
      <c r="A4" s="120"/>
      <c r="B4" s="175"/>
      <c r="C4" s="175"/>
      <c r="D4" s="175"/>
      <c r="E4" s="120"/>
      <c r="F4" s="120"/>
      <c r="G4" s="179" t="s">
        <v>280</v>
      </c>
      <c r="H4" s="180"/>
      <c r="I4" s="180"/>
      <c r="J4" s="181"/>
      <c r="K4" s="122"/>
    </row>
    <row r="5" spans="1:11" ht="12.75">
      <c r="A5" s="120"/>
      <c r="B5" s="120"/>
      <c r="C5" s="120"/>
      <c r="D5" s="120"/>
      <c r="E5" s="120"/>
      <c r="F5" s="120"/>
      <c r="G5" s="182"/>
      <c r="H5" s="183"/>
      <c r="I5" s="183"/>
      <c r="J5" s="184"/>
      <c r="K5" s="122"/>
    </row>
    <row r="6" spans="1:11" ht="12.75">
      <c r="A6" s="120"/>
      <c r="B6" s="120"/>
      <c r="C6" s="120"/>
      <c r="D6" s="120"/>
      <c r="E6" s="120"/>
      <c r="F6" s="120"/>
      <c r="G6" s="126"/>
      <c r="H6" s="126"/>
      <c r="I6" s="126"/>
      <c r="J6" s="126"/>
      <c r="K6" s="122"/>
    </row>
    <row r="7" spans="1:11" ht="5.25" customHeight="1">
      <c r="A7" s="120"/>
      <c r="B7" s="120"/>
      <c r="C7" s="120"/>
      <c r="D7" s="120"/>
      <c r="E7" s="120"/>
      <c r="F7" s="120"/>
      <c r="G7" s="127"/>
      <c r="H7" s="127"/>
      <c r="I7" s="127"/>
      <c r="J7" s="127"/>
      <c r="K7" s="122"/>
    </row>
    <row r="8" spans="1:11" ht="12.75">
      <c r="A8" s="120"/>
      <c r="B8" s="120"/>
      <c r="C8" s="120"/>
      <c r="D8" s="120"/>
      <c r="E8" s="120"/>
      <c r="F8" s="120"/>
      <c r="G8" s="185" t="s">
        <v>284</v>
      </c>
      <c r="H8" s="185"/>
      <c r="I8" s="185"/>
      <c r="J8" s="185"/>
      <c r="K8" s="185"/>
    </row>
    <row r="9" spans="1:11" ht="16.5" customHeight="1">
      <c r="A9" s="120"/>
      <c r="B9" s="120"/>
      <c r="C9" s="120"/>
      <c r="D9" s="128"/>
      <c r="E9" s="128"/>
      <c r="F9" s="120"/>
      <c r="G9" s="185" t="s">
        <v>285</v>
      </c>
      <c r="H9" s="185"/>
      <c r="I9" s="185"/>
      <c r="J9" s="185"/>
      <c r="K9" s="185"/>
    </row>
    <row r="10" spans="1:11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2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2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2.7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ht="13.5" thickBo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3.5" thickTop="1">
      <c r="A24" s="120"/>
      <c r="B24" s="120"/>
      <c r="C24" s="129"/>
      <c r="D24" s="130"/>
      <c r="E24" s="130"/>
      <c r="F24" s="130"/>
      <c r="G24" s="130"/>
      <c r="H24" s="130"/>
      <c r="I24" s="131"/>
      <c r="J24" s="120"/>
      <c r="K24" s="120"/>
    </row>
    <row r="25" spans="1:11" ht="12.75">
      <c r="A25" s="120"/>
      <c r="B25" s="120"/>
      <c r="C25" s="132"/>
      <c r="D25" s="133"/>
      <c r="E25" s="133"/>
      <c r="F25" s="133"/>
      <c r="G25" s="133"/>
      <c r="H25" s="133"/>
      <c r="I25" s="134"/>
      <c r="J25" s="120"/>
      <c r="K25" s="120"/>
    </row>
    <row r="26" spans="1:11" ht="12.75">
      <c r="A26" s="120"/>
      <c r="B26" s="120"/>
      <c r="C26" s="132"/>
      <c r="D26" s="133"/>
      <c r="E26" s="133"/>
      <c r="F26" s="133"/>
      <c r="G26" s="133"/>
      <c r="H26" s="133"/>
      <c r="I26" s="134"/>
      <c r="J26" s="120"/>
      <c r="K26" s="120"/>
    </row>
    <row r="27" spans="1:11" ht="18.75" customHeight="1">
      <c r="A27" s="120"/>
      <c r="B27" s="120"/>
      <c r="C27" s="170" t="s">
        <v>281</v>
      </c>
      <c r="D27" s="171"/>
      <c r="E27" s="171"/>
      <c r="F27" s="171"/>
      <c r="G27" s="171"/>
      <c r="H27" s="171"/>
      <c r="I27" s="172"/>
      <c r="J27" s="120"/>
      <c r="K27" s="120"/>
    </row>
    <row r="28" spans="1:11" ht="14.25">
      <c r="A28" s="120"/>
      <c r="B28" s="120"/>
      <c r="C28" s="135"/>
      <c r="D28" s="136"/>
      <c r="E28" s="136"/>
      <c r="F28" s="136"/>
      <c r="G28" s="136"/>
      <c r="H28" s="136"/>
      <c r="I28" s="137"/>
      <c r="J28" s="120"/>
      <c r="K28" s="120"/>
    </row>
    <row r="29" spans="1:11" ht="14.25">
      <c r="A29" s="120"/>
      <c r="B29" s="120"/>
      <c r="C29" s="135"/>
      <c r="D29" s="136"/>
      <c r="E29" s="136"/>
      <c r="F29" s="136"/>
      <c r="G29" s="136"/>
      <c r="H29" s="136"/>
      <c r="I29" s="137"/>
      <c r="J29" s="120"/>
      <c r="K29" s="120"/>
    </row>
    <row r="30" spans="1:11" ht="18.75" customHeight="1">
      <c r="A30" s="120"/>
      <c r="B30" s="120"/>
      <c r="C30" s="170" t="s">
        <v>282</v>
      </c>
      <c r="D30" s="171"/>
      <c r="E30" s="171"/>
      <c r="F30" s="171"/>
      <c r="G30" s="171"/>
      <c r="H30" s="171"/>
      <c r="I30" s="172"/>
      <c r="J30" s="120"/>
      <c r="K30" s="120"/>
    </row>
    <row r="31" spans="1:11" ht="12.75">
      <c r="A31" s="120"/>
      <c r="B31" s="120"/>
      <c r="C31" s="132"/>
      <c r="D31" s="133"/>
      <c r="E31" s="133"/>
      <c r="F31" s="133"/>
      <c r="G31" s="133"/>
      <c r="H31" s="133"/>
      <c r="I31" s="134"/>
      <c r="J31" s="120"/>
      <c r="K31" s="120"/>
    </row>
    <row r="32" spans="1:11" ht="12.75">
      <c r="A32" s="120"/>
      <c r="B32" s="120"/>
      <c r="C32" s="132"/>
      <c r="D32" s="133"/>
      <c r="E32" s="133"/>
      <c r="F32" s="133"/>
      <c r="G32" s="133"/>
      <c r="H32" s="133"/>
      <c r="I32" s="134"/>
      <c r="J32" s="120"/>
      <c r="K32" s="120"/>
    </row>
    <row r="33" spans="1:11" ht="12.75">
      <c r="A33" s="120"/>
      <c r="B33" s="120"/>
      <c r="C33" s="132"/>
      <c r="D33" s="133"/>
      <c r="E33" s="133"/>
      <c r="F33" s="133"/>
      <c r="G33" s="133"/>
      <c r="H33" s="133"/>
      <c r="I33" s="134"/>
      <c r="J33" s="120"/>
      <c r="K33" s="120"/>
    </row>
    <row r="34" spans="1:11" ht="13.5" thickBot="1">
      <c r="A34" s="120"/>
      <c r="B34" s="120"/>
      <c r="C34" s="138"/>
      <c r="D34" s="139"/>
      <c r="E34" s="139"/>
      <c r="F34" s="139"/>
      <c r="G34" s="139"/>
      <c r="H34" s="139"/>
      <c r="I34" s="140"/>
      <c r="J34" s="120"/>
      <c r="K34" s="120"/>
    </row>
    <row r="35" spans="1:11" ht="13.5" thickTop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spans="1:11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1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11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spans="1:11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ht="15.75">
      <c r="A40" s="120"/>
      <c r="B40" s="120"/>
      <c r="C40" s="120"/>
      <c r="D40" s="120"/>
      <c r="E40" s="173"/>
      <c r="F40" s="173"/>
      <c r="G40" s="173"/>
      <c r="H40" s="120"/>
      <c r="I40" s="120"/>
      <c r="J40" s="120"/>
      <c r="K40" s="120"/>
    </row>
    <row r="41" spans="1:11" ht="12.75">
      <c r="A41" s="120"/>
      <c r="B41" s="120"/>
      <c r="C41" s="120"/>
      <c r="D41" s="120"/>
      <c r="E41" s="174"/>
      <c r="F41" s="174"/>
      <c r="G41" s="174"/>
      <c r="H41" s="120"/>
      <c r="I41" s="120"/>
      <c r="J41" s="120"/>
      <c r="K41" s="120"/>
    </row>
    <row r="42" spans="1:11" ht="15.75">
      <c r="A42" s="120"/>
      <c r="B42" s="120"/>
      <c r="C42" s="120"/>
      <c r="D42" s="120"/>
      <c r="E42" s="173"/>
      <c r="F42" s="173"/>
      <c r="G42" s="173"/>
      <c r="H42" s="120"/>
      <c r="I42" s="120"/>
      <c r="J42" s="120"/>
      <c r="K42" s="120"/>
    </row>
    <row r="43" spans="1:11" ht="12.75">
      <c r="A43" s="120"/>
      <c r="B43" s="120"/>
      <c r="C43" s="120"/>
      <c r="D43" s="120"/>
      <c r="E43" s="174"/>
      <c r="F43" s="174"/>
      <c r="G43" s="174"/>
      <c r="H43" s="120"/>
      <c r="I43" s="120"/>
      <c r="J43" s="120"/>
      <c r="K43" s="120"/>
    </row>
    <row r="44" spans="1:11" ht="15.75">
      <c r="A44" s="120"/>
      <c r="B44" s="120"/>
      <c r="C44" s="120"/>
      <c r="D44" s="120"/>
      <c r="E44" s="141" t="s">
        <v>286</v>
      </c>
      <c r="F44" s="141"/>
      <c r="G44" s="141"/>
      <c r="H44" s="120"/>
      <c r="I44" s="120"/>
      <c r="J44" s="120"/>
      <c r="K44" s="120"/>
    </row>
    <row r="45" spans="1:11" ht="12.75">
      <c r="A45" s="120"/>
      <c r="B45" s="120"/>
      <c r="C45" s="120"/>
      <c r="D45" s="120"/>
      <c r="E45" s="166" t="s">
        <v>287</v>
      </c>
      <c r="F45" s="166"/>
      <c r="G45" s="166"/>
      <c r="H45" s="120"/>
      <c r="I45" s="120"/>
      <c r="J45" s="120"/>
      <c r="K45" s="120"/>
    </row>
    <row r="46" spans="1:11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spans="1:11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spans="1:11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spans="1:11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spans="1:11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spans="1:11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spans="1:11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</row>
    <row r="53" spans="1:11" ht="15">
      <c r="A53" s="120"/>
      <c r="B53" s="120"/>
      <c r="C53" s="120"/>
      <c r="D53" s="142"/>
      <c r="E53" s="120"/>
      <c r="F53" s="143"/>
      <c r="G53" s="143"/>
      <c r="H53" s="120"/>
      <c r="I53" s="120"/>
      <c r="J53" s="120"/>
      <c r="K53" s="120"/>
    </row>
    <row r="54" spans="1:11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</row>
    <row r="55" spans="1:11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</row>
    <row r="56" spans="1:1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1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1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</row>
    <row r="66" spans="1:11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</row>
    <row r="67" spans="1:11" ht="13.5" thickBo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</row>
    <row r="68" spans="1:11" ht="19.5" customHeight="1" thickBot="1" thickTop="1">
      <c r="A68" s="120"/>
      <c r="B68" s="120"/>
      <c r="C68" s="120"/>
      <c r="D68" s="120"/>
      <c r="E68" s="120"/>
      <c r="F68" s="120"/>
      <c r="G68" s="120"/>
      <c r="H68" s="167" t="s">
        <v>288</v>
      </c>
      <c r="I68" s="168"/>
      <c r="J68" s="169"/>
      <c r="K68" s="144"/>
    </row>
    <row r="69" spans="1:11" s="145" customFormat="1" ht="12.75" customHeight="1" thickTop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</row>
    <row r="71" spans="1:11" ht="12.7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</row>
    <row r="72" spans="1:11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</row>
    <row r="73" spans="1:11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</row>
    <row r="76" spans="1:4" ht="12.75">
      <c r="A76" s="146"/>
      <c r="B76" s="146"/>
      <c r="C76" s="146"/>
      <c r="D76" s="146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61">
      <selection activeCell="J48" sqref="J4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13</v>
      </c>
      <c r="D9" s="30">
        <v>19</v>
      </c>
      <c r="E9" s="30">
        <v>80</v>
      </c>
      <c r="F9" s="31"/>
      <c r="G9" s="31"/>
      <c r="H9" s="155">
        <v>0.026</v>
      </c>
      <c r="I9" s="155">
        <v>0.036</v>
      </c>
      <c r="J9" s="155">
        <v>0.224</v>
      </c>
      <c r="K9" s="32"/>
    </row>
    <row r="10" spans="1:11" s="33" customFormat="1" ht="11.25" customHeight="1">
      <c r="A10" s="35" t="s">
        <v>9</v>
      </c>
      <c r="B10" s="29"/>
      <c r="C10" s="30">
        <v>54</v>
      </c>
      <c r="D10" s="30">
        <v>54</v>
      </c>
      <c r="E10" s="30">
        <v>59</v>
      </c>
      <c r="F10" s="31"/>
      <c r="G10" s="31"/>
      <c r="H10" s="155">
        <v>0.108</v>
      </c>
      <c r="I10" s="155">
        <v>0.114</v>
      </c>
      <c r="J10" s="155">
        <v>0.094</v>
      </c>
      <c r="K10" s="32"/>
    </row>
    <row r="11" spans="1:11" s="33" customFormat="1" ht="11.25" customHeight="1">
      <c r="A11" s="28" t="s">
        <v>10</v>
      </c>
      <c r="B11" s="29"/>
      <c r="C11" s="30">
        <v>4</v>
      </c>
      <c r="D11" s="30">
        <v>37</v>
      </c>
      <c r="E11" s="30">
        <v>40</v>
      </c>
      <c r="F11" s="31"/>
      <c r="G11" s="31"/>
      <c r="H11" s="155">
        <v>0.012</v>
      </c>
      <c r="I11" s="155">
        <v>0.116</v>
      </c>
      <c r="J11" s="155">
        <v>0.092</v>
      </c>
      <c r="K11" s="32"/>
    </row>
    <row r="12" spans="1:11" s="33" customFormat="1" ht="11.25" customHeight="1">
      <c r="A12" s="35" t="s">
        <v>11</v>
      </c>
      <c r="B12" s="29"/>
      <c r="C12" s="30">
        <v>37</v>
      </c>
      <c r="D12" s="30">
        <v>12</v>
      </c>
      <c r="E12" s="30">
        <v>25</v>
      </c>
      <c r="F12" s="31"/>
      <c r="G12" s="31"/>
      <c r="H12" s="155">
        <v>0.081</v>
      </c>
      <c r="I12" s="155">
        <v>0.027</v>
      </c>
      <c r="J12" s="155">
        <v>0.044</v>
      </c>
      <c r="K12" s="32"/>
    </row>
    <row r="13" spans="1:11" s="42" customFormat="1" ht="11.25" customHeight="1">
      <c r="A13" s="36" t="s">
        <v>12</v>
      </c>
      <c r="B13" s="37"/>
      <c r="C13" s="38">
        <v>108</v>
      </c>
      <c r="D13" s="38">
        <v>122</v>
      </c>
      <c r="E13" s="38">
        <v>204</v>
      </c>
      <c r="F13" s="39">
        <v>167.21311475409837</v>
      </c>
      <c r="G13" s="40"/>
      <c r="H13" s="156">
        <v>0.22700000000000004</v>
      </c>
      <c r="I13" s="157">
        <v>0.29300000000000004</v>
      </c>
      <c r="J13" s="157">
        <v>0.454</v>
      </c>
      <c r="K13" s="41">
        <v>154.94880546075083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49</v>
      </c>
      <c r="D17" s="38">
        <v>66</v>
      </c>
      <c r="E17" s="38">
        <v>55</v>
      </c>
      <c r="F17" s="39">
        <v>83.33333333333333</v>
      </c>
      <c r="G17" s="40"/>
      <c r="H17" s="156">
        <v>0.059</v>
      </c>
      <c r="I17" s="157">
        <v>0.095</v>
      </c>
      <c r="J17" s="157">
        <v>0.043</v>
      </c>
      <c r="K17" s="41">
        <v>45.26315789473684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6608</v>
      </c>
      <c r="D19" s="30">
        <v>6063</v>
      </c>
      <c r="E19" s="30">
        <v>5420</v>
      </c>
      <c r="F19" s="31"/>
      <c r="G19" s="31"/>
      <c r="H19" s="155">
        <v>33.04</v>
      </c>
      <c r="I19" s="155">
        <v>33.347</v>
      </c>
      <c r="J19" s="155">
        <v>29.8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6608</v>
      </c>
      <c r="D22" s="38">
        <v>6063</v>
      </c>
      <c r="E22" s="38">
        <v>5420</v>
      </c>
      <c r="F22" s="39">
        <v>89.39468909780636</v>
      </c>
      <c r="G22" s="40"/>
      <c r="H22" s="156">
        <v>33.04</v>
      </c>
      <c r="I22" s="157">
        <v>33.347</v>
      </c>
      <c r="J22" s="157">
        <v>29.8</v>
      </c>
      <c r="K22" s="41">
        <v>89.36336102198098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11169</v>
      </c>
      <c r="D24" s="38">
        <v>12057</v>
      </c>
      <c r="E24" s="38">
        <v>10878</v>
      </c>
      <c r="F24" s="39">
        <v>90.22144812142324</v>
      </c>
      <c r="G24" s="40"/>
      <c r="H24" s="156">
        <v>52.614</v>
      </c>
      <c r="I24" s="157">
        <v>57.668</v>
      </c>
      <c r="J24" s="157">
        <v>50.654</v>
      </c>
      <c r="K24" s="41">
        <v>87.8372754387182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385</v>
      </c>
      <c r="D26" s="38">
        <v>459</v>
      </c>
      <c r="E26" s="38">
        <v>250</v>
      </c>
      <c r="F26" s="39">
        <v>54.46623093681917</v>
      </c>
      <c r="G26" s="40"/>
      <c r="H26" s="156">
        <v>1.793</v>
      </c>
      <c r="I26" s="157">
        <v>1.974</v>
      </c>
      <c r="J26" s="157">
        <v>1.2</v>
      </c>
      <c r="K26" s="41">
        <v>60.79027355623101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3073</v>
      </c>
      <c r="D28" s="30">
        <v>2968</v>
      </c>
      <c r="E28" s="30">
        <v>3415</v>
      </c>
      <c r="F28" s="31"/>
      <c r="G28" s="31"/>
      <c r="H28" s="155">
        <v>9.12</v>
      </c>
      <c r="I28" s="155">
        <v>8.794</v>
      </c>
      <c r="J28" s="155">
        <v>13.676</v>
      </c>
      <c r="K28" s="32"/>
    </row>
    <row r="29" spans="1:11" s="33" customFormat="1" ht="11.25" customHeight="1">
      <c r="A29" s="35" t="s">
        <v>22</v>
      </c>
      <c r="B29" s="29"/>
      <c r="C29" s="30">
        <v>17069</v>
      </c>
      <c r="D29" s="30">
        <v>15473</v>
      </c>
      <c r="E29" s="30">
        <v>13363</v>
      </c>
      <c r="F29" s="31"/>
      <c r="G29" s="31"/>
      <c r="H29" s="155">
        <v>29.75</v>
      </c>
      <c r="I29" s="155">
        <v>24.353</v>
      </c>
      <c r="J29" s="155">
        <v>34.022</v>
      </c>
      <c r="K29" s="32"/>
    </row>
    <row r="30" spans="1:11" s="33" customFormat="1" ht="11.25" customHeight="1">
      <c r="A30" s="35" t="s">
        <v>23</v>
      </c>
      <c r="B30" s="29"/>
      <c r="C30" s="30">
        <v>8459</v>
      </c>
      <c r="D30" s="30">
        <v>8637</v>
      </c>
      <c r="E30" s="30">
        <v>7878</v>
      </c>
      <c r="F30" s="31"/>
      <c r="G30" s="31"/>
      <c r="H30" s="155">
        <v>10.934</v>
      </c>
      <c r="I30" s="155">
        <v>14.095</v>
      </c>
      <c r="J30" s="155">
        <v>13.86</v>
      </c>
      <c r="K30" s="32"/>
    </row>
    <row r="31" spans="1:11" s="42" customFormat="1" ht="11.25" customHeight="1">
      <c r="A31" s="43" t="s">
        <v>24</v>
      </c>
      <c r="B31" s="37"/>
      <c r="C31" s="38">
        <v>28601</v>
      </c>
      <c r="D31" s="38">
        <v>27078</v>
      </c>
      <c r="E31" s="38">
        <v>24656</v>
      </c>
      <c r="F31" s="39">
        <v>91.05546938474038</v>
      </c>
      <c r="G31" s="40"/>
      <c r="H31" s="156">
        <v>49.803999999999995</v>
      </c>
      <c r="I31" s="157">
        <v>47.242000000000004</v>
      </c>
      <c r="J31" s="157">
        <v>61.558</v>
      </c>
      <c r="K31" s="41">
        <v>130.30354345709327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1759</v>
      </c>
      <c r="D33" s="30">
        <v>1734</v>
      </c>
      <c r="E33" s="30">
        <v>1500</v>
      </c>
      <c r="F33" s="31"/>
      <c r="G33" s="31"/>
      <c r="H33" s="155">
        <v>7.606</v>
      </c>
      <c r="I33" s="155">
        <v>4.919</v>
      </c>
      <c r="J33" s="155">
        <v>5.1</v>
      </c>
      <c r="K33" s="32"/>
    </row>
    <row r="34" spans="1:11" s="33" customFormat="1" ht="11.25" customHeight="1">
      <c r="A34" s="35" t="s">
        <v>26</v>
      </c>
      <c r="B34" s="29"/>
      <c r="C34" s="30">
        <v>1336</v>
      </c>
      <c r="D34" s="30">
        <v>1212</v>
      </c>
      <c r="E34" s="30">
        <v>1256</v>
      </c>
      <c r="F34" s="31"/>
      <c r="G34" s="31"/>
      <c r="H34" s="155">
        <v>2.848</v>
      </c>
      <c r="I34" s="155">
        <v>2.665</v>
      </c>
      <c r="J34" s="155">
        <v>2.7</v>
      </c>
      <c r="K34" s="32"/>
    </row>
    <row r="35" spans="1:11" s="33" customFormat="1" ht="11.25" customHeight="1">
      <c r="A35" s="35" t="s">
        <v>27</v>
      </c>
      <c r="B35" s="29"/>
      <c r="C35" s="30">
        <v>2236</v>
      </c>
      <c r="D35" s="30">
        <v>2332</v>
      </c>
      <c r="E35" s="30">
        <v>3000</v>
      </c>
      <c r="F35" s="31"/>
      <c r="G35" s="31"/>
      <c r="H35" s="155">
        <v>8.1</v>
      </c>
      <c r="I35" s="155">
        <v>7.007</v>
      </c>
      <c r="J35" s="155">
        <v>9</v>
      </c>
      <c r="K35" s="32"/>
    </row>
    <row r="36" spans="1:11" s="33" customFormat="1" ht="11.25" customHeight="1">
      <c r="A36" s="35" t="s">
        <v>28</v>
      </c>
      <c r="B36" s="29"/>
      <c r="C36" s="30">
        <v>827</v>
      </c>
      <c r="D36" s="30">
        <v>849</v>
      </c>
      <c r="E36" s="30">
        <v>1830</v>
      </c>
      <c r="F36" s="31"/>
      <c r="G36" s="31"/>
      <c r="H36" s="155">
        <v>1.311</v>
      </c>
      <c r="I36" s="155">
        <v>0.617</v>
      </c>
      <c r="J36" s="155">
        <v>5.5</v>
      </c>
      <c r="K36" s="32"/>
    </row>
    <row r="37" spans="1:11" s="42" customFormat="1" ht="11.25" customHeight="1">
      <c r="A37" s="36" t="s">
        <v>29</v>
      </c>
      <c r="B37" s="37"/>
      <c r="C37" s="38">
        <v>6158</v>
      </c>
      <c r="D37" s="38">
        <v>6127</v>
      </c>
      <c r="E37" s="38">
        <v>7586</v>
      </c>
      <c r="F37" s="39">
        <v>123.81263260976007</v>
      </c>
      <c r="G37" s="40"/>
      <c r="H37" s="156">
        <v>19.865000000000002</v>
      </c>
      <c r="I37" s="157">
        <v>15.207999999999998</v>
      </c>
      <c r="J37" s="157">
        <v>22.3</v>
      </c>
      <c r="K37" s="41">
        <v>146.63335086796425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15215</v>
      </c>
      <c r="D39" s="38">
        <v>14175</v>
      </c>
      <c r="E39" s="38">
        <v>13800</v>
      </c>
      <c r="F39" s="39">
        <v>97.35449735449735</v>
      </c>
      <c r="G39" s="40"/>
      <c r="H39" s="156">
        <v>10.194</v>
      </c>
      <c r="I39" s="157">
        <v>7.782</v>
      </c>
      <c r="J39" s="157">
        <v>8</v>
      </c>
      <c r="K39" s="41">
        <v>102.80133641737342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3990</v>
      </c>
      <c r="D41" s="30">
        <v>700</v>
      </c>
      <c r="E41" s="30">
        <v>3638</v>
      </c>
      <c r="F41" s="31"/>
      <c r="G41" s="31"/>
      <c r="H41" s="155">
        <v>9.38</v>
      </c>
      <c r="I41" s="155">
        <v>0.545</v>
      </c>
      <c r="J41" s="155">
        <v>12.969</v>
      </c>
      <c r="K41" s="32"/>
    </row>
    <row r="42" spans="1:11" s="33" customFormat="1" ht="11.25" customHeight="1">
      <c r="A42" s="35" t="s">
        <v>32</v>
      </c>
      <c r="B42" s="29"/>
      <c r="C42" s="30">
        <v>15020</v>
      </c>
      <c r="D42" s="30">
        <v>9166</v>
      </c>
      <c r="E42" s="30">
        <v>8517</v>
      </c>
      <c r="F42" s="31"/>
      <c r="G42" s="31"/>
      <c r="H42" s="155">
        <v>54.684</v>
      </c>
      <c r="I42" s="155">
        <v>29.198</v>
      </c>
      <c r="J42" s="155">
        <v>34.567</v>
      </c>
      <c r="K42" s="32"/>
    </row>
    <row r="43" spans="1:11" s="33" customFormat="1" ht="11.25" customHeight="1">
      <c r="A43" s="35" t="s">
        <v>33</v>
      </c>
      <c r="B43" s="29"/>
      <c r="C43" s="30">
        <v>19100</v>
      </c>
      <c r="D43" s="30">
        <v>11029</v>
      </c>
      <c r="E43" s="30">
        <v>13104</v>
      </c>
      <c r="F43" s="31"/>
      <c r="G43" s="31"/>
      <c r="H43" s="155">
        <v>59.174</v>
      </c>
      <c r="I43" s="155">
        <v>16.079</v>
      </c>
      <c r="J43" s="155">
        <v>41.624</v>
      </c>
      <c r="K43" s="32"/>
    </row>
    <row r="44" spans="1:11" s="33" customFormat="1" ht="11.25" customHeight="1">
      <c r="A44" s="35" t="s">
        <v>34</v>
      </c>
      <c r="B44" s="29"/>
      <c r="C44" s="30">
        <v>29562</v>
      </c>
      <c r="D44" s="30">
        <v>16284</v>
      </c>
      <c r="E44" s="30">
        <v>17891</v>
      </c>
      <c r="F44" s="31"/>
      <c r="G44" s="31"/>
      <c r="H44" s="155">
        <v>115.082</v>
      </c>
      <c r="I44" s="155">
        <v>45.547</v>
      </c>
      <c r="J44" s="155">
        <v>72.761</v>
      </c>
      <c r="K44" s="32"/>
    </row>
    <row r="45" spans="1:11" s="33" customFormat="1" ht="11.25" customHeight="1">
      <c r="A45" s="35" t="s">
        <v>35</v>
      </c>
      <c r="B45" s="29"/>
      <c r="C45" s="30">
        <v>13769</v>
      </c>
      <c r="D45" s="30">
        <v>7231</v>
      </c>
      <c r="E45" s="30">
        <v>12323</v>
      </c>
      <c r="F45" s="31"/>
      <c r="G45" s="31"/>
      <c r="H45" s="155">
        <v>42.409</v>
      </c>
      <c r="I45" s="155">
        <v>10.555</v>
      </c>
      <c r="J45" s="155">
        <v>40.251</v>
      </c>
      <c r="K45" s="32"/>
    </row>
    <row r="46" spans="1:11" s="33" customFormat="1" ht="11.25" customHeight="1">
      <c r="A46" s="35" t="s">
        <v>36</v>
      </c>
      <c r="B46" s="29"/>
      <c r="C46" s="30">
        <v>2591</v>
      </c>
      <c r="D46" s="30">
        <v>3052</v>
      </c>
      <c r="E46" s="30">
        <v>2709</v>
      </c>
      <c r="F46" s="31"/>
      <c r="G46" s="31"/>
      <c r="H46" s="155">
        <v>6.514</v>
      </c>
      <c r="I46" s="155">
        <v>4.759</v>
      </c>
      <c r="J46" s="155">
        <v>8.752</v>
      </c>
      <c r="K46" s="32"/>
    </row>
    <row r="47" spans="1:11" s="33" customFormat="1" ht="11.25" customHeight="1">
      <c r="A47" s="35" t="s">
        <v>37</v>
      </c>
      <c r="B47" s="29"/>
      <c r="C47" s="30">
        <v>1218</v>
      </c>
      <c r="D47" s="30">
        <v>1340</v>
      </c>
      <c r="E47" s="30">
        <v>1671</v>
      </c>
      <c r="F47" s="31"/>
      <c r="G47" s="31"/>
      <c r="H47" s="155">
        <v>3.199</v>
      </c>
      <c r="I47" s="155">
        <v>2.306</v>
      </c>
      <c r="J47" s="155">
        <v>6.537</v>
      </c>
      <c r="K47" s="32"/>
    </row>
    <row r="48" spans="1:11" s="33" customFormat="1" ht="11.25" customHeight="1">
      <c r="A48" s="35" t="s">
        <v>38</v>
      </c>
      <c r="B48" s="29"/>
      <c r="C48" s="30">
        <v>13500</v>
      </c>
      <c r="D48" s="30">
        <v>3755</v>
      </c>
      <c r="E48" s="30">
        <v>9063</v>
      </c>
      <c r="F48" s="31"/>
      <c r="G48" s="31"/>
      <c r="H48" s="155">
        <v>39.083</v>
      </c>
      <c r="I48" s="155">
        <v>4.138</v>
      </c>
      <c r="J48" s="155">
        <v>32.318</v>
      </c>
      <c r="K48" s="32"/>
    </row>
    <row r="49" spans="1:11" s="33" customFormat="1" ht="11.25" customHeight="1">
      <c r="A49" s="35" t="s">
        <v>39</v>
      </c>
      <c r="B49" s="29"/>
      <c r="C49" s="30">
        <v>18511</v>
      </c>
      <c r="D49" s="30">
        <v>5359</v>
      </c>
      <c r="E49" s="30">
        <v>12466</v>
      </c>
      <c r="F49" s="31"/>
      <c r="G49" s="31"/>
      <c r="H49" s="155">
        <v>56.344</v>
      </c>
      <c r="I49" s="155">
        <v>9.809</v>
      </c>
      <c r="J49" s="155">
        <v>43.926</v>
      </c>
      <c r="K49" s="32"/>
    </row>
    <row r="50" spans="1:11" s="42" customFormat="1" ht="11.25" customHeight="1">
      <c r="A50" s="43" t="s">
        <v>40</v>
      </c>
      <c r="B50" s="37"/>
      <c r="C50" s="38">
        <v>117261</v>
      </c>
      <c r="D50" s="38">
        <v>57916</v>
      </c>
      <c r="E50" s="38">
        <v>81382</v>
      </c>
      <c r="F50" s="39">
        <v>140.51730091857172</v>
      </c>
      <c r="G50" s="40"/>
      <c r="H50" s="156">
        <v>385.86899999999997</v>
      </c>
      <c r="I50" s="157">
        <v>122.936</v>
      </c>
      <c r="J50" s="157">
        <v>293.705</v>
      </c>
      <c r="K50" s="41">
        <v>238.9088631483048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7242</v>
      </c>
      <c r="D52" s="38">
        <v>6250</v>
      </c>
      <c r="E52" s="38">
        <v>6250</v>
      </c>
      <c r="F52" s="39">
        <v>100</v>
      </c>
      <c r="G52" s="40"/>
      <c r="H52" s="156">
        <v>18.448</v>
      </c>
      <c r="I52" s="157">
        <v>6.968</v>
      </c>
      <c r="J52" s="157">
        <v>6.968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40463</v>
      </c>
      <c r="D54" s="30">
        <v>34448</v>
      </c>
      <c r="E54" s="30">
        <v>36000</v>
      </c>
      <c r="F54" s="31"/>
      <c r="G54" s="31"/>
      <c r="H54" s="155">
        <v>87.839</v>
      </c>
      <c r="I54" s="155">
        <v>81.748</v>
      </c>
      <c r="J54" s="155">
        <v>102.075</v>
      </c>
      <c r="K54" s="32"/>
    </row>
    <row r="55" spans="1:11" s="33" customFormat="1" ht="11.25" customHeight="1">
      <c r="A55" s="35" t="s">
        <v>43</v>
      </c>
      <c r="B55" s="29"/>
      <c r="C55" s="30">
        <v>78475</v>
      </c>
      <c r="D55" s="30">
        <v>68779</v>
      </c>
      <c r="E55" s="30">
        <v>76350</v>
      </c>
      <c r="F55" s="31"/>
      <c r="G55" s="31"/>
      <c r="H55" s="155">
        <v>172.784</v>
      </c>
      <c r="I55" s="155">
        <v>121.157</v>
      </c>
      <c r="J55" s="155">
        <v>190.875</v>
      </c>
      <c r="K55" s="32"/>
    </row>
    <row r="56" spans="1:11" s="33" customFormat="1" ht="11.25" customHeight="1">
      <c r="A56" s="35" t="s">
        <v>44</v>
      </c>
      <c r="B56" s="29"/>
      <c r="C56" s="30">
        <v>9730</v>
      </c>
      <c r="D56" s="30">
        <v>10625</v>
      </c>
      <c r="E56" s="30">
        <v>13268</v>
      </c>
      <c r="F56" s="31"/>
      <c r="G56" s="31"/>
      <c r="H56" s="155">
        <v>19.677</v>
      </c>
      <c r="I56" s="155">
        <v>22.047</v>
      </c>
      <c r="J56" s="155">
        <v>36.45</v>
      </c>
      <c r="K56" s="32"/>
    </row>
    <row r="57" spans="1:11" s="33" customFormat="1" ht="11.25" customHeight="1">
      <c r="A57" s="35" t="s">
        <v>45</v>
      </c>
      <c r="B57" s="29"/>
      <c r="C57" s="30">
        <v>7533</v>
      </c>
      <c r="D57" s="30">
        <v>5991</v>
      </c>
      <c r="E57" s="30">
        <v>6882</v>
      </c>
      <c r="F57" s="31"/>
      <c r="G57" s="31"/>
      <c r="H57" s="155">
        <v>24.196</v>
      </c>
      <c r="I57" s="155">
        <v>9.319</v>
      </c>
      <c r="J57" s="155">
        <v>20.798</v>
      </c>
      <c r="K57" s="32"/>
    </row>
    <row r="58" spans="1:11" s="33" customFormat="1" ht="11.25" customHeight="1">
      <c r="A58" s="35" t="s">
        <v>46</v>
      </c>
      <c r="B58" s="29"/>
      <c r="C58" s="30">
        <v>39634</v>
      </c>
      <c r="D58" s="30">
        <v>42504</v>
      </c>
      <c r="E58" s="30">
        <v>45239</v>
      </c>
      <c r="F58" s="31"/>
      <c r="G58" s="31"/>
      <c r="H58" s="155">
        <v>102.162</v>
      </c>
      <c r="I58" s="155">
        <v>31.743</v>
      </c>
      <c r="J58" s="155">
        <v>132.488</v>
      </c>
      <c r="K58" s="32"/>
    </row>
    <row r="59" spans="1:11" s="42" customFormat="1" ht="11.25" customHeight="1">
      <c r="A59" s="36" t="s">
        <v>47</v>
      </c>
      <c r="B59" s="37"/>
      <c r="C59" s="38">
        <v>175835</v>
      </c>
      <c r="D59" s="38">
        <v>162347</v>
      </c>
      <c r="E59" s="38">
        <v>177739</v>
      </c>
      <c r="F59" s="39">
        <v>109.48092665709868</v>
      </c>
      <c r="G59" s="40"/>
      <c r="H59" s="156">
        <v>406.658</v>
      </c>
      <c r="I59" s="157">
        <v>266.014</v>
      </c>
      <c r="J59" s="157">
        <v>482.686</v>
      </c>
      <c r="K59" s="41">
        <v>181.4513521844715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1922</v>
      </c>
      <c r="D61" s="30">
        <v>2038</v>
      </c>
      <c r="E61" s="30">
        <v>2350</v>
      </c>
      <c r="F61" s="31"/>
      <c r="G61" s="31"/>
      <c r="H61" s="155">
        <v>3.779</v>
      </c>
      <c r="I61" s="155">
        <v>3.664</v>
      </c>
      <c r="J61" s="155">
        <v>6.865</v>
      </c>
      <c r="K61" s="32"/>
    </row>
    <row r="62" spans="1:11" s="33" customFormat="1" ht="11.25" customHeight="1">
      <c r="A62" s="35" t="s">
        <v>49</v>
      </c>
      <c r="B62" s="29"/>
      <c r="C62" s="30">
        <v>1302</v>
      </c>
      <c r="D62" s="30">
        <v>1235</v>
      </c>
      <c r="E62" s="30">
        <v>1235</v>
      </c>
      <c r="F62" s="31"/>
      <c r="G62" s="31"/>
      <c r="H62" s="155">
        <v>1.348</v>
      </c>
      <c r="I62" s="155">
        <v>1.577</v>
      </c>
      <c r="J62" s="155">
        <v>2.281</v>
      </c>
      <c r="K62" s="32"/>
    </row>
    <row r="63" spans="1:11" s="33" customFormat="1" ht="11.25" customHeight="1">
      <c r="A63" s="35" t="s">
        <v>50</v>
      </c>
      <c r="B63" s="29"/>
      <c r="C63" s="30">
        <v>2033</v>
      </c>
      <c r="D63" s="30">
        <v>1841</v>
      </c>
      <c r="E63" s="30">
        <v>1839</v>
      </c>
      <c r="F63" s="31"/>
      <c r="G63" s="31"/>
      <c r="H63" s="155">
        <v>5.55</v>
      </c>
      <c r="I63" s="155">
        <v>2.736</v>
      </c>
      <c r="J63" s="155">
        <v>5.046</v>
      </c>
      <c r="K63" s="32"/>
    </row>
    <row r="64" spans="1:11" s="42" customFormat="1" ht="11.25" customHeight="1">
      <c r="A64" s="36" t="s">
        <v>51</v>
      </c>
      <c r="B64" s="37"/>
      <c r="C64" s="38">
        <v>5257</v>
      </c>
      <c r="D64" s="38">
        <v>5114</v>
      </c>
      <c r="E64" s="38">
        <v>5424</v>
      </c>
      <c r="F64" s="39">
        <v>106.0617911615174</v>
      </c>
      <c r="G64" s="40"/>
      <c r="H64" s="156">
        <v>10.677</v>
      </c>
      <c r="I64" s="157">
        <v>7.977</v>
      </c>
      <c r="J64" s="157">
        <v>14.192</v>
      </c>
      <c r="K64" s="41">
        <v>177.9114955497054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15982</v>
      </c>
      <c r="D66" s="38">
        <v>14423</v>
      </c>
      <c r="E66" s="38">
        <v>21828</v>
      </c>
      <c r="F66" s="39">
        <v>151.34160715523817</v>
      </c>
      <c r="G66" s="40"/>
      <c r="H66" s="156">
        <v>20.936</v>
      </c>
      <c r="I66" s="157">
        <v>21.778</v>
      </c>
      <c r="J66" s="157">
        <v>38.905</v>
      </c>
      <c r="K66" s="41">
        <v>178.64358526953808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57780</v>
      </c>
      <c r="D68" s="30">
        <v>44194</v>
      </c>
      <c r="E68" s="30">
        <v>47000</v>
      </c>
      <c r="F68" s="31"/>
      <c r="G68" s="31"/>
      <c r="H68" s="155">
        <v>190.747</v>
      </c>
      <c r="I68" s="155">
        <v>55.773</v>
      </c>
      <c r="J68" s="155">
        <v>91</v>
      </c>
      <c r="K68" s="32"/>
    </row>
    <row r="69" spans="1:11" s="33" customFormat="1" ht="11.25" customHeight="1">
      <c r="A69" s="35" t="s">
        <v>54</v>
      </c>
      <c r="B69" s="29"/>
      <c r="C69" s="30">
        <v>6209</v>
      </c>
      <c r="D69" s="30">
        <v>4973</v>
      </c>
      <c r="E69" s="30">
        <v>5600</v>
      </c>
      <c r="F69" s="31"/>
      <c r="G69" s="31"/>
      <c r="H69" s="155">
        <v>14.198</v>
      </c>
      <c r="I69" s="155">
        <v>4.645</v>
      </c>
      <c r="J69" s="155">
        <v>9.4</v>
      </c>
      <c r="K69" s="32"/>
    </row>
    <row r="70" spans="1:11" s="42" customFormat="1" ht="11.25" customHeight="1">
      <c r="A70" s="36" t="s">
        <v>55</v>
      </c>
      <c r="B70" s="37"/>
      <c r="C70" s="38">
        <v>63989</v>
      </c>
      <c r="D70" s="38">
        <v>49167</v>
      </c>
      <c r="E70" s="38">
        <v>52600</v>
      </c>
      <c r="F70" s="39">
        <v>106.98232554355563</v>
      </c>
      <c r="G70" s="40"/>
      <c r="H70" s="156">
        <v>204.94500000000002</v>
      </c>
      <c r="I70" s="157">
        <v>60.418000000000006</v>
      </c>
      <c r="J70" s="157">
        <v>100.4</v>
      </c>
      <c r="K70" s="41">
        <v>166.17564302029194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4644</v>
      </c>
      <c r="D72" s="30">
        <v>2958</v>
      </c>
      <c r="E72" s="30">
        <v>3560</v>
      </c>
      <c r="F72" s="31"/>
      <c r="G72" s="31"/>
      <c r="H72" s="155">
        <v>7.531</v>
      </c>
      <c r="I72" s="155">
        <v>4.237</v>
      </c>
      <c r="J72" s="155">
        <v>6.627</v>
      </c>
      <c r="K72" s="32"/>
    </row>
    <row r="73" spans="1:11" s="33" customFormat="1" ht="11.25" customHeight="1">
      <c r="A73" s="35" t="s">
        <v>57</v>
      </c>
      <c r="B73" s="29"/>
      <c r="C73" s="30">
        <v>12274</v>
      </c>
      <c r="D73" s="30">
        <v>12540</v>
      </c>
      <c r="E73" s="30">
        <v>13775</v>
      </c>
      <c r="F73" s="31"/>
      <c r="G73" s="31"/>
      <c r="H73" s="155">
        <v>17.938</v>
      </c>
      <c r="I73" s="155">
        <v>22.683</v>
      </c>
      <c r="J73" s="155">
        <v>20.125</v>
      </c>
      <c r="K73" s="32"/>
    </row>
    <row r="74" spans="1:11" s="33" customFormat="1" ht="11.25" customHeight="1">
      <c r="A74" s="35" t="s">
        <v>58</v>
      </c>
      <c r="B74" s="29"/>
      <c r="C74" s="30">
        <v>27230</v>
      </c>
      <c r="D74" s="30">
        <v>27084</v>
      </c>
      <c r="E74" s="30">
        <v>28120</v>
      </c>
      <c r="F74" s="31"/>
      <c r="G74" s="31"/>
      <c r="H74" s="155">
        <v>122.535</v>
      </c>
      <c r="I74" s="155">
        <v>47.926</v>
      </c>
      <c r="J74" s="155">
        <v>57.654</v>
      </c>
      <c r="K74" s="32"/>
    </row>
    <row r="75" spans="1:11" s="33" customFormat="1" ht="11.25" customHeight="1">
      <c r="A75" s="35" t="s">
        <v>59</v>
      </c>
      <c r="B75" s="29"/>
      <c r="C75" s="30">
        <v>26224</v>
      </c>
      <c r="D75" s="30">
        <v>20516</v>
      </c>
      <c r="E75" s="30">
        <v>21992</v>
      </c>
      <c r="F75" s="31"/>
      <c r="G75" s="31"/>
      <c r="H75" s="155">
        <v>41.053</v>
      </c>
      <c r="I75" s="155">
        <v>24.491</v>
      </c>
      <c r="J75" s="155">
        <v>26.952</v>
      </c>
      <c r="K75" s="32"/>
    </row>
    <row r="76" spans="1:11" s="33" customFormat="1" ht="11.25" customHeight="1">
      <c r="A76" s="35" t="s">
        <v>60</v>
      </c>
      <c r="B76" s="29"/>
      <c r="C76" s="30">
        <v>2682</v>
      </c>
      <c r="D76" s="30">
        <v>2135</v>
      </c>
      <c r="E76" s="30">
        <v>3301</v>
      </c>
      <c r="F76" s="31"/>
      <c r="G76" s="31"/>
      <c r="H76" s="155">
        <v>4.899</v>
      </c>
      <c r="I76" s="155">
        <v>3.646</v>
      </c>
      <c r="J76" s="155">
        <v>8.252</v>
      </c>
      <c r="K76" s="32"/>
    </row>
    <row r="77" spans="1:11" s="33" customFormat="1" ht="11.25" customHeight="1">
      <c r="A77" s="35" t="s">
        <v>61</v>
      </c>
      <c r="B77" s="29"/>
      <c r="C77" s="30">
        <v>4954</v>
      </c>
      <c r="D77" s="30">
        <v>4465</v>
      </c>
      <c r="E77" s="30">
        <v>5178</v>
      </c>
      <c r="F77" s="31"/>
      <c r="G77" s="31"/>
      <c r="H77" s="155">
        <v>18.434</v>
      </c>
      <c r="I77" s="155">
        <v>4.783</v>
      </c>
      <c r="J77" s="155">
        <v>10.861</v>
      </c>
      <c r="K77" s="32"/>
    </row>
    <row r="78" spans="1:11" s="33" customFormat="1" ht="11.25" customHeight="1">
      <c r="A78" s="35" t="s">
        <v>62</v>
      </c>
      <c r="B78" s="29"/>
      <c r="C78" s="30">
        <v>9547</v>
      </c>
      <c r="D78" s="30">
        <v>8116</v>
      </c>
      <c r="E78" s="30">
        <v>8890</v>
      </c>
      <c r="F78" s="31"/>
      <c r="G78" s="31"/>
      <c r="H78" s="155">
        <v>17.316</v>
      </c>
      <c r="I78" s="155">
        <v>13.096</v>
      </c>
      <c r="J78" s="155">
        <v>13.607</v>
      </c>
      <c r="K78" s="32"/>
    </row>
    <row r="79" spans="1:11" s="33" customFormat="1" ht="11.25" customHeight="1">
      <c r="A79" s="35" t="s">
        <v>63</v>
      </c>
      <c r="B79" s="29"/>
      <c r="C79" s="30">
        <v>14707</v>
      </c>
      <c r="D79" s="30">
        <v>13880</v>
      </c>
      <c r="E79" s="30">
        <v>15300</v>
      </c>
      <c r="F79" s="31"/>
      <c r="G79" s="31"/>
      <c r="H79" s="155">
        <v>41.822</v>
      </c>
      <c r="I79" s="155">
        <v>37.485</v>
      </c>
      <c r="J79" s="155">
        <v>35.19</v>
      </c>
      <c r="K79" s="32"/>
    </row>
    <row r="80" spans="1:11" s="42" customFormat="1" ht="11.25" customHeight="1">
      <c r="A80" s="43" t="s">
        <v>64</v>
      </c>
      <c r="B80" s="37"/>
      <c r="C80" s="38">
        <v>102262</v>
      </c>
      <c r="D80" s="38">
        <v>91694</v>
      </c>
      <c r="E80" s="38">
        <v>100116</v>
      </c>
      <c r="F80" s="39">
        <v>109.18489759417191</v>
      </c>
      <c r="G80" s="40"/>
      <c r="H80" s="156">
        <v>271.528</v>
      </c>
      <c r="I80" s="157">
        <v>158.347</v>
      </c>
      <c r="J80" s="157">
        <v>179.268</v>
      </c>
      <c r="K80" s="41">
        <v>113.21212274308954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172</v>
      </c>
      <c r="D82" s="30">
        <v>143</v>
      </c>
      <c r="E82" s="30">
        <v>143</v>
      </c>
      <c r="F82" s="31"/>
      <c r="G82" s="31"/>
      <c r="H82" s="155">
        <v>0.138</v>
      </c>
      <c r="I82" s="155">
        <v>0.109</v>
      </c>
      <c r="J82" s="155">
        <v>0.109</v>
      </c>
      <c r="K82" s="32"/>
    </row>
    <row r="83" spans="1:11" s="33" customFormat="1" ht="11.25" customHeight="1">
      <c r="A83" s="35" t="s">
        <v>66</v>
      </c>
      <c r="B83" s="29"/>
      <c r="C83" s="30">
        <v>207</v>
      </c>
      <c r="D83" s="30">
        <v>227</v>
      </c>
      <c r="E83" s="30">
        <v>227</v>
      </c>
      <c r="F83" s="31"/>
      <c r="G83" s="31"/>
      <c r="H83" s="155">
        <v>0.153</v>
      </c>
      <c r="I83" s="155">
        <v>0.15</v>
      </c>
      <c r="J83" s="155">
        <v>0.15</v>
      </c>
      <c r="K83" s="32"/>
    </row>
    <row r="84" spans="1:11" s="42" customFormat="1" ht="11.25" customHeight="1">
      <c r="A84" s="36" t="s">
        <v>67</v>
      </c>
      <c r="B84" s="37"/>
      <c r="C84" s="38">
        <v>379</v>
      </c>
      <c r="D84" s="38">
        <v>370</v>
      </c>
      <c r="E84" s="38">
        <v>370</v>
      </c>
      <c r="F84" s="39">
        <v>100</v>
      </c>
      <c r="G84" s="40"/>
      <c r="H84" s="156">
        <v>0.29100000000000004</v>
      </c>
      <c r="I84" s="157">
        <v>0.259</v>
      </c>
      <c r="J84" s="157">
        <v>0.259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556500</v>
      </c>
      <c r="D87" s="53">
        <v>453428</v>
      </c>
      <c r="E87" s="53">
        <v>508558</v>
      </c>
      <c r="F87" s="54">
        <f>IF(D87&gt;0,100*E87/D87,0)</f>
        <v>112.1584904328802</v>
      </c>
      <c r="G87" s="40"/>
      <c r="H87" s="160">
        <v>1486.9479999999999</v>
      </c>
      <c r="I87" s="161">
        <v>808.306</v>
      </c>
      <c r="J87" s="161">
        <v>1290.392</v>
      </c>
      <c r="K87" s="54">
        <f>IF(I87&gt;0,100*J87/I87,0)</f>
        <v>159.64152189888483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142" zoomScaleSheetLayoutView="142" zoomScalePageLayoutView="0" workbookViewId="0" topLeftCell="A67">
      <selection activeCell="H8" sqref="H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8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59</v>
      </c>
      <c r="D9" s="30">
        <v>81</v>
      </c>
      <c r="E9" s="30">
        <v>72</v>
      </c>
      <c r="F9" s="31"/>
      <c r="G9" s="31"/>
      <c r="H9" s="155">
        <v>0.174</v>
      </c>
      <c r="I9" s="155">
        <v>0.235</v>
      </c>
      <c r="J9" s="155">
        <v>0.295</v>
      </c>
      <c r="K9" s="32"/>
    </row>
    <row r="10" spans="1:11" s="33" customFormat="1" ht="11.25" customHeight="1">
      <c r="A10" s="35" t="s">
        <v>9</v>
      </c>
      <c r="B10" s="29"/>
      <c r="C10" s="30">
        <v>712</v>
      </c>
      <c r="D10" s="30">
        <v>502</v>
      </c>
      <c r="E10" s="30">
        <v>453</v>
      </c>
      <c r="F10" s="31"/>
      <c r="G10" s="31"/>
      <c r="H10" s="155">
        <v>1.104</v>
      </c>
      <c r="I10" s="155">
        <v>0.803</v>
      </c>
      <c r="J10" s="155">
        <v>1.676</v>
      </c>
      <c r="K10" s="32"/>
    </row>
    <row r="11" spans="1:11" s="33" customFormat="1" ht="11.25" customHeight="1">
      <c r="A11" s="28" t="s">
        <v>10</v>
      </c>
      <c r="B11" s="29"/>
      <c r="C11" s="30">
        <v>4183</v>
      </c>
      <c r="D11" s="30">
        <v>4167</v>
      </c>
      <c r="E11" s="30">
        <v>3500</v>
      </c>
      <c r="F11" s="31"/>
      <c r="G11" s="31"/>
      <c r="H11" s="155">
        <v>16.857</v>
      </c>
      <c r="I11" s="155">
        <v>16.668</v>
      </c>
      <c r="J11" s="155">
        <v>11.284</v>
      </c>
      <c r="K11" s="32"/>
    </row>
    <row r="12" spans="1:11" s="33" customFormat="1" ht="11.25" customHeight="1">
      <c r="A12" s="35" t="s">
        <v>11</v>
      </c>
      <c r="B12" s="29"/>
      <c r="C12" s="30">
        <v>5</v>
      </c>
      <c r="D12" s="30">
        <v>4</v>
      </c>
      <c r="E12" s="30">
        <v>50</v>
      </c>
      <c r="F12" s="31"/>
      <c r="G12" s="31"/>
      <c r="H12" s="155">
        <v>0.011</v>
      </c>
      <c r="I12" s="155">
        <v>0.008</v>
      </c>
      <c r="J12" s="155">
        <v>0.155</v>
      </c>
      <c r="K12" s="32"/>
    </row>
    <row r="13" spans="1:11" s="42" customFormat="1" ht="11.25" customHeight="1">
      <c r="A13" s="36" t="s">
        <v>12</v>
      </c>
      <c r="B13" s="37"/>
      <c r="C13" s="38">
        <v>4959</v>
      </c>
      <c r="D13" s="38">
        <v>4754</v>
      </c>
      <c r="E13" s="38">
        <v>4075</v>
      </c>
      <c r="F13" s="39">
        <v>85.71729070256626</v>
      </c>
      <c r="G13" s="40"/>
      <c r="H13" s="156">
        <v>18.145999999999997</v>
      </c>
      <c r="I13" s="157">
        <v>17.714</v>
      </c>
      <c r="J13" s="157">
        <v>13.41</v>
      </c>
      <c r="K13" s="41">
        <v>75.70283391667608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53</v>
      </c>
      <c r="D17" s="38">
        <v>53</v>
      </c>
      <c r="E17" s="38">
        <v>42</v>
      </c>
      <c r="F17" s="39">
        <v>79.24528301886792</v>
      </c>
      <c r="G17" s="40"/>
      <c r="H17" s="156">
        <v>0.056</v>
      </c>
      <c r="I17" s="157">
        <v>0.068</v>
      </c>
      <c r="J17" s="157">
        <v>0.044</v>
      </c>
      <c r="K17" s="41">
        <v>64.70588235294116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60</v>
      </c>
      <c r="D19" s="30">
        <v>101</v>
      </c>
      <c r="E19" s="30">
        <v>161</v>
      </c>
      <c r="F19" s="31"/>
      <c r="G19" s="31"/>
      <c r="H19" s="155">
        <v>0.24</v>
      </c>
      <c r="I19" s="155">
        <v>0.556</v>
      </c>
      <c r="J19" s="155">
        <v>0.69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60</v>
      </c>
      <c r="D22" s="38">
        <v>101</v>
      </c>
      <c r="E22" s="38">
        <v>161</v>
      </c>
      <c r="F22" s="39">
        <v>159.40594059405942</v>
      </c>
      <c r="G22" s="40"/>
      <c r="H22" s="156">
        <v>0.24</v>
      </c>
      <c r="I22" s="157">
        <v>0.556</v>
      </c>
      <c r="J22" s="157">
        <v>0.69</v>
      </c>
      <c r="K22" s="41">
        <v>124.10071942446042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66</v>
      </c>
      <c r="D24" s="38">
        <v>99</v>
      </c>
      <c r="E24" s="38">
        <v>36</v>
      </c>
      <c r="F24" s="39">
        <v>36.36363636363637</v>
      </c>
      <c r="G24" s="40"/>
      <c r="H24" s="156">
        <v>0.184</v>
      </c>
      <c r="I24" s="157">
        <v>0.284</v>
      </c>
      <c r="J24" s="157">
        <v>0.133</v>
      </c>
      <c r="K24" s="41">
        <v>46.83098591549297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166</v>
      </c>
      <c r="D26" s="38">
        <v>104</v>
      </c>
      <c r="E26" s="38">
        <v>130</v>
      </c>
      <c r="F26" s="39">
        <v>125</v>
      </c>
      <c r="G26" s="40"/>
      <c r="H26" s="156">
        <v>0.711</v>
      </c>
      <c r="I26" s="157">
        <v>0.387</v>
      </c>
      <c r="J26" s="157">
        <v>0.5</v>
      </c>
      <c r="K26" s="41">
        <v>129.19896640826872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562</v>
      </c>
      <c r="D28" s="30">
        <v>868</v>
      </c>
      <c r="E28" s="30">
        <v>473</v>
      </c>
      <c r="F28" s="31"/>
      <c r="G28" s="31"/>
      <c r="H28" s="155">
        <v>1.602</v>
      </c>
      <c r="I28" s="155">
        <v>2.478</v>
      </c>
      <c r="J28" s="155">
        <v>1.486</v>
      </c>
      <c r="K28" s="32"/>
    </row>
    <row r="29" spans="1:11" s="33" customFormat="1" ht="11.25" customHeight="1">
      <c r="A29" s="35" t="s">
        <v>22</v>
      </c>
      <c r="B29" s="29"/>
      <c r="C29" s="30">
        <v>9414</v>
      </c>
      <c r="D29" s="30">
        <v>9020</v>
      </c>
      <c r="E29" s="30">
        <v>8395</v>
      </c>
      <c r="F29" s="31"/>
      <c r="G29" s="31"/>
      <c r="H29" s="155">
        <v>18.397</v>
      </c>
      <c r="I29" s="155">
        <v>22.471</v>
      </c>
      <c r="J29" s="155">
        <v>19.314</v>
      </c>
      <c r="K29" s="32"/>
    </row>
    <row r="30" spans="1:11" s="33" customFormat="1" ht="11.25" customHeight="1">
      <c r="A30" s="35" t="s">
        <v>23</v>
      </c>
      <c r="B30" s="29"/>
      <c r="C30" s="30">
        <v>4604</v>
      </c>
      <c r="D30" s="30">
        <v>3592</v>
      </c>
      <c r="E30" s="30">
        <v>3486</v>
      </c>
      <c r="F30" s="31"/>
      <c r="G30" s="31"/>
      <c r="H30" s="155">
        <v>10.074</v>
      </c>
      <c r="I30" s="155">
        <v>5.877</v>
      </c>
      <c r="J30" s="155">
        <v>5.468</v>
      </c>
      <c r="K30" s="32"/>
    </row>
    <row r="31" spans="1:11" s="42" customFormat="1" ht="11.25" customHeight="1">
      <c r="A31" s="43" t="s">
        <v>24</v>
      </c>
      <c r="B31" s="37"/>
      <c r="C31" s="38">
        <v>14580</v>
      </c>
      <c r="D31" s="38">
        <v>13480</v>
      </c>
      <c r="E31" s="38">
        <v>12354</v>
      </c>
      <c r="F31" s="39">
        <v>91.64688427299703</v>
      </c>
      <c r="G31" s="40"/>
      <c r="H31" s="156">
        <v>30.073</v>
      </c>
      <c r="I31" s="157">
        <v>30.826</v>
      </c>
      <c r="J31" s="157">
        <v>26.268</v>
      </c>
      <c r="K31" s="41">
        <v>85.21378057483943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27</v>
      </c>
      <c r="D33" s="30">
        <v>22</v>
      </c>
      <c r="E33" s="30">
        <v>30</v>
      </c>
      <c r="F33" s="31"/>
      <c r="G33" s="31"/>
      <c r="H33" s="155">
        <v>0.086</v>
      </c>
      <c r="I33" s="155">
        <v>0.077</v>
      </c>
      <c r="J33" s="155">
        <v>0.096</v>
      </c>
      <c r="K33" s="32"/>
    </row>
    <row r="34" spans="1:11" s="33" customFormat="1" ht="11.25" customHeight="1">
      <c r="A34" s="35" t="s">
        <v>26</v>
      </c>
      <c r="B34" s="29"/>
      <c r="C34" s="30">
        <v>638</v>
      </c>
      <c r="D34" s="30">
        <v>550</v>
      </c>
      <c r="E34" s="30">
        <v>550</v>
      </c>
      <c r="F34" s="31"/>
      <c r="G34" s="31"/>
      <c r="H34" s="155">
        <v>1.784</v>
      </c>
      <c r="I34" s="155">
        <v>1.575</v>
      </c>
      <c r="J34" s="155">
        <v>1.5</v>
      </c>
      <c r="K34" s="32"/>
    </row>
    <row r="35" spans="1:11" s="33" customFormat="1" ht="11.25" customHeight="1">
      <c r="A35" s="35" t="s">
        <v>27</v>
      </c>
      <c r="B35" s="29"/>
      <c r="C35" s="30">
        <v>670</v>
      </c>
      <c r="D35" s="30">
        <v>464</v>
      </c>
      <c r="E35" s="30">
        <v>700</v>
      </c>
      <c r="F35" s="31"/>
      <c r="G35" s="31"/>
      <c r="H35" s="155">
        <v>2.121</v>
      </c>
      <c r="I35" s="155">
        <v>1.122</v>
      </c>
      <c r="J35" s="155">
        <v>2.3</v>
      </c>
      <c r="K35" s="32"/>
    </row>
    <row r="36" spans="1:11" s="33" customFormat="1" ht="11.25" customHeight="1">
      <c r="A36" s="35" t="s">
        <v>28</v>
      </c>
      <c r="B36" s="29"/>
      <c r="C36" s="30">
        <v>3</v>
      </c>
      <c r="D36" s="30">
        <v>6</v>
      </c>
      <c r="E36" s="30">
        <v>3</v>
      </c>
      <c r="F36" s="31"/>
      <c r="G36" s="31"/>
      <c r="H36" s="155">
        <v>0.006</v>
      </c>
      <c r="I36" s="155">
        <v>0.003</v>
      </c>
      <c r="J36" s="155">
        <v>0.01</v>
      </c>
      <c r="K36" s="32"/>
    </row>
    <row r="37" spans="1:11" s="42" customFormat="1" ht="11.25" customHeight="1">
      <c r="A37" s="36" t="s">
        <v>29</v>
      </c>
      <c r="B37" s="37"/>
      <c r="C37" s="38">
        <v>1338</v>
      </c>
      <c r="D37" s="38">
        <v>1042</v>
      </c>
      <c r="E37" s="38">
        <v>1283</v>
      </c>
      <c r="F37" s="39">
        <v>123.12859884836853</v>
      </c>
      <c r="G37" s="40"/>
      <c r="H37" s="156">
        <v>3.997</v>
      </c>
      <c r="I37" s="157">
        <v>2.777</v>
      </c>
      <c r="J37" s="157">
        <v>3.9059999999999997</v>
      </c>
      <c r="K37" s="41">
        <v>140.65538350738206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>
        <v>5</v>
      </c>
      <c r="E39" s="38">
        <v>4</v>
      </c>
      <c r="F39" s="39">
        <v>80</v>
      </c>
      <c r="G39" s="40"/>
      <c r="H39" s="156"/>
      <c r="I39" s="157">
        <v>0.005</v>
      </c>
      <c r="J39" s="157">
        <v>0.004</v>
      </c>
      <c r="K39" s="41">
        <v>80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12339</v>
      </c>
      <c r="D41" s="30">
        <v>12596</v>
      </c>
      <c r="E41" s="30">
        <v>12787</v>
      </c>
      <c r="F41" s="31"/>
      <c r="G41" s="31"/>
      <c r="H41" s="155">
        <v>31.613</v>
      </c>
      <c r="I41" s="155">
        <v>11.097</v>
      </c>
      <c r="J41" s="155">
        <v>38.264</v>
      </c>
      <c r="K41" s="32"/>
    </row>
    <row r="42" spans="1:11" s="33" customFormat="1" ht="11.25" customHeight="1">
      <c r="A42" s="35" t="s">
        <v>32</v>
      </c>
      <c r="B42" s="29"/>
      <c r="C42" s="30">
        <v>5349</v>
      </c>
      <c r="D42" s="30">
        <v>5767</v>
      </c>
      <c r="E42" s="30">
        <v>4615</v>
      </c>
      <c r="F42" s="31"/>
      <c r="G42" s="31"/>
      <c r="H42" s="155">
        <v>17.283</v>
      </c>
      <c r="I42" s="155">
        <v>15.608</v>
      </c>
      <c r="J42" s="155">
        <v>17.067</v>
      </c>
      <c r="K42" s="32"/>
    </row>
    <row r="43" spans="1:11" s="33" customFormat="1" ht="11.25" customHeight="1">
      <c r="A43" s="35" t="s">
        <v>33</v>
      </c>
      <c r="B43" s="29"/>
      <c r="C43" s="30">
        <v>9558</v>
      </c>
      <c r="D43" s="30">
        <v>11408</v>
      </c>
      <c r="E43" s="30">
        <v>12898</v>
      </c>
      <c r="F43" s="31"/>
      <c r="G43" s="31"/>
      <c r="H43" s="155">
        <v>24.521</v>
      </c>
      <c r="I43" s="155">
        <v>16.3</v>
      </c>
      <c r="J43" s="155">
        <v>33.156</v>
      </c>
      <c r="K43" s="32"/>
    </row>
    <row r="44" spans="1:11" s="33" customFormat="1" ht="11.25" customHeight="1">
      <c r="A44" s="35" t="s">
        <v>34</v>
      </c>
      <c r="B44" s="29"/>
      <c r="C44" s="30">
        <v>15410</v>
      </c>
      <c r="D44" s="30">
        <v>15625</v>
      </c>
      <c r="E44" s="30">
        <v>15922</v>
      </c>
      <c r="F44" s="31"/>
      <c r="G44" s="31"/>
      <c r="H44" s="155">
        <v>53.135</v>
      </c>
      <c r="I44" s="155">
        <v>40.116</v>
      </c>
      <c r="J44" s="155">
        <v>50.38</v>
      </c>
      <c r="K44" s="32"/>
    </row>
    <row r="45" spans="1:11" s="33" customFormat="1" ht="11.25" customHeight="1">
      <c r="A45" s="35" t="s">
        <v>35</v>
      </c>
      <c r="B45" s="29"/>
      <c r="C45" s="30">
        <v>9187</v>
      </c>
      <c r="D45" s="30">
        <v>8661</v>
      </c>
      <c r="E45" s="30">
        <v>9873</v>
      </c>
      <c r="F45" s="31"/>
      <c r="G45" s="31"/>
      <c r="H45" s="155">
        <v>25.526</v>
      </c>
      <c r="I45" s="155">
        <v>8.999</v>
      </c>
      <c r="J45" s="155">
        <v>30.15</v>
      </c>
      <c r="K45" s="32"/>
    </row>
    <row r="46" spans="1:11" s="33" customFormat="1" ht="11.25" customHeight="1">
      <c r="A46" s="35" t="s">
        <v>36</v>
      </c>
      <c r="B46" s="29"/>
      <c r="C46" s="30">
        <v>11370</v>
      </c>
      <c r="D46" s="30">
        <v>11870</v>
      </c>
      <c r="E46" s="30">
        <v>10802</v>
      </c>
      <c r="F46" s="31"/>
      <c r="G46" s="31"/>
      <c r="H46" s="155">
        <v>32.067</v>
      </c>
      <c r="I46" s="155">
        <v>20.658</v>
      </c>
      <c r="J46" s="155">
        <v>36.924</v>
      </c>
      <c r="K46" s="32"/>
    </row>
    <row r="47" spans="1:11" s="33" customFormat="1" ht="11.25" customHeight="1">
      <c r="A47" s="35" t="s">
        <v>37</v>
      </c>
      <c r="B47" s="29"/>
      <c r="C47" s="30">
        <v>18526</v>
      </c>
      <c r="D47" s="30">
        <v>18749</v>
      </c>
      <c r="E47" s="30">
        <v>14501</v>
      </c>
      <c r="F47" s="31"/>
      <c r="G47" s="31"/>
      <c r="H47" s="155">
        <v>65.903</v>
      </c>
      <c r="I47" s="155">
        <v>46.431</v>
      </c>
      <c r="J47" s="155">
        <v>41.051</v>
      </c>
      <c r="K47" s="32"/>
    </row>
    <row r="48" spans="1:11" s="33" customFormat="1" ht="11.25" customHeight="1">
      <c r="A48" s="35" t="s">
        <v>38</v>
      </c>
      <c r="B48" s="29"/>
      <c r="C48" s="30">
        <v>9088</v>
      </c>
      <c r="D48" s="30">
        <v>7886</v>
      </c>
      <c r="E48" s="30">
        <v>9130</v>
      </c>
      <c r="F48" s="31"/>
      <c r="G48" s="31"/>
      <c r="H48" s="155">
        <v>29.423</v>
      </c>
      <c r="I48" s="155">
        <v>8.722</v>
      </c>
      <c r="J48" s="155">
        <v>33.048</v>
      </c>
      <c r="K48" s="32"/>
    </row>
    <row r="49" spans="1:11" s="33" customFormat="1" ht="11.25" customHeight="1">
      <c r="A49" s="35" t="s">
        <v>39</v>
      </c>
      <c r="B49" s="29"/>
      <c r="C49" s="30">
        <v>3866</v>
      </c>
      <c r="D49" s="30">
        <v>4612</v>
      </c>
      <c r="E49" s="30">
        <v>7454</v>
      </c>
      <c r="F49" s="31"/>
      <c r="G49" s="31"/>
      <c r="H49" s="155">
        <v>12.822</v>
      </c>
      <c r="I49" s="155">
        <v>8.418</v>
      </c>
      <c r="J49" s="155">
        <v>25.681</v>
      </c>
      <c r="K49" s="32"/>
    </row>
    <row r="50" spans="1:11" s="42" customFormat="1" ht="11.25" customHeight="1">
      <c r="A50" s="43" t="s">
        <v>40</v>
      </c>
      <c r="B50" s="37"/>
      <c r="C50" s="38">
        <v>94693</v>
      </c>
      <c r="D50" s="38">
        <v>97174</v>
      </c>
      <c r="E50" s="38">
        <v>97982</v>
      </c>
      <c r="F50" s="39">
        <v>100.83149813736185</v>
      </c>
      <c r="G50" s="40"/>
      <c r="H50" s="156">
        <v>292.293</v>
      </c>
      <c r="I50" s="157">
        <v>176.34900000000002</v>
      </c>
      <c r="J50" s="157">
        <v>305.721</v>
      </c>
      <c r="K50" s="41">
        <v>173.3613459673715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885</v>
      </c>
      <c r="D52" s="38">
        <v>1530</v>
      </c>
      <c r="E52" s="38">
        <v>1530</v>
      </c>
      <c r="F52" s="39">
        <v>100</v>
      </c>
      <c r="G52" s="40"/>
      <c r="H52" s="156">
        <v>2.264</v>
      </c>
      <c r="I52" s="157">
        <v>1.896</v>
      </c>
      <c r="J52" s="157">
        <v>1.896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2669</v>
      </c>
      <c r="D54" s="30">
        <v>2874</v>
      </c>
      <c r="E54" s="30">
        <v>1971</v>
      </c>
      <c r="F54" s="31"/>
      <c r="G54" s="31"/>
      <c r="H54" s="155">
        <v>3.891</v>
      </c>
      <c r="I54" s="155">
        <v>4.502</v>
      </c>
      <c r="J54" s="155">
        <v>3.395</v>
      </c>
      <c r="K54" s="32"/>
    </row>
    <row r="55" spans="1:11" s="33" customFormat="1" ht="11.25" customHeight="1">
      <c r="A55" s="35" t="s">
        <v>43</v>
      </c>
      <c r="B55" s="29"/>
      <c r="C55" s="30">
        <v>1680</v>
      </c>
      <c r="D55" s="30">
        <v>1808</v>
      </c>
      <c r="E55" s="30">
        <v>1800</v>
      </c>
      <c r="F55" s="31"/>
      <c r="G55" s="31"/>
      <c r="H55" s="155">
        <v>2.716</v>
      </c>
      <c r="I55" s="155">
        <v>2.169</v>
      </c>
      <c r="J55" s="155">
        <v>3.024</v>
      </c>
      <c r="K55" s="32"/>
    </row>
    <row r="56" spans="1:11" s="33" customFormat="1" ht="11.25" customHeight="1">
      <c r="A56" s="35" t="s">
        <v>44</v>
      </c>
      <c r="B56" s="29"/>
      <c r="C56" s="30">
        <v>967</v>
      </c>
      <c r="D56" s="30">
        <v>671</v>
      </c>
      <c r="E56" s="30">
        <v>752</v>
      </c>
      <c r="F56" s="31"/>
      <c r="G56" s="31"/>
      <c r="H56" s="155">
        <v>2.421</v>
      </c>
      <c r="I56" s="155">
        <v>1.258</v>
      </c>
      <c r="J56" s="155">
        <v>2.015</v>
      </c>
      <c r="K56" s="32"/>
    </row>
    <row r="57" spans="1:11" s="33" customFormat="1" ht="11.25" customHeight="1">
      <c r="A57" s="35" t="s">
        <v>45</v>
      </c>
      <c r="B57" s="29"/>
      <c r="C57" s="30">
        <v>4202</v>
      </c>
      <c r="D57" s="30">
        <v>3818</v>
      </c>
      <c r="E57" s="30">
        <v>3494</v>
      </c>
      <c r="F57" s="31"/>
      <c r="G57" s="31"/>
      <c r="H57" s="155">
        <v>11.809</v>
      </c>
      <c r="I57" s="155">
        <v>3.828</v>
      </c>
      <c r="J57" s="155">
        <v>10.488</v>
      </c>
      <c r="K57" s="32"/>
    </row>
    <row r="58" spans="1:11" s="33" customFormat="1" ht="11.25" customHeight="1">
      <c r="A58" s="35" t="s">
        <v>46</v>
      </c>
      <c r="B58" s="29"/>
      <c r="C58" s="30">
        <v>7634</v>
      </c>
      <c r="D58" s="30">
        <v>8683</v>
      </c>
      <c r="E58" s="30">
        <v>9357</v>
      </c>
      <c r="F58" s="31"/>
      <c r="G58" s="31"/>
      <c r="H58" s="155">
        <v>16.174</v>
      </c>
      <c r="I58" s="155">
        <v>6.822</v>
      </c>
      <c r="J58" s="155">
        <v>13.92</v>
      </c>
      <c r="K58" s="32"/>
    </row>
    <row r="59" spans="1:11" s="42" customFormat="1" ht="11.25" customHeight="1">
      <c r="A59" s="36" t="s">
        <v>47</v>
      </c>
      <c r="B59" s="37"/>
      <c r="C59" s="38">
        <v>17152</v>
      </c>
      <c r="D59" s="38">
        <v>17854</v>
      </c>
      <c r="E59" s="38">
        <v>17374</v>
      </c>
      <c r="F59" s="39">
        <v>97.31152682872185</v>
      </c>
      <c r="G59" s="40"/>
      <c r="H59" s="156">
        <v>37.010999999999996</v>
      </c>
      <c r="I59" s="157">
        <v>18.579</v>
      </c>
      <c r="J59" s="157">
        <v>32.842</v>
      </c>
      <c r="K59" s="41">
        <v>176.7694709080144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109</v>
      </c>
      <c r="D61" s="30">
        <v>72</v>
      </c>
      <c r="E61" s="30">
        <v>75</v>
      </c>
      <c r="F61" s="31"/>
      <c r="G61" s="31"/>
      <c r="H61" s="155">
        <v>0.078</v>
      </c>
      <c r="I61" s="155">
        <v>0.036</v>
      </c>
      <c r="J61" s="155">
        <v>0.075</v>
      </c>
      <c r="K61" s="32"/>
    </row>
    <row r="62" spans="1:11" s="33" customFormat="1" ht="11.25" customHeight="1">
      <c r="A62" s="35" t="s">
        <v>49</v>
      </c>
      <c r="B62" s="29"/>
      <c r="C62" s="30">
        <v>422</v>
      </c>
      <c r="D62" s="30">
        <v>363</v>
      </c>
      <c r="E62" s="30">
        <v>363</v>
      </c>
      <c r="F62" s="31"/>
      <c r="G62" s="31"/>
      <c r="H62" s="155">
        <v>0.402</v>
      </c>
      <c r="I62" s="155">
        <v>0.342</v>
      </c>
      <c r="J62" s="155">
        <v>0.501</v>
      </c>
      <c r="K62" s="32"/>
    </row>
    <row r="63" spans="1:11" s="33" customFormat="1" ht="11.25" customHeight="1">
      <c r="A63" s="35" t="s">
        <v>50</v>
      </c>
      <c r="B63" s="29"/>
      <c r="C63" s="30">
        <v>73</v>
      </c>
      <c r="D63" s="30">
        <v>81</v>
      </c>
      <c r="E63" s="30">
        <v>80</v>
      </c>
      <c r="F63" s="31"/>
      <c r="G63" s="31"/>
      <c r="H63" s="155">
        <v>0.15</v>
      </c>
      <c r="I63" s="155">
        <v>0.113</v>
      </c>
      <c r="J63" s="155">
        <v>0.248</v>
      </c>
      <c r="K63" s="32"/>
    </row>
    <row r="64" spans="1:11" s="42" customFormat="1" ht="11.25" customHeight="1">
      <c r="A64" s="36" t="s">
        <v>51</v>
      </c>
      <c r="B64" s="37"/>
      <c r="C64" s="38">
        <v>604</v>
      </c>
      <c r="D64" s="38">
        <v>516</v>
      </c>
      <c r="E64" s="38">
        <v>518</v>
      </c>
      <c r="F64" s="39">
        <v>100.3875968992248</v>
      </c>
      <c r="G64" s="40"/>
      <c r="H64" s="156">
        <v>0.63</v>
      </c>
      <c r="I64" s="157">
        <v>0.491</v>
      </c>
      <c r="J64" s="157">
        <v>0.824</v>
      </c>
      <c r="K64" s="41">
        <v>167.82077393075355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258</v>
      </c>
      <c r="D66" s="38">
        <v>130</v>
      </c>
      <c r="E66" s="38">
        <v>284</v>
      </c>
      <c r="F66" s="39">
        <v>218.46153846153845</v>
      </c>
      <c r="G66" s="40"/>
      <c r="H66" s="156">
        <v>0.125</v>
      </c>
      <c r="I66" s="157">
        <v>0.069</v>
      </c>
      <c r="J66" s="157">
        <v>0.235</v>
      </c>
      <c r="K66" s="41">
        <v>340.5797101449275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83</v>
      </c>
      <c r="D68" s="30">
        <v>49</v>
      </c>
      <c r="E68" s="30">
        <v>45</v>
      </c>
      <c r="F68" s="31"/>
      <c r="G68" s="31"/>
      <c r="H68" s="155">
        <v>0.149</v>
      </c>
      <c r="I68" s="155">
        <v>0.038</v>
      </c>
      <c r="J68" s="155">
        <v>0.055</v>
      </c>
      <c r="K68" s="32"/>
    </row>
    <row r="69" spans="1:11" s="33" customFormat="1" ht="11.25" customHeight="1">
      <c r="A69" s="35" t="s">
        <v>54</v>
      </c>
      <c r="B69" s="29"/>
      <c r="C69" s="30">
        <v>50</v>
      </c>
      <c r="D69" s="30">
        <v>40</v>
      </c>
      <c r="E69" s="30">
        <v>45</v>
      </c>
      <c r="F69" s="31"/>
      <c r="G69" s="31"/>
      <c r="H69" s="155">
        <v>0.09</v>
      </c>
      <c r="I69" s="155">
        <v>0.031</v>
      </c>
      <c r="J69" s="155">
        <v>0.05</v>
      </c>
      <c r="K69" s="32"/>
    </row>
    <row r="70" spans="1:11" s="42" customFormat="1" ht="11.25" customHeight="1">
      <c r="A70" s="36" t="s">
        <v>55</v>
      </c>
      <c r="B70" s="37"/>
      <c r="C70" s="38">
        <v>133</v>
      </c>
      <c r="D70" s="38">
        <v>89</v>
      </c>
      <c r="E70" s="38">
        <v>90</v>
      </c>
      <c r="F70" s="39">
        <v>101.12359550561797</v>
      </c>
      <c r="G70" s="40"/>
      <c r="H70" s="156">
        <v>0.239</v>
      </c>
      <c r="I70" s="157">
        <v>0.069</v>
      </c>
      <c r="J70" s="157">
        <v>0.10500000000000001</v>
      </c>
      <c r="K70" s="41">
        <v>152.17391304347828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163</v>
      </c>
      <c r="D72" s="30">
        <v>193</v>
      </c>
      <c r="E72" s="30">
        <v>256</v>
      </c>
      <c r="F72" s="31"/>
      <c r="G72" s="31"/>
      <c r="H72" s="155">
        <v>0.261</v>
      </c>
      <c r="I72" s="155">
        <v>0.314</v>
      </c>
      <c r="J72" s="155">
        <v>0.534</v>
      </c>
      <c r="K72" s="32"/>
    </row>
    <row r="73" spans="1:11" s="33" customFormat="1" ht="11.25" customHeight="1">
      <c r="A73" s="35" t="s">
        <v>57</v>
      </c>
      <c r="B73" s="29"/>
      <c r="C73" s="30">
        <v>11</v>
      </c>
      <c r="D73" s="30">
        <v>5</v>
      </c>
      <c r="E73" s="30">
        <v>5</v>
      </c>
      <c r="F73" s="31"/>
      <c r="G73" s="31"/>
      <c r="H73" s="155">
        <v>0.022</v>
      </c>
      <c r="I73" s="155">
        <v>0.01</v>
      </c>
      <c r="J73" s="155">
        <v>0.01</v>
      </c>
      <c r="K73" s="32"/>
    </row>
    <row r="74" spans="1:11" s="33" customFormat="1" ht="11.25" customHeight="1">
      <c r="A74" s="35" t="s">
        <v>58</v>
      </c>
      <c r="B74" s="29"/>
      <c r="C74" s="30">
        <v>430</v>
      </c>
      <c r="D74" s="30">
        <v>331</v>
      </c>
      <c r="E74" s="30">
        <v>312</v>
      </c>
      <c r="F74" s="31"/>
      <c r="G74" s="31"/>
      <c r="H74" s="155">
        <v>1.29</v>
      </c>
      <c r="I74" s="155">
        <v>0.397</v>
      </c>
      <c r="J74" s="155">
        <v>0.7</v>
      </c>
      <c r="K74" s="32"/>
    </row>
    <row r="75" spans="1:11" s="33" customFormat="1" ht="11.25" customHeight="1">
      <c r="A75" s="35" t="s">
        <v>59</v>
      </c>
      <c r="B75" s="29"/>
      <c r="C75" s="30">
        <v>468</v>
      </c>
      <c r="D75" s="30">
        <v>443</v>
      </c>
      <c r="E75" s="30">
        <v>475</v>
      </c>
      <c r="F75" s="31"/>
      <c r="G75" s="31"/>
      <c r="H75" s="155">
        <v>0.662</v>
      </c>
      <c r="I75" s="155">
        <v>0.387</v>
      </c>
      <c r="J75" s="155">
        <v>0.578</v>
      </c>
      <c r="K75" s="32"/>
    </row>
    <row r="76" spans="1:11" s="33" customFormat="1" ht="11.25" customHeight="1">
      <c r="A76" s="35" t="s">
        <v>60</v>
      </c>
      <c r="B76" s="29"/>
      <c r="C76" s="30">
        <v>14</v>
      </c>
      <c r="D76" s="30">
        <v>7</v>
      </c>
      <c r="E76" s="30">
        <v>9</v>
      </c>
      <c r="F76" s="31"/>
      <c r="G76" s="31"/>
      <c r="H76" s="155">
        <v>0.025</v>
      </c>
      <c r="I76" s="155">
        <v>0.009</v>
      </c>
      <c r="J76" s="155">
        <v>0.014</v>
      </c>
      <c r="K76" s="32"/>
    </row>
    <row r="77" spans="1:11" s="33" customFormat="1" ht="11.25" customHeight="1">
      <c r="A77" s="35" t="s">
        <v>61</v>
      </c>
      <c r="B77" s="29"/>
      <c r="C77" s="30">
        <v>64</v>
      </c>
      <c r="D77" s="30">
        <v>54</v>
      </c>
      <c r="E77" s="30"/>
      <c r="F77" s="31"/>
      <c r="G77" s="31"/>
      <c r="H77" s="155">
        <v>0.128</v>
      </c>
      <c r="I77" s="155">
        <v>0.054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1</v>
      </c>
      <c r="D78" s="30"/>
      <c r="E78" s="30">
        <v>12</v>
      </c>
      <c r="F78" s="31"/>
      <c r="G78" s="31"/>
      <c r="H78" s="155">
        <v>0.001</v>
      </c>
      <c r="I78" s="155"/>
      <c r="J78" s="155">
        <v>0.025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>
        <v>1151</v>
      </c>
      <c r="D80" s="38">
        <v>1033</v>
      </c>
      <c r="E80" s="38">
        <v>1069</v>
      </c>
      <c r="F80" s="39">
        <v>103.48499515972894</v>
      </c>
      <c r="G80" s="40"/>
      <c r="H80" s="156">
        <v>2.389</v>
      </c>
      <c r="I80" s="157">
        <v>1.171</v>
      </c>
      <c r="J80" s="157">
        <v>1.861</v>
      </c>
      <c r="K80" s="41">
        <v>158.92399658411614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86</v>
      </c>
      <c r="D82" s="30">
        <v>75</v>
      </c>
      <c r="E82" s="30">
        <v>75</v>
      </c>
      <c r="F82" s="31"/>
      <c r="G82" s="31"/>
      <c r="H82" s="155">
        <v>0.06</v>
      </c>
      <c r="I82" s="155">
        <v>0.047</v>
      </c>
      <c r="J82" s="155">
        <v>0.048</v>
      </c>
      <c r="K82" s="32"/>
    </row>
    <row r="83" spans="1:11" s="33" customFormat="1" ht="11.25" customHeight="1">
      <c r="A83" s="35" t="s">
        <v>66</v>
      </c>
      <c r="B83" s="29"/>
      <c r="C83" s="30">
        <v>67</v>
      </c>
      <c r="D83" s="30">
        <v>54</v>
      </c>
      <c r="E83" s="30">
        <v>54</v>
      </c>
      <c r="F83" s="31"/>
      <c r="G83" s="31"/>
      <c r="H83" s="155">
        <v>0.049</v>
      </c>
      <c r="I83" s="155">
        <v>0.036</v>
      </c>
      <c r="J83" s="155">
        <v>0.036</v>
      </c>
      <c r="K83" s="32"/>
    </row>
    <row r="84" spans="1:11" s="42" customFormat="1" ht="11.25" customHeight="1">
      <c r="A84" s="36" t="s">
        <v>67</v>
      </c>
      <c r="B84" s="37"/>
      <c r="C84" s="38">
        <v>153</v>
      </c>
      <c r="D84" s="38">
        <v>129</v>
      </c>
      <c r="E84" s="38">
        <v>129</v>
      </c>
      <c r="F84" s="39">
        <v>100</v>
      </c>
      <c r="G84" s="40"/>
      <c r="H84" s="156">
        <v>0.109</v>
      </c>
      <c r="I84" s="157">
        <v>0.08299999999999999</v>
      </c>
      <c r="J84" s="157">
        <v>0.08399999999999999</v>
      </c>
      <c r="K84" s="41">
        <v>101.20481927710843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136251</v>
      </c>
      <c r="D87" s="53">
        <v>138093</v>
      </c>
      <c r="E87" s="53">
        <v>137061</v>
      </c>
      <c r="F87" s="54">
        <f>IF(D87&gt;0,100*E87/D87,0)</f>
        <v>99.25267754339467</v>
      </c>
      <c r="G87" s="40"/>
      <c r="H87" s="160">
        <v>388.467</v>
      </c>
      <c r="I87" s="161">
        <v>251.32399999999998</v>
      </c>
      <c r="J87" s="161">
        <v>388.523</v>
      </c>
      <c r="K87" s="54">
        <f>IF(I87&gt;0,100*J87/I87,0)</f>
        <v>154.59048877146634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89" zoomScaleSheetLayoutView="89" zoomScalePageLayoutView="0" workbookViewId="0" topLeftCell="A1">
      <selection activeCell="M21" sqref="M2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2.421875" style="62" customWidth="1"/>
    <col min="4" max="4" width="13.28125" style="62" bestFit="1" customWidth="1"/>
    <col min="5" max="5" width="7.421875" style="62" bestFit="1" customWidth="1"/>
    <col min="6" max="6" width="8.421875" style="62" bestFit="1" customWidth="1"/>
    <col min="7" max="7" width="0.71875" style="62" customWidth="1"/>
    <col min="8" max="8" width="11.28125" style="62" bestFit="1" customWidth="1"/>
    <col min="9" max="9" width="13.28125" style="62" bestFit="1" customWidth="1"/>
    <col min="10" max="10" width="7.421875" style="62" bestFit="1" customWidth="1"/>
    <col min="11" max="11" width="8.42187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>
        <v>11</v>
      </c>
      <c r="E9" s="30">
        <v>80</v>
      </c>
      <c r="F9" s="31"/>
      <c r="G9" s="31"/>
      <c r="H9" s="155"/>
      <c r="I9" s="155">
        <v>0.045</v>
      </c>
      <c r="J9" s="155">
        <v>0.48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>
        <v>25</v>
      </c>
      <c r="F10" s="31"/>
      <c r="G10" s="31"/>
      <c r="H10" s="155"/>
      <c r="I10" s="155"/>
      <c r="J10" s="155">
        <v>0.15</v>
      </c>
      <c r="K10" s="32"/>
    </row>
    <row r="11" spans="1:11" s="33" customFormat="1" ht="11.25" customHeight="1">
      <c r="A11" s="28" t="s">
        <v>10</v>
      </c>
      <c r="B11" s="29"/>
      <c r="C11" s="30"/>
      <c r="D11" s="30">
        <v>91</v>
      </c>
      <c r="E11" s="30">
        <v>200</v>
      </c>
      <c r="F11" s="31"/>
      <c r="G11" s="31"/>
      <c r="H11" s="155"/>
      <c r="I11" s="155">
        <v>0.373</v>
      </c>
      <c r="J11" s="155">
        <v>1.2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15</v>
      </c>
      <c r="F12" s="31"/>
      <c r="G12" s="31"/>
      <c r="H12" s="155"/>
      <c r="I12" s="155"/>
      <c r="J12" s="155">
        <v>0.09</v>
      </c>
      <c r="K12" s="32"/>
    </row>
    <row r="13" spans="1:11" s="42" customFormat="1" ht="11.25" customHeight="1">
      <c r="A13" s="36" t="s">
        <v>12</v>
      </c>
      <c r="B13" s="37"/>
      <c r="C13" s="38"/>
      <c r="D13" s="38">
        <v>102</v>
      </c>
      <c r="E13" s="38">
        <v>320</v>
      </c>
      <c r="F13" s="39">
        <v>313.72549019607845</v>
      </c>
      <c r="G13" s="40"/>
      <c r="H13" s="156"/>
      <c r="I13" s="157">
        <v>0.418</v>
      </c>
      <c r="J13" s="157">
        <v>1.9200000000000002</v>
      </c>
      <c r="K13" s="41">
        <v>459.33014354066995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43</v>
      </c>
      <c r="D17" s="38">
        <v>59</v>
      </c>
      <c r="E17" s="38">
        <v>34</v>
      </c>
      <c r="F17" s="39">
        <v>57.6271186440678</v>
      </c>
      <c r="G17" s="40"/>
      <c r="H17" s="156">
        <v>0.09</v>
      </c>
      <c r="I17" s="157">
        <v>0.087</v>
      </c>
      <c r="J17" s="157">
        <v>0.071</v>
      </c>
      <c r="K17" s="41">
        <v>81.60919540229885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395</v>
      </c>
      <c r="D19" s="30">
        <v>244</v>
      </c>
      <c r="E19" s="30">
        <v>238</v>
      </c>
      <c r="F19" s="31"/>
      <c r="G19" s="31"/>
      <c r="H19" s="155">
        <v>1.58</v>
      </c>
      <c r="I19" s="155">
        <v>1.22</v>
      </c>
      <c r="J19" s="155">
        <v>1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395</v>
      </c>
      <c r="D22" s="38">
        <v>244</v>
      </c>
      <c r="E22" s="38">
        <v>238</v>
      </c>
      <c r="F22" s="39">
        <v>97.54098360655738</v>
      </c>
      <c r="G22" s="40"/>
      <c r="H22" s="156">
        <v>1.58</v>
      </c>
      <c r="I22" s="157">
        <v>1.22</v>
      </c>
      <c r="J22" s="157">
        <v>1</v>
      </c>
      <c r="K22" s="41">
        <v>81.9672131147541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1361</v>
      </c>
      <c r="D24" s="38">
        <v>2191</v>
      </c>
      <c r="E24" s="38">
        <v>3300</v>
      </c>
      <c r="F24" s="39">
        <v>150.61615700593336</v>
      </c>
      <c r="G24" s="40"/>
      <c r="H24" s="156">
        <v>4.393</v>
      </c>
      <c r="I24" s="157">
        <v>4.396</v>
      </c>
      <c r="J24" s="157">
        <v>11.1</v>
      </c>
      <c r="K24" s="41">
        <v>252.50227479526842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1216</v>
      </c>
      <c r="D26" s="38">
        <v>1812</v>
      </c>
      <c r="E26" s="38">
        <v>1700</v>
      </c>
      <c r="F26" s="39">
        <v>93.81898454746137</v>
      </c>
      <c r="G26" s="40"/>
      <c r="H26" s="156">
        <v>5.794</v>
      </c>
      <c r="I26" s="157">
        <v>8.043</v>
      </c>
      <c r="J26" s="157">
        <v>8.34</v>
      </c>
      <c r="K26" s="41">
        <v>103.69265199552407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6507</v>
      </c>
      <c r="D28" s="30">
        <v>8733</v>
      </c>
      <c r="E28" s="30">
        <v>9192</v>
      </c>
      <c r="F28" s="31"/>
      <c r="G28" s="31"/>
      <c r="H28" s="155">
        <v>22.523</v>
      </c>
      <c r="I28" s="155">
        <v>28.632</v>
      </c>
      <c r="J28" s="155">
        <v>35.244</v>
      </c>
      <c r="K28" s="32"/>
    </row>
    <row r="29" spans="1:11" s="33" customFormat="1" ht="11.25" customHeight="1">
      <c r="A29" s="35" t="s">
        <v>22</v>
      </c>
      <c r="B29" s="29"/>
      <c r="C29" s="30">
        <v>22130</v>
      </c>
      <c r="D29" s="30">
        <v>22158</v>
      </c>
      <c r="E29" s="30">
        <v>21239</v>
      </c>
      <c r="F29" s="31"/>
      <c r="G29" s="31"/>
      <c r="H29" s="155">
        <v>51.948</v>
      </c>
      <c r="I29" s="155">
        <v>43.206</v>
      </c>
      <c r="J29" s="155">
        <v>37.763</v>
      </c>
      <c r="K29" s="32"/>
    </row>
    <row r="30" spans="1:11" s="33" customFormat="1" ht="11.25" customHeight="1">
      <c r="A30" s="35" t="s">
        <v>23</v>
      </c>
      <c r="B30" s="29"/>
      <c r="C30" s="30">
        <v>6826</v>
      </c>
      <c r="D30" s="30">
        <v>10156</v>
      </c>
      <c r="E30" s="30">
        <v>14678</v>
      </c>
      <c r="F30" s="31"/>
      <c r="G30" s="31"/>
      <c r="H30" s="155">
        <v>11.181</v>
      </c>
      <c r="I30" s="155">
        <v>16.185</v>
      </c>
      <c r="J30" s="155">
        <v>22.801</v>
      </c>
      <c r="K30" s="32"/>
    </row>
    <row r="31" spans="1:11" s="42" customFormat="1" ht="11.25" customHeight="1">
      <c r="A31" s="43" t="s">
        <v>24</v>
      </c>
      <c r="B31" s="37"/>
      <c r="C31" s="38">
        <v>35463</v>
      </c>
      <c r="D31" s="38">
        <v>41047</v>
      </c>
      <c r="E31" s="38">
        <v>45109</v>
      </c>
      <c r="F31" s="39">
        <v>109.8959729091042</v>
      </c>
      <c r="G31" s="40"/>
      <c r="H31" s="156">
        <v>85.652</v>
      </c>
      <c r="I31" s="157">
        <v>88.02300000000001</v>
      </c>
      <c r="J31" s="157">
        <v>95.808</v>
      </c>
      <c r="K31" s="41">
        <v>108.84427933608261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493</v>
      </c>
      <c r="D33" s="30">
        <v>339</v>
      </c>
      <c r="E33" s="30">
        <v>690</v>
      </c>
      <c r="F33" s="31"/>
      <c r="G33" s="31"/>
      <c r="H33" s="155">
        <v>2.268</v>
      </c>
      <c r="I33" s="155">
        <v>1.113</v>
      </c>
      <c r="J33" s="155">
        <v>2.3</v>
      </c>
      <c r="K33" s="32"/>
    </row>
    <row r="34" spans="1:11" s="33" customFormat="1" ht="11.25" customHeight="1">
      <c r="A34" s="35" t="s">
        <v>26</v>
      </c>
      <c r="B34" s="29"/>
      <c r="C34" s="30">
        <v>524</v>
      </c>
      <c r="D34" s="30">
        <v>386</v>
      </c>
      <c r="E34" s="30">
        <v>390</v>
      </c>
      <c r="F34" s="31"/>
      <c r="G34" s="31"/>
      <c r="H34" s="155">
        <v>1.157</v>
      </c>
      <c r="I34" s="155">
        <v>0.875</v>
      </c>
      <c r="J34" s="155">
        <v>0.885</v>
      </c>
      <c r="K34" s="32"/>
    </row>
    <row r="35" spans="1:11" s="33" customFormat="1" ht="11.25" customHeight="1">
      <c r="A35" s="35" t="s">
        <v>27</v>
      </c>
      <c r="B35" s="29"/>
      <c r="C35" s="30">
        <v>1868</v>
      </c>
      <c r="D35" s="30">
        <v>3507</v>
      </c>
      <c r="E35" s="30">
        <v>4400</v>
      </c>
      <c r="F35" s="31"/>
      <c r="G35" s="31"/>
      <c r="H35" s="155">
        <v>7.449</v>
      </c>
      <c r="I35" s="155">
        <v>9.812</v>
      </c>
      <c r="J35" s="155">
        <v>7.1</v>
      </c>
      <c r="K35" s="32"/>
    </row>
    <row r="36" spans="1:11" s="33" customFormat="1" ht="11.25" customHeight="1">
      <c r="A36" s="35" t="s">
        <v>28</v>
      </c>
      <c r="B36" s="29"/>
      <c r="C36" s="30">
        <v>455</v>
      </c>
      <c r="D36" s="30">
        <v>359</v>
      </c>
      <c r="E36" s="30">
        <v>360</v>
      </c>
      <c r="F36" s="31"/>
      <c r="G36" s="31"/>
      <c r="H36" s="155">
        <v>0.732</v>
      </c>
      <c r="I36" s="155">
        <v>0.182</v>
      </c>
      <c r="J36" s="155">
        <v>0.7</v>
      </c>
      <c r="K36" s="32"/>
    </row>
    <row r="37" spans="1:11" s="42" customFormat="1" ht="11.25" customHeight="1">
      <c r="A37" s="36" t="s">
        <v>29</v>
      </c>
      <c r="B37" s="37"/>
      <c r="C37" s="38">
        <v>3340</v>
      </c>
      <c r="D37" s="38">
        <v>4591</v>
      </c>
      <c r="E37" s="38">
        <v>5840</v>
      </c>
      <c r="F37" s="39">
        <v>127.20540187323023</v>
      </c>
      <c r="G37" s="40"/>
      <c r="H37" s="156">
        <v>11.605999999999998</v>
      </c>
      <c r="I37" s="157">
        <v>11.982</v>
      </c>
      <c r="J37" s="157">
        <v>10.985</v>
      </c>
      <c r="K37" s="41">
        <v>91.67918544483392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1272</v>
      </c>
      <c r="D39" s="38">
        <v>882</v>
      </c>
      <c r="E39" s="38">
        <v>900</v>
      </c>
      <c r="F39" s="39">
        <v>102.04081632653062</v>
      </c>
      <c r="G39" s="40"/>
      <c r="H39" s="156">
        <v>1.553</v>
      </c>
      <c r="I39" s="157">
        <v>0.916</v>
      </c>
      <c r="J39" s="157">
        <v>1</v>
      </c>
      <c r="K39" s="41">
        <v>109.17030567685589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899</v>
      </c>
      <c r="D41" s="30">
        <v>1300</v>
      </c>
      <c r="E41" s="30">
        <v>2038</v>
      </c>
      <c r="F41" s="31"/>
      <c r="G41" s="31"/>
      <c r="H41" s="155">
        <v>1.557</v>
      </c>
      <c r="I41" s="155">
        <v>1.316</v>
      </c>
      <c r="J41" s="155">
        <v>6.716</v>
      </c>
      <c r="K41" s="32"/>
    </row>
    <row r="42" spans="1:11" s="33" customFormat="1" ht="11.25" customHeight="1">
      <c r="A42" s="35" t="s">
        <v>32</v>
      </c>
      <c r="B42" s="29"/>
      <c r="C42" s="30">
        <v>3524</v>
      </c>
      <c r="D42" s="30">
        <v>3601</v>
      </c>
      <c r="E42" s="30">
        <v>2977</v>
      </c>
      <c r="F42" s="31"/>
      <c r="G42" s="31"/>
      <c r="H42" s="155">
        <v>13.794</v>
      </c>
      <c r="I42" s="155">
        <v>11.702</v>
      </c>
      <c r="J42" s="155">
        <v>12.417</v>
      </c>
      <c r="K42" s="32"/>
    </row>
    <row r="43" spans="1:11" s="33" customFormat="1" ht="11.25" customHeight="1">
      <c r="A43" s="35" t="s">
        <v>33</v>
      </c>
      <c r="B43" s="29"/>
      <c r="C43" s="30">
        <v>2112</v>
      </c>
      <c r="D43" s="30">
        <v>2685</v>
      </c>
      <c r="E43" s="30">
        <v>3026</v>
      </c>
      <c r="F43" s="31"/>
      <c r="G43" s="31"/>
      <c r="H43" s="155">
        <v>7.541</v>
      </c>
      <c r="I43" s="155">
        <v>5.241</v>
      </c>
      <c r="J43" s="155">
        <v>10.214</v>
      </c>
      <c r="K43" s="32"/>
    </row>
    <row r="44" spans="1:11" s="33" customFormat="1" ht="11.25" customHeight="1">
      <c r="A44" s="35" t="s">
        <v>34</v>
      </c>
      <c r="B44" s="29"/>
      <c r="C44" s="30">
        <v>3536</v>
      </c>
      <c r="D44" s="30">
        <v>4028</v>
      </c>
      <c r="E44" s="30">
        <v>3984</v>
      </c>
      <c r="F44" s="31"/>
      <c r="G44" s="31"/>
      <c r="H44" s="155">
        <v>13.136</v>
      </c>
      <c r="I44" s="155">
        <v>11.597</v>
      </c>
      <c r="J44" s="155">
        <v>14.955</v>
      </c>
      <c r="K44" s="32"/>
    </row>
    <row r="45" spans="1:11" s="33" customFormat="1" ht="11.25" customHeight="1">
      <c r="A45" s="35" t="s">
        <v>35</v>
      </c>
      <c r="B45" s="29"/>
      <c r="C45" s="30">
        <v>5191</v>
      </c>
      <c r="D45" s="30">
        <v>6001</v>
      </c>
      <c r="E45" s="30">
        <v>6127</v>
      </c>
      <c r="F45" s="31"/>
      <c r="G45" s="31"/>
      <c r="H45" s="155">
        <v>15.895</v>
      </c>
      <c r="I45" s="155">
        <v>14.112</v>
      </c>
      <c r="J45" s="155">
        <v>21.5</v>
      </c>
      <c r="K45" s="32"/>
    </row>
    <row r="46" spans="1:11" s="33" customFormat="1" ht="11.25" customHeight="1">
      <c r="A46" s="35" t="s">
        <v>36</v>
      </c>
      <c r="B46" s="29"/>
      <c r="C46" s="30">
        <v>3022</v>
      </c>
      <c r="D46" s="30">
        <v>4538</v>
      </c>
      <c r="E46" s="30">
        <v>6121</v>
      </c>
      <c r="F46" s="31"/>
      <c r="G46" s="31"/>
      <c r="H46" s="155">
        <v>9.48</v>
      </c>
      <c r="I46" s="155">
        <v>9.694</v>
      </c>
      <c r="J46" s="155">
        <v>21.569</v>
      </c>
      <c r="K46" s="32"/>
    </row>
    <row r="47" spans="1:11" s="33" customFormat="1" ht="11.25" customHeight="1">
      <c r="A47" s="35" t="s">
        <v>37</v>
      </c>
      <c r="B47" s="29"/>
      <c r="C47" s="30">
        <v>3840</v>
      </c>
      <c r="D47" s="30">
        <v>4982</v>
      </c>
      <c r="E47" s="30">
        <v>4718</v>
      </c>
      <c r="F47" s="31"/>
      <c r="G47" s="31"/>
      <c r="H47" s="155">
        <v>15.028</v>
      </c>
      <c r="I47" s="155">
        <v>13.521</v>
      </c>
      <c r="J47" s="155">
        <v>19.476</v>
      </c>
      <c r="K47" s="32"/>
    </row>
    <row r="48" spans="1:11" s="33" customFormat="1" ht="11.25" customHeight="1">
      <c r="A48" s="35" t="s">
        <v>38</v>
      </c>
      <c r="B48" s="29"/>
      <c r="C48" s="30">
        <v>1855</v>
      </c>
      <c r="D48" s="30">
        <v>2506</v>
      </c>
      <c r="E48" s="30">
        <v>2498</v>
      </c>
      <c r="F48" s="31"/>
      <c r="G48" s="31"/>
      <c r="H48" s="155">
        <v>7.463</v>
      </c>
      <c r="I48" s="155">
        <v>5.984</v>
      </c>
      <c r="J48" s="155">
        <v>11.703</v>
      </c>
      <c r="K48" s="32"/>
    </row>
    <row r="49" spans="1:11" s="33" customFormat="1" ht="11.25" customHeight="1">
      <c r="A49" s="35" t="s">
        <v>39</v>
      </c>
      <c r="B49" s="29"/>
      <c r="C49" s="30">
        <v>3195</v>
      </c>
      <c r="D49" s="30">
        <v>4674</v>
      </c>
      <c r="E49" s="30">
        <v>5732</v>
      </c>
      <c r="F49" s="31"/>
      <c r="G49" s="31"/>
      <c r="H49" s="155">
        <v>12</v>
      </c>
      <c r="I49" s="155">
        <v>11.125</v>
      </c>
      <c r="J49" s="155">
        <v>20.782</v>
      </c>
      <c r="K49" s="32"/>
    </row>
    <row r="50" spans="1:11" s="42" customFormat="1" ht="11.25" customHeight="1">
      <c r="A50" s="43" t="s">
        <v>40</v>
      </c>
      <c r="B50" s="37"/>
      <c r="C50" s="38">
        <v>27174</v>
      </c>
      <c r="D50" s="38">
        <v>34315</v>
      </c>
      <c r="E50" s="38">
        <v>37221</v>
      </c>
      <c r="F50" s="39">
        <v>108.46859973772403</v>
      </c>
      <c r="G50" s="40"/>
      <c r="H50" s="156">
        <v>95.894</v>
      </c>
      <c r="I50" s="157">
        <v>84.292</v>
      </c>
      <c r="J50" s="157">
        <v>139.332</v>
      </c>
      <c r="K50" s="41">
        <v>165.29682532150144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3869</v>
      </c>
      <c r="D52" s="38">
        <v>6027</v>
      </c>
      <c r="E52" s="38">
        <v>6027</v>
      </c>
      <c r="F52" s="39">
        <v>100</v>
      </c>
      <c r="G52" s="40"/>
      <c r="H52" s="156">
        <v>11.335</v>
      </c>
      <c r="I52" s="157">
        <v>11.052</v>
      </c>
      <c r="J52" s="157">
        <v>11.052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13152</v>
      </c>
      <c r="D54" s="30">
        <v>18336</v>
      </c>
      <c r="E54" s="30">
        <v>17700</v>
      </c>
      <c r="F54" s="31"/>
      <c r="G54" s="31"/>
      <c r="H54" s="155">
        <v>24.487</v>
      </c>
      <c r="I54" s="155">
        <v>42.773</v>
      </c>
      <c r="J54" s="155">
        <v>35.475</v>
      </c>
      <c r="K54" s="32"/>
    </row>
    <row r="55" spans="1:11" s="33" customFormat="1" ht="11.25" customHeight="1">
      <c r="A55" s="35" t="s">
        <v>43</v>
      </c>
      <c r="B55" s="29"/>
      <c r="C55" s="30">
        <v>10681</v>
      </c>
      <c r="D55" s="30">
        <v>14150</v>
      </c>
      <c r="E55" s="30">
        <v>15225</v>
      </c>
      <c r="F55" s="31"/>
      <c r="G55" s="31"/>
      <c r="H55" s="155">
        <v>29.339</v>
      </c>
      <c r="I55" s="155">
        <v>29.73</v>
      </c>
      <c r="J55" s="155">
        <v>43.39</v>
      </c>
      <c r="K55" s="32"/>
    </row>
    <row r="56" spans="1:11" s="33" customFormat="1" ht="11.25" customHeight="1">
      <c r="A56" s="35" t="s">
        <v>44</v>
      </c>
      <c r="B56" s="29"/>
      <c r="C56" s="30">
        <v>8456</v>
      </c>
      <c r="D56" s="30">
        <v>9839</v>
      </c>
      <c r="E56" s="30">
        <v>9850</v>
      </c>
      <c r="F56" s="31"/>
      <c r="G56" s="31"/>
      <c r="H56" s="155">
        <v>21.987</v>
      </c>
      <c r="I56" s="155">
        <v>21.31</v>
      </c>
      <c r="J56" s="155">
        <v>24.3</v>
      </c>
      <c r="K56" s="32"/>
    </row>
    <row r="57" spans="1:11" s="33" customFormat="1" ht="11.25" customHeight="1">
      <c r="A57" s="35" t="s">
        <v>45</v>
      </c>
      <c r="B57" s="29"/>
      <c r="C57" s="30">
        <v>11048</v>
      </c>
      <c r="D57" s="30">
        <v>11456</v>
      </c>
      <c r="E57" s="30">
        <v>10848</v>
      </c>
      <c r="F57" s="31"/>
      <c r="G57" s="31"/>
      <c r="H57" s="155">
        <v>33.158</v>
      </c>
      <c r="I57" s="155">
        <v>29.924</v>
      </c>
      <c r="J57" s="155">
        <v>43.392</v>
      </c>
      <c r="K57" s="32"/>
    </row>
    <row r="58" spans="1:11" s="33" customFormat="1" ht="11.25" customHeight="1">
      <c r="A58" s="35" t="s">
        <v>46</v>
      </c>
      <c r="B58" s="29"/>
      <c r="C58" s="30">
        <v>26003</v>
      </c>
      <c r="D58" s="30">
        <v>27794</v>
      </c>
      <c r="E58" s="30">
        <v>25898</v>
      </c>
      <c r="F58" s="31"/>
      <c r="G58" s="31"/>
      <c r="H58" s="155">
        <v>69.934</v>
      </c>
      <c r="I58" s="155">
        <v>34.033</v>
      </c>
      <c r="J58" s="155">
        <v>74.992</v>
      </c>
      <c r="K58" s="32"/>
    </row>
    <row r="59" spans="1:11" s="42" customFormat="1" ht="11.25" customHeight="1">
      <c r="A59" s="36" t="s">
        <v>47</v>
      </c>
      <c r="B59" s="37"/>
      <c r="C59" s="38">
        <v>69340</v>
      </c>
      <c r="D59" s="38">
        <v>81575</v>
      </c>
      <c r="E59" s="38">
        <v>79521</v>
      </c>
      <c r="F59" s="39">
        <v>97.4820717131474</v>
      </c>
      <c r="G59" s="40"/>
      <c r="H59" s="156">
        <v>178.90499999999997</v>
      </c>
      <c r="I59" s="157">
        <v>157.76999999999998</v>
      </c>
      <c r="J59" s="157">
        <v>221.54900000000004</v>
      </c>
      <c r="K59" s="41">
        <v>140.42530265576477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43</v>
      </c>
      <c r="D61" s="30">
        <v>133</v>
      </c>
      <c r="E61" s="30">
        <v>70</v>
      </c>
      <c r="F61" s="31"/>
      <c r="G61" s="31"/>
      <c r="H61" s="155">
        <v>0.049</v>
      </c>
      <c r="I61" s="155">
        <v>0.228</v>
      </c>
      <c r="J61" s="155">
        <v>0.188</v>
      </c>
      <c r="K61" s="32"/>
    </row>
    <row r="62" spans="1:11" s="33" customFormat="1" ht="11.25" customHeight="1">
      <c r="A62" s="35" t="s">
        <v>49</v>
      </c>
      <c r="B62" s="29"/>
      <c r="C62" s="30">
        <v>316</v>
      </c>
      <c r="D62" s="30">
        <v>282</v>
      </c>
      <c r="E62" s="30">
        <v>284</v>
      </c>
      <c r="F62" s="31"/>
      <c r="G62" s="31"/>
      <c r="H62" s="155">
        <v>0.564</v>
      </c>
      <c r="I62" s="155">
        <v>0.468</v>
      </c>
      <c r="J62" s="155">
        <v>0.678</v>
      </c>
      <c r="K62" s="32"/>
    </row>
    <row r="63" spans="1:11" s="33" customFormat="1" ht="11.25" customHeight="1">
      <c r="A63" s="35" t="s">
        <v>50</v>
      </c>
      <c r="B63" s="29"/>
      <c r="C63" s="30">
        <v>367</v>
      </c>
      <c r="D63" s="30">
        <v>396</v>
      </c>
      <c r="E63" s="30">
        <v>396</v>
      </c>
      <c r="F63" s="31"/>
      <c r="G63" s="31"/>
      <c r="H63" s="155">
        <v>0.952</v>
      </c>
      <c r="I63" s="155">
        <v>0.58</v>
      </c>
      <c r="J63" s="155">
        <v>0.898</v>
      </c>
      <c r="K63" s="32"/>
    </row>
    <row r="64" spans="1:11" s="42" customFormat="1" ht="11.25" customHeight="1">
      <c r="A64" s="36" t="s">
        <v>51</v>
      </c>
      <c r="B64" s="37"/>
      <c r="C64" s="38">
        <v>726</v>
      </c>
      <c r="D64" s="38">
        <v>811</v>
      </c>
      <c r="E64" s="38">
        <v>750</v>
      </c>
      <c r="F64" s="39">
        <v>92.47842170160295</v>
      </c>
      <c r="G64" s="40"/>
      <c r="H64" s="156">
        <v>1.565</v>
      </c>
      <c r="I64" s="157">
        <v>1.276</v>
      </c>
      <c r="J64" s="157">
        <v>1.7640000000000002</v>
      </c>
      <c r="K64" s="41">
        <v>138.2445141065831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331</v>
      </c>
      <c r="D66" s="38">
        <v>158</v>
      </c>
      <c r="E66" s="38">
        <v>87</v>
      </c>
      <c r="F66" s="39">
        <v>55.063291139240505</v>
      </c>
      <c r="G66" s="40"/>
      <c r="H66" s="156">
        <v>0.348</v>
      </c>
      <c r="I66" s="157">
        <v>0.183</v>
      </c>
      <c r="J66" s="157">
        <v>0.122</v>
      </c>
      <c r="K66" s="41">
        <v>66.66666666666666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14878</v>
      </c>
      <c r="D68" s="30">
        <v>15820</v>
      </c>
      <c r="E68" s="30">
        <v>15600</v>
      </c>
      <c r="F68" s="31"/>
      <c r="G68" s="31"/>
      <c r="H68" s="155">
        <v>60.973</v>
      </c>
      <c r="I68" s="155">
        <v>27.089</v>
      </c>
      <c r="J68" s="155">
        <v>42</v>
      </c>
      <c r="K68" s="32"/>
    </row>
    <row r="69" spans="1:11" s="33" customFormat="1" ht="11.25" customHeight="1">
      <c r="A69" s="35" t="s">
        <v>54</v>
      </c>
      <c r="B69" s="29"/>
      <c r="C69" s="30">
        <v>2591</v>
      </c>
      <c r="D69" s="30">
        <v>2463</v>
      </c>
      <c r="E69" s="30">
        <v>2700</v>
      </c>
      <c r="F69" s="31"/>
      <c r="G69" s="31"/>
      <c r="H69" s="155">
        <v>7.87</v>
      </c>
      <c r="I69" s="155">
        <v>3.036</v>
      </c>
      <c r="J69" s="155">
        <v>4.7</v>
      </c>
      <c r="K69" s="32"/>
    </row>
    <row r="70" spans="1:11" s="42" customFormat="1" ht="11.25" customHeight="1">
      <c r="A70" s="36" t="s">
        <v>55</v>
      </c>
      <c r="B70" s="37"/>
      <c r="C70" s="38">
        <v>17469</v>
      </c>
      <c r="D70" s="38">
        <v>18283</v>
      </c>
      <c r="E70" s="38">
        <v>18300</v>
      </c>
      <c r="F70" s="39">
        <v>100.09298255209758</v>
      </c>
      <c r="G70" s="40"/>
      <c r="H70" s="156">
        <v>68.843</v>
      </c>
      <c r="I70" s="157">
        <v>30.125</v>
      </c>
      <c r="J70" s="157">
        <v>46.7</v>
      </c>
      <c r="K70" s="41">
        <v>155.0207468879668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147</v>
      </c>
      <c r="D72" s="30">
        <v>189</v>
      </c>
      <c r="E72" s="30">
        <v>72</v>
      </c>
      <c r="F72" s="31"/>
      <c r="G72" s="31"/>
      <c r="H72" s="155">
        <v>0.275</v>
      </c>
      <c r="I72" s="155">
        <v>0.37</v>
      </c>
      <c r="J72" s="155">
        <v>0.135</v>
      </c>
      <c r="K72" s="32"/>
    </row>
    <row r="73" spans="1:11" s="33" customFormat="1" ht="11.25" customHeight="1">
      <c r="A73" s="35" t="s">
        <v>57</v>
      </c>
      <c r="B73" s="29"/>
      <c r="C73" s="30">
        <v>15305</v>
      </c>
      <c r="D73" s="30">
        <v>16069</v>
      </c>
      <c r="E73" s="30">
        <v>17250</v>
      </c>
      <c r="F73" s="31"/>
      <c r="G73" s="31"/>
      <c r="H73" s="155">
        <v>51.236</v>
      </c>
      <c r="I73" s="155">
        <v>39.256</v>
      </c>
      <c r="J73" s="155">
        <v>57.856</v>
      </c>
      <c r="K73" s="32"/>
    </row>
    <row r="74" spans="1:11" s="33" customFormat="1" ht="11.25" customHeight="1">
      <c r="A74" s="35" t="s">
        <v>58</v>
      </c>
      <c r="B74" s="29"/>
      <c r="C74" s="30">
        <v>6556</v>
      </c>
      <c r="D74" s="30">
        <v>8786</v>
      </c>
      <c r="E74" s="30">
        <v>9100</v>
      </c>
      <c r="F74" s="31"/>
      <c r="G74" s="31"/>
      <c r="H74" s="155">
        <v>26.626</v>
      </c>
      <c r="I74" s="155">
        <v>18.866</v>
      </c>
      <c r="J74" s="155">
        <v>34.966</v>
      </c>
      <c r="K74" s="32"/>
    </row>
    <row r="75" spans="1:11" s="33" customFormat="1" ht="11.25" customHeight="1">
      <c r="A75" s="35" t="s">
        <v>59</v>
      </c>
      <c r="B75" s="29"/>
      <c r="C75" s="30">
        <v>888</v>
      </c>
      <c r="D75" s="30">
        <v>1157</v>
      </c>
      <c r="E75" s="30">
        <v>1062</v>
      </c>
      <c r="F75" s="31"/>
      <c r="G75" s="31"/>
      <c r="H75" s="155">
        <v>1.434</v>
      </c>
      <c r="I75" s="155">
        <v>1.973</v>
      </c>
      <c r="J75" s="155">
        <v>1.492</v>
      </c>
      <c r="K75" s="32"/>
    </row>
    <row r="76" spans="1:11" s="33" customFormat="1" ht="11.25" customHeight="1">
      <c r="A76" s="35" t="s">
        <v>60</v>
      </c>
      <c r="B76" s="29"/>
      <c r="C76" s="30">
        <v>6117</v>
      </c>
      <c r="D76" s="30">
        <v>5978</v>
      </c>
      <c r="E76" s="30">
        <v>6745</v>
      </c>
      <c r="F76" s="31"/>
      <c r="G76" s="31"/>
      <c r="H76" s="155">
        <v>19.479</v>
      </c>
      <c r="I76" s="155">
        <v>18.439</v>
      </c>
      <c r="J76" s="155">
        <v>20.909</v>
      </c>
      <c r="K76" s="32"/>
    </row>
    <row r="77" spans="1:11" s="33" customFormat="1" ht="11.25" customHeight="1">
      <c r="A77" s="35" t="s">
        <v>61</v>
      </c>
      <c r="B77" s="29"/>
      <c r="C77" s="30">
        <v>1333</v>
      </c>
      <c r="D77" s="30">
        <v>1340</v>
      </c>
      <c r="E77" s="30">
        <v>1238</v>
      </c>
      <c r="F77" s="31"/>
      <c r="G77" s="31"/>
      <c r="H77" s="155">
        <v>5.5</v>
      </c>
      <c r="I77" s="155">
        <v>3.912</v>
      </c>
      <c r="J77" s="155">
        <v>4.186</v>
      </c>
      <c r="K77" s="32"/>
    </row>
    <row r="78" spans="1:11" s="33" customFormat="1" ht="11.25" customHeight="1">
      <c r="A78" s="35" t="s">
        <v>62</v>
      </c>
      <c r="B78" s="29"/>
      <c r="C78" s="30">
        <v>2094</v>
      </c>
      <c r="D78" s="30">
        <v>2198</v>
      </c>
      <c r="E78" s="30">
        <v>1880</v>
      </c>
      <c r="F78" s="31"/>
      <c r="G78" s="31"/>
      <c r="H78" s="155">
        <v>7.206</v>
      </c>
      <c r="I78" s="155">
        <v>5.387</v>
      </c>
      <c r="J78" s="155">
        <v>5.104</v>
      </c>
      <c r="K78" s="32"/>
    </row>
    <row r="79" spans="1:11" s="33" customFormat="1" ht="11.25" customHeight="1">
      <c r="A79" s="35" t="s">
        <v>63</v>
      </c>
      <c r="B79" s="29"/>
      <c r="C79" s="30">
        <v>18640</v>
      </c>
      <c r="D79" s="30">
        <v>22960</v>
      </c>
      <c r="E79" s="30">
        <v>20900</v>
      </c>
      <c r="F79" s="31"/>
      <c r="G79" s="31"/>
      <c r="H79" s="155">
        <v>69.688</v>
      </c>
      <c r="I79" s="155">
        <v>88.514</v>
      </c>
      <c r="J79" s="155">
        <v>87.78</v>
      </c>
      <c r="K79" s="32"/>
    </row>
    <row r="80" spans="1:11" s="42" customFormat="1" ht="11.25" customHeight="1">
      <c r="A80" s="43" t="s">
        <v>64</v>
      </c>
      <c r="B80" s="37"/>
      <c r="C80" s="38">
        <v>51080</v>
      </c>
      <c r="D80" s="38">
        <v>58677</v>
      </c>
      <c r="E80" s="38">
        <v>58247</v>
      </c>
      <c r="F80" s="39">
        <v>99.26717453175861</v>
      </c>
      <c r="G80" s="40"/>
      <c r="H80" s="156">
        <v>181.44400000000002</v>
      </c>
      <c r="I80" s="157">
        <v>176.71699999999998</v>
      </c>
      <c r="J80" s="157">
        <v>212.428</v>
      </c>
      <c r="K80" s="41">
        <v>120.20801620670338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11</v>
      </c>
      <c r="D82" s="30">
        <v>7</v>
      </c>
      <c r="E82" s="30">
        <v>7</v>
      </c>
      <c r="F82" s="31"/>
      <c r="G82" s="31"/>
      <c r="H82" s="155">
        <v>0.008</v>
      </c>
      <c r="I82" s="155">
        <v>0.004</v>
      </c>
      <c r="J82" s="155">
        <v>0.004</v>
      </c>
      <c r="K82" s="32"/>
    </row>
    <row r="83" spans="1:11" s="33" customFormat="1" ht="11.25" customHeight="1">
      <c r="A83" s="35" t="s">
        <v>66</v>
      </c>
      <c r="B83" s="29"/>
      <c r="C83" s="30">
        <v>1</v>
      </c>
      <c r="D83" s="30">
        <v>1</v>
      </c>
      <c r="E83" s="30"/>
      <c r="F83" s="31"/>
      <c r="G83" s="31"/>
      <c r="H83" s="155">
        <v>0.001</v>
      </c>
      <c r="I83" s="155">
        <v>0.001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12</v>
      </c>
      <c r="D84" s="38">
        <v>8</v>
      </c>
      <c r="E84" s="38">
        <v>7</v>
      </c>
      <c r="F84" s="39">
        <v>87.5</v>
      </c>
      <c r="G84" s="40"/>
      <c r="H84" s="156">
        <v>0.009000000000000001</v>
      </c>
      <c r="I84" s="157">
        <v>0.005</v>
      </c>
      <c r="J84" s="157">
        <v>0.004</v>
      </c>
      <c r="K84" s="41">
        <v>80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213091</v>
      </c>
      <c r="D87" s="53">
        <v>250782</v>
      </c>
      <c r="E87" s="53">
        <v>257601</v>
      </c>
      <c r="F87" s="54">
        <f>IF(D87&gt;0,100*E87/D87,0)</f>
        <v>102.7190946718664</v>
      </c>
      <c r="G87" s="40"/>
      <c r="H87" s="160">
        <v>649.0110000000001</v>
      </c>
      <c r="I87" s="161">
        <v>576.505</v>
      </c>
      <c r="J87" s="161">
        <v>763.1750000000001</v>
      </c>
      <c r="K87" s="54">
        <f>IF(I87&gt;0,100*J87/I87,0)</f>
        <v>132.37959774850174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67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67">
      <selection activeCell="E70" sqref="E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7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7614</v>
      </c>
      <c r="D9" s="30">
        <v>6631</v>
      </c>
      <c r="E9" s="30">
        <v>7700</v>
      </c>
      <c r="F9" s="31"/>
      <c r="G9" s="31"/>
      <c r="H9" s="155">
        <v>48.357</v>
      </c>
      <c r="I9" s="155">
        <v>39.521</v>
      </c>
      <c r="J9" s="155">
        <v>53.34</v>
      </c>
      <c r="K9" s="32"/>
    </row>
    <row r="10" spans="1:11" s="33" customFormat="1" ht="11.25" customHeight="1">
      <c r="A10" s="35" t="s">
        <v>9</v>
      </c>
      <c r="B10" s="29"/>
      <c r="C10" s="30">
        <v>2300</v>
      </c>
      <c r="D10" s="30">
        <v>2085</v>
      </c>
      <c r="E10" s="30">
        <v>2300</v>
      </c>
      <c r="F10" s="31"/>
      <c r="G10" s="31"/>
      <c r="H10" s="155">
        <v>14.638</v>
      </c>
      <c r="I10" s="155">
        <v>12.427</v>
      </c>
      <c r="J10" s="155">
        <v>15.157</v>
      </c>
      <c r="K10" s="32"/>
    </row>
    <row r="11" spans="1:11" s="33" customFormat="1" ht="11.25" customHeight="1">
      <c r="A11" s="28" t="s">
        <v>10</v>
      </c>
      <c r="B11" s="29"/>
      <c r="C11" s="30">
        <v>1962</v>
      </c>
      <c r="D11" s="30">
        <v>1939</v>
      </c>
      <c r="E11" s="30">
        <v>1970</v>
      </c>
      <c r="F11" s="31"/>
      <c r="G11" s="31"/>
      <c r="H11" s="155">
        <v>11.792</v>
      </c>
      <c r="I11" s="155">
        <v>12.627</v>
      </c>
      <c r="J11" s="155">
        <v>11.82</v>
      </c>
      <c r="K11" s="32"/>
    </row>
    <row r="12" spans="1:11" s="33" customFormat="1" ht="11.25" customHeight="1">
      <c r="A12" s="35" t="s">
        <v>11</v>
      </c>
      <c r="B12" s="29"/>
      <c r="C12" s="30">
        <v>5627</v>
      </c>
      <c r="D12" s="30">
        <v>5146</v>
      </c>
      <c r="E12" s="30">
        <v>5600</v>
      </c>
      <c r="F12" s="31"/>
      <c r="G12" s="31"/>
      <c r="H12" s="155">
        <v>28.146</v>
      </c>
      <c r="I12" s="155">
        <v>25.185</v>
      </c>
      <c r="J12" s="155">
        <v>28</v>
      </c>
      <c r="K12" s="32"/>
    </row>
    <row r="13" spans="1:11" s="42" customFormat="1" ht="11.25" customHeight="1">
      <c r="A13" s="36" t="s">
        <v>12</v>
      </c>
      <c r="B13" s="37"/>
      <c r="C13" s="38">
        <v>17503</v>
      </c>
      <c r="D13" s="38">
        <v>15801</v>
      </c>
      <c r="E13" s="38">
        <v>17570</v>
      </c>
      <c r="F13" s="39">
        <v>111.19549395607874</v>
      </c>
      <c r="G13" s="40"/>
      <c r="H13" s="156">
        <v>102.93299999999999</v>
      </c>
      <c r="I13" s="157">
        <v>89.76</v>
      </c>
      <c r="J13" s="157">
        <v>108.31700000000001</v>
      </c>
      <c r="K13" s="41">
        <v>120.67401960784314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455</v>
      </c>
      <c r="D15" s="38">
        <v>431</v>
      </c>
      <c r="E15" s="38">
        <v>455</v>
      </c>
      <c r="F15" s="39">
        <v>105.56844547563806</v>
      </c>
      <c r="G15" s="40"/>
      <c r="H15" s="156">
        <v>1.183</v>
      </c>
      <c r="I15" s="157">
        <v>1.121</v>
      </c>
      <c r="J15" s="157">
        <v>1</v>
      </c>
      <c r="K15" s="41">
        <v>89.20606601248885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>
        <v>12</v>
      </c>
      <c r="E17" s="38"/>
      <c r="F17" s="39"/>
      <c r="G17" s="40"/>
      <c r="H17" s="156"/>
      <c r="I17" s="157">
        <v>0.018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2</v>
      </c>
      <c r="D19" s="30">
        <v>4</v>
      </c>
      <c r="E19" s="30">
        <v>4</v>
      </c>
      <c r="F19" s="31"/>
      <c r="G19" s="31"/>
      <c r="H19" s="155">
        <v>0.009</v>
      </c>
      <c r="I19" s="155">
        <v>0.019</v>
      </c>
      <c r="J19" s="155">
        <v>0.019</v>
      </c>
      <c r="K19" s="32"/>
    </row>
    <row r="20" spans="1:11" s="33" customFormat="1" ht="11.25" customHeight="1">
      <c r="A20" s="35" t="s">
        <v>16</v>
      </c>
      <c r="B20" s="29"/>
      <c r="C20" s="30">
        <v>103</v>
      </c>
      <c r="D20" s="30">
        <v>101</v>
      </c>
      <c r="E20" s="30">
        <v>103</v>
      </c>
      <c r="F20" s="31"/>
      <c r="G20" s="31"/>
      <c r="H20" s="155">
        <v>0.309</v>
      </c>
      <c r="I20" s="155">
        <v>0.323</v>
      </c>
      <c r="J20" s="155">
        <v>0.32</v>
      </c>
      <c r="K20" s="32"/>
    </row>
    <row r="21" spans="1:11" s="33" customFormat="1" ht="11.25" customHeight="1">
      <c r="A21" s="35" t="s">
        <v>17</v>
      </c>
      <c r="B21" s="29"/>
      <c r="C21" s="30">
        <v>71</v>
      </c>
      <c r="D21" s="30">
        <v>72</v>
      </c>
      <c r="E21" s="30">
        <v>72</v>
      </c>
      <c r="F21" s="31"/>
      <c r="G21" s="31"/>
      <c r="H21" s="155">
        <v>0.227</v>
      </c>
      <c r="I21" s="155">
        <v>0.256</v>
      </c>
      <c r="J21" s="155">
        <v>0.24</v>
      </c>
      <c r="K21" s="32"/>
    </row>
    <row r="22" spans="1:11" s="42" customFormat="1" ht="11.25" customHeight="1">
      <c r="A22" s="36" t="s">
        <v>18</v>
      </c>
      <c r="B22" s="37"/>
      <c r="C22" s="38">
        <v>176</v>
      </c>
      <c r="D22" s="38">
        <v>177</v>
      </c>
      <c r="E22" s="38">
        <v>179</v>
      </c>
      <c r="F22" s="39">
        <v>101.12994350282486</v>
      </c>
      <c r="G22" s="40"/>
      <c r="H22" s="156">
        <v>0.545</v>
      </c>
      <c r="I22" s="157">
        <v>0.5980000000000001</v>
      </c>
      <c r="J22" s="157">
        <v>0.579</v>
      </c>
      <c r="K22" s="41">
        <v>96.82274247491637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13462</v>
      </c>
      <c r="D24" s="38">
        <v>15280</v>
      </c>
      <c r="E24" s="38">
        <v>15663</v>
      </c>
      <c r="F24" s="39">
        <v>102.5065445026178</v>
      </c>
      <c r="G24" s="40"/>
      <c r="H24" s="156">
        <v>161.624</v>
      </c>
      <c r="I24" s="157">
        <v>175.74</v>
      </c>
      <c r="J24" s="157">
        <v>181.293</v>
      </c>
      <c r="K24" s="41">
        <v>103.1597814953909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416</v>
      </c>
      <c r="D26" s="38">
        <v>428</v>
      </c>
      <c r="E26" s="38">
        <v>300</v>
      </c>
      <c r="F26" s="39">
        <v>70.09345794392523</v>
      </c>
      <c r="G26" s="40"/>
      <c r="H26" s="156">
        <v>4.831</v>
      </c>
      <c r="I26" s="157">
        <v>5.07</v>
      </c>
      <c r="J26" s="157">
        <v>3.75</v>
      </c>
      <c r="K26" s="41">
        <v>73.96449704142012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63316</v>
      </c>
      <c r="D28" s="30">
        <v>70546</v>
      </c>
      <c r="E28" s="30">
        <v>67349</v>
      </c>
      <c r="F28" s="31"/>
      <c r="G28" s="31"/>
      <c r="H28" s="155">
        <v>758.524</v>
      </c>
      <c r="I28" s="155">
        <v>819.988</v>
      </c>
      <c r="J28" s="155">
        <v>813.084</v>
      </c>
      <c r="K28" s="32"/>
    </row>
    <row r="29" spans="1:11" s="33" customFormat="1" ht="11.25" customHeight="1">
      <c r="A29" s="35" t="s">
        <v>22</v>
      </c>
      <c r="B29" s="29"/>
      <c r="C29" s="30">
        <v>1947</v>
      </c>
      <c r="D29" s="30">
        <v>1971</v>
      </c>
      <c r="E29" s="30">
        <v>1369</v>
      </c>
      <c r="F29" s="31"/>
      <c r="G29" s="31"/>
      <c r="H29" s="155">
        <v>18.987</v>
      </c>
      <c r="I29" s="155">
        <v>22.666</v>
      </c>
      <c r="J29" s="155">
        <v>14.122</v>
      </c>
      <c r="K29" s="32"/>
    </row>
    <row r="30" spans="1:11" s="33" customFormat="1" ht="11.25" customHeight="1">
      <c r="A30" s="35" t="s">
        <v>23</v>
      </c>
      <c r="B30" s="29"/>
      <c r="C30" s="30">
        <v>15595</v>
      </c>
      <c r="D30" s="30">
        <v>15711</v>
      </c>
      <c r="E30" s="30">
        <v>15677</v>
      </c>
      <c r="F30" s="31"/>
      <c r="G30" s="31"/>
      <c r="H30" s="155">
        <v>172.889</v>
      </c>
      <c r="I30" s="155">
        <v>178.033</v>
      </c>
      <c r="J30" s="155">
        <v>171.897</v>
      </c>
      <c r="K30" s="32"/>
    </row>
    <row r="31" spans="1:11" s="42" customFormat="1" ht="11.25" customHeight="1">
      <c r="A31" s="43" t="s">
        <v>24</v>
      </c>
      <c r="B31" s="37"/>
      <c r="C31" s="38">
        <v>80858</v>
      </c>
      <c r="D31" s="38">
        <v>88228</v>
      </c>
      <c r="E31" s="38">
        <v>84395</v>
      </c>
      <c r="F31" s="39">
        <v>95.65557419413338</v>
      </c>
      <c r="G31" s="40"/>
      <c r="H31" s="156">
        <v>950.4</v>
      </c>
      <c r="I31" s="157">
        <v>1020.6870000000001</v>
      </c>
      <c r="J31" s="157">
        <v>999.1029999999998</v>
      </c>
      <c r="K31" s="41">
        <v>97.8853458503929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173</v>
      </c>
      <c r="D33" s="30">
        <v>196</v>
      </c>
      <c r="E33" s="30">
        <v>160</v>
      </c>
      <c r="F33" s="31"/>
      <c r="G33" s="31"/>
      <c r="H33" s="155">
        <v>1.17</v>
      </c>
      <c r="I33" s="155">
        <v>1.179</v>
      </c>
      <c r="J33" s="155">
        <v>1.2</v>
      </c>
      <c r="K33" s="32"/>
    </row>
    <row r="34" spans="1:11" s="33" customFormat="1" ht="11.25" customHeight="1">
      <c r="A34" s="35" t="s">
        <v>26</v>
      </c>
      <c r="B34" s="29"/>
      <c r="C34" s="30">
        <v>5545</v>
      </c>
      <c r="D34" s="30">
        <v>5912</v>
      </c>
      <c r="E34" s="30">
        <v>5700</v>
      </c>
      <c r="F34" s="31"/>
      <c r="G34" s="31"/>
      <c r="H34" s="155">
        <v>58.096</v>
      </c>
      <c r="I34" s="155">
        <v>62.256</v>
      </c>
      <c r="J34" s="155">
        <v>60.024</v>
      </c>
      <c r="K34" s="32"/>
    </row>
    <row r="35" spans="1:11" s="33" customFormat="1" ht="11.25" customHeight="1">
      <c r="A35" s="35" t="s">
        <v>27</v>
      </c>
      <c r="B35" s="29"/>
      <c r="C35" s="30">
        <v>31243</v>
      </c>
      <c r="D35" s="30">
        <v>33907</v>
      </c>
      <c r="E35" s="30">
        <v>34000</v>
      </c>
      <c r="F35" s="31"/>
      <c r="G35" s="31"/>
      <c r="H35" s="155">
        <v>320.435</v>
      </c>
      <c r="I35" s="155">
        <v>270.035</v>
      </c>
      <c r="J35" s="155">
        <v>305</v>
      </c>
      <c r="K35" s="32"/>
    </row>
    <row r="36" spans="1:11" s="33" customFormat="1" ht="11.25" customHeight="1">
      <c r="A36" s="35" t="s">
        <v>28</v>
      </c>
      <c r="B36" s="29"/>
      <c r="C36" s="30">
        <v>112</v>
      </c>
      <c r="D36" s="30">
        <v>84</v>
      </c>
      <c r="E36" s="30">
        <v>20</v>
      </c>
      <c r="F36" s="31"/>
      <c r="G36" s="31"/>
      <c r="H36" s="155">
        <v>0.908</v>
      </c>
      <c r="I36" s="155">
        <v>0.751</v>
      </c>
      <c r="J36" s="155">
        <v>0.18</v>
      </c>
      <c r="K36" s="32"/>
    </row>
    <row r="37" spans="1:11" s="42" customFormat="1" ht="11.25" customHeight="1">
      <c r="A37" s="36" t="s">
        <v>29</v>
      </c>
      <c r="B37" s="37"/>
      <c r="C37" s="38">
        <v>37073</v>
      </c>
      <c r="D37" s="38">
        <v>40099</v>
      </c>
      <c r="E37" s="38">
        <v>39880</v>
      </c>
      <c r="F37" s="39">
        <v>99.45385171700042</v>
      </c>
      <c r="G37" s="40"/>
      <c r="H37" s="156">
        <v>380.60900000000004</v>
      </c>
      <c r="I37" s="157">
        <v>334.221</v>
      </c>
      <c r="J37" s="157">
        <v>366.404</v>
      </c>
      <c r="K37" s="41">
        <v>109.62925728784248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138</v>
      </c>
      <c r="D39" s="38">
        <v>119</v>
      </c>
      <c r="E39" s="38">
        <v>110</v>
      </c>
      <c r="F39" s="39">
        <v>92.43697478991596</v>
      </c>
      <c r="G39" s="40"/>
      <c r="H39" s="156">
        <v>0.759</v>
      </c>
      <c r="I39" s="157">
        <v>0.657</v>
      </c>
      <c r="J39" s="157">
        <v>0.59</v>
      </c>
      <c r="K39" s="41">
        <v>89.8021308980213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1163</v>
      </c>
      <c r="D41" s="30">
        <v>410</v>
      </c>
      <c r="E41" s="30">
        <v>1278</v>
      </c>
      <c r="F41" s="31"/>
      <c r="G41" s="31"/>
      <c r="H41" s="155">
        <v>15.825</v>
      </c>
      <c r="I41" s="155">
        <v>4.759</v>
      </c>
      <c r="J41" s="155">
        <v>16.614</v>
      </c>
      <c r="K41" s="32"/>
    </row>
    <row r="42" spans="1:11" s="33" customFormat="1" ht="11.25" customHeight="1">
      <c r="A42" s="35" t="s">
        <v>32</v>
      </c>
      <c r="B42" s="29"/>
      <c r="C42" s="30">
        <v>647</v>
      </c>
      <c r="D42" s="30">
        <v>661</v>
      </c>
      <c r="E42" s="30">
        <v>686</v>
      </c>
      <c r="F42" s="31"/>
      <c r="G42" s="31"/>
      <c r="H42" s="155">
        <v>7.748</v>
      </c>
      <c r="I42" s="155">
        <v>9.915</v>
      </c>
      <c r="J42" s="155">
        <v>8.817</v>
      </c>
      <c r="K42" s="32"/>
    </row>
    <row r="43" spans="1:11" s="33" customFormat="1" ht="11.25" customHeight="1">
      <c r="A43" s="35" t="s">
        <v>33</v>
      </c>
      <c r="B43" s="29"/>
      <c r="C43" s="30">
        <v>57176</v>
      </c>
      <c r="D43" s="30">
        <v>69019</v>
      </c>
      <c r="E43" s="30">
        <v>71848</v>
      </c>
      <c r="F43" s="31"/>
      <c r="G43" s="31"/>
      <c r="H43" s="155">
        <v>714.7</v>
      </c>
      <c r="I43" s="155">
        <v>855.836</v>
      </c>
      <c r="J43" s="155">
        <v>898.1</v>
      </c>
      <c r="K43" s="32"/>
    </row>
    <row r="44" spans="1:11" s="33" customFormat="1" ht="11.25" customHeight="1">
      <c r="A44" s="35" t="s">
        <v>34</v>
      </c>
      <c r="B44" s="29"/>
      <c r="C44" s="30">
        <v>1990</v>
      </c>
      <c r="D44" s="30">
        <v>3380</v>
      </c>
      <c r="E44" s="30">
        <v>4103</v>
      </c>
      <c r="F44" s="31"/>
      <c r="G44" s="31"/>
      <c r="H44" s="155">
        <v>23.952</v>
      </c>
      <c r="I44" s="155">
        <v>40.682</v>
      </c>
      <c r="J44" s="155">
        <v>46.54</v>
      </c>
      <c r="K44" s="32"/>
    </row>
    <row r="45" spans="1:11" s="33" customFormat="1" ht="11.25" customHeight="1">
      <c r="A45" s="35" t="s">
        <v>35</v>
      </c>
      <c r="B45" s="29"/>
      <c r="C45" s="30">
        <v>15914</v>
      </c>
      <c r="D45" s="30">
        <v>17150</v>
      </c>
      <c r="E45" s="30">
        <v>17082</v>
      </c>
      <c r="F45" s="31"/>
      <c r="G45" s="31"/>
      <c r="H45" s="155">
        <v>198.925</v>
      </c>
      <c r="I45" s="155">
        <v>214.752</v>
      </c>
      <c r="J45" s="155">
        <v>219.76</v>
      </c>
      <c r="K45" s="32"/>
    </row>
    <row r="46" spans="1:11" s="33" customFormat="1" ht="11.25" customHeight="1">
      <c r="A46" s="35" t="s">
        <v>36</v>
      </c>
      <c r="B46" s="29"/>
      <c r="C46" s="30">
        <v>73</v>
      </c>
      <c r="D46" s="30">
        <v>77</v>
      </c>
      <c r="E46" s="30">
        <v>51</v>
      </c>
      <c r="F46" s="31"/>
      <c r="G46" s="31"/>
      <c r="H46" s="155">
        <v>0.803</v>
      </c>
      <c r="I46" s="155">
        <v>0.847</v>
      </c>
      <c r="J46" s="155">
        <v>0.536</v>
      </c>
      <c r="K46" s="32"/>
    </row>
    <row r="47" spans="1:11" s="33" customFormat="1" ht="11.25" customHeight="1">
      <c r="A47" s="35" t="s">
        <v>37</v>
      </c>
      <c r="B47" s="29"/>
      <c r="C47" s="30">
        <v>146</v>
      </c>
      <c r="D47" s="30">
        <v>143</v>
      </c>
      <c r="E47" s="30">
        <v>79</v>
      </c>
      <c r="F47" s="31"/>
      <c r="G47" s="31"/>
      <c r="H47" s="155">
        <v>1.755</v>
      </c>
      <c r="I47" s="155">
        <v>1.645</v>
      </c>
      <c r="J47" s="155">
        <v>0.948</v>
      </c>
      <c r="K47" s="32"/>
    </row>
    <row r="48" spans="1:11" s="33" customFormat="1" ht="11.25" customHeight="1">
      <c r="A48" s="35" t="s">
        <v>38</v>
      </c>
      <c r="B48" s="29"/>
      <c r="C48" s="30">
        <v>3837</v>
      </c>
      <c r="D48" s="30">
        <v>5297</v>
      </c>
      <c r="E48" s="30">
        <v>5582</v>
      </c>
      <c r="F48" s="31"/>
      <c r="G48" s="31"/>
      <c r="H48" s="155">
        <v>47.602</v>
      </c>
      <c r="I48" s="155">
        <v>66.032</v>
      </c>
      <c r="J48" s="155">
        <v>72.516</v>
      </c>
      <c r="K48" s="32"/>
    </row>
    <row r="49" spans="1:11" s="33" customFormat="1" ht="11.25" customHeight="1">
      <c r="A49" s="35" t="s">
        <v>39</v>
      </c>
      <c r="B49" s="29"/>
      <c r="C49" s="30">
        <v>11381</v>
      </c>
      <c r="D49" s="30">
        <v>14019</v>
      </c>
      <c r="E49" s="30">
        <v>14852</v>
      </c>
      <c r="F49" s="31"/>
      <c r="G49" s="31"/>
      <c r="H49" s="155">
        <v>159.584</v>
      </c>
      <c r="I49" s="155">
        <v>199</v>
      </c>
      <c r="J49" s="155">
        <v>207.75</v>
      </c>
      <c r="K49" s="32"/>
    </row>
    <row r="50" spans="1:11" s="42" customFormat="1" ht="11.25" customHeight="1">
      <c r="A50" s="43" t="s">
        <v>40</v>
      </c>
      <c r="B50" s="37"/>
      <c r="C50" s="38">
        <v>92327</v>
      </c>
      <c r="D50" s="38">
        <v>110156</v>
      </c>
      <c r="E50" s="38">
        <v>115561</v>
      </c>
      <c r="F50" s="39">
        <v>104.90667780238934</v>
      </c>
      <c r="G50" s="40"/>
      <c r="H50" s="156">
        <v>1170.894</v>
      </c>
      <c r="I50" s="157">
        <v>1393.4679999999998</v>
      </c>
      <c r="J50" s="157">
        <v>1471.5810000000004</v>
      </c>
      <c r="K50" s="41">
        <v>105.60565438172965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4250</v>
      </c>
      <c r="D52" s="38">
        <v>5042</v>
      </c>
      <c r="E52" s="38">
        <v>5042</v>
      </c>
      <c r="F52" s="39">
        <v>100</v>
      </c>
      <c r="G52" s="40"/>
      <c r="H52" s="156">
        <v>50.221</v>
      </c>
      <c r="I52" s="157">
        <v>56.572</v>
      </c>
      <c r="J52" s="157">
        <v>56.572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6442</v>
      </c>
      <c r="D54" s="30">
        <v>6500</v>
      </c>
      <c r="E54" s="30">
        <v>6500</v>
      </c>
      <c r="F54" s="31"/>
      <c r="G54" s="31"/>
      <c r="H54" s="155">
        <v>90.188</v>
      </c>
      <c r="I54" s="155">
        <v>94.25</v>
      </c>
      <c r="J54" s="155">
        <v>93.6</v>
      </c>
      <c r="K54" s="32"/>
    </row>
    <row r="55" spans="1:11" s="33" customFormat="1" ht="11.25" customHeight="1">
      <c r="A55" s="35" t="s">
        <v>43</v>
      </c>
      <c r="B55" s="29"/>
      <c r="C55" s="30">
        <v>3553</v>
      </c>
      <c r="D55" s="30">
        <v>4028</v>
      </c>
      <c r="E55" s="30">
        <v>1250</v>
      </c>
      <c r="F55" s="31"/>
      <c r="G55" s="31"/>
      <c r="H55" s="155">
        <v>40.875</v>
      </c>
      <c r="I55" s="155">
        <v>46.346</v>
      </c>
      <c r="J55" s="155">
        <v>13.125</v>
      </c>
      <c r="K55" s="32"/>
    </row>
    <row r="56" spans="1:11" s="33" customFormat="1" ht="11.25" customHeight="1">
      <c r="A56" s="35" t="s">
        <v>44</v>
      </c>
      <c r="B56" s="29"/>
      <c r="C56" s="30">
        <v>803</v>
      </c>
      <c r="D56" s="30">
        <v>662</v>
      </c>
      <c r="E56" s="30">
        <v>656</v>
      </c>
      <c r="F56" s="31"/>
      <c r="G56" s="31"/>
      <c r="H56" s="155">
        <v>9.408</v>
      </c>
      <c r="I56" s="155">
        <v>7.818</v>
      </c>
      <c r="J56" s="155">
        <v>7.9</v>
      </c>
      <c r="K56" s="32"/>
    </row>
    <row r="57" spans="1:11" s="33" customFormat="1" ht="11.25" customHeight="1">
      <c r="A57" s="35" t="s">
        <v>45</v>
      </c>
      <c r="B57" s="29"/>
      <c r="C57" s="30">
        <v>2434</v>
      </c>
      <c r="D57" s="30">
        <v>2800</v>
      </c>
      <c r="E57" s="30">
        <v>2482</v>
      </c>
      <c r="F57" s="31"/>
      <c r="G57" s="31"/>
      <c r="H57" s="155">
        <v>32.815</v>
      </c>
      <c r="I57" s="155">
        <v>33.545</v>
      </c>
      <c r="J57" s="155">
        <v>32.266</v>
      </c>
      <c r="K57" s="32"/>
    </row>
    <row r="58" spans="1:11" s="33" customFormat="1" ht="11.25" customHeight="1">
      <c r="A58" s="35" t="s">
        <v>46</v>
      </c>
      <c r="B58" s="29"/>
      <c r="C58" s="30">
        <v>5448</v>
      </c>
      <c r="D58" s="30">
        <v>5425</v>
      </c>
      <c r="E58" s="30">
        <v>5930</v>
      </c>
      <c r="F58" s="31"/>
      <c r="G58" s="31"/>
      <c r="H58" s="155">
        <v>68.1</v>
      </c>
      <c r="I58" s="155">
        <v>61.031</v>
      </c>
      <c r="J58" s="155">
        <v>53.383</v>
      </c>
      <c r="K58" s="32"/>
    </row>
    <row r="59" spans="1:11" s="42" customFormat="1" ht="11.25" customHeight="1">
      <c r="A59" s="36" t="s">
        <v>47</v>
      </c>
      <c r="B59" s="37"/>
      <c r="C59" s="38">
        <v>18680</v>
      </c>
      <c r="D59" s="38">
        <v>19415</v>
      </c>
      <c r="E59" s="38">
        <v>16818</v>
      </c>
      <c r="F59" s="39">
        <v>86.62374452742725</v>
      </c>
      <c r="G59" s="40"/>
      <c r="H59" s="156">
        <v>241.38599999999997</v>
      </c>
      <c r="I59" s="157">
        <v>242.99</v>
      </c>
      <c r="J59" s="157">
        <v>200.274</v>
      </c>
      <c r="K59" s="41">
        <v>82.42067574797316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210</v>
      </c>
      <c r="D61" s="30">
        <v>137</v>
      </c>
      <c r="E61" s="30">
        <v>95</v>
      </c>
      <c r="F61" s="31"/>
      <c r="G61" s="31"/>
      <c r="H61" s="155">
        <v>2.299</v>
      </c>
      <c r="I61" s="155">
        <v>1.496</v>
      </c>
      <c r="J61" s="155">
        <v>0.9</v>
      </c>
      <c r="K61" s="32"/>
    </row>
    <row r="62" spans="1:11" s="33" customFormat="1" ht="11.25" customHeight="1">
      <c r="A62" s="35" t="s">
        <v>49</v>
      </c>
      <c r="B62" s="29"/>
      <c r="C62" s="30">
        <v>154</v>
      </c>
      <c r="D62" s="30">
        <v>121</v>
      </c>
      <c r="E62" s="30">
        <v>121</v>
      </c>
      <c r="F62" s="31"/>
      <c r="G62" s="31"/>
      <c r="H62" s="155">
        <v>0.502</v>
      </c>
      <c r="I62" s="155">
        <v>0.384</v>
      </c>
      <c r="J62" s="155">
        <v>0.405</v>
      </c>
      <c r="K62" s="32"/>
    </row>
    <row r="63" spans="1:11" s="33" customFormat="1" ht="11.25" customHeight="1">
      <c r="A63" s="35" t="s">
        <v>50</v>
      </c>
      <c r="B63" s="29"/>
      <c r="C63" s="30">
        <v>121</v>
      </c>
      <c r="D63" s="30">
        <v>153</v>
      </c>
      <c r="E63" s="30">
        <v>142</v>
      </c>
      <c r="F63" s="31"/>
      <c r="G63" s="31"/>
      <c r="H63" s="155">
        <v>1.452</v>
      </c>
      <c r="I63" s="155">
        <v>2.219</v>
      </c>
      <c r="J63" s="155">
        <v>2.125</v>
      </c>
      <c r="K63" s="32"/>
    </row>
    <row r="64" spans="1:11" s="42" customFormat="1" ht="11.25" customHeight="1">
      <c r="A64" s="36" t="s">
        <v>51</v>
      </c>
      <c r="B64" s="37"/>
      <c r="C64" s="38">
        <v>485</v>
      </c>
      <c r="D64" s="38">
        <v>411</v>
      </c>
      <c r="E64" s="38">
        <v>358</v>
      </c>
      <c r="F64" s="39">
        <v>87.10462287104623</v>
      </c>
      <c r="G64" s="40"/>
      <c r="H64" s="156">
        <v>4.253</v>
      </c>
      <c r="I64" s="157">
        <v>4.099</v>
      </c>
      <c r="J64" s="157">
        <v>3.43</v>
      </c>
      <c r="K64" s="41">
        <v>83.67894608441082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114</v>
      </c>
      <c r="D66" s="38">
        <v>128</v>
      </c>
      <c r="E66" s="38">
        <v>150</v>
      </c>
      <c r="F66" s="39">
        <v>117.1875</v>
      </c>
      <c r="G66" s="40"/>
      <c r="H66" s="156">
        <v>1.083</v>
      </c>
      <c r="I66" s="157">
        <v>1.261</v>
      </c>
      <c r="J66" s="157">
        <v>1.52</v>
      </c>
      <c r="K66" s="41">
        <v>120.53925455987313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26134</v>
      </c>
      <c r="D68" s="30">
        <v>27307</v>
      </c>
      <c r="E68" s="30">
        <v>24000</v>
      </c>
      <c r="F68" s="31"/>
      <c r="G68" s="31"/>
      <c r="H68" s="155">
        <v>362.27</v>
      </c>
      <c r="I68" s="155">
        <v>391.801</v>
      </c>
      <c r="J68" s="155">
        <v>316</v>
      </c>
      <c r="K68" s="32"/>
    </row>
    <row r="69" spans="1:11" s="33" customFormat="1" ht="11.25" customHeight="1">
      <c r="A69" s="35" t="s">
        <v>54</v>
      </c>
      <c r="B69" s="29"/>
      <c r="C69" s="30">
        <v>18022</v>
      </c>
      <c r="D69" s="30">
        <v>17557</v>
      </c>
      <c r="E69" s="30">
        <v>17500</v>
      </c>
      <c r="F69" s="31"/>
      <c r="G69" s="31"/>
      <c r="H69" s="155">
        <v>271.826</v>
      </c>
      <c r="I69" s="155">
        <v>265.708</v>
      </c>
      <c r="J69" s="155">
        <v>244</v>
      </c>
      <c r="K69" s="32"/>
    </row>
    <row r="70" spans="1:11" s="42" customFormat="1" ht="11.25" customHeight="1">
      <c r="A70" s="36" t="s">
        <v>55</v>
      </c>
      <c r="B70" s="37"/>
      <c r="C70" s="38">
        <v>44156</v>
      </c>
      <c r="D70" s="38">
        <v>44864</v>
      </c>
      <c r="E70" s="38">
        <v>41500</v>
      </c>
      <c r="F70" s="39">
        <v>92.50178316690442</v>
      </c>
      <c r="G70" s="40"/>
      <c r="H70" s="156">
        <v>634.096</v>
      </c>
      <c r="I70" s="157">
        <v>657.509</v>
      </c>
      <c r="J70" s="157">
        <v>560</v>
      </c>
      <c r="K70" s="41">
        <v>85.16993683736648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11</v>
      </c>
      <c r="D72" s="30">
        <v>8</v>
      </c>
      <c r="E72" s="30">
        <v>5</v>
      </c>
      <c r="F72" s="31"/>
      <c r="G72" s="31"/>
      <c r="H72" s="155">
        <v>0.061</v>
      </c>
      <c r="I72" s="155">
        <v>0.029</v>
      </c>
      <c r="J72" s="155">
        <v>0.024</v>
      </c>
      <c r="K72" s="32"/>
    </row>
    <row r="73" spans="1:11" s="33" customFormat="1" ht="11.25" customHeight="1">
      <c r="A73" s="35" t="s">
        <v>57</v>
      </c>
      <c r="B73" s="29"/>
      <c r="C73" s="30">
        <v>1837</v>
      </c>
      <c r="D73" s="30">
        <v>2351</v>
      </c>
      <c r="E73" s="30">
        <v>2465</v>
      </c>
      <c r="F73" s="31"/>
      <c r="G73" s="31"/>
      <c r="H73" s="155">
        <v>22.361</v>
      </c>
      <c r="I73" s="155">
        <v>28.297</v>
      </c>
      <c r="J73" s="155">
        <v>30.13</v>
      </c>
      <c r="K73" s="32"/>
    </row>
    <row r="74" spans="1:11" s="33" customFormat="1" ht="11.25" customHeight="1">
      <c r="A74" s="35" t="s">
        <v>58</v>
      </c>
      <c r="B74" s="29"/>
      <c r="C74" s="30">
        <v>1783</v>
      </c>
      <c r="D74" s="30">
        <v>2575</v>
      </c>
      <c r="E74" s="30">
        <v>990</v>
      </c>
      <c r="F74" s="31"/>
      <c r="G74" s="31"/>
      <c r="H74" s="155">
        <v>22.283</v>
      </c>
      <c r="I74" s="155">
        <v>32.152</v>
      </c>
      <c r="J74" s="155">
        <v>12.229</v>
      </c>
      <c r="K74" s="32"/>
    </row>
    <row r="75" spans="1:11" s="33" customFormat="1" ht="11.25" customHeight="1">
      <c r="A75" s="35" t="s">
        <v>59</v>
      </c>
      <c r="B75" s="29"/>
      <c r="C75" s="30">
        <v>2182</v>
      </c>
      <c r="D75" s="30">
        <v>2067</v>
      </c>
      <c r="E75" s="30">
        <v>1873</v>
      </c>
      <c r="F75" s="31"/>
      <c r="G75" s="31"/>
      <c r="H75" s="155">
        <v>20.447</v>
      </c>
      <c r="I75" s="155">
        <v>21.935</v>
      </c>
      <c r="J75" s="155">
        <v>19.104</v>
      </c>
      <c r="K75" s="32"/>
    </row>
    <row r="76" spans="1:11" s="33" customFormat="1" ht="11.25" customHeight="1">
      <c r="A76" s="35" t="s">
        <v>60</v>
      </c>
      <c r="B76" s="29"/>
      <c r="C76" s="30">
        <v>198</v>
      </c>
      <c r="D76" s="30">
        <v>248</v>
      </c>
      <c r="E76" s="30">
        <v>189</v>
      </c>
      <c r="F76" s="31"/>
      <c r="G76" s="31"/>
      <c r="H76" s="155">
        <v>2.49</v>
      </c>
      <c r="I76" s="155">
        <v>2.34</v>
      </c>
      <c r="J76" s="155">
        <v>2.52</v>
      </c>
      <c r="K76" s="32"/>
    </row>
    <row r="77" spans="1:11" s="33" customFormat="1" ht="11.25" customHeight="1">
      <c r="A77" s="35" t="s">
        <v>61</v>
      </c>
      <c r="B77" s="29"/>
      <c r="C77" s="30">
        <v>362</v>
      </c>
      <c r="D77" s="30">
        <v>574</v>
      </c>
      <c r="E77" s="30">
        <v>682</v>
      </c>
      <c r="F77" s="31"/>
      <c r="G77" s="31"/>
      <c r="H77" s="155">
        <v>5.068</v>
      </c>
      <c r="I77" s="155">
        <v>8.036</v>
      </c>
      <c r="J77" s="155">
        <v>9.548</v>
      </c>
      <c r="K77" s="32"/>
    </row>
    <row r="78" spans="1:11" s="33" customFormat="1" ht="11.25" customHeight="1">
      <c r="A78" s="35" t="s">
        <v>62</v>
      </c>
      <c r="B78" s="29"/>
      <c r="C78" s="30">
        <v>256</v>
      </c>
      <c r="D78" s="30">
        <v>196</v>
      </c>
      <c r="E78" s="30">
        <v>177</v>
      </c>
      <c r="F78" s="31"/>
      <c r="G78" s="31"/>
      <c r="H78" s="155">
        <v>1.779</v>
      </c>
      <c r="I78" s="155">
        <v>1.846</v>
      </c>
      <c r="J78" s="155">
        <v>1.062</v>
      </c>
      <c r="K78" s="32"/>
    </row>
    <row r="79" spans="1:11" s="33" customFormat="1" ht="11.25" customHeight="1">
      <c r="A79" s="35" t="s">
        <v>63</v>
      </c>
      <c r="B79" s="29"/>
      <c r="C79" s="30">
        <v>4938</v>
      </c>
      <c r="D79" s="30">
        <v>7553</v>
      </c>
      <c r="E79" s="30">
        <v>2700</v>
      </c>
      <c r="F79" s="31"/>
      <c r="G79" s="31"/>
      <c r="H79" s="155">
        <v>61.374</v>
      </c>
      <c r="I79" s="155">
        <v>104.383</v>
      </c>
      <c r="J79" s="155">
        <v>36.45</v>
      </c>
      <c r="K79" s="32"/>
    </row>
    <row r="80" spans="1:11" s="42" customFormat="1" ht="11.25" customHeight="1">
      <c r="A80" s="43" t="s">
        <v>64</v>
      </c>
      <c r="B80" s="37"/>
      <c r="C80" s="38">
        <v>11567</v>
      </c>
      <c r="D80" s="38">
        <v>15572</v>
      </c>
      <c r="E80" s="38">
        <v>9081</v>
      </c>
      <c r="F80" s="39">
        <v>58.31620857950167</v>
      </c>
      <c r="G80" s="40"/>
      <c r="H80" s="156">
        <v>135.863</v>
      </c>
      <c r="I80" s="157">
        <v>199.018</v>
      </c>
      <c r="J80" s="157">
        <v>111.067</v>
      </c>
      <c r="K80" s="41">
        <v>55.80751489814991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429</v>
      </c>
      <c r="D82" s="30">
        <v>405</v>
      </c>
      <c r="E82" s="30">
        <v>405</v>
      </c>
      <c r="F82" s="31"/>
      <c r="G82" s="31"/>
      <c r="H82" s="155">
        <v>1.195</v>
      </c>
      <c r="I82" s="155">
        <v>1.096</v>
      </c>
      <c r="J82" s="155">
        <v>1.1</v>
      </c>
      <c r="K82" s="32"/>
    </row>
    <row r="83" spans="1:11" s="33" customFormat="1" ht="11.25" customHeight="1">
      <c r="A83" s="35" t="s">
        <v>66</v>
      </c>
      <c r="B83" s="29"/>
      <c r="C83" s="30">
        <v>284</v>
      </c>
      <c r="D83" s="30">
        <v>257</v>
      </c>
      <c r="E83" s="30">
        <v>257</v>
      </c>
      <c r="F83" s="31"/>
      <c r="G83" s="31"/>
      <c r="H83" s="155">
        <v>0.644</v>
      </c>
      <c r="I83" s="155">
        <v>0.574</v>
      </c>
      <c r="J83" s="155">
        <v>0.574</v>
      </c>
      <c r="K83" s="32"/>
    </row>
    <row r="84" spans="1:11" s="42" customFormat="1" ht="11.25" customHeight="1">
      <c r="A84" s="36" t="s">
        <v>67</v>
      </c>
      <c r="B84" s="37"/>
      <c r="C84" s="38">
        <v>713</v>
      </c>
      <c r="D84" s="38">
        <v>662</v>
      </c>
      <c r="E84" s="38">
        <v>662</v>
      </c>
      <c r="F84" s="39">
        <v>100</v>
      </c>
      <c r="G84" s="40"/>
      <c r="H84" s="156">
        <v>1.839</v>
      </c>
      <c r="I84" s="157">
        <v>1.67</v>
      </c>
      <c r="J84" s="157">
        <v>1.674</v>
      </c>
      <c r="K84" s="41">
        <v>100.23952095808384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322373</v>
      </c>
      <c r="D87" s="53">
        <v>356825</v>
      </c>
      <c r="E87" s="53">
        <v>347724</v>
      </c>
      <c r="F87" s="54">
        <f>IF(D87&gt;0,100*E87/D87,0)</f>
        <v>97.44945001050935</v>
      </c>
      <c r="G87" s="40"/>
      <c r="H87" s="160">
        <v>3842.5190000000002</v>
      </c>
      <c r="I87" s="161">
        <v>4184.459</v>
      </c>
      <c r="J87" s="161">
        <v>4067.154</v>
      </c>
      <c r="K87" s="54">
        <f>IF(I87&gt;0,100*J87/I87,0)</f>
        <v>97.19665074983409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84" zoomScaleSheetLayoutView="84" zoomScalePageLayoutView="0" workbookViewId="0" topLeftCell="A1">
      <selection activeCell="I24" sqref="I2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4.140625" style="62" bestFit="1" customWidth="1"/>
    <col min="5" max="5" width="7.421875" style="62" bestFit="1" customWidth="1"/>
    <col min="6" max="6" width="9.00390625" style="62" bestFit="1" customWidth="1"/>
    <col min="7" max="7" width="0.71875" style="62" customWidth="1"/>
    <col min="8" max="8" width="11.8515625" style="62" bestFit="1" customWidth="1"/>
    <col min="9" max="9" width="14.140625" style="62" bestFit="1" customWidth="1"/>
    <col min="10" max="10" width="7.8515625" style="62" bestFit="1" customWidth="1"/>
    <col min="11" max="11" width="9.0039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2004</v>
      </c>
      <c r="D24" s="38">
        <v>2155</v>
      </c>
      <c r="E24" s="38">
        <v>1925</v>
      </c>
      <c r="F24" s="39">
        <v>89.32714617169374</v>
      </c>
      <c r="G24" s="40"/>
      <c r="H24" s="156">
        <v>11.264</v>
      </c>
      <c r="I24" s="157">
        <v>11.587</v>
      </c>
      <c r="J24" s="157">
        <v>10.588</v>
      </c>
      <c r="K24" s="41">
        <v>91.3782687494606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2882</v>
      </c>
      <c r="D28" s="30">
        <v>2858</v>
      </c>
      <c r="E28" s="30">
        <v>2612</v>
      </c>
      <c r="F28" s="31"/>
      <c r="G28" s="31"/>
      <c r="H28" s="155">
        <v>16.225</v>
      </c>
      <c r="I28" s="155">
        <v>18.577</v>
      </c>
      <c r="J28" s="155">
        <v>14.627</v>
      </c>
      <c r="K28" s="32"/>
    </row>
    <row r="29" spans="1:11" s="33" customFormat="1" ht="11.25" customHeight="1">
      <c r="A29" s="35" t="s">
        <v>22</v>
      </c>
      <c r="B29" s="29"/>
      <c r="C29" s="30">
        <v>48</v>
      </c>
      <c r="D29" s="30">
        <v>48</v>
      </c>
      <c r="E29" s="30">
        <v>48</v>
      </c>
      <c r="F29" s="31"/>
      <c r="G29" s="31"/>
      <c r="H29" s="155">
        <v>0.144</v>
      </c>
      <c r="I29" s="155">
        <v>0.1</v>
      </c>
      <c r="J29" s="155">
        <v>0.168</v>
      </c>
      <c r="K29" s="32"/>
    </row>
    <row r="30" spans="1:11" s="33" customFormat="1" ht="11.25" customHeight="1">
      <c r="A30" s="35" t="s">
        <v>23</v>
      </c>
      <c r="B30" s="29"/>
      <c r="C30" s="30">
        <v>2195</v>
      </c>
      <c r="D30" s="30">
        <v>2002</v>
      </c>
      <c r="E30" s="30">
        <v>1757</v>
      </c>
      <c r="F30" s="31"/>
      <c r="G30" s="31"/>
      <c r="H30" s="155">
        <v>12.788</v>
      </c>
      <c r="I30" s="155">
        <v>11.663</v>
      </c>
      <c r="J30" s="155">
        <v>9.379</v>
      </c>
      <c r="K30" s="32"/>
    </row>
    <row r="31" spans="1:11" s="42" customFormat="1" ht="11.25" customHeight="1">
      <c r="A31" s="43" t="s">
        <v>24</v>
      </c>
      <c r="B31" s="37"/>
      <c r="C31" s="38">
        <v>5125</v>
      </c>
      <c r="D31" s="38">
        <v>4908</v>
      </c>
      <c r="E31" s="38">
        <v>4417</v>
      </c>
      <c r="F31" s="39">
        <v>89.9959250203749</v>
      </c>
      <c r="G31" s="40"/>
      <c r="H31" s="156">
        <v>29.157</v>
      </c>
      <c r="I31" s="157">
        <v>30.340000000000003</v>
      </c>
      <c r="J31" s="157">
        <v>24.174</v>
      </c>
      <c r="K31" s="41">
        <v>79.67699406723797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>
        <v>1069</v>
      </c>
      <c r="D34" s="30">
        <v>1088</v>
      </c>
      <c r="E34" s="30">
        <v>1083</v>
      </c>
      <c r="F34" s="31"/>
      <c r="G34" s="31"/>
      <c r="H34" s="155">
        <v>6.037</v>
      </c>
      <c r="I34" s="155">
        <v>6.026</v>
      </c>
      <c r="J34" s="155">
        <v>6.01</v>
      </c>
      <c r="K34" s="32"/>
    </row>
    <row r="35" spans="1:11" s="33" customFormat="1" ht="11.25" customHeight="1">
      <c r="A35" s="35" t="s">
        <v>27</v>
      </c>
      <c r="B35" s="29"/>
      <c r="C35" s="30">
        <v>22</v>
      </c>
      <c r="D35" s="30">
        <v>36</v>
      </c>
      <c r="E35" s="30">
        <v>36</v>
      </c>
      <c r="F35" s="31"/>
      <c r="G35" s="31"/>
      <c r="H35" s="155">
        <v>0.17</v>
      </c>
      <c r="I35" s="155">
        <v>0.278</v>
      </c>
      <c r="J35" s="155">
        <v>0.275</v>
      </c>
      <c r="K35" s="32"/>
    </row>
    <row r="36" spans="1:11" s="33" customFormat="1" ht="11.25" customHeight="1">
      <c r="A36" s="35" t="s">
        <v>28</v>
      </c>
      <c r="B36" s="29"/>
      <c r="C36" s="30">
        <v>19847</v>
      </c>
      <c r="D36" s="30">
        <v>19783</v>
      </c>
      <c r="E36" s="30">
        <v>19874</v>
      </c>
      <c r="F36" s="31"/>
      <c r="G36" s="31"/>
      <c r="H36" s="155">
        <v>140.358</v>
      </c>
      <c r="I36" s="155">
        <v>143.981</v>
      </c>
      <c r="J36" s="155">
        <v>138</v>
      </c>
      <c r="K36" s="32"/>
    </row>
    <row r="37" spans="1:11" s="42" customFormat="1" ht="11.25" customHeight="1">
      <c r="A37" s="36" t="s">
        <v>29</v>
      </c>
      <c r="B37" s="37"/>
      <c r="C37" s="38">
        <v>20938</v>
      </c>
      <c r="D37" s="38">
        <v>20907</v>
      </c>
      <c r="E37" s="38">
        <v>20993</v>
      </c>
      <c r="F37" s="39">
        <v>100.41134548237433</v>
      </c>
      <c r="G37" s="40"/>
      <c r="H37" s="156">
        <v>146.565</v>
      </c>
      <c r="I37" s="157">
        <v>150.285</v>
      </c>
      <c r="J37" s="157">
        <v>144.285</v>
      </c>
      <c r="K37" s="41">
        <v>96.00758558738397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36</v>
      </c>
      <c r="D39" s="38">
        <v>35</v>
      </c>
      <c r="E39" s="38">
        <v>35</v>
      </c>
      <c r="F39" s="39">
        <v>100</v>
      </c>
      <c r="G39" s="40"/>
      <c r="H39" s="156">
        <v>0.07</v>
      </c>
      <c r="I39" s="157">
        <v>0.102</v>
      </c>
      <c r="J39" s="157">
        <v>0.092</v>
      </c>
      <c r="K39" s="41">
        <v>90.19607843137254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97</v>
      </c>
      <c r="D54" s="30">
        <v>90</v>
      </c>
      <c r="E54" s="30">
        <v>100</v>
      </c>
      <c r="F54" s="31"/>
      <c r="G54" s="31"/>
      <c r="H54" s="155">
        <v>0.64</v>
      </c>
      <c r="I54" s="155">
        <v>0.585</v>
      </c>
      <c r="J54" s="155">
        <v>0.6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>
        <v>97</v>
      </c>
      <c r="D59" s="38">
        <v>90</v>
      </c>
      <c r="E59" s="38">
        <v>100</v>
      </c>
      <c r="F59" s="39">
        <v>111.11111111111111</v>
      </c>
      <c r="G59" s="40"/>
      <c r="H59" s="156">
        <v>0.64</v>
      </c>
      <c r="I59" s="157">
        <v>0.585</v>
      </c>
      <c r="J59" s="157">
        <v>0.6</v>
      </c>
      <c r="K59" s="41">
        <v>102.56410256410257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415</v>
      </c>
      <c r="D61" s="30">
        <v>421</v>
      </c>
      <c r="E61" s="30">
        <v>415</v>
      </c>
      <c r="F61" s="31"/>
      <c r="G61" s="31"/>
      <c r="H61" s="155">
        <v>1.66</v>
      </c>
      <c r="I61" s="155">
        <v>1.263</v>
      </c>
      <c r="J61" s="155">
        <v>1.494</v>
      </c>
      <c r="K61" s="32"/>
    </row>
    <row r="62" spans="1:11" s="33" customFormat="1" ht="11.25" customHeight="1">
      <c r="A62" s="35" t="s">
        <v>49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55">
        <v>1.193</v>
      </c>
      <c r="I62" s="155">
        <v>1.193</v>
      </c>
      <c r="J62" s="155">
        <v>1.193</v>
      </c>
      <c r="K62" s="32"/>
    </row>
    <row r="63" spans="1:11" s="33" customFormat="1" ht="11.25" customHeight="1">
      <c r="A63" s="35" t="s">
        <v>50</v>
      </c>
      <c r="B63" s="29"/>
      <c r="C63" s="30">
        <v>14806</v>
      </c>
      <c r="D63" s="30">
        <v>14836</v>
      </c>
      <c r="E63" s="30">
        <v>14836</v>
      </c>
      <c r="F63" s="31"/>
      <c r="G63" s="31"/>
      <c r="H63" s="155">
        <v>125.792</v>
      </c>
      <c r="I63" s="155">
        <v>122.278</v>
      </c>
      <c r="J63" s="155">
        <v>121.945</v>
      </c>
      <c r="K63" s="32"/>
    </row>
    <row r="64" spans="1:11" s="42" customFormat="1" ht="11.25" customHeight="1">
      <c r="A64" s="36" t="s">
        <v>51</v>
      </c>
      <c r="B64" s="37"/>
      <c r="C64" s="38">
        <v>15374</v>
      </c>
      <c r="D64" s="38">
        <v>15410</v>
      </c>
      <c r="E64" s="38">
        <v>15404</v>
      </c>
      <c r="F64" s="39">
        <v>99.9610642439974</v>
      </c>
      <c r="G64" s="40"/>
      <c r="H64" s="156">
        <v>128.645</v>
      </c>
      <c r="I64" s="157">
        <v>124.73400000000001</v>
      </c>
      <c r="J64" s="157">
        <v>124.63199999999999</v>
      </c>
      <c r="K64" s="41">
        <v>99.91822598489584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421</v>
      </c>
      <c r="D66" s="38">
        <v>409</v>
      </c>
      <c r="E66" s="38">
        <v>395</v>
      </c>
      <c r="F66" s="39">
        <v>96.57701711491443</v>
      </c>
      <c r="G66" s="40"/>
      <c r="H66" s="156">
        <v>2.61</v>
      </c>
      <c r="I66" s="157">
        <v>2.789</v>
      </c>
      <c r="J66" s="157">
        <v>2.439</v>
      </c>
      <c r="K66" s="41">
        <v>87.45069917533166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16498</v>
      </c>
      <c r="D68" s="30">
        <v>16255</v>
      </c>
      <c r="E68" s="30">
        <v>16000</v>
      </c>
      <c r="F68" s="31"/>
      <c r="G68" s="31"/>
      <c r="H68" s="155">
        <v>113.267</v>
      </c>
      <c r="I68" s="155">
        <v>118.506</v>
      </c>
      <c r="J68" s="155">
        <v>111</v>
      </c>
      <c r="K68" s="32"/>
    </row>
    <row r="69" spans="1:11" s="33" customFormat="1" ht="11.25" customHeight="1">
      <c r="A69" s="35" t="s">
        <v>54</v>
      </c>
      <c r="B69" s="29"/>
      <c r="C69" s="30">
        <v>4857</v>
      </c>
      <c r="D69" s="30">
        <v>4937</v>
      </c>
      <c r="E69" s="30">
        <v>4800</v>
      </c>
      <c r="F69" s="31"/>
      <c r="G69" s="31"/>
      <c r="H69" s="155">
        <v>32.689</v>
      </c>
      <c r="I69" s="155">
        <v>35.314</v>
      </c>
      <c r="J69" s="155">
        <v>33</v>
      </c>
      <c r="K69" s="32"/>
    </row>
    <row r="70" spans="1:11" s="42" customFormat="1" ht="11.25" customHeight="1">
      <c r="A70" s="36" t="s">
        <v>55</v>
      </c>
      <c r="B70" s="37"/>
      <c r="C70" s="38">
        <v>21355</v>
      </c>
      <c r="D70" s="38">
        <v>21192</v>
      </c>
      <c r="E70" s="38">
        <v>20800</v>
      </c>
      <c r="F70" s="39">
        <v>98.15024537561344</v>
      </c>
      <c r="G70" s="40"/>
      <c r="H70" s="156">
        <v>145.956</v>
      </c>
      <c r="I70" s="157">
        <v>153.82</v>
      </c>
      <c r="J70" s="157">
        <v>144</v>
      </c>
      <c r="K70" s="41">
        <v>93.61591470549993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>
        <v>2570</v>
      </c>
      <c r="D73" s="30">
        <v>2328</v>
      </c>
      <c r="E73" s="30">
        <v>2350</v>
      </c>
      <c r="F73" s="31"/>
      <c r="G73" s="31"/>
      <c r="H73" s="155">
        <v>17.538</v>
      </c>
      <c r="I73" s="155">
        <v>17.343</v>
      </c>
      <c r="J73" s="155">
        <v>29.47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>
        <v>27</v>
      </c>
      <c r="D76" s="30">
        <v>22</v>
      </c>
      <c r="E76" s="30">
        <v>9</v>
      </c>
      <c r="F76" s="31"/>
      <c r="G76" s="31"/>
      <c r="H76" s="155">
        <v>0.291</v>
      </c>
      <c r="I76" s="155">
        <v>0.204</v>
      </c>
      <c r="J76" s="155">
        <v>0.12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>
        <v>37065</v>
      </c>
      <c r="D79" s="30">
        <v>35911</v>
      </c>
      <c r="E79" s="30">
        <v>35500</v>
      </c>
      <c r="F79" s="31"/>
      <c r="G79" s="31"/>
      <c r="H79" s="155">
        <v>325.431</v>
      </c>
      <c r="I79" s="155">
        <v>296.043</v>
      </c>
      <c r="J79" s="155">
        <v>301.75</v>
      </c>
      <c r="K79" s="32"/>
    </row>
    <row r="80" spans="1:11" s="42" customFormat="1" ht="11.25" customHeight="1">
      <c r="A80" s="43" t="s">
        <v>64</v>
      </c>
      <c r="B80" s="37"/>
      <c r="C80" s="38">
        <v>39662</v>
      </c>
      <c r="D80" s="38">
        <v>38261</v>
      </c>
      <c r="E80" s="38">
        <v>37859</v>
      </c>
      <c r="F80" s="39">
        <v>98.94932176367581</v>
      </c>
      <c r="G80" s="40"/>
      <c r="H80" s="156">
        <v>343.26</v>
      </c>
      <c r="I80" s="157">
        <v>313.59000000000003</v>
      </c>
      <c r="J80" s="157">
        <v>331.34</v>
      </c>
      <c r="K80" s="41">
        <v>105.66025702350201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105012</v>
      </c>
      <c r="D87" s="53">
        <v>103367</v>
      </c>
      <c r="E87" s="53">
        <v>101928</v>
      </c>
      <c r="F87" s="54">
        <f>IF(D87&gt;0,100*E87/D87,0)</f>
        <v>98.60787291882322</v>
      </c>
      <c r="G87" s="40"/>
      <c r="H87" s="160">
        <v>808.167</v>
      </c>
      <c r="I87" s="161">
        <v>787.8320000000001</v>
      </c>
      <c r="J87" s="161">
        <v>782.15</v>
      </c>
      <c r="K87" s="54">
        <f>IF(I87&gt;0,100*J87/I87,0)</f>
        <v>99.27878024756546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6" zoomScaleSheetLayoutView="96" zoomScalePageLayoutView="0" workbookViewId="0" topLeftCell="A58">
      <selection activeCell="H13" sqref="H1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4110</v>
      </c>
      <c r="D9" s="30">
        <v>3846</v>
      </c>
      <c r="E9" s="30">
        <v>4566</v>
      </c>
      <c r="F9" s="31"/>
      <c r="G9" s="31"/>
      <c r="H9" s="155">
        <v>64.059</v>
      </c>
      <c r="I9" s="155">
        <v>58.835</v>
      </c>
      <c r="J9" s="155">
        <v>105.018</v>
      </c>
      <c r="K9" s="32"/>
    </row>
    <row r="10" spans="1:11" s="33" customFormat="1" ht="11.25" customHeight="1">
      <c r="A10" s="35" t="s">
        <v>9</v>
      </c>
      <c r="B10" s="29"/>
      <c r="C10" s="30">
        <v>2981</v>
      </c>
      <c r="D10" s="30">
        <v>2661</v>
      </c>
      <c r="E10" s="30">
        <v>3857</v>
      </c>
      <c r="F10" s="31"/>
      <c r="G10" s="31"/>
      <c r="H10" s="155">
        <v>44.775</v>
      </c>
      <c r="I10" s="155">
        <v>40.181</v>
      </c>
      <c r="J10" s="155">
        <v>57.855</v>
      </c>
      <c r="K10" s="32"/>
    </row>
    <row r="11" spans="1:11" s="33" customFormat="1" ht="11.25" customHeight="1">
      <c r="A11" s="28" t="s">
        <v>10</v>
      </c>
      <c r="B11" s="29"/>
      <c r="C11" s="30">
        <v>5469</v>
      </c>
      <c r="D11" s="30">
        <v>5719</v>
      </c>
      <c r="E11" s="30">
        <v>5900</v>
      </c>
      <c r="F11" s="31"/>
      <c r="G11" s="31"/>
      <c r="H11" s="155">
        <v>133.944</v>
      </c>
      <c r="I11" s="155">
        <v>191.689</v>
      </c>
      <c r="J11" s="155">
        <v>147.5</v>
      </c>
      <c r="K11" s="32"/>
    </row>
    <row r="12" spans="1:11" s="33" customFormat="1" ht="11.25" customHeight="1">
      <c r="A12" s="35" t="s">
        <v>11</v>
      </c>
      <c r="B12" s="29"/>
      <c r="C12" s="30">
        <v>1959</v>
      </c>
      <c r="D12" s="30">
        <v>1932</v>
      </c>
      <c r="E12" s="30">
        <v>2170</v>
      </c>
      <c r="F12" s="31"/>
      <c r="G12" s="31"/>
      <c r="H12" s="155">
        <v>35.321</v>
      </c>
      <c r="I12" s="155">
        <v>39.951</v>
      </c>
      <c r="J12" s="155">
        <v>39.06</v>
      </c>
      <c r="K12" s="32"/>
    </row>
    <row r="13" spans="1:11" s="42" customFormat="1" ht="11.25" customHeight="1">
      <c r="A13" s="36" t="s">
        <v>12</v>
      </c>
      <c r="B13" s="37"/>
      <c r="C13" s="38">
        <v>14519</v>
      </c>
      <c r="D13" s="38">
        <v>14158</v>
      </c>
      <c r="E13" s="38">
        <v>16493</v>
      </c>
      <c r="F13" s="39">
        <v>116.49244243537223</v>
      </c>
      <c r="G13" s="40"/>
      <c r="H13" s="156">
        <v>278.099</v>
      </c>
      <c r="I13" s="157">
        <v>330.656</v>
      </c>
      <c r="J13" s="157">
        <v>349.433</v>
      </c>
      <c r="K13" s="41">
        <v>105.6787114100455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402</v>
      </c>
      <c r="D15" s="38">
        <v>461</v>
      </c>
      <c r="E15" s="38">
        <v>420</v>
      </c>
      <c r="F15" s="39">
        <v>91.1062906724512</v>
      </c>
      <c r="G15" s="40"/>
      <c r="H15" s="156">
        <v>6.894</v>
      </c>
      <c r="I15" s="157">
        <v>8.528</v>
      </c>
      <c r="J15" s="157">
        <v>7.77</v>
      </c>
      <c r="K15" s="41">
        <v>91.11163227016885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357</v>
      </c>
      <c r="D19" s="30">
        <v>321</v>
      </c>
      <c r="E19" s="30">
        <v>347</v>
      </c>
      <c r="F19" s="31"/>
      <c r="G19" s="31"/>
      <c r="H19" s="155">
        <v>16.718</v>
      </c>
      <c r="I19" s="155">
        <v>12.775</v>
      </c>
      <c r="J19" s="155">
        <v>13.9</v>
      </c>
      <c r="K19" s="32"/>
    </row>
    <row r="20" spans="1:11" s="33" customFormat="1" ht="11.25" customHeight="1">
      <c r="A20" s="35" t="s">
        <v>16</v>
      </c>
      <c r="B20" s="29"/>
      <c r="C20" s="30">
        <v>140</v>
      </c>
      <c r="D20" s="30">
        <v>135</v>
      </c>
      <c r="E20" s="30">
        <v>135</v>
      </c>
      <c r="F20" s="31"/>
      <c r="G20" s="31"/>
      <c r="H20" s="155">
        <v>3.15</v>
      </c>
      <c r="I20" s="155">
        <v>3.105</v>
      </c>
      <c r="J20" s="155">
        <v>2.8</v>
      </c>
      <c r="K20" s="32"/>
    </row>
    <row r="21" spans="1:11" s="33" customFormat="1" ht="11.25" customHeight="1">
      <c r="A21" s="35" t="s">
        <v>17</v>
      </c>
      <c r="B21" s="29"/>
      <c r="C21" s="30">
        <v>120</v>
      </c>
      <c r="D21" s="30">
        <v>115</v>
      </c>
      <c r="E21" s="30">
        <v>115</v>
      </c>
      <c r="F21" s="31"/>
      <c r="G21" s="31"/>
      <c r="H21" s="155">
        <v>3.06</v>
      </c>
      <c r="I21" s="155">
        <v>3.048</v>
      </c>
      <c r="J21" s="155">
        <v>2.645</v>
      </c>
      <c r="K21" s="32"/>
    </row>
    <row r="22" spans="1:11" s="42" customFormat="1" ht="11.25" customHeight="1">
      <c r="A22" s="36" t="s">
        <v>18</v>
      </c>
      <c r="B22" s="37"/>
      <c r="C22" s="38">
        <v>617</v>
      </c>
      <c r="D22" s="38">
        <v>571</v>
      </c>
      <c r="E22" s="38">
        <v>597</v>
      </c>
      <c r="F22" s="39">
        <v>104.55341506129596</v>
      </c>
      <c r="G22" s="40"/>
      <c r="H22" s="156">
        <v>22.927999999999997</v>
      </c>
      <c r="I22" s="157">
        <v>18.928</v>
      </c>
      <c r="J22" s="157">
        <v>19.345</v>
      </c>
      <c r="K22" s="41">
        <v>102.20308537616229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184</v>
      </c>
      <c r="D24" s="38">
        <v>206</v>
      </c>
      <c r="E24" s="38">
        <v>169</v>
      </c>
      <c r="F24" s="39">
        <v>82.03883495145631</v>
      </c>
      <c r="G24" s="40"/>
      <c r="H24" s="156">
        <v>6.66</v>
      </c>
      <c r="I24" s="157">
        <v>8.329</v>
      </c>
      <c r="J24" s="157">
        <v>6.715</v>
      </c>
      <c r="K24" s="41">
        <v>80.62192340016809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691</v>
      </c>
      <c r="D26" s="38">
        <v>631</v>
      </c>
      <c r="E26" s="38">
        <v>510</v>
      </c>
      <c r="F26" s="39">
        <v>80.82408874801902</v>
      </c>
      <c r="G26" s="40"/>
      <c r="H26" s="156">
        <v>24.102</v>
      </c>
      <c r="I26" s="157">
        <v>29.089</v>
      </c>
      <c r="J26" s="157">
        <v>25</v>
      </c>
      <c r="K26" s="41">
        <v>85.94314001856372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39</v>
      </c>
      <c r="D28" s="30">
        <v>42</v>
      </c>
      <c r="E28" s="30">
        <v>29</v>
      </c>
      <c r="F28" s="31"/>
      <c r="G28" s="31"/>
      <c r="H28" s="155">
        <v>1.092</v>
      </c>
      <c r="I28" s="155">
        <v>1.47</v>
      </c>
      <c r="J28" s="155">
        <v>0.975</v>
      </c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/>
      <c r="E29" s="30"/>
      <c r="F29" s="31"/>
      <c r="G29" s="31"/>
      <c r="H29" s="155">
        <v>0.084</v>
      </c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181</v>
      </c>
      <c r="D30" s="30">
        <v>212</v>
      </c>
      <c r="E30" s="30">
        <v>197</v>
      </c>
      <c r="F30" s="31"/>
      <c r="G30" s="31"/>
      <c r="H30" s="155">
        <v>6.31</v>
      </c>
      <c r="I30" s="155">
        <v>7.27</v>
      </c>
      <c r="J30" s="155">
        <v>6.86</v>
      </c>
      <c r="K30" s="32"/>
    </row>
    <row r="31" spans="1:11" s="42" customFormat="1" ht="11.25" customHeight="1">
      <c r="A31" s="43" t="s">
        <v>24</v>
      </c>
      <c r="B31" s="37"/>
      <c r="C31" s="38">
        <v>223</v>
      </c>
      <c r="D31" s="38">
        <v>254</v>
      </c>
      <c r="E31" s="38">
        <v>226</v>
      </c>
      <c r="F31" s="39">
        <v>88.97637795275591</v>
      </c>
      <c r="G31" s="40"/>
      <c r="H31" s="156">
        <v>7.486</v>
      </c>
      <c r="I31" s="157">
        <v>8.74</v>
      </c>
      <c r="J31" s="157">
        <v>7.835</v>
      </c>
      <c r="K31" s="41">
        <v>89.64530892448512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155</v>
      </c>
      <c r="D33" s="30">
        <v>263</v>
      </c>
      <c r="E33" s="30">
        <v>270</v>
      </c>
      <c r="F33" s="31"/>
      <c r="G33" s="31"/>
      <c r="H33" s="155">
        <v>3.522</v>
      </c>
      <c r="I33" s="155">
        <v>6.412</v>
      </c>
      <c r="J33" s="155">
        <v>4.35</v>
      </c>
      <c r="K33" s="32"/>
    </row>
    <row r="34" spans="1:11" s="33" customFormat="1" ht="11.25" customHeight="1">
      <c r="A34" s="35" t="s">
        <v>26</v>
      </c>
      <c r="B34" s="29"/>
      <c r="C34" s="30">
        <v>170</v>
      </c>
      <c r="D34" s="30">
        <v>208</v>
      </c>
      <c r="E34" s="30">
        <v>208</v>
      </c>
      <c r="F34" s="31"/>
      <c r="G34" s="31"/>
      <c r="H34" s="155">
        <v>4.354</v>
      </c>
      <c r="I34" s="155">
        <v>4.959</v>
      </c>
      <c r="J34" s="155">
        <v>4.959</v>
      </c>
      <c r="K34" s="32"/>
    </row>
    <row r="35" spans="1:11" s="33" customFormat="1" ht="11.25" customHeight="1">
      <c r="A35" s="35" t="s">
        <v>27</v>
      </c>
      <c r="B35" s="29"/>
      <c r="C35" s="30">
        <v>229</v>
      </c>
      <c r="D35" s="30">
        <v>238</v>
      </c>
      <c r="E35" s="30">
        <v>230</v>
      </c>
      <c r="F35" s="31"/>
      <c r="G35" s="31"/>
      <c r="H35" s="155">
        <v>4.858</v>
      </c>
      <c r="I35" s="155">
        <v>5.29</v>
      </c>
      <c r="J35" s="155">
        <v>4.5</v>
      </c>
      <c r="K35" s="32"/>
    </row>
    <row r="36" spans="1:11" s="33" customFormat="1" ht="11.25" customHeight="1">
      <c r="A36" s="35" t="s">
        <v>28</v>
      </c>
      <c r="B36" s="29"/>
      <c r="C36" s="30">
        <v>85</v>
      </c>
      <c r="D36" s="30">
        <v>174</v>
      </c>
      <c r="E36" s="30">
        <v>174</v>
      </c>
      <c r="F36" s="31"/>
      <c r="G36" s="31"/>
      <c r="H36" s="155">
        <v>2.291</v>
      </c>
      <c r="I36" s="155">
        <v>4.549</v>
      </c>
      <c r="J36" s="155">
        <v>4.4</v>
      </c>
      <c r="K36" s="32"/>
    </row>
    <row r="37" spans="1:11" s="42" customFormat="1" ht="11.25" customHeight="1">
      <c r="A37" s="36" t="s">
        <v>29</v>
      </c>
      <c r="B37" s="37"/>
      <c r="C37" s="38">
        <v>639</v>
      </c>
      <c r="D37" s="38">
        <v>883</v>
      </c>
      <c r="E37" s="38">
        <v>882</v>
      </c>
      <c r="F37" s="39">
        <v>99.88674971687429</v>
      </c>
      <c r="G37" s="40"/>
      <c r="H37" s="156">
        <v>15.024999999999999</v>
      </c>
      <c r="I37" s="157">
        <v>21.209999999999997</v>
      </c>
      <c r="J37" s="157">
        <v>18.209</v>
      </c>
      <c r="K37" s="41">
        <v>85.85101367279586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356</v>
      </c>
      <c r="D41" s="30">
        <v>371</v>
      </c>
      <c r="E41" s="30">
        <v>330</v>
      </c>
      <c r="F41" s="31"/>
      <c r="G41" s="31"/>
      <c r="H41" s="155">
        <v>15.36</v>
      </c>
      <c r="I41" s="155">
        <v>17.14</v>
      </c>
      <c r="J41" s="155">
        <v>15.708</v>
      </c>
      <c r="K41" s="32"/>
    </row>
    <row r="42" spans="1:11" s="33" customFormat="1" ht="11.25" customHeight="1">
      <c r="A42" s="35" t="s">
        <v>32</v>
      </c>
      <c r="B42" s="29"/>
      <c r="C42" s="30">
        <v>795</v>
      </c>
      <c r="D42" s="30">
        <v>747</v>
      </c>
      <c r="E42" s="30">
        <v>768</v>
      </c>
      <c r="F42" s="31"/>
      <c r="G42" s="31"/>
      <c r="H42" s="155">
        <v>30.608</v>
      </c>
      <c r="I42" s="155">
        <v>29.88</v>
      </c>
      <c r="J42" s="155">
        <v>30.72</v>
      </c>
      <c r="K42" s="32"/>
    </row>
    <row r="43" spans="1:11" s="33" customFormat="1" ht="11.25" customHeight="1">
      <c r="A43" s="35" t="s">
        <v>33</v>
      </c>
      <c r="B43" s="29"/>
      <c r="C43" s="30">
        <v>25</v>
      </c>
      <c r="D43" s="30">
        <v>35</v>
      </c>
      <c r="E43" s="30">
        <v>26</v>
      </c>
      <c r="F43" s="31"/>
      <c r="G43" s="31"/>
      <c r="H43" s="155">
        <v>0.8</v>
      </c>
      <c r="I43" s="155">
        <v>1.12</v>
      </c>
      <c r="J43" s="155">
        <v>0.78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2037</v>
      </c>
      <c r="D45" s="30">
        <v>1600</v>
      </c>
      <c r="E45" s="30">
        <v>2479</v>
      </c>
      <c r="F45" s="31"/>
      <c r="G45" s="31"/>
      <c r="H45" s="155">
        <v>81.48</v>
      </c>
      <c r="I45" s="155">
        <v>76.8</v>
      </c>
      <c r="J45" s="155">
        <v>123.95</v>
      </c>
      <c r="K45" s="32"/>
    </row>
    <row r="46" spans="1:11" s="33" customFormat="1" ht="11.25" customHeight="1">
      <c r="A46" s="35" t="s">
        <v>36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55">
        <v>18</v>
      </c>
      <c r="I46" s="155">
        <v>18</v>
      </c>
      <c r="J46" s="155">
        <v>20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2596</v>
      </c>
      <c r="D48" s="30">
        <v>2547</v>
      </c>
      <c r="E48" s="30">
        <v>2472</v>
      </c>
      <c r="F48" s="31"/>
      <c r="G48" s="31"/>
      <c r="H48" s="155">
        <v>103.84</v>
      </c>
      <c r="I48" s="155">
        <v>127.35</v>
      </c>
      <c r="J48" s="155">
        <v>108.768</v>
      </c>
      <c r="K48" s="32"/>
    </row>
    <row r="49" spans="1:11" s="33" customFormat="1" ht="11.25" customHeight="1">
      <c r="A49" s="35" t="s">
        <v>39</v>
      </c>
      <c r="B49" s="29"/>
      <c r="C49" s="30">
        <v>380</v>
      </c>
      <c r="D49" s="30">
        <v>384</v>
      </c>
      <c r="E49" s="30">
        <v>364</v>
      </c>
      <c r="F49" s="31"/>
      <c r="G49" s="31"/>
      <c r="H49" s="155">
        <v>15.96</v>
      </c>
      <c r="I49" s="155">
        <v>18.432</v>
      </c>
      <c r="J49" s="155">
        <v>16.38</v>
      </c>
      <c r="K49" s="32"/>
    </row>
    <row r="50" spans="1:11" s="42" customFormat="1" ht="11.25" customHeight="1">
      <c r="A50" s="43" t="s">
        <v>40</v>
      </c>
      <c r="B50" s="37"/>
      <c r="C50" s="38">
        <v>6589</v>
      </c>
      <c r="D50" s="38">
        <v>6084</v>
      </c>
      <c r="E50" s="38">
        <v>6839</v>
      </c>
      <c r="F50" s="39">
        <v>112.40959894806049</v>
      </c>
      <c r="G50" s="40"/>
      <c r="H50" s="156">
        <v>266.048</v>
      </c>
      <c r="I50" s="157">
        <v>288.722</v>
      </c>
      <c r="J50" s="157">
        <v>316.30600000000004</v>
      </c>
      <c r="K50" s="41">
        <v>109.55382686459642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186</v>
      </c>
      <c r="D52" s="38">
        <v>169</v>
      </c>
      <c r="E52" s="38">
        <v>169</v>
      </c>
      <c r="F52" s="39">
        <v>100</v>
      </c>
      <c r="G52" s="40"/>
      <c r="H52" s="156">
        <v>7.515</v>
      </c>
      <c r="I52" s="157">
        <v>6.306</v>
      </c>
      <c r="J52" s="157">
        <v>6.306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1100</v>
      </c>
      <c r="D54" s="30">
        <v>1000</v>
      </c>
      <c r="E54" s="30">
        <v>850</v>
      </c>
      <c r="F54" s="31"/>
      <c r="G54" s="31"/>
      <c r="H54" s="155">
        <v>35.75</v>
      </c>
      <c r="I54" s="155">
        <v>32</v>
      </c>
      <c r="J54" s="155">
        <v>27.03</v>
      </c>
      <c r="K54" s="32"/>
    </row>
    <row r="55" spans="1:11" s="33" customFormat="1" ht="11.25" customHeight="1">
      <c r="A55" s="35" t="s">
        <v>43</v>
      </c>
      <c r="B55" s="29"/>
      <c r="C55" s="30">
        <v>115</v>
      </c>
      <c r="D55" s="30">
        <v>120</v>
      </c>
      <c r="E55" s="30">
        <v>112</v>
      </c>
      <c r="F55" s="31"/>
      <c r="G55" s="31"/>
      <c r="H55" s="155">
        <v>3.45</v>
      </c>
      <c r="I55" s="155">
        <v>3.6</v>
      </c>
      <c r="J55" s="155">
        <v>3.36</v>
      </c>
      <c r="K55" s="32"/>
    </row>
    <row r="56" spans="1:11" s="33" customFormat="1" ht="11.25" customHeight="1">
      <c r="A56" s="35" t="s">
        <v>44</v>
      </c>
      <c r="B56" s="29"/>
      <c r="C56" s="30">
        <v>79</v>
      </c>
      <c r="D56" s="30">
        <v>100</v>
      </c>
      <c r="E56" s="30">
        <v>84</v>
      </c>
      <c r="F56" s="31"/>
      <c r="G56" s="31"/>
      <c r="H56" s="155">
        <v>1.083</v>
      </c>
      <c r="I56" s="155">
        <v>1.023</v>
      </c>
      <c r="J56" s="155">
        <v>1.07</v>
      </c>
      <c r="K56" s="32"/>
    </row>
    <row r="57" spans="1:11" s="33" customFormat="1" ht="11.25" customHeight="1">
      <c r="A57" s="35" t="s">
        <v>45</v>
      </c>
      <c r="B57" s="29"/>
      <c r="C57" s="30">
        <v>38</v>
      </c>
      <c r="D57" s="30">
        <v>62</v>
      </c>
      <c r="E57" s="30">
        <v>53</v>
      </c>
      <c r="F57" s="31"/>
      <c r="G57" s="31"/>
      <c r="H57" s="155">
        <v>0.831</v>
      </c>
      <c r="I57" s="155">
        <v>1.425</v>
      </c>
      <c r="J57" s="155">
        <v>1.272</v>
      </c>
      <c r="K57" s="32"/>
    </row>
    <row r="58" spans="1:11" s="33" customFormat="1" ht="11.25" customHeight="1">
      <c r="A58" s="35" t="s">
        <v>46</v>
      </c>
      <c r="B58" s="29"/>
      <c r="C58" s="30">
        <v>203</v>
      </c>
      <c r="D58" s="30">
        <v>138</v>
      </c>
      <c r="E58" s="30">
        <v>154</v>
      </c>
      <c r="F58" s="31"/>
      <c r="G58" s="31"/>
      <c r="H58" s="155">
        <v>7.917</v>
      </c>
      <c r="I58" s="155">
        <v>5.106</v>
      </c>
      <c r="J58" s="155">
        <v>5.39</v>
      </c>
      <c r="K58" s="32"/>
    </row>
    <row r="59" spans="1:11" s="42" customFormat="1" ht="11.25" customHeight="1">
      <c r="A59" s="36" t="s">
        <v>47</v>
      </c>
      <c r="B59" s="37"/>
      <c r="C59" s="38">
        <v>1535</v>
      </c>
      <c r="D59" s="38">
        <v>1420</v>
      </c>
      <c r="E59" s="38">
        <v>1253</v>
      </c>
      <c r="F59" s="39">
        <v>88.2394366197183</v>
      </c>
      <c r="G59" s="40"/>
      <c r="H59" s="156">
        <v>49.031000000000006</v>
      </c>
      <c r="I59" s="157">
        <v>43.154</v>
      </c>
      <c r="J59" s="157">
        <v>38.122</v>
      </c>
      <c r="K59" s="41">
        <v>88.33943551003382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399</v>
      </c>
      <c r="D61" s="30">
        <v>347</v>
      </c>
      <c r="E61" s="30">
        <v>350</v>
      </c>
      <c r="F61" s="31"/>
      <c r="G61" s="31"/>
      <c r="H61" s="155">
        <v>9.576</v>
      </c>
      <c r="I61" s="155">
        <v>10.41</v>
      </c>
      <c r="J61" s="155">
        <v>8.75</v>
      </c>
      <c r="K61" s="32"/>
    </row>
    <row r="62" spans="1:11" s="33" customFormat="1" ht="11.25" customHeight="1">
      <c r="A62" s="35" t="s">
        <v>49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55">
        <v>2.306</v>
      </c>
      <c r="I62" s="155">
        <v>2.43</v>
      </c>
      <c r="J62" s="155">
        <v>2.43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>
        <v>508</v>
      </c>
      <c r="D64" s="38">
        <v>456</v>
      </c>
      <c r="E64" s="38">
        <v>459</v>
      </c>
      <c r="F64" s="39">
        <v>100.65789473684211</v>
      </c>
      <c r="G64" s="40"/>
      <c r="H64" s="156">
        <v>11.882000000000001</v>
      </c>
      <c r="I64" s="157">
        <v>12.84</v>
      </c>
      <c r="J64" s="157">
        <v>11.18</v>
      </c>
      <c r="K64" s="41">
        <v>87.07165109034268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1055</v>
      </c>
      <c r="D66" s="38">
        <v>1214</v>
      </c>
      <c r="E66" s="38">
        <v>500</v>
      </c>
      <c r="F66" s="39">
        <v>41.18616144975288</v>
      </c>
      <c r="G66" s="40"/>
      <c r="H66" s="156">
        <v>31.756</v>
      </c>
      <c r="I66" s="157">
        <v>28.2</v>
      </c>
      <c r="J66" s="157">
        <v>15</v>
      </c>
      <c r="K66" s="41">
        <v>53.19148936170213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399</v>
      </c>
      <c r="D68" s="30">
        <v>525</v>
      </c>
      <c r="E68" s="30">
        <v>600</v>
      </c>
      <c r="F68" s="31"/>
      <c r="G68" s="31"/>
      <c r="H68" s="155">
        <v>16.259</v>
      </c>
      <c r="I68" s="155">
        <v>25.82</v>
      </c>
      <c r="J68" s="155">
        <v>23</v>
      </c>
      <c r="K68" s="32"/>
    </row>
    <row r="69" spans="1:11" s="33" customFormat="1" ht="11.25" customHeight="1">
      <c r="A69" s="35" t="s">
        <v>54</v>
      </c>
      <c r="B69" s="29"/>
      <c r="C69" s="30">
        <v>150</v>
      </c>
      <c r="D69" s="30">
        <v>167</v>
      </c>
      <c r="E69" s="30">
        <v>200</v>
      </c>
      <c r="F69" s="31"/>
      <c r="G69" s="31"/>
      <c r="H69" s="155">
        <v>5.945</v>
      </c>
      <c r="I69" s="155">
        <v>7.933</v>
      </c>
      <c r="J69" s="155">
        <v>7.5</v>
      </c>
      <c r="K69" s="32"/>
    </row>
    <row r="70" spans="1:11" s="42" customFormat="1" ht="11.25" customHeight="1">
      <c r="A70" s="36" t="s">
        <v>55</v>
      </c>
      <c r="B70" s="37"/>
      <c r="C70" s="38">
        <v>549</v>
      </c>
      <c r="D70" s="38">
        <v>692</v>
      </c>
      <c r="E70" s="38">
        <v>800</v>
      </c>
      <c r="F70" s="39">
        <v>115.60693641618496</v>
      </c>
      <c r="G70" s="40"/>
      <c r="H70" s="156">
        <v>22.204</v>
      </c>
      <c r="I70" s="157">
        <v>33.753</v>
      </c>
      <c r="J70" s="157">
        <v>30.5</v>
      </c>
      <c r="K70" s="41">
        <v>90.3623381625337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167</v>
      </c>
      <c r="D72" s="30">
        <v>145</v>
      </c>
      <c r="E72" s="30">
        <v>140</v>
      </c>
      <c r="F72" s="31"/>
      <c r="G72" s="31"/>
      <c r="H72" s="155">
        <v>3.828</v>
      </c>
      <c r="I72" s="155">
        <v>3.3</v>
      </c>
      <c r="J72" s="155">
        <v>3.343</v>
      </c>
      <c r="K72" s="32"/>
    </row>
    <row r="73" spans="1:11" s="33" customFormat="1" ht="11.25" customHeight="1">
      <c r="A73" s="35" t="s">
        <v>57</v>
      </c>
      <c r="B73" s="29"/>
      <c r="C73" s="30">
        <v>120</v>
      </c>
      <c r="D73" s="30">
        <v>120</v>
      </c>
      <c r="E73" s="30">
        <v>101</v>
      </c>
      <c r="F73" s="31"/>
      <c r="G73" s="31"/>
      <c r="H73" s="155">
        <v>4.763</v>
      </c>
      <c r="I73" s="155">
        <v>4.763</v>
      </c>
      <c r="J73" s="155">
        <v>4.01</v>
      </c>
      <c r="K73" s="32"/>
    </row>
    <row r="74" spans="1:11" s="33" customFormat="1" ht="11.25" customHeight="1">
      <c r="A74" s="35" t="s">
        <v>58</v>
      </c>
      <c r="B74" s="29"/>
      <c r="C74" s="30">
        <v>353</v>
      </c>
      <c r="D74" s="30">
        <v>411</v>
      </c>
      <c r="E74" s="30">
        <v>532</v>
      </c>
      <c r="F74" s="31"/>
      <c r="G74" s="31"/>
      <c r="H74" s="155">
        <v>14.12</v>
      </c>
      <c r="I74" s="155">
        <v>15.92</v>
      </c>
      <c r="J74" s="155">
        <v>18.62</v>
      </c>
      <c r="K74" s="32"/>
    </row>
    <row r="75" spans="1:11" s="33" customFormat="1" ht="11.25" customHeight="1">
      <c r="A75" s="35" t="s">
        <v>59</v>
      </c>
      <c r="B75" s="29"/>
      <c r="C75" s="30">
        <v>597</v>
      </c>
      <c r="D75" s="30">
        <v>489</v>
      </c>
      <c r="E75" s="30">
        <v>390</v>
      </c>
      <c r="F75" s="31"/>
      <c r="G75" s="31"/>
      <c r="H75" s="155">
        <v>16.531</v>
      </c>
      <c r="I75" s="155">
        <v>11.513</v>
      </c>
      <c r="J75" s="155">
        <v>9.908</v>
      </c>
      <c r="K75" s="32"/>
    </row>
    <row r="76" spans="1:11" s="33" customFormat="1" ht="11.25" customHeight="1">
      <c r="A76" s="35" t="s">
        <v>60</v>
      </c>
      <c r="B76" s="29"/>
      <c r="C76" s="30">
        <v>121</v>
      </c>
      <c r="D76" s="30">
        <v>120</v>
      </c>
      <c r="E76" s="30">
        <v>120</v>
      </c>
      <c r="F76" s="31"/>
      <c r="G76" s="31"/>
      <c r="H76" s="155">
        <v>4.03</v>
      </c>
      <c r="I76" s="155">
        <v>3.99</v>
      </c>
      <c r="J76" s="155">
        <v>3.36</v>
      </c>
      <c r="K76" s="32"/>
    </row>
    <row r="77" spans="1:11" s="33" customFormat="1" ht="11.25" customHeight="1">
      <c r="A77" s="35" t="s">
        <v>61</v>
      </c>
      <c r="B77" s="29"/>
      <c r="C77" s="30">
        <v>66</v>
      </c>
      <c r="D77" s="30">
        <v>80</v>
      </c>
      <c r="E77" s="30">
        <v>79</v>
      </c>
      <c r="F77" s="31"/>
      <c r="G77" s="31"/>
      <c r="H77" s="155">
        <v>1.488</v>
      </c>
      <c r="I77" s="155">
        <v>2.4</v>
      </c>
      <c r="J77" s="155">
        <v>2.37</v>
      </c>
      <c r="K77" s="32"/>
    </row>
    <row r="78" spans="1:11" s="33" customFormat="1" ht="11.25" customHeight="1">
      <c r="A78" s="35" t="s">
        <v>62</v>
      </c>
      <c r="B78" s="29"/>
      <c r="C78" s="30">
        <v>470</v>
      </c>
      <c r="D78" s="30">
        <v>380</v>
      </c>
      <c r="E78" s="30">
        <v>385</v>
      </c>
      <c r="F78" s="31"/>
      <c r="G78" s="31"/>
      <c r="H78" s="155">
        <v>14.989</v>
      </c>
      <c r="I78" s="155">
        <v>12.54</v>
      </c>
      <c r="J78" s="155">
        <v>15.015</v>
      </c>
      <c r="K78" s="32"/>
    </row>
    <row r="79" spans="1:11" s="33" customFormat="1" ht="11.25" customHeight="1">
      <c r="A79" s="35" t="s">
        <v>63</v>
      </c>
      <c r="B79" s="29"/>
      <c r="C79" s="30">
        <v>180</v>
      </c>
      <c r="D79" s="30">
        <v>500</v>
      </c>
      <c r="E79" s="30">
        <v>500</v>
      </c>
      <c r="F79" s="31"/>
      <c r="G79" s="31"/>
      <c r="H79" s="155">
        <v>6.3</v>
      </c>
      <c r="I79" s="155">
        <v>21.5</v>
      </c>
      <c r="J79" s="155">
        <v>22.5</v>
      </c>
      <c r="K79" s="32"/>
    </row>
    <row r="80" spans="1:11" s="42" customFormat="1" ht="11.25" customHeight="1">
      <c r="A80" s="43" t="s">
        <v>64</v>
      </c>
      <c r="B80" s="37"/>
      <c r="C80" s="38">
        <v>2074</v>
      </c>
      <c r="D80" s="38">
        <v>2245</v>
      </c>
      <c r="E80" s="38">
        <v>2247</v>
      </c>
      <c r="F80" s="39">
        <v>100.0890868596882</v>
      </c>
      <c r="G80" s="40"/>
      <c r="H80" s="156">
        <v>66.04899999999999</v>
      </c>
      <c r="I80" s="157">
        <v>75.92599999999999</v>
      </c>
      <c r="J80" s="157">
        <v>79.126</v>
      </c>
      <c r="K80" s="41">
        <v>104.21463003450731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69</v>
      </c>
      <c r="D82" s="30">
        <v>58</v>
      </c>
      <c r="E82" s="30">
        <v>58</v>
      </c>
      <c r="F82" s="31"/>
      <c r="G82" s="31"/>
      <c r="H82" s="155">
        <v>1.468</v>
      </c>
      <c r="I82" s="155">
        <v>1.397</v>
      </c>
      <c r="J82" s="155">
        <v>1.397</v>
      </c>
      <c r="K82" s="32"/>
    </row>
    <row r="83" spans="1:11" s="33" customFormat="1" ht="11.25" customHeight="1">
      <c r="A83" s="35" t="s">
        <v>66</v>
      </c>
      <c r="B83" s="29"/>
      <c r="C83" s="30">
        <v>59</v>
      </c>
      <c r="D83" s="30">
        <v>61</v>
      </c>
      <c r="E83" s="30">
        <v>60</v>
      </c>
      <c r="F83" s="31"/>
      <c r="G83" s="31"/>
      <c r="H83" s="155">
        <v>1.206</v>
      </c>
      <c r="I83" s="155">
        <v>1.361</v>
      </c>
      <c r="J83" s="155">
        <v>1.1</v>
      </c>
      <c r="K83" s="32"/>
    </row>
    <row r="84" spans="1:11" s="42" customFormat="1" ht="11.25" customHeight="1">
      <c r="A84" s="36" t="s">
        <v>67</v>
      </c>
      <c r="B84" s="37"/>
      <c r="C84" s="38">
        <v>128</v>
      </c>
      <c r="D84" s="38">
        <v>119</v>
      </c>
      <c r="E84" s="38">
        <v>118</v>
      </c>
      <c r="F84" s="39">
        <v>99.15966386554622</v>
      </c>
      <c r="G84" s="40"/>
      <c r="H84" s="156">
        <v>2.674</v>
      </c>
      <c r="I84" s="157">
        <v>2.758</v>
      </c>
      <c r="J84" s="157">
        <v>2.497</v>
      </c>
      <c r="K84" s="41">
        <v>90.53662073966642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29899</v>
      </c>
      <c r="D87" s="53">
        <v>29563</v>
      </c>
      <c r="E87" s="53">
        <v>31682</v>
      </c>
      <c r="F87" s="54">
        <f>IF(D87&gt;0,100*E87/D87,0)</f>
        <v>107.16774346311267</v>
      </c>
      <c r="G87" s="40"/>
      <c r="H87" s="160">
        <v>818.3529999999998</v>
      </c>
      <c r="I87" s="161">
        <v>917.1390000000001</v>
      </c>
      <c r="J87" s="161">
        <v>933.3439999999999</v>
      </c>
      <c r="K87" s="54">
        <f>IF(I87&gt;0,100*J87/I87,0)</f>
        <v>101.76690774244688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6" zoomScaleSheetLayoutView="96" zoomScalePageLayoutView="0" workbookViewId="0" topLeftCell="A61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8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42</v>
      </c>
      <c r="D9" s="30">
        <v>39</v>
      </c>
      <c r="E9" s="30">
        <v>46</v>
      </c>
      <c r="F9" s="31"/>
      <c r="G9" s="31"/>
      <c r="H9" s="155">
        <v>0.554</v>
      </c>
      <c r="I9" s="155">
        <v>0.488</v>
      </c>
      <c r="J9" s="155">
        <v>0.69</v>
      </c>
      <c r="K9" s="32"/>
    </row>
    <row r="10" spans="1:11" s="33" customFormat="1" ht="11.25" customHeight="1">
      <c r="A10" s="35" t="s">
        <v>9</v>
      </c>
      <c r="B10" s="29"/>
      <c r="C10" s="30">
        <v>526</v>
      </c>
      <c r="D10" s="30">
        <v>470</v>
      </c>
      <c r="E10" s="30">
        <v>570</v>
      </c>
      <c r="F10" s="31"/>
      <c r="G10" s="31"/>
      <c r="H10" s="155">
        <v>6.117</v>
      </c>
      <c r="I10" s="155">
        <v>5.903</v>
      </c>
      <c r="J10" s="155">
        <v>8.55</v>
      </c>
      <c r="K10" s="32"/>
    </row>
    <row r="11" spans="1:11" s="33" customFormat="1" ht="11.25" customHeight="1">
      <c r="A11" s="28" t="s">
        <v>10</v>
      </c>
      <c r="B11" s="29"/>
      <c r="C11" s="30">
        <v>608</v>
      </c>
      <c r="D11" s="30">
        <v>635</v>
      </c>
      <c r="E11" s="30">
        <v>608</v>
      </c>
      <c r="F11" s="31"/>
      <c r="G11" s="31"/>
      <c r="H11" s="155">
        <v>9.637</v>
      </c>
      <c r="I11" s="155">
        <v>10.808</v>
      </c>
      <c r="J11" s="155">
        <v>9.59</v>
      </c>
      <c r="K11" s="32"/>
    </row>
    <row r="12" spans="1:11" s="33" customFormat="1" ht="11.25" customHeight="1">
      <c r="A12" s="35" t="s">
        <v>11</v>
      </c>
      <c r="B12" s="29"/>
      <c r="C12" s="30">
        <v>20</v>
      </c>
      <c r="D12" s="30">
        <v>20</v>
      </c>
      <c r="E12" s="30">
        <v>20</v>
      </c>
      <c r="F12" s="31"/>
      <c r="G12" s="31"/>
      <c r="H12" s="155">
        <v>0.252</v>
      </c>
      <c r="I12" s="155">
        <v>0.241</v>
      </c>
      <c r="J12" s="155">
        <v>0.251</v>
      </c>
      <c r="K12" s="32"/>
    </row>
    <row r="13" spans="1:11" s="42" customFormat="1" ht="11.25" customHeight="1">
      <c r="A13" s="36" t="s">
        <v>12</v>
      </c>
      <c r="B13" s="37"/>
      <c r="C13" s="38">
        <v>1196</v>
      </c>
      <c r="D13" s="38">
        <v>1164</v>
      </c>
      <c r="E13" s="38">
        <v>1244</v>
      </c>
      <c r="F13" s="39">
        <v>106.87285223367698</v>
      </c>
      <c r="G13" s="40"/>
      <c r="H13" s="156">
        <v>16.56</v>
      </c>
      <c r="I13" s="157">
        <v>17.439999999999998</v>
      </c>
      <c r="J13" s="157">
        <v>19.081</v>
      </c>
      <c r="K13" s="41">
        <v>109.40940366972478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224</v>
      </c>
      <c r="D17" s="38">
        <v>278</v>
      </c>
      <c r="E17" s="38">
        <v>128</v>
      </c>
      <c r="F17" s="39">
        <v>46.0431654676259</v>
      </c>
      <c r="G17" s="40"/>
      <c r="H17" s="156">
        <v>9.478</v>
      </c>
      <c r="I17" s="157">
        <v>10.964</v>
      </c>
      <c r="J17" s="157">
        <v>5.416</v>
      </c>
      <c r="K17" s="41">
        <v>49.398029916089016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853</v>
      </c>
      <c r="D19" s="30">
        <v>817</v>
      </c>
      <c r="E19" s="30">
        <v>885</v>
      </c>
      <c r="F19" s="31"/>
      <c r="G19" s="31"/>
      <c r="H19" s="155">
        <v>38.498</v>
      </c>
      <c r="I19" s="155">
        <v>28.38</v>
      </c>
      <c r="J19" s="155">
        <v>30.9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>
        <v>10</v>
      </c>
      <c r="D21" s="30">
        <v>10</v>
      </c>
      <c r="E21" s="30">
        <v>10</v>
      </c>
      <c r="F21" s="31"/>
      <c r="G21" s="31"/>
      <c r="H21" s="155">
        <v>0.24</v>
      </c>
      <c r="I21" s="155">
        <v>0.25</v>
      </c>
      <c r="J21" s="155">
        <v>0.24</v>
      </c>
      <c r="K21" s="32"/>
    </row>
    <row r="22" spans="1:11" s="42" customFormat="1" ht="11.25" customHeight="1">
      <c r="A22" s="36" t="s">
        <v>18</v>
      </c>
      <c r="B22" s="37"/>
      <c r="C22" s="38">
        <v>863</v>
      </c>
      <c r="D22" s="38">
        <v>827</v>
      </c>
      <c r="E22" s="38">
        <v>895</v>
      </c>
      <c r="F22" s="39">
        <v>108.22249093107618</v>
      </c>
      <c r="G22" s="40"/>
      <c r="H22" s="156">
        <v>38.738</v>
      </c>
      <c r="I22" s="157">
        <v>28.63</v>
      </c>
      <c r="J22" s="157">
        <v>31.139999999999997</v>
      </c>
      <c r="K22" s="41">
        <v>108.76702759343345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169</v>
      </c>
      <c r="D24" s="38">
        <v>168</v>
      </c>
      <c r="E24" s="38">
        <v>176</v>
      </c>
      <c r="F24" s="39">
        <v>104.76190476190476</v>
      </c>
      <c r="G24" s="40"/>
      <c r="H24" s="156">
        <v>3.542</v>
      </c>
      <c r="I24" s="157">
        <v>3.45</v>
      </c>
      <c r="J24" s="157">
        <v>3.823</v>
      </c>
      <c r="K24" s="41">
        <v>110.81159420289855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349</v>
      </c>
      <c r="D26" s="38">
        <v>335</v>
      </c>
      <c r="E26" s="38">
        <v>300</v>
      </c>
      <c r="F26" s="39">
        <v>89.55223880597015</v>
      </c>
      <c r="G26" s="40"/>
      <c r="H26" s="156">
        <v>14.463</v>
      </c>
      <c r="I26" s="157">
        <v>17.648</v>
      </c>
      <c r="J26" s="157">
        <v>15</v>
      </c>
      <c r="K26" s="41">
        <v>84.99546690843155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>
        <v>16</v>
      </c>
      <c r="E28" s="30">
        <v>20</v>
      </c>
      <c r="F28" s="31"/>
      <c r="G28" s="31"/>
      <c r="H28" s="155"/>
      <c r="I28" s="155">
        <v>0.294</v>
      </c>
      <c r="J28" s="155">
        <v>0.45</v>
      </c>
      <c r="K28" s="32"/>
    </row>
    <row r="29" spans="1:11" s="33" customFormat="1" ht="11.25" customHeight="1">
      <c r="A29" s="35" t="s">
        <v>22</v>
      </c>
      <c r="B29" s="29"/>
      <c r="C29" s="30">
        <v>212</v>
      </c>
      <c r="D29" s="30">
        <v>185</v>
      </c>
      <c r="E29" s="30">
        <v>186</v>
      </c>
      <c r="F29" s="31"/>
      <c r="G29" s="31"/>
      <c r="H29" s="155">
        <v>4.69</v>
      </c>
      <c r="I29" s="155">
        <v>3.628</v>
      </c>
      <c r="J29" s="155">
        <v>5.418</v>
      </c>
      <c r="K29" s="32"/>
    </row>
    <row r="30" spans="1:11" s="33" customFormat="1" ht="11.25" customHeight="1">
      <c r="A30" s="35" t="s">
        <v>23</v>
      </c>
      <c r="B30" s="29"/>
      <c r="C30" s="30">
        <v>69</v>
      </c>
      <c r="D30" s="30">
        <v>73</v>
      </c>
      <c r="E30" s="30">
        <v>59</v>
      </c>
      <c r="F30" s="31"/>
      <c r="G30" s="31"/>
      <c r="H30" s="155">
        <v>2.205</v>
      </c>
      <c r="I30" s="155">
        <v>2.48</v>
      </c>
      <c r="J30" s="155">
        <v>1.855</v>
      </c>
      <c r="K30" s="32"/>
    </row>
    <row r="31" spans="1:11" s="42" customFormat="1" ht="11.25" customHeight="1">
      <c r="A31" s="43" t="s">
        <v>24</v>
      </c>
      <c r="B31" s="37"/>
      <c r="C31" s="38">
        <v>281</v>
      </c>
      <c r="D31" s="38">
        <v>274</v>
      </c>
      <c r="E31" s="38">
        <v>265</v>
      </c>
      <c r="F31" s="39">
        <v>96.71532846715328</v>
      </c>
      <c r="G31" s="40"/>
      <c r="H31" s="156">
        <v>6.8950000000000005</v>
      </c>
      <c r="I31" s="157">
        <v>6.402</v>
      </c>
      <c r="J31" s="157">
        <v>7.723000000000001</v>
      </c>
      <c r="K31" s="41">
        <v>120.63417681974384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35</v>
      </c>
      <c r="D33" s="30">
        <v>19</v>
      </c>
      <c r="E33" s="30">
        <v>15</v>
      </c>
      <c r="F33" s="31"/>
      <c r="G33" s="31"/>
      <c r="H33" s="155">
        <v>0.97</v>
      </c>
      <c r="I33" s="155">
        <v>0.564</v>
      </c>
      <c r="J33" s="155">
        <v>0.41</v>
      </c>
      <c r="K33" s="32"/>
    </row>
    <row r="34" spans="1:11" s="33" customFormat="1" ht="11.25" customHeight="1">
      <c r="A34" s="35" t="s">
        <v>26</v>
      </c>
      <c r="B34" s="29"/>
      <c r="C34" s="30">
        <v>16</v>
      </c>
      <c r="D34" s="30">
        <v>8</v>
      </c>
      <c r="E34" s="30">
        <v>8</v>
      </c>
      <c r="F34" s="31"/>
      <c r="G34" s="31"/>
      <c r="H34" s="155">
        <v>0.252</v>
      </c>
      <c r="I34" s="155">
        <v>0.147</v>
      </c>
      <c r="J34" s="155">
        <v>0.147</v>
      </c>
      <c r="K34" s="32"/>
    </row>
    <row r="35" spans="1:11" s="33" customFormat="1" ht="11.25" customHeight="1">
      <c r="A35" s="35" t="s">
        <v>27</v>
      </c>
      <c r="B35" s="29"/>
      <c r="C35" s="30">
        <v>12</v>
      </c>
      <c r="D35" s="30">
        <v>8</v>
      </c>
      <c r="E35" s="30">
        <v>10</v>
      </c>
      <c r="F35" s="31"/>
      <c r="G35" s="31"/>
      <c r="H35" s="155">
        <v>0.243</v>
      </c>
      <c r="I35" s="155">
        <v>0.124</v>
      </c>
      <c r="J35" s="155">
        <v>0.19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>
        <v>63</v>
      </c>
      <c r="D37" s="38">
        <v>35</v>
      </c>
      <c r="E37" s="38">
        <v>33</v>
      </c>
      <c r="F37" s="39">
        <v>94.28571428571429</v>
      </c>
      <c r="G37" s="40"/>
      <c r="H37" s="156">
        <v>1.4649999999999999</v>
      </c>
      <c r="I37" s="157">
        <v>0.835</v>
      </c>
      <c r="J37" s="157">
        <v>0.7469999999999999</v>
      </c>
      <c r="K37" s="41">
        <v>89.46107784431136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275</v>
      </c>
      <c r="D39" s="38">
        <v>261</v>
      </c>
      <c r="E39" s="38">
        <v>250</v>
      </c>
      <c r="F39" s="39">
        <v>95.78544061302682</v>
      </c>
      <c r="G39" s="40"/>
      <c r="H39" s="156">
        <v>8.015</v>
      </c>
      <c r="I39" s="157">
        <v>8.404</v>
      </c>
      <c r="J39" s="157">
        <v>8</v>
      </c>
      <c r="K39" s="41">
        <v>95.19276534983341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1117</v>
      </c>
      <c r="D41" s="30">
        <v>950</v>
      </c>
      <c r="E41" s="30">
        <v>1160</v>
      </c>
      <c r="F41" s="31"/>
      <c r="G41" s="31"/>
      <c r="H41" s="155">
        <v>57.316</v>
      </c>
      <c r="I41" s="155">
        <v>49.422</v>
      </c>
      <c r="J41" s="155">
        <v>61.48</v>
      </c>
      <c r="K41" s="32"/>
    </row>
    <row r="42" spans="1:11" s="33" customFormat="1" ht="11.25" customHeight="1">
      <c r="A42" s="35" t="s">
        <v>32</v>
      </c>
      <c r="B42" s="29"/>
      <c r="C42" s="30">
        <v>1594</v>
      </c>
      <c r="D42" s="30">
        <v>1625</v>
      </c>
      <c r="E42" s="30">
        <v>1501</v>
      </c>
      <c r="F42" s="31"/>
      <c r="G42" s="31"/>
      <c r="H42" s="155">
        <v>61.177</v>
      </c>
      <c r="I42" s="155">
        <v>72.93</v>
      </c>
      <c r="J42" s="155">
        <v>66.044</v>
      </c>
      <c r="K42" s="32"/>
    </row>
    <row r="43" spans="1:11" s="33" customFormat="1" ht="11.25" customHeight="1">
      <c r="A43" s="35" t="s">
        <v>33</v>
      </c>
      <c r="B43" s="29"/>
      <c r="C43" s="30">
        <v>1435</v>
      </c>
      <c r="D43" s="30">
        <v>1480</v>
      </c>
      <c r="E43" s="30">
        <v>1457</v>
      </c>
      <c r="F43" s="31"/>
      <c r="G43" s="31"/>
      <c r="H43" s="155">
        <v>57.4</v>
      </c>
      <c r="I43" s="155">
        <v>69.513</v>
      </c>
      <c r="J43" s="155">
        <v>55.366</v>
      </c>
      <c r="K43" s="32"/>
    </row>
    <row r="44" spans="1:11" s="33" customFormat="1" ht="11.25" customHeight="1">
      <c r="A44" s="35" t="s">
        <v>34</v>
      </c>
      <c r="B44" s="29"/>
      <c r="C44" s="30">
        <v>836</v>
      </c>
      <c r="D44" s="30">
        <v>868</v>
      </c>
      <c r="E44" s="30">
        <v>767</v>
      </c>
      <c r="F44" s="31"/>
      <c r="G44" s="31"/>
      <c r="H44" s="155">
        <v>27.328</v>
      </c>
      <c r="I44" s="155">
        <v>35.992</v>
      </c>
      <c r="J44" s="155">
        <v>32.05</v>
      </c>
      <c r="K44" s="32"/>
    </row>
    <row r="45" spans="1:11" s="33" customFormat="1" ht="11.25" customHeight="1">
      <c r="A45" s="35" t="s">
        <v>35</v>
      </c>
      <c r="B45" s="29"/>
      <c r="C45" s="30">
        <v>2501</v>
      </c>
      <c r="D45" s="30">
        <v>2843</v>
      </c>
      <c r="E45" s="30">
        <v>1722</v>
      </c>
      <c r="F45" s="31"/>
      <c r="G45" s="31"/>
      <c r="H45" s="155">
        <v>112.545</v>
      </c>
      <c r="I45" s="155">
        <v>149.258</v>
      </c>
      <c r="J45" s="155">
        <v>77.49</v>
      </c>
      <c r="K45" s="32"/>
    </row>
    <row r="46" spans="1:11" s="33" customFormat="1" ht="11.25" customHeight="1">
      <c r="A46" s="35" t="s">
        <v>36</v>
      </c>
      <c r="B46" s="29"/>
      <c r="C46" s="30">
        <v>1684</v>
      </c>
      <c r="D46" s="30">
        <v>1667</v>
      </c>
      <c r="E46" s="30">
        <v>1483</v>
      </c>
      <c r="F46" s="31"/>
      <c r="G46" s="31"/>
      <c r="H46" s="155">
        <v>67.36</v>
      </c>
      <c r="I46" s="155">
        <v>83.35</v>
      </c>
      <c r="J46" s="155">
        <v>74.15</v>
      </c>
      <c r="K46" s="32"/>
    </row>
    <row r="47" spans="1:11" s="33" customFormat="1" ht="11.25" customHeight="1">
      <c r="A47" s="35" t="s">
        <v>37</v>
      </c>
      <c r="B47" s="29"/>
      <c r="C47" s="30">
        <v>477</v>
      </c>
      <c r="D47" s="30">
        <v>437</v>
      </c>
      <c r="E47" s="30">
        <v>397</v>
      </c>
      <c r="F47" s="31"/>
      <c r="G47" s="31"/>
      <c r="H47" s="155">
        <v>19.08</v>
      </c>
      <c r="I47" s="155">
        <v>20.976</v>
      </c>
      <c r="J47" s="155">
        <v>17.865</v>
      </c>
      <c r="K47" s="32"/>
    </row>
    <row r="48" spans="1:11" s="33" customFormat="1" ht="11.25" customHeight="1">
      <c r="A48" s="35" t="s">
        <v>38</v>
      </c>
      <c r="B48" s="29"/>
      <c r="C48" s="30">
        <v>2540</v>
      </c>
      <c r="D48" s="30">
        <v>2646</v>
      </c>
      <c r="E48" s="30">
        <v>2500</v>
      </c>
      <c r="F48" s="31"/>
      <c r="G48" s="31"/>
      <c r="H48" s="155">
        <v>114.3</v>
      </c>
      <c r="I48" s="155">
        <v>132.3</v>
      </c>
      <c r="J48" s="155">
        <v>110</v>
      </c>
      <c r="K48" s="32"/>
    </row>
    <row r="49" spans="1:11" s="33" customFormat="1" ht="11.25" customHeight="1">
      <c r="A49" s="35" t="s">
        <v>39</v>
      </c>
      <c r="B49" s="29"/>
      <c r="C49" s="30">
        <v>572</v>
      </c>
      <c r="D49" s="30">
        <v>575</v>
      </c>
      <c r="E49" s="30">
        <v>545</v>
      </c>
      <c r="F49" s="31"/>
      <c r="G49" s="31"/>
      <c r="H49" s="155">
        <v>27.456</v>
      </c>
      <c r="I49" s="155">
        <v>31.05</v>
      </c>
      <c r="J49" s="155">
        <v>27.25</v>
      </c>
      <c r="K49" s="32"/>
    </row>
    <row r="50" spans="1:11" s="42" customFormat="1" ht="11.25" customHeight="1">
      <c r="A50" s="43" t="s">
        <v>40</v>
      </c>
      <c r="B50" s="37"/>
      <c r="C50" s="38">
        <v>12756</v>
      </c>
      <c r="D50" s="38">
        <v>13091</v>
      </c>
      <c r="E50" s="38">
        <v>11532</v>
      </c>
      <c r="F50" s="39">
        <v>88.0910549232297</v>
      </c>
      <c r="G50" s="40"/>
      <c r="H50" s="156">
        <v>543.962</v>
      </c>
      <c r="I50" s="157">
        <v>644.7909999999999</v>
      </c>
      <c r="J50" s="157">
        <v>521.695</v>
      </c>
      <c r="K50" s="41">
        <v>80.90916281399711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79</v>
      </c>
      <c r="D52" s="38">
        <v>73</v>
      </c>
      <c r="E52" s="38">
        <v>73</v>
      </c>
      <c r="F52" s="39">
        <v>100</v>
      </c>
      <c r="G52" s="40"/>
      <c r="H52" s="156">
        <v>2.945</v>
      </c>
      <c r="I52" s="157">
        <v>2.763</v>
      </c>
      <c r="J52" s="157">
        <v>2.763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358</v>
      </c>
      <c r="D54" s="30">
        <v>371</v>
      </c>
      <c r="E54" s="30">
        <v>350</v>
      </c>
      <c r="F54" s="31"/>
      <c r="G54" s="31"/>
      <c r="H54" s="155">
        <v>11.098</v>
      </c>
      <c r="I54" s="155">
        <v>11.13</v>
      </c>
      <c r="J54" s="155">
        <v>10.5</v>
      </c>
      <c r="K54" s="32"/>
    </row>
    <row r="55" spans="1:11" s="33" customFormat="1" ht="11.25" customHeight="1">
      <c r="A55" s="35" t="s">
        <v>43</v>
      </c>
      <c r="B55" s="29"/>
      <c r="C55" s="30">
        <v>225</v>
      </c>
      <c r="D55" s="30">
        <v>172</v>
      </c>
      <c r="E55" s="30">
        <v>164</v>
      </c>
      <c r="F55" s="31"/>
      <c r="G55" s="31"/>
      <c r="H55" s="155">
        <v>6.75</v>
      </c>
      <c r="I55" s="155">
        <v>5.16</v>
      </c>
      <c r="J55" s="155">
        <v>5.07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102</v>
      </c>
      <c r="D58" s="30">
        <v>78</v>
      </c>
      <c r="E58" s="30">
        <v>90</v>
      </c>
      <c r="F58" s="31"/>
      <c r="G58" s="31"/>
      <c r="H58" s="155">
        <v>3.876</v>
      </c>
      <c r="I58" s="155">
        <v>2.73</v>
      </c>
      <c r="J58" s="155">
        <v>3.15</v>
      </c>
      <c r="K58" s="32"/>
    </row>
    <row r="59" spans="1:11" s="42" customFormat="1" ht="11.25" customHeight="1">
      <c r="A59" s="36" t="s">
        <v>47</v>
      </c>
      <c r="B59" s="37"/>
      <c r="C59" s="38">
        <v>685</v>
      </c>
      <c r="D59" s="38">
        <v>621</v>
      </c>
      <c r="E59" s="38">
        <v>604</v>
      </c>
      <c r="F59" s="39">
        <v>97.26247987117553</v>
      </c>
      <c r="G59" s="40"/>
      <c r="H59" s="156">
        <v>21.724</v>
      </c>
      <c r="I59" s="157">
        <v>19.02</v>
      </c>
      <c r="J59" s="157">
        <v>18.72</v>
      </c>
      <c r="K59" s="41">
        <v>98.42271293375394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201</v>
      </c>
      <c r="D61" s="30">
        <v>193</v>
      </c>
      <c r="E61" s="30">
        <v>180</v>
      </c>
      <c r="F61" s="31"/>
      <c r="G61" s="31"/>
      <c r="H61" s="155">
        <v>5.025</v>
      </c>
      <c r="I61" s="155">
        <v>5.404</v>
      </c>
      <c r="J61" s="155">
        <v>4.5</v>
      </c>
      <c r="K61" s="32"/>
    </row>
    <row r="62" spans="1:11" s="33" customFormat="1" ht="11.25" customHeight="1">
      <c r="A62" s="35" t="s">
        <v>49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55">
        <v>1.31</v>
      </c>
      <c r="I62" s="155">
        <v>1.524</v>
      </c>
      <c r="J62" s="155">
        <v>1.524</v>
      </c>
      <c r="K62" s="32"/>
    </row>
    <row r="63" spans="1:11" s="33" customFormat="1" ht="11.25" customHeight="1">
      <c r="A63" s="35" t="s">
        <v>50</v>
      </c>
      <c r="B63" s="29"/>
      <c r="C63" s="30">
        <v>78</v>
      </c>
      <c r="D63" s="30">
        <v>78</v>
      </c>
      <c r="E63" s="30">
        <v>111</v>
      </c>
      <c r="F63" s="31"/>
      <c r="G63" s="31"/>
      <c r="H63" s="155">
        <v>1.482</v>
      </c>
      <c r="I63" s="155">
        <v>1.482</v>
      </c>
      <c r="J63" s="155">
        <v>2.109</v>
      </c>
      <c r="K63" s="32"/>
    </row>
    <row r="64" spans="1:11" s="42" customFormat="1" ht="11.25" customHeight="1">
      <c r="A64" s="36" t="s">
        <v>51</v>
      </c>
      <c r="B64" s="37"/>
      <c r="C64" s="38">
        <v>386</v>
      </c>
      <c r="D64" s="38">
        <v>378</v>
      </c>
      <c r="E64" s="38">
        <v>398</v>
      </c>
      <c r="F64" s="39">
        <v>105.29100529100529</v>
      </c>
      <c r="G64" s="40"/>
      <c r="H64" s="156">
        <v>7.817000000000001</v>
      </c>
      <c r="I64" s="157">
        <v>8.41</v>
      </c>
      <c r="J64" s="157">
        <v>8.133</v>
      </c>
      <c r="K64" s="41">
        <v>96.70630202140309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305</v>
      </c>
      <c r="D66" s="38">
        <v>345</v>
      </c>
      <c r="E66" s="38">
        <v>290</v>
      </c>
      <c r="F66" s="39">
        <v>84.05797101449275</v>
      </c>
      <c r="G66" s="40"/>
      <c r="H66" s="156">
        <v>11.255</v>
      </c>
      <c r="I66" s="157">
        <v>15.353</v>
      </c>
      <c r="J66" s="157">
        <v>1.16</v>
      </c>
      <c r="K66" s="41">
        <v>7.555526607177749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108</v>
      </c>
      <c r="D72" s="30">
        <v>109</v>
      </c>
      <c r="E72" s="30">
        <v>109</v>
      </c>
      <c r="F72" s="31"/>
      <c r="G72" s="31"/>
      <c r="H72" s="155">
        <v>2.556</v>
      </c>
      <c r="I72" s="155">
        <v>2.536</v>
      </c>
      <c r="J72" s="155">
        <v>3.176</v>
      </c>
      <c r="K72" s="32"/>
    </row>
    <row r="73" spans="1:11" s="33" customFormat="1" ht="11.25" customHeight="1">
      <c r="A73" s="35" t="s">
        <v>57</v>
      </c>
      <c r="B73" s="29"/>
      <c r="C73" s="30">
        <v>300</v>
      </c>
      <c r="D73" s="30">
        <v>305</v>
      </c>
      <c r="E73" s="30">
        <v>305</v>
      </c>
      <c r="F73" s="31"/>
      <c r="G73" s="31"/>
      <c r="H73" s="155">
        <v>5.856</v>
      </c>
      <c r="I73" s="155">
        <v>5.953</v>
      </c>
      <c r="J73" s="155">
        <v>5.95</v>
      </c>
      <c r="K73" s="32"/>
    </row>
    <row r="74" spans="1:11" s="33" customFormat="1" ht="11.25" customHeight="1">
      <c r="A74" s="35" t="s">
        <v>58</v>
      </c>
      <c r="B74" s="29"/>
      <c r="C74" s="30">
        <v>74</v>
      </c>
      <c r="D74" s="30">
        <v>60</v>
      </c>
      <c r="E74" s="30">
        <v>108</v>
      </c>
      <c r="F74" s="31"/>
      <c r="G74" s="31"/>
      <c r="H74" s="155">
        <v>2.59</v>
      </c>
      <c r="I74" s="155">
        <v>2.03</v>
      </c>
      <c r="J74" s="155">
        <v>3.024</v>
      </c>
      <c r="K74" s="32"/>
    </row>
    <row r="75" spans="1:11" s="33" customFormat="1" ht="11.25" customHeight="1">
      <c r="A75" s="35" t="s">
        <v>59</v>
      </c>
      <c r="B75" s="29"/>
      <c r="C75" s="30">
        <v>27</v>
      </c>
      <c r="D75" s="30">
        <v>25</v>
      </c>
      <c r="E75" s="30">
        <v>17</v>
      </c>
      <c r="F75" s="31"/>
      <c r="G75" s="31"/>
      <c r="H75" s="155">
        <v>0.72</v>
      </c>
      <c r="I75" s="155">
        <v>0.67</v>
      </c>
      <c r="J75" s="155">
        <v>0.4</v>
      </c>
      <c r="K75" s="32"/>
    </row>
    <row r="76" spans="1:11" s="33" customFormat="1" ht="11.25" customHeight="1">
      <c r="A76" s="35" t="s">
        <v>60</v>
      </c>
      <c r="B76" s="29"/>
      <c r="C76" s="30">
        <v>71</v>
      </c>
      <c r="D76" s="30">
        <v>70</v>
      </c>
      <c r="E76" s="30">
        <v>20</v>
      </c>
      <c r="F76" s="31"/>
      <c r="G76" s="31"/>
      <c r="H76" s="155">
        <v>1.061</v>
      </c>
      <c r="I76" s="155">
        <v>1.05</v>
      </c>
      <c r="J76" s="155">
        <v>0.572</v>
      </c>
      <c r="K76" s="32"/>
    </row>
    <row r="77" spans="1:11" s="33" customFormat="1" ht="11.25" customHeight="1">
      <c r="A77" s="35" t="s">
        <v>61</v>
      </c>
      <c r="B77" s="29"/>
      <c r="C77" s="30">
        <v>17</v>
      </c>
      <c r="D77" s="30">
        <v>21</v>
      </c>
      <c r="E77" s="30">
        <v>20</v>
      </c>
      <c r="F77" s="31"/>
      <c r="G77" s="31"/>
      <c r="H77" s="155">
        <v>0.366</v>
      </c>
      <c r="I77" s="155">
        <v>0.525</v>
      </c>
      <c r="J77" s="155">
        <v>0.5</v>
      </c>
      <c r="K77" s="32"/>
    </row>
    <row r="78" spans="1:11" s="33" customFormat="1" ht="11.25" customHeight="1">
      <c r="A78" s="35" t="s">
        <v>62</v>
      </c>
      <c r="B78" s="29"/>
      <c r="C78" s="30">
        <v>255</v>
      </c>
      <c r="D78" s="30">
        <v>200</v>
      </c>
      <c r="E78" s="30">
        <v>200</v>
      </c>
      <c r="F78" s="31"/>
      <c r="G78" s="31"/>
      <c r="H78" s="155">
        <v>5.115</v>
      </c>
      <c r="I78" s="155">
        <v>4.2</v>
      </c>
      <c r="J78" s="155">
        <v>5</v>
      </c>
      <c r="K78" s="32"/>
    </row>
    <row r="79" spans="1:11" s="33" customFormat="1" ht="11.25" customHeight="1">
      <c r="A79" s="35" t="s">
        <v>63</v>
      </c>
      <c r="B79" s="29"/>
      <c r="C79" s="30">
        <v>360</v>
      </c>
      <c r="D79" s="30">
        <v>400</v>
      </c>
      <c r="E79" s="30">
        <v>350</v>
      </c>
      <c r="F79" s="31"/>
      <c r="G79" s="31"/>
      <c r="H79" s="155">
        <v>5.4</v>
      </c>
      <c r="I79" s="155">
        <v>12</v>
      </c>
      <c r="J79" s="155">
        <v>10.5</v>
      </c>
      <c r="K79" s="32"/>
    </row>
    <row r="80" spans="1:11" s="42" customFormat="1" ht="11.25" customHeight="1">
      <c r="A80" s="43" t="s">
        <v>64</v>
      </c>
      <c r="B80" s="37"/>
      <c r="C80" s="38">
        <v>1212</v>
      </c>
      <c r="D80" s="38">
        <v>1190</v>
      </c>
      <c r="E80" s="38">
        <v>1129</v>
      </c>
      <c r="F80" s="39">
        <v>94.87394957983193</v>
      </c>
      <c r="G80" s="40"/>
      <c r="H80" s="156">
        <v>23.664</v>
      </c>
      <c r="I80" s="157">
        <v>28.964000000000002</v>
      </c>
      <c r="J80" s="157">
        <v>29.122</v>
      </c>
      <c r="K80" s="41">
        <v>100.54550476453527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243</v>
      </c>
      <c r="D82" s="30">
        <v>176</v>
      </c>
      <c r="E82" s="30">
        <v>176</v>
      </c>
      <c r="F82" s="31"/>
      <c r="G82" s="31"/>
      <c r="H82" s="155">
        <v>4.82</v>
      </c>
      <c r="I82" s="155">
        <v>3.333</v>
      </c>
      <c r="J82" s="155">
        <v>3.333</v>
      </c>
      <c r="K82" s="32"/>
    </row>
    <row r="83" spans="1:11" s="33" customFormat="1" ht="11.25" customHeight="1">
      <c r="A83" s="35" t="s">
        <v>66</v>
      </c>
      <c r="B83" s="29"/>
      <c r="C83" s="30">
        <v>470</v>
      </c>
      <c r="D83" s="30">
        <v>367</v>
      </c>
      <c r="E83" s="30">
        <v>375</v>
      </c>
      <c r="F83" s="31"/>
      <c r="G83" s="31"/>
      <c r="H83" s="155">
        <v>8.528</v>
      </c>
      <c r="I83" s="155">
        <v>7.222</v>
      </c>
      <c r="J83" s="155">
        <v>6.85</v>
      </c>
      <c r="K83" s="32"/>
    </row>
    <row r="84" spans="1:11" s="42" customFormat="1" ht="11.25" customHeight="1">
      <c r="A84" s="36" t="s">
        <v>67</v>
      </c>
      <c r="B84" s="37"/>
      <c r="C84" s="38">
        <v>713</v>
      </c>
      <c r="D84" s="38">
        <v>543</v>
      </c>
      <c r="E84" s="38">
        <v>551</v>
      </c>
      <c r="F84" s="39">
        <v>101.47329650092081</v>
      </c>
      <c r="G84" s="40"/>
      <c r="H84" s="156">
        <v>13.348</v>
      </c>
      <c r="I84" s="157">
        <v>10.555</v>
      </c>
      <c r="J84" s="157">
        <v>10.183</v>
      </c>
      <c r="K84" s="41">
        <v>96.4756039791568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19556</v>
      </c>
      <c r="D87" s="53">
        <v>19583</v>
      </c>
      <c r="E87" s="53">
        <v>17868</v>
      </c>
      <c r="F87" s="54">
        <f>IF(D87&gt;0,100*E87/D87,0)</f>
        <v>91.24240412602768</v>
      </c>
      <c r="G87" s="40"/>
      <c r="H87" s="160">
        <v>723.871</v>
      </c>
      <c r="I87" s="161">
        <v>823.6289999999999</v>
      </c>
      <c r="J87" s="161">
        <v>682.706</v>
      </c>
      <c r="K87" s="54">
        <f>IF(I87&gt;0,100*J87/I87,0)</f>
        <v>82.88999051757528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6" zoomScaleSheetLayoutView="96" zoomScalePageLayoutView="0" workbookViewId="0" topLeftCell="A58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9.71093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7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4644</v>
      </c>
      <c r="D9" s="30">
        <v>4366</v>
      </c>
      <c r="E9" s="30">
        <v>5174</v>
      </c>
      <c r="F9" s="31"/>
      <c r="G9" s="31"/>
      <c r="H9" s="155">
        <v>71.643</v>
      </c>
      <c r="I9" s="155">
        <v>66.779</v>
      </c>
      <c r="J9" s="155">
        <v>114.17</v>
      </c>
      <c r="K9" s="32"/>
    </row>
    <row r="10" spans="1:11" s="33" customFormat="1" ht="11.25" customHeight="1">
      <c r="A10" s="35" t="s">
        <v>9</v>
      </c>
      <c r="B10" s="29"/>
      <c r="C10" s="30">
        <v>3586</v>
      </c>
      <c r="D10" s="30">
        <v>3195</v>
      </c>
      <c r="E10" s="30">
        <v>4522</v>
      </c>
      <c r="F10" s="31"/>
      <c r="G10" s="31"/>
      <c r="H10" s="155">
        <v>52.069</v>
      </c>
      <c r="I10" s="155">
        <v>47.05</v>
      </c>
      <c r="J10" s="155">
        <v>68.115</v>
      </c>
      <c r="K10" s="32"/>
    </row>
    <row r="11" spans="1:11" s="33" customFormat="1" ht="11.25" customHeight="1">
      <c r="A11" s="28" t="s">
        <v>10</v>
      </c>
      <c r="B11" s="29"/>
      <c r="C11" s="30">
        <v>6167</v>
      </c>
      <c r="D11" s="30">
        <v>6443</v>
      </c>
      <c r="E11" s="30">
        <v>6598</v>
      </c>
      <c r="F11" s="31"/>
      <c r="G11" s="31"/>
      <c r="H11" s="155">
        <v>145.084</v>
      </c>
      <c r="I11" s="155">
        <v>204.393</v>
      </c>
      <c r="J11" s="155">
        <v>158.35</v>
      </c>
      <c r="K11" s="32"/>
    </row>
    <row r="12" spans="1:11" s="33" customFormat="1" ht="11.25" customHeight="1">
      <c r="A12" s="35" t="s">
        <v>11</v>
      </c>
      <c r="B12" s="29"/>
      <c r="C12" s="30">
        <v>2681</v>
      </c>
      <c r="D12" s="30">
        <v>2597</v>
      </c>
      <c r="E12" s="30">
        <v>2927</v>
      </c>
      <c r="F12" s="31"/>
      <c r="G12" s="31"/>
      <c r="H12" s="155">
        <v>48.538</v>
      </c>
      <c r="I12" s="155">
        <v>53.761</v>
      </c>
      <c r="J12" s="155">
        <v>52.542</v>
      </c>
      <c r="K12" s="32"/>
    </row>
    <row r="13" spans="1:11" s="42" customFormat="1" ht="11.25" customHeight="1">
      <c r="A13" s="36" t="s">
        <v>12</v>
      </c>
      <c r="B13" s="37"/>
      <c r="C13" s="38">
        <v>17078</v>
      </c>
      <c r="D13" s="38">
        <v>16601</v>
      </c>
      <c r="E13" s="38">
        <v>19221</v>
      </c>
      <c r="F13" s="39">
        <v>115.78218179627733</v>
      </c>
      <c r="G13" s="40"/>
      <c r="H13" s="156">
        <v>317.334</v>
      </c>
      <c r="I13" s="157">
        <v>371.983</v>
      </c>
      <c r="J13" s="157">
        <v>393.177</v>
      </c>
      <c r="K13" s="41">
        <v>105.69757220088016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402</v>
      </c>
      <c r="D15" s="38">
        <v>461</v>
      </c>
      <c r="E15" s="38">
        <v>420</v>
      </c>
      <c r="F15" s="39">
        <v>91.1062906724512</v>
      </c>
      <c r="G15" s="40"/>
      <c r="H15" s="156">
        <v>6.894</v>
      </c>
      <c r="I15" s="157">
        <v>8.528</v>
      </c>
      <c r="J15" s="157">
        <v>7.77</v>
      </c>
      <c r="K15" s="41">
        <v>91.11163227016885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224</v>
      </c>
      <c r="D17" s="38">
        <v>278</v>
      </c>
      <c r="E17" s="38">
        <v>128</v>
      </c>
      <c r="F17" s="39">
        <v>46.0431654676259</v>
      </c>
      <c r="G17" s="40"/>
      <c r="H17" s="156">
        <v>9.478</v>
      </c>
      <c r="I17" s="157">
        <v>10.964</v>
      </c>
      <c r="J17" s="157">
        <v>5.416</v>
      </c>
      <c r="K17" s="41">
        <v>49.398029916089016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1210</v>
      </c>
      <c r="D19" s="30">
        <v>1138</v>
      </c>
      <c r="E19" s="30">
        <v>1232</v>
      </c>
      <c r="F19" s="31"/>
      <c r="G19" s="31"/>
      <c r="H19" s="155">
        <v>55.216</v>
      </c>
      <c r="I19" s="155">
        <v>41.155</v>
      </c>
      <c r="J19" s="155">
        <v>44.8</v>
      </c>
      <c r="K19" s="32"/>
    </row>
    <row r="20" spans="1:11" s="33" customFormat="1" ht="11.25" customHeight="1">
      <c r="A20" s="35" t="s">
        <v>16</v>
      </c>
      <c r="B20" s="29"/>
      <c r="C20" s="30">
        <v>165</v>
      </c>
      <c r="D20" s="30">
        <v>160</v>
      </c>
      <c r="E20" s="30">
        <v>160</v>
      </c>
      <c r="F20" s="31"/>
      <c r="G20" s="31"/>
      <c r="H20" s="155">
        <v>3.644</v>
      </c>
      <c r="I20" s="155">
        <v>3.655</v>
      </c>
      <c r="J20" s="155">
        <v>3.375</v>
      </c>
      <c r="K20" s="32"/>
    </row>
    <row r="21" spans="1:11" s="33" customFormat="1" ht="11.25" customHeight="1">
      <c r="A21" s="35" t="s">
        <v>17</v>
      </c>
      <c r="B21" s="29"/>
      <c r="C21" s="30">
        <v>210</v>
      </c>
      <c r="D21" s="30">
        <v>205</v>
      </c>
      <c r="E21" s="30">
        <v>205</v>
      </c>
      <c r="F21" s="31"/>
      <c r="G21" s="31"/>
      <c r="H21" s="155">
        <v>4.98</v>
      </c>
      <c r="I21" s="155">
        <v>5.098</v>
      </c>
      <c r="J21" s="155">
        <v>4.645</v>
      </c>
      <c r="K21" s="32"/>
    </row>
    <row r="22" spans="1:11" s="42" customFormat="1" ht="11.25" customHeight="1">
      <c r="A22" s="36" t="s">
        <v>18</v>
      </c>
      <c r="B22" s="37"/>
      <c r="C22" s="38">
        <v>1585</v>
      </c>
      <c r="D22" s="38">
        <v>1503</v>
      </c>
      <c r="E22" s="38">
        <v>1597</v>
      </c>
      <c r="F22" s="39">
        <v>106.25415834996673</v>
      </c>
      <c r="G22" s="40"/>
      <c r="H22" s="156">
        <v>63.84</v>
      </c>
      <c r="I22" s="157">
        <v>49.908</v>
      </c>
      <c r="J22" s="157">
        <v>52.81999999999999</v>
      </c>
      <c r="K22" s="41">
        <v>105.83473591408189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353</v>
      </c>
      <c r="D24" s="38">
        <v>374</v>
      </c>
      <c r="E24" s="38">
        <v>345</v>
      </c>
      <c r="F24" s="39">
        <v>92.24598930481284</v>
      </c>
      <c r="G24" s="40"/>
      <c r="H24" s="156">
        <v>10.202</v>
      </c>
      <c r="I24" s="157">
        <v>11.779</v>
      </c>
      <c r="J24" s="157">
        <v>10.538</v>
      </c>
      <c r="K24" s="41">
        <v>89.46430087443755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1040</v>
      </c>
      <c r="D26" s="38">
        <v>966</v>
      </c>
      <c r="E26" s="38">
        <v>810</v>
      </c>
      <c r="F26" s="39">
        <v>83.85093167701864</v>
      </c>
      <c r="G26" s="40"/>
      <c r="H26" s="156">
        <v>38.565</v>
      </c>
      <c r="I26" s="157">
        <v>46.737</v>
      </c>
      <c r="J26" s="157">
        <v>40</v>
      </c>
      <c r="K26" s="41">
        <v>85.58529644607056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39</v>
      </c>
      <c r="D28" s="30">
        <v>59</v>
      </c>
      <c r="E28" s="30">
        <v>50</v>
      </c>
      <c r="F28" s="31"/>
      <c r="G28" s="31"/>
      <c r="H28" s="155">
        <v>1.092</v>
      </c>
      <c r="I28" s="155">
        <v>1.796</v>
      </c>
      <c r="J28" s="155">
        <v>1.457</v>
      </c>
      <c r="K28" s="32"/>
    </row>
    <row r="29" spans="1:11" s="33" customFormat="1" ht="11.25" customHeight="1">
      <c r="A29" s="35" t="s">
        <v>22</v>
      </c>
      <c r="B29" s="29"/>
      <c r="C29" s="30">
        <v>215</v>
      </c>
      <c r="D29" s="30">
        <v>185</v>
      </c>
      <c r="E29" s="30">
        <v>186</v>
      </c>
      <c r="F29" s="31"/>
      <c r="G29" s="31"/>
      <c r="H29" s="155">
        <v>4.774</v>
      </c>
      <c r="I29" s="155">
        <v>3.628</v>
      </c>
      <c r="J29" s="155">
        <v>5.418</v>
      </c>
      <c r="K29" s="32"/>
    </row>
    <row r="30" spans="1:11" s="33" customFormat="1" ht="11.25" customHeight="1">
      <c r="A30" s="35" t="s">
        <v>23</v>
      </c>
      <c r="B30" s="29"/>
      <c r="C30" s="30">
        <v>250</v>
      </c>
      <c r="D30" s="30">
        <v>285</v>
      </c>
      <c r="E30" s="30">
        <v>256</v>
      </c>
      <c r="F30" s="31"/>
      <c r="G30" s="31"/>
      <c r="H30" s="155">
        <v>8.515</v>
      </c>
      <c r="I30" s="155">
        <v>9.75</v>
      </c>
      <c r="J30" s="155">
        <v>8.715</v>
      </c>
      <c r="K30" s="32"/>
    </row>
    <row r="31" spans="1:11" s="42" customFormat="1" ht="11.25" customHeight="1">
      <c r="A31" s="43" t="s">
        <v>24</v>
      </c>
      <c r="B31" s="37"/>
      <c r="C31" s="38">
        <v>504</v>
      </c>
      <c r="D31" s="38">
        <v>529</v>
      </c>
      <c r="E31" s="38">
        <v>492</v>
      </c>
      <c r="F31" s="39">
        <v>93.00567107750473</v>
      </c>
      <c r="G31" s="40"/>
      <c r="H31" s="156">
        <v>14.381</v>
      </c>
      <c r="I31" s="157">
        <v>15.174</v>
      </c>
      <c r="J31" s="157">
        <v>15.59</v>
      </c>
      <c r="K31" s="41">
        <v>102.74153156715434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289</v>
      </c>
      <c r="D33" s="30">
        <v>360</v>
      </c>
      <c r="E33" s="30">
        <v>345</v>
      </c>
      <c r="F33" s="31"/>
      <c r="G33" s="31"/>
      <c r="H33" s="155">
        <v>6.888</v>
      </c>
      <c r="I33" s="155">
        <v>8.873</v>
      </c>
      <c r="J33" s="155">
        <v>5.9</v>
      </c>
      <c r="K33" s="32"/>
    </row>
    <row r="34" spans="1:11" s="33" customFormat="1" ht="11.25" customHeight="1">
      <c r="A34" s="35" t="s">
        <v>26</v>
      </c>
      <c r="B34" s="29"/>
      <c r="C34" s="30">
        <v>206</v>
      </c>
      <c r="D34" s="30">
        <v>236</v>
      </c>
      <c r="E34" s="30">
        <v>236</v>
      </c>
      <c r="F34" s="31"/>
      <c r="G34" s="31"/>
      <c r="H34" s="155">
        <v>5.05</v>
      </c>
      <c r="I34" s="155">
        <v>5.546</v>
      </c>
      <c r="J34" s="155">
        <v>5.546</v>
      </c>
      <c r="K34" s="32"/>
    </row>
    <row r="35" spans="1:11" s="33" customFormat="1" ht="11.25" customHeight="1">
      <c r="A35" s="35" t="s">
        <v>27</v>
      </c>
      <c r="B35" s="29"/>
      <c r="C35" s="30">
        <v>241</v>
      </c>
      <c r="D35" s="30">
        <v>246</v>
      </c>
      <c r="E35" s="30">
        <v>245</v>
      </c>
      <c r="F35" s="31"/>
      <c r="G35" s="31"/>
      <c r="H35" s="155">
        <v>5.101</v>
      </c>
      <c r="I35" s="155">
        <v>5.414</v>
      </c>
      <c r="J35" s="155">
        <v>4.78</v>
      </c>
      <c r="K35" s="32"/>
    </row>
    <row r="36" spans="1:11" s="33" customFormat="1" ht="11.25" customHeight="1">
      <c r="A36" s="35" t="s">
        <v>28</v>
      </c>
      <c r="B36" s="29"/>
      <c r="C36" s="30">
        <v>103</v>
      </c>
      <c r="D36" s="30">
        <v>182</v>
      </c>
      <c r="E36" s="30">
        <v>182</v>
      </c>
      <c r="F36" s="31"/>
      <c r="G36" s="31"/>
      <c r="H36" s="155">
        <v>2.741</v>
      </c>
      <c r="I36" s="155">
        <v>4.734</v>
      </c>
      <c r="J36" s="155">
        <v>4.585</v>
      </c>
      <c r="K36" s="32"/>
    </row>
    <row r="37" spans="1:11" s="42" customFormat="1" ht="11.25" customHeight="1">
      <c r="A37" s="36" t="s">
        <v>29</v>
      </c>
      <c r="B37" s="37"/>
      <c r="C37" s="38">
        <v>839</v>
      </c>
      <c r="D37" s="38">
        <v>1024</v>
      </c>
      <c r="E37" s="38">
        <v>1008</v>
      </c>
      <c r="F37" s="39">
        <v>98.4375</v>
      </c>
      <c r="G37" s="40"/>
      <c r="H37" s="156">
        <v>19.779999999999998</v>
      </c>
      <c r="I37" s="157">
        <v>24.567</v>
      </c>
      <c r="J37" s="157">
        <v>20.811000000000003</v>
      </c>
      <c r="K37" s="41">
        <v>84.71119794846747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1673</v>
      </c>
      <c r="D39" s="38">
        <v>1590</v>
      </c>
      <c r="E39" s="38">
        <v>1440</v>
      </c>
      <c r="F39" s="39">
        <v>90.56603773584905</v>
      </c>
      <c r="G39" s="40"/>
      <c r="H39" s="156">
        <v>50.06</v>
      </c>
      <c r="I39" s="157">
        <v>50.027</v>
      </c>
      <c r="J39" s="157">
        <v>44.63</v>
      </c>
      <c r="K39" s="41">
        <v>89.21182561416835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1479</v>
      </c>
      <c r="D41" s="30">
        <v>1326</v>
      </c>
      <c r="E41" s="30">
        <v>1490</v>
      </c>
      <c r="F41" s="31"/>
      <c r="G41" s="31"/>
      <c r="H41" s="155">
        <v>72.861</v>
      </c>
      <c r="I41" s="155">
        <v>66.713</v>
      </c>
      <c r="J41" s="155">
        <v>77.188</v>
      </c>
      <c r="K41" s="32"/>
    </row>
    <row r="42" spans="1:11" s="33" customFormat="1" ht="11.25" customHeight="1">
      <c r="A42" s="35" t="s">
        <v>32</v>
      </c>
      <c r="B42" s="29"/>
      <c r="C42" s="30">
        <v>2389</v>
      </c>
      <c r="D42" s="30">
        <v>2372</v>
      </c>
      <c r="E42" s="30">
        <v>2269</v>
      </c>
      <c r="F42" s="31"/>
      <c r="G42" s="31"/>
      <c r="H42" s="155">
        <v>91.785</v>
      </c>
      <c r="I42" s="155">
        <v>102.81</v>
      </c>
      <c r="J42" s="155">
        <v>96.764</v>
      </c>
      <c r="K42" s="32"/>
    </row>
    <row r="43" spans="1:11" s="33" customFormat="1" ht="11.25" customHeight="1">
      <c r="A43" s="35" t="s">
        <v>33</v>
      </c>
      <c r="B43" s="29"/>
      <c r="C43" s="30">
        <v>1460</v>
      </c>
      <c r="D43" s="30">
        <v>1515</v>
      </c>
      <c r="E43" s="30">
        <v>1483</v>
      </c>
      <c r="F43" s="31"/>
      <c r="G43" s="31"/>
      <c r="H43" s="155">
        <v>58.2</v>
      </c>
      <c r="I43" s="155">
        <v>70.633</v>
      </c>
      <c r="J43" s="155">
        <v>56.146</v>
      </c>
      <c r="K43" s="32"/>
    </row>
    <row r="44" spans="1:11" s="33" customFormat="1" ht="11.25" customHeight="1">
      <c r="A44" s="35" t="s">
        <v>34</v>
      </c>
      <c r="B44" s="29"/>
      <c r="C44" s="30">
        <v>836</v>
      </c>
      <c r="D44" s="30">
        <v>868</v>
      </c>
      <c r="E44" s="30">
        <v>767</v>
      </c>
      <c r="F44" s="31"/>
      <c r="G44" s="31"/>
      <c r="H44" s="155">
        <v>27.328</v>
      </c>
      <c r="I44" s="155">
        <v>35.992</v>
      </c>
      <c r="J44" s="155">
        <v>32.05</v>
      </c>
      <c r="K44" s="32"/>
    </row>
    <row r="45" spans="1:11" s="33" customFormat="1" ht="11.25" customHeight="1">
      <c r="A45" s="35" t="s">
        <v>35</v>
      </c>
      <c r="B45" s="29"/>
      <c r="C45" s="30">
        <v>4538</v>
      </c>
      <c r="D45" s="30">
        <v>4443</v>
      </c>
      <c r="E45" s="30">
        <v>4201</v>
      </c>
      <c r="F45" s="31"/>
      <c r="G45" s="31"/>
      <c r="H45" s="155">
        <v>194.025</v>
      </c>
      <c r="I45" s="155">
        <v>226.058</v>
      </c>
      <c r="J45" s="155">
        <v>201.44</v>
      </c>
      <c r="K45" s="32"/>
    </row>
    <row r="46" spans="1:11" s="33" customFormat="1" ht="11.25" customHeight="1">
      <c r="A46" s="35" t="s">
        <v>36</v>
      </c>
      <c r="B46" s="29"/>
      <c r="C46" s="30">
        <v>2084</v>
      </c>
      <c r="D46" s="30">
        <v>2067</v>
      </c>
      <c r="E46" s="30">
        <v>1883</v>
      </c>
      <c r="F46" s="31"/>
      <c r="G46" s="31"/>
      <c r="H46" s="155">
        <v>85.36</v>
      </c>
      <c r="I46" s="155">
        <v>101.35</v>
      </c>
      <c r="J46" s="155">
        <v>94.15</v>
      </c>
      <c r="K46" s="32"/>
    </row>
    <row r="47" spans="1:11" s="33" customFormat="1" ht="11.25" customHeight="1">
      <c r="A47" s="35" t="s">
        <v>37</v>
      </c>
      <c r="B47" s="29"/>
      <c r="C47" s="30">
        <v>477</v>
      </c>
      <c r="D47" s="30">
        <v>437</v>
      </c>
      <c r="E47" s="30">
        <v>397</v>
      </c>
      <c r="F47" s="31"/>
      <c r="G47" s="31"/>
      <c r="H47" s="155">
        <v>19.08</v>
      </c>
      <c r="I47" s="155">
        <v>20.976</v>
      </c>
      <c r="J47" s="155">
        <v>17.865</v>
      </c>
      <c r="K47" s="32"/>
    </row>
    <row r="48" spans="1:11" s="33" customFormat="1" ht="11.25" customHeight="1">
      <c r="A48" s="35" t="s">
        <v>38</v>
      </c>
      <c r="B48" s="29"/>
      <c r="C48" s="30">
        <v>5136</v>
      </c>
      <c r="D48" s="30">
        <v>5193</v>
      </c>
      <c r="E48" s="30">
        <v>4972</v>
      </c>
      <c r="F48" s="31"/>
      <c r="G48" s="31"/>
      <c r="H48" s="155">
        <v>218.14</v>
      </c>
      <c r="I48" s="155">
        <v>259.65</v>
      </c>
      <c r="J48" s="155">
        <v>218.768</v>
      </c>
      <c r="K48" s="32"/>
    </row>
    <row r="49" spans="1:11" s="33" customFormat="1" ht="11.25" customHeight="1">
      <c r="A49" s="35" t="s">
        <v>39</v>
      </c>
      <c r="B49" s="29"/>
      <c r="C49" s="30">
        <v>952</v>
      </c>
      <c r="D49" s="30">
        <v>959</v>
      </c>
      <c r="E49" s="30">
        <v>909</v>
      </c>
      <c r="F49" s="31"/>
      <c r="G49" s="31"/>
      <c r="H49" s="155">
        <v>43.416</v>
      </c>
      <c r="I49" s="155">
        <v>49.482</v>
      </c>
      <c r="J49" s="155">
        <v>43.63</v>
      </c>
      <c r="K49" s="32"/>
    </row>
    <row r="50" spans="1:11" s="42" customFormat="1" ht="11.25" customHeight="1">
      <c r="A50" s="43" t="s">
        <v>40</v>
      </c>
      <c r="B50" s="37"/>
      <c r="C50" s="38">
        <v>19351</v>
      </c>
      <c r="D50" s="38">
        <v>19180</v>
      </c>
      <c r="E50" s="38">
        <v>18371</v>
      </c>
      <c r="F50" s="39">
        <v>95.7820646506778</v>
      </c>
      <c r="G50" s="40"/>
      <c r="H50" s="156">
        <v>810.1949999999999</v>
      </c>
      <c r="I50" s="157">
        <v>933.664</v>
      </c>
      <c r="J50" s="157">
        <v>838.0010000000001</v>
      </c>
      <c r="K50" s="41">
        <v>89.7540228604723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265</v>
      </c>
      <c r="D52" s="38">
        <v>242</v>
      </c>
      <c r="E52" s="38">
        <v>242</v>
      </c>
      <c r="F52" s="39">
        <v>100</v>
      </c>
      <c r="G52" s="40"/>
      <c r="H52" s="156">
        <v>10.46</v>
      </c>
      <c r="I52" s="157">
        <v>9.069</v>
      </c>
      <c r="J52" s="157">
        <v>9.069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1458</v>
      </c>
      <c r="D54" s="30">
        <v>1371</v>
      </c>
      <c r="E54" s="30">
        <v>1200</v>
      </c>
      <c r="F54" s="31"/>
      <c r="G54" s="31"/>
      <c r="H54" s="155">
        <v>46.848</v>
      </c>
      <c r="I54" s="155">
        <v>43.13</v>
      </c>
      <c r="J54" s="155">
        <v>37.53</v>
      </c>
      <c r="K54" s="32"/>
    </row>
    <row r="55" spans="1:11" s="33" customFormat="1" ht="11.25" customHeight="1">
      <c r="A55" s="35" t="s">
        <v>43</v>
      </c>
      <c r="B55" s="29"/>
      <c r="C55" s="30">
        <v>348</v>
      </c>
      <c r="D55" s="30">
        <v>302</v>
      </c>
      <c r="E55" s="30">
        <v>285</v>
      </c>
      <c r="F55" s="31"/>
      <c r="G55" s="31"/>
      <c r="H55" s="155">
        <v>10.44</v>
      </c>
      <c r="I55" s="155">
        <v>9.06</v>
      </c>
      <c r="J55" s="155">
        <v>8.7</v>
      </c>
      <c r="K55" s="32"/>
    </row>
    <row r="56" spans="1:11" s="33" customFormat="1" ht="11.25" customHeight="1">
      <c r="A56" s="35" t="s">
        <v>44</v>
      </c>
      <c r="B56" s="29"/>
      <c r="C56" s="30">
        <v>79</v>
      </c>
      <c r="D56" s="30">
        <v>100</v>
      </c>
      <c r="E56" s="30">
        <v>84</v>
      </c>
      <c r="F56" s="31"/>
      <c r="G56" s="31"/>
      <c r="H56" s="155">
        <v>1.083</v>
      </c>
      <c r="I56" s="155">
        <v>1.023</v>
      </c>
      <c r="J56" s="155">
        <v>1.07</v>
      </c>
      <c r="K56" s="32"/>
    </row>
    <row r="57" spans="1:11" s="33" customFormat="1" ht="11.25" customHeight="1">
      <c r="A57" s="35" t="s">
        <v>45</v>
      </c>
      <c r="B57" s="29"/>
      <c r="C57" s="30">
        <v>38</v>
      </c>
      <c r="D57" s="30">
        <v>62</v>
      </c>
      <c r="E57" s="30">
        <v>53</v>
      </c>
      <c r="F57" s="31"/>
      <c r="G57" s="31"/>
      <c r="H57" s="155">
        <v>0.831</v>
      </c>
      <c r="I57" s="155">
        <v>1.425</v>
      </c>
      <c r="J57" s="155">
        <v>1.272</v>
      </c>
      <c r="K57" s="32"/>
    </row>
    <row r="58" spans="1:11" s="33" customFormat="1" ht="11.25" customHeight="1">
      <c r="A58" s="35" t="s">
        <v>46</v>
      </c>
      <c r="B58" s="29"/>
      <c r="C58" s="30">
        <v>305</v>
      </c>
      <c r="D58" s="30">
        <v>307</v>
      </c>
      <c r="E58" s="30">
        <v>336</v>
      </c>
      <c r="F58" s="31"/>
      <c r="G58" s="31"/>
      <c r="H58" s="155">
        <v>11.793</v>
      </c>
      <c r="I58" s="155">
        <v>11.294</v>
      </c>
      <c r="J58" s="155">
        <v>11.944</v>
      </c>
      <c r="K58" s="32"/>
    </row>
    <row r="59" spans="1:11" s="42" customFormat="1" ht="11.25" customHeight="1">
      <c r="A59" s="36" t="s">
        <v>47</v>
      </c>
      <c r="B59" s="37"/>
      <c r="C59" s="38">
        <v>2228</v>
      </c>
      <c r="D59" s="38">
        <v>2142</v>
      </c>
      <c r="E59" s="38">
        <v>1958</v>
      </c>
      <c r="F59" s="39">
        <v>91.40989729225024</v>
      </c>
      <c r="G59" s="40"/>
      <c r="H59" s="156">
        <v>70.995</v>
      </c>
      <c r="I59" s="157">
        <v>65.932</v>
      </c>
      <c r="J59" s="157">
        <v>60.516000000000005</v>
      </c>
      <c r="K59" s="41">
        <v>91.78547594491295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798</v>
      </c>
      <c r="D61" s="30">
        <v>771</v>
      </c>
      <c r="E61" s="30">
        <v>780</v>
      </c>
      <c r="F61" s="31"/>
      <c r="G61" s="31"/>
      <c r="H61" s="155">
        <v>19.155</v>
      </c>
      <c r="I61" s="155">
        <v>22.744</v>
      </c>
      <c r="J61" s="155">
        <v>19.625</v>
      </c>
      <c r="K61" s="32"/>
    </row>
    <row r="62" spans="1:11" s="33" customFormat="1" ht="11.25" customHeight="1">
      <c r="A62" s="35" t="s">
        <v>49</v>
      </c>
      <c r="B62" s="29"/>
      <c r="C62" s="30">
        <v>437</v>
      </c>
      <c r="D62" s="30">
        <v>444</v>
      </c>
      <c r="E62" s="30">
        <v>444</v>
      </c>
      <c r="F62" s="31"/>
      <c r="G62" s="31"/>
      <c r="H62" s="155">
        <v>10.688</v>
      </c>
      <c r="I62" s="155">
        <v>11.98</v>
      </c>
      <c r="J62" s="155">
        <v>11.98</v>
      </c>
      <c r="K62" s="32"/>
    </row>
    <row r="63" spans="1:11" s="33" customFormat="1" ht="11.25" customHeight="1">
      <c r="A63" s="35" t="s">
        <v>50</v>
      </c>
      <c r="B63" s="29"/>
      <c r="C63" s="30">
        <v>996</v>
      </c>
      <c r="D63" s="30">
        <v>996</v>
      </c>
      <c r="E63" s="30">
        <v>1010</v>
      </c>
      <c r="F63" s="31"/>
      <c r="G63" s="31"/>
      <c r="H63" s="155">
        <v>35.448</v>
      </c>
      <c r="I63" s="155">
        <v>40.635</v>
      </c>
      <c r="J63" s="155">
        <v>24.793</v>
      </c>
      <c r="K63" s="32"/>
    </row>
    <row r="64" spans="1:11" s="42" customFormat="1" ht="11.25" customHeight="1">
      <c r="A64" s="36" t="s">
        <v>51</v>
      </c>
      <c r="B64" s="37"/>
      <c r="C64" s="38">
        <v>2231</v>
      </c>
      <c r="D64" s="38">
        <v>2211</v>
      </c>
      <c r="E64" s="38">
        <v>2234</v>
      </c>
      <c r="F64" s="39">
        <v>101.04025327905924</v>
      </c>
      <c r="G64" s="40"/>
      <c r="H64" s="156">
        <v>65.291</v>
      </c>
      <c r="I64" s="157">
        <v>75.35900000000001</v>
      </c>
      <c r="J64" s="157">
        <v>56.397999999999996</v>
      </c>
      <c r="K64" s="41">
        <v>74.83910349128834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4627</v>
      </c>
      <c r="D66" s="38">
        <v>4837</v>
      </c>
      <c r="E66" s="38">
        <v>4345</v>
      </c>
      <c r="F66" s="39">
        <v>89.82840603679966</v>
      </c>
      <c r="G66" s="40"/>
      <c r="H66" s="156">
        <v>145.782</v>
      </c>
      <c r="I66" s="157">
        <v>161.172</v>
      </c>
      <c r="J66" s="157">
        <v>149.075</v>
      </c>
      <c r="K66" s="41">
        <v>92.4943538579902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399</v>
      </c>
      <c r="D68" s="30">
        <v>525</v>
      </c>
      <c r="E68" s="30">
        <v>600</v>
      </c>
      <c r="F68" s="31"/>
      <c r="G68" s="31"/>
      <c r="H68" s="155">
        <v>16.259</v>
      </c>
      <c r="I68" s="155">
        <v>25.82</v>
      </c>
      <c r="J68" s="155">
        <v>23</v>
      </c>
      <c r="K68" s="32"/>
    </row>
    <row r="69" spans="1:11" s="33" customFormat="1" ht="11.25" customHeight="1">
      <c r="A69" s="35" t="s">
        <v>54</v>
      </c>
      <c r="B69" s="29"/>
      <c r="C69" s="30">
        <v>150</v>
      </c>
      <c r="D69" s="30">
        <v>167</v>
      </c>
      <c r="E69" s="30">
        <v>200</v>
      </c>
      <c r="F69" s="31"/>
      <c r="G69" s="31"/>
      <c r="H69" s="155">
        <v>5.945</v>
      </c>
      <c r="I69" s="155">
        <v>7.933</v>
      </c>
      <c r="J69" s="155">
        <v>7.5</v>
      </c>
      <c r="K69" s="32"/>
    </row>
    <row r="70" spans="1:11" s="42" customFormat="1" ht="11.25" customHeight="1">
      <c r="A70" s="36" t="s">
        <v>55</v>
      </c>
      <c r="B70" s="37"/>
      <c r="C70" s="38">
        <v>549</v>
      </c>
      <c r="D70" s="38">
        <v>692</v>
      </c>
      <c r="E70" s="38">
        <v>800</v>
      </c>
      <c r="F70" s="39">
        <v>115.60693641618496</v>
      </c>
      <c r="G70" s="40"/>
      <c r="H70" s="156">
        <v>22.204</v>
      </c>
      <c r="I70" s="157">
        <v>33.753</v>
      </c>
      <c r="J70" s="157">
        <v>30.5</v>
      </c>
      <c r="K70" s="41">
        <v>90.3623381625337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605</v>
      </c>
      <c r="D72" s="30">
        <v>529</v>
      </c>
      <c r="E72" s="30">
        <v>477</v>
      </c>
      <c r="F72" s="31"/>
      <c r="G72" s="31"/>
      <c r="H72" s="155">
        <v>14.849</v>
      </c>
      <c r="I72" s="155">
        <v>14.017</v>
      </c>
      <c r="J72" s="155">
        <v>12.57</v>
      </c>
      <c r="K72" s="32"/>
    </row>
    <row r="73" spans="1:11" s="33" customFormat="1" ht="11.25" customHeight="1">
      <c r="A73" s="35" t="s">
        <v>57</v>
      </c>
      <c r="B73" s="29"/>
      <c r="C73" s="30">
        <v>2060</v>
      </c>
      <c r="D73" s="30">
        <v>2080</v>
      </c>
      <c r="E73" s="30">
        <v>1953</v>
      </c>
      <c r="F73" s="31"/>
      <c r="G73" s="31"/>
      <c r="H73" s="155">
        <v>42.08</v>
      </c>
      <c r="I73" s="155">
        <v>42.464</v>
      </c>
      <c r="J73" s="155">
        <v>57.075</v>
      </c>
      <c r="K73" s="32"/>
    </row>
    <row r="74" spans="1:11" s="33" customFormat="1" ht="11.25" customHeight="1">
      <c r="A74" s="35" t="s">
        <v>58</v>
      </c>
      <c r="B74" s="29"/>
      <c r="C74" s="30">
        <v>516</v>
      </c>
      <c r="D74" s="30">
        <v>595</v>
      </c>
      <c r="E74" s="30">
        <v>770</v>
      </c>
      <c r="F74" s="31"/>
      <c r="G74" s="31"/>
      <c r="H74" s="155">
        <v>19.825</v>
      </c>
      <c r="I74" s="155">
        <v>22.15</v>
      </c>
      <c r="J74" s="155">
        <v>25.284</v>
      </c>
      <c r="K74" s="32"/>
    </row>
    <row r="75" spans="1:11" s="33" customFormat="1" ht="11.25" customHeight="1">
      <c r="A75" s="35" t="s">
        <v>59</v>
      </c>
      <c r="B75" s="29"/>
      <c r="C75" s="30">
        <v>691</v>
      </c>
      <c r="D75" s="30">
        <v>623</v>
      </c>
      <c r="E75" s="30">
        <v>517</v>
      </c>
      <c r="F75" s="31"/>
      <c r="G75" s="31"/>
      <c r="H75" s="155">
        <v>18.768</v>
      </c>
      <c r="I75" s="155">
        <v>15.143</v>
      </c>
      <c r="J75" s="155">
        <v>14.662</v>
      </c>
      <c r="K75" s="32"/>
    </row>
    <row r="76" spans="1:11" s="33" customFormat="1" ht="11.25" customHeight="1">
      <c r="A76" s="35" t="s">
        <v>60</v>
      </c>
      <c r="B76" s="29"/>
      <c r="C76" s="30">
        <v>459</v>
      </c>
      <c r="D76" s="30">
        <v>450</v>
      </c>
      <c r="E76" s="30">
        <v>265</v>
      </c>
      <c r="F76" s="31"/>
      <c r="G76" s="31"/>
      <c r="H76" s="155">
        <v>12.4</v>
      </c>
      <c r="I76" s="155">
        <v>12.135</v>
      </c>
      <c r="J76" s="155">
        <v>7.632</v>
      </c>
      <c r="K76" s="32"/>
    </row>
    <row r="77" spans="1:11" s="33" customFormat="1" ht="11.25" customHeight="1">
      <c r="A77" s="35" t="s">
        <v>61</v>
      </c>
      <c r="B77" s="29"/>
      <c r="C77" s="30">
        <v>84</v>
      </c>
      <c r="D77" s="30">
        <v>102</v>
      </c>
      <c r="E77" s="30">
        <v>100</v>
      </c>
      <c r="F77" s="31"/>
      <c r="G77" s="31"/>
      <c r="H77" s="155">
        <v>1.874</v>
      </c>
      <c r="I77" s="155">
        <v>2.949</v>
      </c>
      <c r="J77" s="155">
        <v>2.895</v>
      </c>
      <c r="K77" s="32"/>
    </row>
    <row r="78" spans="1:11" s="33" customFormat="1" ht="11.25" customHeight="1">
      <c r="A78" s="35" t="s">
        <v>62</v>
      </c>
      <c r="B78" s="29"/>
      <c r="C78" s="30">
        <v>1050</v>
      </c>
      <c r="D78" s="30">
        <v>860</v>
      </c>
      <c r="E78" s="30">
        <v>865</v>
      </c>
      <c r="F78" s="31"/>
      <c r="G78" s="31"/>
      <c r="H78" s="155">
        <v>28.816</v>
      </c>
      <c r="I78" s="155">
        <v>24.208</v>
      </c>
      <c r="J78" s="155">
        <v>27.935</v>
      </c>
      <c r="K78" s="32"/>
    </row>
    <row r="79" spans="1:11" s="33" customFormat="1" ht="11.25" customHeight="1">
      <c r="A79" s="35" t="s">
        <v>63</v>
      </c>
      <c r="B79" s="29"/>
      <c r="C79" s="30">
        <v>4394</v>
      </c>
      <c r="D79" s="30">
        <v>4700</v>
      </c>
      <c r="E79" s="30">
        <v>4850</v>
      </c>
      <c r="F79" s="31"/>
      <c r="G79" s="31"/>
      <c r="H79" s="155">
        <v>125.928</v>
      </c>
      <c r="I79" s="155">
        <v>174.9</v>
      </c>
      <c r="J79" s="155">
        <v>183.4</v>
      </c>
      <c r="K79" s="32"/>
    </row>
    <row r="80" spans="1:11" s="42" customFormat="1" ht="11.25" customHeight="1">
      <c r="A80" s="43" t="s">
        <v>64</v>
      </c>
      <c r="B80" s="37"/>
      <c r="C80" s="38">
        <v>9859</v>
      </c>
      <c r="D80" s="38">
        <v>9939</v>
      </c>
      <c r="E80" s="38">
        <v>9797</v>
      </c>
      <c r="F80" s="39">
        <v>98.5712848375088</v>
      </c>
      <c r="G80" s="40"/>
      <c r="H80" s="156">
        <v>264.53999999999996</v>
      </c>
      <c r="I80" s="157">
        <v>307.966</v>
      </c>
      <c r="J80" s="157">
        <v>331.453</v>
      </c>
      <c r="K80" s="41">
        <v>107.62649123604552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1643</v>
      </c>
      <c r="D82" s="30">
        <v>1296</v>
      </c>
      <c r="E82" s="30">
        <v>1296</v>
      </c>
      <c r="F82" s="31"/>
      <c r="G82" s="31"/>
      <c r="H82" s="155">
        <v>35.67</v>
      </c>
      <c r="I82" s="155">
        <v>27.609</v>
      </c>
      <c r="J82" s="155">
        <v>27.609</v>
      </c>
      <c r="K82" s="32"/>
    </row>
    <row r="83" spans="1:11" s="33" customFormat="1" ht="11.25" customHeight="1">
      <c r="A83" s="35" t="s">
        <v>66</v>
      </c>
      <c r="B83" s="29"/>
      <c r="C83" s="30">
        <v>3037</v>
      </c>
      <c r="D83" s="30">
        <v>2785</v>
      </c>
      <c r="E83" s="30">
        <v>2785</v>
      </c>
      <c r="F83" s="31"/>
      <c r="G83" s="31"/>
      <c r="H83" s="155">
        <v>55.262</v>
      </c>
      <c r="I83" s="155">
        <v>55.129</v>
      </c>
      <c r="J83" s="155">
        <v>51.15</v>
      </c>
      <c r="K83" s="32"/>
    </row>
    <row r="84" spans="1:11" s="42" customFormat="1" ht="11.25" customHeight="1">
      <c r="A84" s="36" t="s">
        <v>67</v>
      </c>
      <c r="B84" s="37"/>
      <c r="C84" s="38">
        <v>4680</v>
      </c>
      <c r="D84" s="38">
        <v>4081</v>
      </c>
      <c r="E84" s="38">
        <v>4081</v>
      </c>
      <c r="F84" s="39">
        <v>100</v>
      </c>
      <c r="G84" s="40"/>
      <c r="H84" s="156">
        <v>90.932</v>
      </c>
      <c r="I84" s="157">
        <v>82.738</v>
      </c>
      <c r="J84" s="157">
        <v>78.759</v>
      </c>
      <c r="K84" s="41">
        <v>95.19084338514347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67488</v>
      </c>
      <c r="D87" s="53">
        <v>66650</v>
      </c>
      <c r="E87" s="53">
        <v>67289</v>
      </c>
      <c r="F87" s="54">
        <f>IF(D87&gt;0,100*E87/D87,0)</f>
        <v>100.95873968492123</v>
      </c>
      <c r="G87" s="40"/>
      <c r="H87" s="160">
        <v>2010.933</v>
      </c>
      <c r="I87" s="161">
        <v>2259.3199999999997</v>
      </c>
      <c r="J87" s="161">
        <v>2144.523</v>
      </c>
      <c r="K87" s="54">
        <f>IF(I87&gt;0,100*J87/I87,0)</f>
        <v>94.91895791654127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="96" zoomScaleNormal="96" zoomScalePageLayoutView="0" workbookViewId="0" topLeftCell="A58">
      <selection activeCell="I87" sqref="I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0.7109375" style="62" bestFit="1" customWidth="1"/>
    <col min="4" max="4" width="13.1406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0.7109375" style="62" bestFit="1" customWidth="1"/>
    <col min="9" max="9" width="13.140625" style="62" bestFit="1" customWidth="1"/>
    <col min="10" max="10" width="7.574218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/>
      <c r="I66" s="157"/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>
        <v>2162</v>
      </c>
      <c r="D73" s="30">
        <v>2162</v>
      </c>
      <c r="E73" s="30">
        <v>2335</v>
      </c>
      <c r="F73" s="31"/>
      <c r="G73" s="31"/>
      <c r="H73" s="155">
        <v>186.801</v>
      </c>
      <c r="I73" s="155">
        <v>102.572</v>
      </c>
      <c r="J73" s="155">
        <v>201.691</v>
      </c>
      <c r="K73" s="32"/>
    </row>
    <row r="74" spans="1:11" s="33" customFormat="1" ht="11.25" customHeight="1">
      <c r="A74" s="35" t="s">
        <v>58</v>
      </c>
      <c r="B74" s="29"/>
      <c r="C74" s="30">
        <v>3</v>
      </c>
      <c r="D74" s="30">
        <v>20</v>
      </c>
      <c r="E74" s="30">
        <v>22</v>
      </c>
      <c r="F74" s="31"/>
      <c r="G74" s="31"/>
      <c r="H74" s="155">
        <v>0.18</v>
      </c>
      <c r="I74" s="155">
        <v>1.16</v>
      </c>
      <c r="J74" s="155">
        <v>1.32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>
        <v>1</v>
      </c>
      <c r="D76" s="30"/>
      <c r="E76" s="30"/>
      <c r="F76" s="31"/>
      <c r="G76" s="31"/>
      <c r="H76" s="155">
        <v>0.09</v>
      </c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>
        <v>5470</v>
      </c>
      <c r="D79" s="30">
        <v>4090</v>
      </c>
      <c r="E79" s="30">
        <v>4400</v>
      </c>
      <c r="F79" s="31"/>
      <c r="G79" s="31"/>
      <c r="H79" s="155">
        <v>512.27</v>
      </c>
      <c r="I79" s="155">
        <v>377.165</v>
      </c>
      <c r="J79" s="155">
        <v>396</v>
      </c>
      <c r="K79" s="32"/>
    </row>
    <row r="80" spans="1:11" s="42" customFormat="1" ht="11.25" customHeight="1">
      <c r="A80" s="43" t="s">
        <v>64</v>
      </c>
      <c r="B80" s="37"/>
      <c r="C80" s="38">
        <v>7636</v>
      </c>
      <c r="D80" s="38">
        <v>6272</v>
      </c>
      <c r="E80" s="38">
        <v>6757</v>
      </c>
      <c r="F80" s="39">
        <v>107.7327806122449</v>
      </c>
      <c r="G80" s="40"/>
      <c r="H80" s="156">
        <v>699.341</v>
      </c>
      <c r="I80" s="157">
        <v>480.89700000000005</v>
      </c>
      <c r="J80" s="157">
        <v>599.011</v>
      </c>
      <c r="K80" s="41">
        <v>124.56118461957549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7636</v>
      </c>
      <c r="D87" s="53">
        <v>6272</v>
      </c>
      <c r="E87" s="53">
        <v>6757</v>
      </c>
      <c r="F87" s="54">
        <f>IF(D87&gt;0,100*E87/D87,0)</f>
        <v>107.7327806122449</v>
      </c>
      <c r="G87" s="40"/>
      <c r="H87" s="160">
        <v>699.341</v>
      </c>
      <c r="I87" s="161">
        <v>480.91700000000003</v>
      </c>
      <c r="J87" s="161">
        <v>599.011</v>
      </c>
      <c r="K87" s="54">
        <f>IF(I87&gt;0,100*J87/I87,0)</f>
        <v>124.55600446646717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6" zoomScaleSheetLayoutView="96" zoomScalePageLayoutView="0" workbookViewId="0" topLeftCell="A1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9.71093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1600</v>
      </c>
      <c r="D19" s="30">
        <v>1422</v>
      </c>
      <c r="E19" s="30">
        <v>1125</v>
      </c>
      <c r="F19" s="31"/>
      <c r="G19" s="31"/>
      <c r="H19" s="155">
        <v>111.273</v>
      </c>
      <c r="I19" s="155">
        <v>143.686</v>
      </c>
      <c r="J19" s="155">
        <v>112.5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1600</v>
      </c>
      <c r="D22" s="38">
        <v>1422</v>
      </c>
      <c r="E22" s="38">
        <v>1125</v>
      </c>
      <c r="F22" s="39">
        <v>79.11392405063292</v>
      </c>
      <c r="G22" s="40"/>
      <c r="H22" s="156">
        <v>111.273</v>
      </c>
      <c r="I22" s="157">
        <v>143.686</v>
      </c>
      <c r="J22" s="157">
        <v>112.5</v>
      </c>
      <c r="K22" s="41">
        <v>78.29572818507022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500</v>
      </c>
      <c r="D24" s="38">
        <v>361</v>
      </c>
      <c r="E24" s="38">
        <v>198</v>
      </c>
      <c r="F24" s="39">
        <v>54.84764542936288</v>
      </c>
      <c r="G24" s="40"/>
      <c r="H24" s="156">
        <v>39.866</v>
      </c>
      <c r="I24" s="157">
        <v>27.346</v>
      </c>
      <c r="J24" s="157">
        <v>15.84</v>
      </c>
      <c r="K24" s="41">
        <v>57.9243765084473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1345</v>
      </c>
      <c r="D26" s="38">
        <v>933</v>
      </c>
      <c r="E26" s="38">
        <v>665</v>
      </c>
      <c r="F26" s="39">
        <v>71.27545551982851</v>
      </c>
      <c r="G26" s="40"/>
      <c r="H26" s="156">
        <v>111.662</v>
      </c>
      <c r="I26" s="157">
        <v>89.474</v>
      </c>
      <c r="J26" s="157">
        <v>64</v>
      </c>
      <c r="K26" s="41">
        <v>71.5291593088495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1907</v>
      </c>
      <c r="D41" s="30">
        <v>1841</v>
      </c>
      <c r="E41" s="30">
        <v>1580</v>
      </c>
      <c r="F41" s="31"/>
      <c r="G41" s="31"/>
      <c r="H41" s="155">
        <v>160.199</v>
      </c>
      <c r="I41" s="155">
        <v>190.17</v>
      </c>
      <c r="J41" s="155">
        <v>146.94</v>
      </c>
      <c r="K41" s="32"/>
    </row>
    <row r="42" spans="1:11" s="33" customFormat="1" ht="11.25" customHeight="1">
      <c r="A42" s="35" t="s">
        <v>32</v>
      </c>
      <c r="B42" s="29"/>
      <c r="C42" s="30">
        <v>1881</v>
      </c>
      <c r="D42" s="30">
        <v>1583</v>
      </c>
      <c r="E42" s="30">
        <v>1386</v>
      </c>
      <c r="F42" s="31"/>
      <c r="G42" s="31"/>
      <c r="H42" s="155">
        <v>149.935</v>
      </c>
      <c r="I42" s="155">
        <v>150.854</v>
      </c>
      <c r="J42" s="155">
        <v>131.67</v>
      </c>
      <c r="K42" s="32"/>
    </row>
    <row r="43" spans="1:11" s="33" customFormat="1" ht="11.25" customHeight="1">
      <c r="A43" s="35" t="s">
        <v>33</v>
      </c>
      <c r="B43" s="29"/>
      <c r="C43" s="30">
        <v>5711</v>
      </c>
      <c r="D43" s="30">
        <v>4415</v>
      </c>
      <c r="E43" s="30">
        <v>3823</v>
      </c>
      <c r="F43" s="31"/>
      <c r="G43" s="31"/>
      <c r="H43" s="155">
        <v>372.38</v>
      </c>
      <c r="I43" s="155">
        <v>370.617</v>
      </c>
      <c r="J43" s="155">
        <v>324.955</v>
      </c>
      <c r="K43" s="32"/>
    </row>
    <row r="44" spans="1:11" s="33" customFormat="1" ht="11.25" customHeight="1">
      <c r="A44" s="35" t="s">
        <v>34</v>
      </c>
      <c r="B44" s="29"/>
      <c r="C44" s="30">
        <v>1836</v>
      </c>
      <c r="D44" s="30">
        <v>1817</v>
      </c>
      <c r="E44" s="30">
        <v>1610</v>
      </c>
      <c r="F44" s="31"/>
      <c r="G44" s="31"/>
      <c r="H44" s="155">
        <v>142.867</v>
      </c>
      <c r="I44" s="155">
        <v>161.657</v>
      </c>
      <c r="J44" s="155">
        <v>142.002</v>
      </c>
      <c r="K44" s="32"/>
    </row>
    <row r="45" spans="1:11" s="33" customFormat="1" ht="11.25" customHeight="1">
      <c r="A45" s="35" t="s">
        <v>35</v>
      </c>
      <c r="B45" s="29"/>
      <c r="C45" s="30">
        <v>1856</v>
      </c>
      <c r="D45" s="30">
        <v>1426</v>
      </c>
      <c r="E45" s="30">
        <v>1310</v>
      </c>
      <c r="F45" s="31"/>
      <c r="G45" s="31"/>
      <c r="H45" s="155">
        <v>151.318</v>
      </c>
      <c r="I45" s="155">
        <v>145.345</v>
      </c>
      <c r="J45" s="155">
        <v>124.45</v>
      </c>
      <c r="K45" s="32"/>
    </row>
    <row r="46" spans="1:11" s="33" customFormat="1" ht="11.25" customHeight="1">
      <c r="A46" s="35" t="s">
        <v>36</v>
      </c>
      <c r="B46" s="29"/>
      <c r="C46" s="30">
        <v>1264</v>
      </c>
      <c r="D46" s="30">
        <v>1236</v>
      </c>
      <c r="E46" s="30">
        <v>877</v>
      </c>
      <c r="F46" s="31"/>
      <c r="G46" s="31"/>
      <c r="H46" s="155">
        <v>99.939</v>
      </c>
      <c r="I46" s="155">
        <v>112.229</v>
      </c>
      <c r="J46" s="155">
        <v>78.93</v>
      </c>
      <c r="K46" s="32"/>
    </row>
    <row r="47" spans="1:11" s="33" customFormat="1" ht="11.25" customHeight="1">
      <c r="A47" s="35" t="s">
        <v>37</v>
      </c>
      <c r="B47" s="29"/>
      <c r="C47" s="30">
        <v>243</v>
      </c>
      <c r="D47" s="30">
        <v>230</v>
      </c>
      <c r="E47" s="30">
        <v>195</v>
      </c>
      <c r="F47" s="31"/>
      <c r="G47" s="31"/>
      <c r="H47" s="155">
        <v>20.164</v>
      </c>
      <c r="I47" s="155">
        <v>19.941</v>
      </c>
      <c r="J47" s="155">
        <v>16.575</v>
      </c>
      <c r="K47" s="32"/>
    </row>
    <row r="48" spans="1:11" s="33" customFormat="1" ht="11.25" customHeight="1">
      <c r="A48" s="35" t="s">
        <v>38</v>
      </c>
      <c r="B48" s="29"/>
      <c r="C48" s="30">
        <v>7284</v>
      </c>
      <c r="D48" s="30">
        <v>6772</v>
      </c>
      <c r="E48" s="30">
        <v>5789</v>
      </c>
      <c r="F48" s="31"/>
      <c r="G48" s="31"/>
      <c r="H48" s="155">
        <v>620.604</v>
      </c>
      <c r="I48" s="155">
        <v>665.518</v>
      </c>
      <c r="J48" s="155">
        <v>648.947</v>
      </c>
      <c r="K48" s="32"/>
    </row>
    <row r="49" spans="1:11" s="33" customFormat="1" ht="11.25" customHeight="1">
      <c r="A49" s="35" t="s">
        <v>39</v>
      </c>
      <c r="B49" s="29"/>
      <c r="C49" s="30">
        <v>2227</v>
      </c>
      <c r="D49" s="30">
        <v>1859</v>
      </c>
      <c r="E49" s="30">
        <v>1521</v>
      </c>
      <c r="F49" s="31"/>
      <c r="G49" s="31"/>
      <c r="H49" s="155">
        <v>190.729</v>
      </c>
      <c r="I49" s="155">
        <v>194.022</v>
      </c>
      <c r="J49" s="155">
        <v>152.1</v>
      </c>
      <c r="K49" s="32"/>
    </row>
    <row r="50" spans="1:11" s="42" customFormat="1" ht="11.25" customHeight="1">
      <c r="A50" s="43" t="s">
        <v>40</v>
      </c>
      <c r="B50" s="37"/>
      <c r="C50" s="38">
        <v>24209</v>
      </c>
      <c r="D50" s="38">
        <v>21179</v>
      </c>
      <c r="E50" s="38">
        <v>18091</v>
      </c>
      <c r="F50" s="39">
        <v>85.41951933519051</v>
      </c>
      <c r="G50" s="40"/>
      <c r="H50" s="156">
        <v>1908.135</v>
      </c>
      <c r="I50" s="157">
        <v>2010.353</v>
      </c>
      <c r="J50" s="157">
        <v>1766.569</v>
      </c>
      <c r="K50" s="41">
        <v>87.87357245220117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>
        <v>10</v>
      </c>
      <c r="E55" s="30">
        <v>10</v>
      </c>
      <c r="F55" s="31"/>
      <c r="G55" s="31"/>
      <c r="H55" s="155"/>
      <c r="I55" s="155">
        <v>0.95</v>
      </c>
      <c r="J55" s="155">
        <v>0.9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>
        <v>10</v>
      </c>
      <c r="E59" s="38">
        <v>10</v>
      </c>
      <c r="F59" s="39">
        <v>100</v>
      </c>
      <c r="G59" s="40"/>
      <c r="H59" s="156"/>
      <c r="I59" s="157">
        <v>0.95</v>
      </c>
      <c r="J59" s="157">
        <v>0.9</v>
      </c>
      <c r="K59" s="41">
        <v>94.73684210526316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/>
      <c r="I66" s="157"/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/>
      <c r="I80" s="157"/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27654</v>
      </c>
      <c r="D87" s="53">
        <v>23905</v>
      </c>
      <c r="E87" s="53">
        <v>20089</v>
      </c>
      <c r="F87" s="54">
        <f>IF(D87&gt;0,100*E87/D87,0)</f>
        <v>84.0368123823468</v>
      </c>
      <c r="G87" s="40"/>
      <c r="H87" s="160">
        <v>2170.936</v>
      </c>
      <c r="I87" s="161">
        <v>2271.8089999999997</v>
      </c>
      <c r="J87" s="161">
        <v>1959.809</v>
      </c>
      <c r="K87" s="54">
        <f>IF(I87&gt;0,100*J87/I87,0)</f>
        <v>86.26645109690119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6"/>
  <sheetViews>
    <sheetView view="pageBreakPreview" zoomScale="154" zoomScaleSheetLayoutView="154" zoomScalePageLayoutView="0" workbookViewId="0" topLeftCell="A34">
      <selection activeCell="D95" sqref="D95"/>
    </sheetView>
  </sheetViews>
  <sheetFormatPr defaultColWidth="11.421875" defaultRowHeight="15"/>
  <cols>
    <col min="1" max="4" width="11.421875" style="101" customWidth="1"/>
    <col min="5" max="5" width="1.8515625" style="101" customWidth="1"/>
    <col min="6" max="16384" width="11.421875" style="101" customWidth="1"/>
  </cols>
  <sheetData>
    <row r="1" spans="1:9" ht="12.75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86" t="s">
        <v>223</v>
      </c>
      <c r="B3" s="186"/>
      <c r="C3" s="186"/>
      <c r="D3" s="186"/>
      <c r="E3" s="186"/>
      <c r="F3" s="186"/>
      <c r="G3" s="186"/>
      <c r="H3" s="186"/>
      <c r="I3" s="186"/>
    </row>
    <row r="4" spans="1:9" ht="12.75">
      <c r="A4" s="100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2.75">
      <c r="A7" s="102" t="s">
        <v>289</v>
      </c>
      <c r="B7" s="103"/>
      <c r="C7" s="103"/>
      <c r="D7" s="104"/>
      <c r="E7" s="104"/>
      <c r="F7" s="104"/>
      <c r="G7" s="104"/>
      <c r="H7" s="104"/>
      <c r="I7" s="104"/>
    </row>
    <row r="8" spans="1:9" ht="12.75">
      <c r="A8" s="100"/>
      <c r="B8" s="100"/>
      <c r="C8" s="100"/>
      <c r="D8" s="100"/>
      <c r="E8" s="100"/>
      <c r="F8" s="100"/>
      <c r="G8" s="100"/>
      <c r="H8" s="100"/>
      <c r="I8" s="100"/>
    </row>
    <row r="9" spans="1:9" ht="12.75">
      <c r="A9" s="105" t="s">
        <v>224</v>
      </c>
      <c r="B9" s="100"/>
      <c r="C9" s="100"/>
      <c r="D9" s="100"/>
      <c r="E9" s="100"/>
      <c r="F9" s="100"/>
      <c r="G9" s="100"/>
      <c r="H9" s="100"/>
      <c r="I9" s="100"/>
    </row>
    <row r="10" spans="1:9" ht="12.7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2.75">
      <c r="A11" s="106"/>
      <c r="B11" s="107"/>
      <c r="C11" s="107"/>
      <c r="D11" s="108" t="s">
        <v>225</v>
      </c>
      <c r="E11" s="109"/>
      <c r="F11" s="106"/>
      <c r="G11" s="107"/>
      <c r="H11" s="107"/>
      <c r="I11" s="108" t="s">
        <v>225</v>
      </c>
    </row>
    <row r="12" spans="1:9" ht="12.75">
      <c r="A12" s="110"/>
      <c r="B12" s="111"/>
      <c r="C12" s="111"/>
      <c r="D12" s="112"/>
      <c r="E12" s="109"/>
      <c r="F12" s="110"/>
      <c r="G12" s="111"/>
      <c r="H12" s="111"/>
      <c r="I12" s="112"/>
    </row>
    <row r="13" spans="1:9" ht="5.25" customHeight="1">
      <c r="A13" s="113"/>
      <c r="B13" s="114"/>
      <c r="C13" s="114"/>
      <c r="D13" s="115"/>
      <c r="E13" s="109"/>
      <c r="F13" s="113"/>
      <c r="G13" s="114"/>
      <c r="H13" s="114"/>
      <c r="I13" s="115"/>
    </row>
    <row r="14" spans="1:9" ht="12.75">
      <c r="A14" s="110" t="s">
        <v>226</v>
      </c>
      <c r="B14" s="111"/>
      <c r="C14" s="111"/>
      <c r="D14" s="112">
        <v>9</v>
      </c>
      <c r="E14" s="109"/>
      <c r="F14" s="110" t="s">
        <v>258</v>
      </c>
      <c r="G14" s="111"/>
      <c r="H14" s="111"/>
      <c r="I14" s="112">
        <v>41</v>
      </c>
    </row>
    <row r="15" spans="1:9" ht="5.25" customHeight="1">
      <c r="A15" s="113"/>
      <c r="B15" s="114"/>
      <c r="C15" s="114"/>
      <c r="D15" s="115"/>
      <c r="E15" s="109"/>
      <c r="F15" s="113"/>
      <c r="G15" s="114"/>
      <c r="H15" s="114"/>
      <c r="I15" s="115"/>
    </row>
    <row r="16" spans="1:9" ht="12.75">
      <c r="A16" s="110" t="s">
        <v>227</v>
      </c>
      <c r="B16" s="111"/>
      <c r="C16" s="111"/>
      <c r="D16" s="112">
        <v>10</v>
      </c>
      <c r="E16" s="109"/>
      <c r="F16" s="110" t="s">
        <v>259</v>
      </c>
      <c r="G16" s="111"/>
      <c r="H16" s="111"/>
      <c r="I16" s="112">
        <v>42</v>
      </c>
    </row>
    <row r="17" spans="1:9" ht="5.25" customHeight="1">
      <c r="A17" s="113"/>
      <c r="B17" s="114"/>
      <c r="C17" s="114"/>
      <c r="D17" s="115"/>
      <c r="E17" s="109"/>
      <c r="F17" s="113"/>
      <c r="G17" s="114"/>
      <c r="H17" s="114"/>
      <c r="I17" s="115"/>
    </row>
    <row r="18" spans="1:9" ht="12.75">
      <c r="A18" s="110" t="s">
        <v>228</v>
      </c>
      <c r="B18" s="111"/>
      <c r="C18" s="111"/>
      <c r="D18" s="112">
        <v>11</v>
      </c>
      <c r="E18" s="109"/>
      <c r="F18" s="110" t="s">
        <v>260</v>
      </c>
      <c r="G18" s="111"/>
      <c r="H18" s="111"/>
      <c r="I18" s="112">
        <v>43</v>
      </c>
    </row>
    <row r="19" spans="1:9" ht="5.25" customHeight="1">
      <c r="A19" s="113"/>
      <c r="B19" s="114"/>
      <c r="C19" s="114"/>
      <c r="D19" s="115"/>
      <c r="E19" s="109"/>
      <c r="F19" s="113"/>
      <c r="G19" s="114"/>
      <c r="H19" s="114"/>
      <c r="I19" s="115"/>
    </row>
    <row r="20" spans="1:9" ht="12.75">
      <c r="A20" s="110" t="s">
        <v>229</v>
      </c>
      <c r="B20" s="111"/>
      <c r="C20" s="111"/>
      <c r="D20" s="112">
        <v>12</v>
      </c>
      <c r="E20" s="109"/>
      <c r="F20" s="110" t="s">
        <v>261</v>
      </c>
      <c r="G20" s="111"/>
      <c r="H20" s="111"/>
      <c r="I20" s="112">
        <v>44</v>
      </c>
    </row>
    <row r="21" spans="1:9" ht="5.25" customHeight="1">
      <c r="A21" s="113"/>
      <c r="B21" s="114"/>
      <c r="C21" s="114"/>
      <c r="D21" s="115"/>
      <c r="E21" s="109"/>
      <c r="F21" s="113"/>
      <c r="G21" s="114"/>
      <c r="H21" s="114"/>
      <c r="I21" s="115"/>
    </row>
    <row r="22" spans="1:9" ht="12.75">
      <c r="A22" s="110" t="s">
        <v>230</v>
      </c>
      <c r="B22" s="111"/>
      <c r="C22" s="111"/>
      <c r="D22" s="112">
        <v>13</v>
      </c>
      <c r="E22" s="109"/>
      <c r="F22" s="110" t="s">
        <v>262</v>
      </c>
      <c r="G22" s="111"/>
      <c r="H22" s="111"/>
      <c r="I22" s="112">
        <v>45</v>
      </c>
    </row>
    <row r="23" spans="1:9" ht="5.25" customHeight="1">
      <c r="A23" s="113"/>
      <c r="B23" s="114"/>
      <c r="C23" s="114"/>
      <c r="D23" s="115"/>
      <c r="E23" s="109"/>
      <c r="F23" s="113"/>
      <c r="G23" s="114"/>
      <c r="H23" s="114"/>
      <c r="I23" s="115"/>
    </row>
    <row r="24" spans="1:9" ht="12.75">
      <c r="A24" s="110" t="s">
        <v>231</v>
      </c>
      <c r="B24" s="111"/>
      <c r="C24" s="111"/>
      <c r="D24" s="112">
        <v>14</v>
      </c>
      <c r="E24" s="109"/>
      <c r="F24" s="110" t="s">
        <v>263</v>
      </c>
      <c r="G24" s="111"/>
      <c r="H24" s="111"/>
      <c r="I24" s="112">
        <v>46</v>
      </c>
    </row>
    <row r="25" spans="1:9" ht="5.25" customHeight="1">
      <c r="A25" s="113"/>
      <c r="B25" s="114"/>
      <c r="C25" s="114"/>
      <c r="D25" s="115"/>
      <c r="E25" s="109"/>
      <c r="F25" s="113"/>
      <c r="G25" s="114"/>
      <c r="H25" s="114"/>
      <c r="I25" s="115"/>
    </row>
    <row r="26" spans="1:9" ht="12.75">
      <c r="A26" s="110" t="s">
        <v>232</v>
      </c>
      <c r="B26" s="111"/>
      <c r="C26" s="111"/>
      <c r="D26" s="112">
        <v>15</v>
      </c>
      <c r="E26" s="109"/>
      <c r="F26" s="110" t="s">
        <v>264</v>
      </c>
      <c r="G26" s="111"/>
      <c r="H26" s="111"/>
      <c r="I26" s="112">
        <v>47</v>
      </c>
    </row>
    <row r="27" spans="1:9" ht="5.25" customHeight="1">
      <c r="A27" s="113"/>
      <c r="B27" s="114"/>
      <c r="C27" s="114"/>
      <c r="D27" s="115"/>
      <c r="E27" s="109"/>
      <c r="F27" s="113"/>
      <c r="G27" s="114"/>
      <c r="H27" s="114"/>
      <c r="I27" s="115"/>
    </row>
    <row r="28" spans="1:9" ht="12.75">
      <c r="A28" s="110" t="s">
        <v>233</v>
      </c>
      <c r="B28" s="111"/>
      <c r="C28" s="111"/>
      <c r="D28" s="112">
        <v>16</v>
      </c>
      <c r="E28" s="109"/>
      <c r="F28" s="110" t="s">
        <v>265</v>
      </c>
      <c r="G28" s="111"/>
      <c r="H28" s="111"/>
      <c r="I28" s="112">
        <v>48</v>
      </c>
    </row>
    <row r="29" spans="1:9" ht="5.25" customHeight="1">
      <c r="A29" s="113"/>
      <c r="B29" s="114"/>
      <c r="C29" s="114"/>
      <c r="D29" s="115"/>
      <c r="E29" s="109"/>
      <c r="F29" s="113"/>
      <c r="G29" s="114"/>
      <c r="H29" s="114"/>
      <c r="I29" s="115"/>
    </row>
    <row r="30" spans="1:9" ht="12.75">
      <c r="A30" s="110" t="s">
        <v>234</v>
      </c>
      <c r="B30" s="111"/>
      <c r="C30" s="111"/>
      <c r="D30" s="112">
        <v>17</v>
      </c>
      <c r="E30" s="109"/>
      <c r="F30" s="110" t="s">
        <v>266</v>
      </c>
      <c r="G30" s="111"/>
      <c r="H30" s="111"/>
      <c r="I30" s="112">
        <v>49</v>
      </c>
    </row>
    <row r="31" spans="1:9" ht="5.25" customHeight="1">
      <c r="A31" s="113"/>
      <c r="B31" s="114"/>
      <c r="C31" s="114"/>
      <c r="D31" s="115"/>
      <c r="E31" s="109"/>
      <c r="F31" s="113"/>
      <c r="G31" s="114"/>
      <c r="H31" s="114"/>
      <c r="I31" s="115"/>
    </row>
    <row r="32" spans="1:9" ht="12.75">
      <c r="A32" s="110" t="s">
        <v>235</v>
      </c>
      <c r="B32" s="111"/>
      <c r="C32" s="111"/>
      <c r="D32" s="112">
        <v>18</v>
      </c>
      <c r="E32" s="109"/>
      <c r="F32" s="110" t="s">
        <v>267</v>
      </c>
      <c r="G32" s="111"/>
      <c r="H32" s="111"/>
      <c r="I32" s="112">
        <v>50</v>
      </c>
    </row>
    <row r="33" spans="1:9" ht="5.25" customHeight="1">
      <c r="A33" s="113"/>
      <c r="B33" s="114"/>
      <c r="C33" s="114"/>
      <c r="D33" s="115"/>
      <c r="E33" s="109"/>
      <c r="F33" s="113"/>
      <c r="G33" s="114"/>
      <c r="H33" s="114"/>
      <c r="I33" s="115"/>
    </row>
    <row r="34" spans="1:9" ht="12.75">
      <c r="A34" s="110" t="s">
        <v>236</v>
      </c>
      <c r="B34" s="111"/>
      <c r="C34" s="111"/>
      <c r="D34" s="112">
        <v>19</v>
      </c>
      <c r="E34" s="109"/>
      <c r="F34" s="110" t="s">
        <v>268</v>
      </c>
      <c r="G34" s="111"/>
      <c r="H34" s="111"/>
      <c r="I34" s="112">
        <v>51</v>
      </c>
    </row>
    <row r="35" spans="1:9" ht="5.25" customHeight="1">
      <c r="A35" s="113"/>
      <c r="B35" s="114"/>
      <c r="C35" s="114"/>
      <c r="D35" s="115"/>
      <c r="E35" s="109"/>
      <c r="F35" s="113"/>
      <c r="G35" s="114"/>
      <c r="H35" s="114"/>
      <c r="I35" s="115"/>
    </row>
    <row r="36" spans="1:9" ht="12.75">
      <c r="A36" s="110" t="s">
        <v>237</v>
      </c>
      <c r="B36" s="111"/>
      <c r="C36" s="111"/>
      <c r="D36" s="112">
        <v>20</v>
      </c>
      <c r="E36" s="109"/>
      <c r="F36" s="110" t="s">
        <v>269</v>
      </c>
      <c r="G36" s="111"/>
      <c r="H36" s="111"/>
      <c r="I36" s="112">
        <v>52</v>
      </c>
    </row>
    <row r="37" spans="1:9" ht="5.25" customHeight="1">
      <c r="A37" s="113"/>
      <c r="B37" s="114"/>
      <c r="C37" s="114"/>
      <c r="D37" s="115"/>
      <c r="E37" s="109"/>
      <c r="F37" s="113"/>
      <c r="G37" s="114"/>
      <c r="H37" s="114"/>
      <c r="I37" s="115"/>
    </row>
    <row r="38" spans="1:9" ht="12.75">
      <c r="A38" s="110" t="s">
        <v>238</v>
      </c>
      <c r="B38" s="111"/>
      <c r="C38" s="111"/>
      <c r="D38" s="112">
        <v>21</v>
      </c>
      <c r="E38" s="109"/>
      <c r="F38" s="110" t="s">
        <v>270</v>
      </c>
      <c r="G38" s="111"/>
      <c r="H38" s="111"/>
      <c r="I38" s="112">
        <v>53</v>
      </c>
    </row>
    <row r="39" spans="1:9" ht="5.25" customHeight="1">
      <c r="A39" s="113"/>
      <c r="B39" s="114"/>
      <c r="C39" s="114"/>
      <c r="D39" s="115"/>
      <c r="E39" s="109"/>
      <c r="F39" s="113"/>
      <c r="G39" s="114"/>
      <c r="H39" s="114"/>
      <c r="I39" s="115"/>
    </row>
    <row r="40" spans="1:9" ht="12.75">
      <c r="A40" s="110" t="s">
        <v>239</v>
      </c>
      <c r="B40" s="111"/>
      <c r="C40" s="111"/>
      <c r="D40" s="112">
        <v>22</v>
      </c>
      <c r="E40" s="109"/>
      <c r="F40" s="110" t="s">
        <v>271</v>
      </c>
      <c r="G40" s="111"/>
      <c r="H40" s="111"/>
      <c r="I40" s="112">
        <v>54</v>
      </c>
    </row>
    <row r="41" spans="1:9" ht="5.25" customHeight="1">
      <c r="A41" s="113"/>
      <c r="B41" s="114"/>
      <c r="C41" s="114"/>
      <c r="D41" s="115"/>
      <c r="E41" s="109"/>
      <c r="F41" s="113"/>
      <c r="G41" s="114"/>
      <c r="H41" s="114"/>
      <c r="I41" s="115"/>
    </row>
    <row r="42" spans="1:9" ht="12.75">
      <c r="A42" s="110" t="s">
        <v>240</v>
      </c>
      <c r="B42" s="111"/>
      <c r="C42" s="111"/>
      <c r="D42" s="112">
        <v>23</v>
      </c>
      <c r="E42" s="109"/>
      <c r="F42" s="110" t="s">
        <v>272</v>
      </c>
      <c r="G42" s="111"/>
      <c r="H42" s="111"/>
      <c r="I42" s="112">
        <v>55</v>
      </c>
    </row>
    <row r="43" spans="1:9" ht="5.25" customHeight="1">
      <c r="A43" s="113"/>
      <c r="B43" s="114"/>
      <c r="C43" s="114"/>
      <c r="D43" s="115"/>
      <c r="E43" s="109"/>
      <c r="F43" s="113"/>
      <c r="G43" s="114"/>
      <c r="H43" s="114"/>
      <c r="I43" s="115"/>
    </row>
    <row r="44" spans="1:9" ht="12.75">
      <c r="A44" s="110" t="s">
        <v>241</v>
      </c>
      <c r="B44" s="111"/>
      <c r="C44" s="111"/>
      <c r="D44" s="112">
        <v>24</v>
      </c>
      <c r="E44" s="109"/>
      <c r="F44" s="110" t="s">
        <v>273</v>
      </c>
      <c r="G44" s="111"/>
      <c r="H44" s="111"/>
      <c r="I44" s="112">
        <v>56</v>
      </c>
    </row>
    <row r="45" spans="1:9" ht="5.25" customHeight="1">
      <c r="A45" s="113"/>
      <c r="B45" s="114"/>
      <c r="C45" s="114"/>
      <c r="D45" s="115"/>
      <c r="E45" s="109"/>
      <c r="F45" s="113"/>
      <c r="G45" s="114"/>
      <c r="H45" s="114"/>
      <c r="I45" s="115"/>
    </row>
    <row r="46" spans="1:9" ht="12.75">
      <c r="A46" s="110" t="s">
        <v>242</v>
      </c>
      <c r="B46" s="111"/>
      <c r="C46" s="111"/>
      <c r="D46" s="112">
        <v>25</v>
      </c>
      <c r="E46" s="109"/>
      <c r="F46" s="110" t="s">
        <v>274</v>
      </c>
      <c r="G46" s="111"/>
      <c r="H46" s="111"/>
      <c r="I46" s="112">
        <v>57</v>
      </c>
    </row>
    <row r="47" spans="1:9" ht="5.25" customHeight="1">
      <c r="A47" s="113"/>
      <c r="B47" s="114"/>
      <c r="C47" s="114"/>
      <c r="D47" s="115"/>
      <c r="E47" s="109"/>
      <c r="F47" s="113"/>
      <c r="G47" s="114"/>
      <c r="H47" s="114"/>
      <c r="I47" s="115"/>
    </row>
    <row r="48" spans="1:9" ht="12.75">
      <c r="A48" s="110" t="s">
        <v>243</v>
      </c>
      <c r="B48" s="111"/>
      <c r="C48" s="111"/>
      <c r="D48" s="112">
        <v>26</v>
      </c>
      <c r="E48" s="109"/>
      <c r="F48" s="110" t="s">
        <v>275</v>
      </c>
      <c r="G48" s="111"/>
      <c r="H48" s="111"/>
      <c r="I48" s="112">
        <v>58</v>
      </c>
    </row>
    <row r="49" spans="1:9" ht="5.25" customHeight="1">
      <c r="A49" s="113"/>
      <c r="B49" s="114"/>
      <c r="C49" s="114"/>
      <c r="D49" s="115"/>
      <c r="E49" s="109"/>
      <c r="F49" s="113"/>
      <c r="G49" s="114"/>
      <c r="H49" s="114"/>
      <c r="I49" s="115"/>
    </row>
    <row r="50" spans="1:9" ht="12.75">
      <c r="A50" s="110" t="s">
        <v>244</v>
      </c>
      <c r="B50" s="111"/>
      <c r="C50" s="111"/>
      <c r="D50" s="112">
        <v>27</v>
      </c>
      <c r="E50" s="109"/>
      <c r="F50" s="110" t="s">
        <v>276</v>
      </c>
      <c r="G50" s="111"/>
      <c r="H50" s="111"/>
      <c r="I50" s="112">
        <v>59</v>
      </c>
    </row>
    <row r="51" spans="1:9" ht="5.25" customHeight="1">
      <c r="A51" s="113"/>
      <c r="B51" s="114"/>
      <c r="C51" s="114"/>
      <c r="D51" s="115"/>
      <c r="E51" s="109"/>
      <c r="F51" s="113"/>
      <c r="G51" s="114"/>
      <c r="H51" s="114"/>
      <c r="I51" s="115"/>
    </row>
    <row r="52" spans="1:9" ht="12.75">
      <c r="A52" s="110" t="s">
        <v>245</v>
      </c>
      <c r="B52" s="111"/>
      <c r="C52" s="111"/>
      <c r="D52" s="112">
        <v>28</v>
      </c>
      <c r="E52" s="109"/>
      <c r="F52" s="110" t="s">
        <v>277</v>
      </c>
      <c r="G52" s="111"/>
      <c r="H52" s="111"/>
      <c r="I52" s="112">
        <v>60</v>
      </c>
    </row>
    <row r="53" spans="1:9" ht="5.25" customHeight="1">
      <c r="A53" s="113"/>
      <c r="B53" s="114"/>
      <c r="C53" s="114"/>
      <c r="D53" s="115"/>
      <c r="E53" s="109"/>
      <c r="F53" s="113"/>
      <c r="G53" s="114"/>
      <c r="H53" s="114"/>
      <c r="I53" s="115"/>
    </row>
    <row r="54" spans="1:9" ht="12.75">
      <c r="A54" s="110" t="s">
        <v>246</v>
      </c>
      <c r="B54" s="111"/>
      <c r="C54" s="111"/>
      <c r="D54" s="112">
        <v>29</v>
      </c>
      <c r="E54" s="109"/>
      <c r="F54" s="110" t="s">
        <v>278</v>
      </c>
      <c r="G54" s="111"/>
      <c r="H54" s="111"/>
      <c r="I54" s="112">
        <v>61</v>
      </c>
    </row>
    <row r="55" spans="1:9" ht="5.25" customHeight="1">
      <c r="A55" s="113"/>
      <c r="B55" s="114"/>
      <c r="C55" s="114"/>
      <c r="D55" s="115"/>
      <c r="E55" s="109"/>
      <c r="F55" s="113"/>
      <c r="G55" s="114"/>
      <c r="H55" s="114"/>
      <c r="I55" s="115"/>
    </row>
    <row r="56" spans="1:9" ht="12.75">
      <c r="A56" s="110" t="s">
        <v>247</v>
      </c>
      <c r="B56" s="111"/>
      <c r="C56" s="111"/>
      <c r="D56" s="112">
        <v>30</v>
      </c>
      <c r="E56" s="109"/>
      <c r="F56" s="110" t="s">
        <v>279</v>
      </c>
      <c r="G56" s="111"/>
      <c r="H56" s="111"/>
      <c r="I56" s="112">
        <v>62</v>
      </c>
    </row>
    <row r="57" spans="1:9" ht="5.25" customHeight="1">
      <c r="A57" s="113"/>
      <c r="B57" s="114"/>
      <c r="C57" s="114"/>
      <c r="D57" s="115"/>
      <c r="E57" s="109"/>
      <c r="F57" s="113"/>
      <c r="G57" s="114"/>
      <c r="H57" s="114"/>
      <c r="I57" s="115"/>
    </row>
    <row r="58" spans="1:9" ht="12.75">
      <c r="A58" s="110" t="s">
        <v>248</v>
      </c>
      <c r="B58" s="111"/>
      <c r="C58" s="111"/>
      <c r="D58" s="112">
        <v>31</v>
      </c>
      <c r="E58" s="109"/>
      <c r="F58" s="110"/>
      <c r="G58" s="111"/>
      <c r="H58" s="111"/>
      <c r="I58" s="112"/>
    </row>
    <row r="59" spans="1:9" ht="5.25" customHeight="1">
      <c r="A59" s="113"/>
      <c r="B59" s="114"/>
      <c r="C59" s="114"/>
      <c r="D59" s="115"/>
      <c r="E59" s="109"/>
      <c r="F59" s="113"/>
      <c r="G59" s="114"/>
      <c r="H59" s="114"/>
      <c r="I59" s="115"/>
    </row>
    <row r="60" spans="1:9" ht="12.75">
      <c r="A60" s="110" t="s">
        <v>249</v>
      </c>
      <c r="B60" s="111"/>
      <c r="C60" s="111"/>
      <c r="D60" s="112">
        <v>32</v>
      </c>
      <c r="E60" s="109"/>
      <c r="F60" s="110"/>
      <c r="G60" s="111"/>
      <c r="H60" s="111"/>
      <c r="I60" s="112"/>
    </row>
    <row r="61" spans="1:9" ht="5.25" customHeight="1">
      <c r="A61" s="113"/>
      <c r="B61" s="114"/>
      <c r="C61" s="114"/>
      <c r="D61" s="115"/>
      <c r="E61" s="109"/>
      <c r="F61" s="113"/>
      <c r="G61" s="114"/>
      <c r="H61" s="114"/>
      <c r="I61" s="115"/>
    </row>
    <row r="62" spans="1:9" ht="12.75">
      <c r="A62" s="110" t="s">
        <v>250</v>
      </c>
      <c r="B62" s="111"/>
      <c r="C62" s="111"/>
      <c r="D62" s="112">
        <v>33</v>
      </c>
      <c r="E62" s="109"/>
      <c r="F62" s="110"/>
      <c r="G62" s="111"/>
      <c r="H62" s="111"/>
      <c r="I62" s="112"/>
    </row>
    <row r="63" spans="1:9" ht="5.25" customHeight="1">
      <c r="A63" s="113"/>
      <c r="B63" s="114"/>
      <c r="C63" s="114"/>
      <c r="D63" s="115"/>
      <c r="E63" s="109"/>
      <c r="F63" s="113"/>
      <c r="G63" s="114"/>
      <c r="H63" s="114"/>
      <c r="I63" s="115"/>
    </row>
    <row r="64" spans="1:9" ht="12.75">
      <c r="A64" s="110" t="s">
        <v>251</v>
      </c>
      <c r="B64" s="111"/>
      <c r="C64" s="111"/>
      <c r="D64" s="112">
        <v>34</v>
      </c>
      <c r="E64" s="109"/>
      <c r="F64" s="110"/>
      <c r="G64" s="111"/>
      <c r="H64" s="111"/>
      <c r="I64" s="112"/>
    </row>
    <row r="65" spans="1:9" ht="5.25" customHeight="1">
      <c r="A65" s="113"/>
      <c r="B65" s="114"/>
      <c r="C65" s="114"/>
      <c r="D65" s="115"/>
      <c r="E65" s="109"/>
      <c r="F65" s="113"/>
      <c r="G65" s="114"/>
      <c r="H65" s="114"/>
      <c r="I65" s="115"/>
    </row>
    <row r="66" spans="1:9" ht="12.75">
      <c r="A66" s="110" t="s">
        <v>252</v>
      </c>
      <c r="B66" s="111"/>
      <c r="C66" s="111"/>
      <c r="D66" s="112">
        <v>35</v>
      </c>
      <c r="E66" s="109"/>
      <c r="F66" s="110"/>
      <c r="G66" s="111"/>
      <c r="H66" s="111"/>
      <c r="I66" s="112"/>
    </row>
    <row r="67" spans="1:9" ht="5.25" customHeight="1">
      <c r="A67" s="113"/>
      <c r="B67" s="114"/>
      <c r="C67" s="114"/>
      <c r="D67" s="115"/>
      <c r="E67" s="109"/>
      <c r="F67" s="113"/>
      <c r="G67" s="114"/>
      <c r="H67" s="114"/>
      <c r="I67" s="115"/>
    </row>
    <row r="68" spans="1:9" ht="12.75">
      <c r="A68" s="110" t="s">
        <v>253</v>
      </c>
      <c r="B68" s="111"/>
      <c r="C68" s="111"/>
      <c r="D68" s="112">
        <v>36</v>
      </c>
      <c r="E68" s="109"/>
      <c r="F68" s="110"/>
      <c r="G68" s="111"/>
      <c r="H68" s="111"/>
      <c r="I68" s="112"/>
    </row>
    <row r="69" spans="1:9" ht="5.25" customHeight="1">
      <c r="A69" s="113"/>
      <c r="B69" s="114"/>
      <c r="C69" s="114"/>
      <c r="D69" s="115"/>
      <c r="E69" s="109"/>
      <c r="F69" s="113"/>
      <c r="G69" s="114"/>
      <c r="H69" s="114"/>
      <c r="I69" s="115"/>
    </row>
    <row r="70" spans="1:9" ht="12.75">
      <c r="A70" s="110" t="s">
        <v>254</v>
      </c>
      <c r="B70" s="111"/>
      <c r="C70" s="111"/>
      <c r="D70" s="112">
        <v>37</v>
      </c>
      <c r="E70" s="109"/>
      <c r="F70" s="110"/>
      <c r="G70" s="111"/>
      <c r="H70" s="111"/>
      <c r="I70" s="112"/>
    </row>
    <row r="71" spans="1:9" ht="5.25" customHeight="1">
      <c r="A71" s="113"/>
      <c r="B71" s="114"/>
      <c r="C71" s="114"/>
      <c r="D71" s="115"/>
      <c r="E71" s="109"/>
      <c r="F71" s="113"/>
      <c r="G71" s="114"/>
      <c r="H71" s="114"/>
      <c r="I71" s="115"/>
    </row>
    <row r="72" spans="1:9" ht="12.75">
      <c r="A72" s="110" t="s">
        <v>255</v>
      </c>
      <c r="B72" s="111"/>
      <c r="C72" s="111"/>
      <c r="D72" s="112">
        <v>38</v>
      </c>
      <c r="E72" s="109"/>
      <c r="F72" s="110"/>
      <c r="G72" s="111"/>
      <c r="H72" s="111"/>
      <c r="I72" s="112"/>
    </row>
    <row r="73" spans="1:9" ht="5.25" customHeight="1">
      <c r="A73" s="113"/>
      <c r="B73" s="114"/>
      <c r="C73" s="114"/>
      <c r="D73" s="115"/>
      <c r="E73" s="100"/>
      <c r="F73" s="113"/>
      <c r="G73" s="114"/>
      <c r="H73" s="114"/>
      <c r="I73" s="115"/>
    </row>
    <row r="74" spans="1:9" ht="12.75">
      <c r="A74" s="110" t="s">
        <v>256</v>
      </c>
      <c r="B74" s="111"/>
      <c r="C74" s="111"/>
      <c r="D74" s="112">
        <v>39</v>
      </c>
      <c r="E74" s="100"/>
      <c r="F74" s="110"/>
      <c r="G74" s="111"/>
      <c r="H74" s="111"/>
      <c r="I74" s="112"/>
    </row>
    <row r="75" spans="1:9" ht="5.25" customHeight="1">
      <c r="A75" s="113"/>
      <c r="B75" s="114"/>
      <c r="C75" s="114"/>
      <c r="D75" s="115"/>
      <c r="E75" s="100"/>
      <c r="F75" s="113"/>
      <c r="G75" s="114"/>
      <c r="H75" s="114"/>
      <c r="I75" s="115"/>
    </row>
    <row r="76" spans="1:9" ht="12.75">
      <c r="A76" s="110" t="s">
        <v>257</v>
      </c>
      <c r="B76" s="111"/>
      <c r="C76" s="111"/>
      <c r="D76" s="112">
        <v>40</v>
      </c>
      <c r="E76" s="100"/>
      <c r="F76" s="110"/>
      <c r="G76" s="111"/>
      <c r="H76" s="111"/>
      <c r="I76" s="112"/>
    </row>
    <row r="77" spans="1:9" ht="5.25" customHeight="1">
      <c r="A77" s="116"/>
      <c r="B77" s="117"/>
      <c r="C77" s="117"/>
      <c r="D77" s="118"/>
      <c r="E77" s="100"/>
      <c r="F77" s="116"/>
      <c r="G77" s="117"/>
      <c r="H77" s="117"/>
      <c r="I77" s="118"/>
    </row>
    <row r="78" spans="1:4" ht="12.75">
      <c r="A78" s="119"/>
      <c r="B78" s="119"/>
      <c r="C78" s="119"/>
      <c r="D78" s="119"/>
    </row>
    <row r="79" spans="1:4" ht="12.75">
      <c r="A79" s="119"/>
      <c r="B79" s="119"/>
      <c r="C79" s="119"/>
      <c r="D79" s="119"/>
    </row>
    <row r="80" spans="1:4" ht="12.75">
      <c r="A80" s="119"/>
      <c r="B80" s="119"/>
      <c r="C80" s="119"/>
      <c r="D80" s="119"/>
    </row>
    <row r="81" spans="1:4" ht="12.75">
      <c r="A81" s="119"/>
      <c r="B81" s="119"/>
      <c r="C81" s="119"/>
      <c r="D81" s="119"/>
    </row>
    <row r="82" spans="1:4" ht="12.75">
      <c r="A82" s="119"/>
      <c r="B82" s="119"/>
      <c r="C82" s="119"/>
      <c r="D82" s="119"/>
    </row>
    <row r="83" spans="1:4" ht="12.75">
      <c r="A83" s="119"/>
      <c r="B83" s="119"/>
      <c r="C83" s="119"/>
      <c r="D83" s="119"/>
    </row>
    <row r="84" spans="1:4" ht="12.75">
      <c r="A84" s="119"/>
      <c r="B84" s="119"/>
      <c r="C84" s="119"/>
      <c r="D84" s="119"/>
    </row>
    <row r="85" spans="1:4" ht="12.75">
      <c r="A85" s="119"/>
      <c r="B85" s="119"/>
      <c r="C85" s="119"/>
      <c r="D85" s="119"/>
    </row>
    <row r="86" spans="1:4" ht="12.75">
      <c r="A86" s="119"/>
      <c r="B86" s="119"/>
      <c r="C86" s="119"/>
      <c r="D86" s="119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6" zoomScaleSheetLayoutView="96" zoomScalePageLayoutView="0" workbookViewId="0" topLeftCell="A1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7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50</v>
      </c>
      <c r="D66" s="38">
        <v>40</v>
      </c>
      <c r="E66" s="38">
        <v>20</v>
      </c>
      <c r="F66" s="39">
        <v>50</v>
      </c>
      <c r="G66" s="40"/>
      <c r="H66" s="156">
        <v>0.105</v>
      </c>
      <c r="I66" s="157">
        <v>0.084</v>
      </c>
      <c r="J66" s="157">
        <v>0.037</v>
      </c>
      <c r="K66" s="41">
        <v>44.047619047619044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>
        <v>13775</v>
      </c>
      <c r="D73" s="30">
        <v>14041</v>
      </c>
      <c r="E73" s="30">
        <v>12713</v>
      </c>
      <c r="F73" s="31"/>
      <c r="G73" s="31"/>
      <c r="H73" s="155">
        <v>35.664</v>
      </c>
      <c r="I73" s="155">
        <v>42.245</v>
      </c>
      <c r="J73" s="155">
        <v>37.621</v>
      </c>
      <c r="K73" s="32"/>
    </row>
    <row r="74" spans="1:11" s="33" customFormat="1" ht="11.25" customHeight="1">
      <c r="A74" s="35" t="s">
        <v>58</v>
      </c>
      <c r="B74" s="29"/>
      <c r="C74" s="30">
        <v>4652</v>
      </c>
      <c r="D74" s="30">
        <v>4577</v>
      </c>
      <c r="E74" s="30">
        <v>4250</v>
      </c>
      <c r="F74" s="31"/>
      <c r="G74" s="31"/>
      <c r="H74" s="155">
        <v>15.352</v>
      </c>
      <c r="I74" s="155">
        <v>14.996</v>
      </c>
      <c r="J74" s="155">
        <v>13.27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>
        <v>393</v>
      </c>
      <c r="D76" s="30">
        <v>435</v>
      </c>
      <c r="E76" s="30">
        <v>401</v>
      </c>
      <c r="F76" s="31"/>
      <c r="G76" s="31"/>
      <c r="H76" s="155">
        <v>0.792</v>
      </c>
      <c r="I76" s="155">
        <v>0.828</v>
      </c>
      <c r="J76" s="155">
        <v>0.986</v>
      </c>
      <c r="K76" s="32"/>
    </row>
    <row r="77" spans="1:11" s="33" customFormat="1" ht="11.25" customHeight="1">
      <c r="A77" s="35" t="s">
        <v>61</v>
      </c>
      <c r="B77" s="29"/>
      <c r="C77" s="30">
        <v>4592</v>
      </c>
      <c r="D77" s="30">
        <v>4704</v>
      </c>
      <c r="E77" s="30">
        <v>4324</v>
      </c>
      <c r="F77" s="31"/>
      <c r="G77" s="31"/>
      <c r="H77" s="155">
        <v>13.689</v>
      </c>
      <c r="I77" s="155">
        <v>14.536</v>
      </c>
      <c r="J77" s="155">
        <v>12.358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>
        <v>41659</v>
      </c>
      <c r="D79" s="30">
        <v>42350</v>
      </c>
      <c r="E79" s="30">
        <v>39932</v>
      </c>
      <c r="F79" s="31"/>
      <c r="G79" s="31"/>
      <c r="H79" s="155">
        <v>128.86</v>
      </c>
      <c r="I79" s="155">
        <v>137.326</v>
      </c>
      <c r="J79" s="155">
        <v>128.2</v>
      </c>
      <c r="K79" s="32"/>
    </row>
    <row r="80" spans="1:11" s="42" customFormat="1" ht="11.25" customHeight="1">
      <c r="A80" s="43" t="s">
        <v>64</v>
      </c>
      <c r="B80" s="37"/>
      <c r="C80" s="38">
        <v>65071</v>
      </c>
      <c r="D80" s="38">
        <v>66107</v>
      </c>
      <c r="E80" s="38">
        <v>61620</v>
      </c>
      <c r="F80" s="39">
        <v>93.21251909782625</v>
      </c>
      <c r="G80" s="40"/>
      <c r="H80" s="156">
        <v>194.35700000000003</v>
      </c>
      <c r="I80" s="157">
        <v>209.93099999999998</v>
      </c>
      <c r="J80" s="157">
        <v>192.435</v>
      </c>
      <c r="K80" s="41">
        <v>91.66583305943382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65121</v>
      </c>
      <c r="D87" s="53">
        <v>66147</v>
      </c>
      <c r="E87" s="53">
        <v>61640</v>
      </c>
      <c r="F87" s="54">
        <f>IF(D87&gt;0,100*E87/D87,0)</f>
        <v>93.18638789363085</v>
      </c>
      <c r="G87" s="40"/>
      <c r="H87" s="160">
        <v>194.46200000000002</v>
      </c>
      <c r="I87" s="161">
        <v>210.015</v>
      </c>
      <c r="J87" s="161">
        <v>192.472</v>
      </c>
      <c r="K87" s="54">
        <f>IF(I87&gt;0,100*J87/I87,0)</f>
        <v>91.64678713425232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6" zoomScaleSheetLayoutView="96" zoomScalePageLayoutView="0" workbookViewId="0" topLeftCell="A1">
      <selection activeCell="I66" sqref="I6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8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6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>
        <v>0.21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>
        <v>0.087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>
        <v>0.297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33</v>
      </c>
      <c r="D17" s="38">
        <v>45</v>
      </c>
      <c r="E17" s="38">
        <v>33</v>
      </c>
      <c r="F17" s="39">
        <v>73.33333333333333</v>
      </c>
      <c r="G17" s="40"/>
      <c r="H17" s="156">
        <v>0.039</v>
      </c>
      <c r="I17" s="157">
        <v>0.032</v>
      </c>
      <c r="J17" s="157">
        <v>0.047</v>
      </c>
      <c r="K17" s="41">
        <v>146.875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2660</v>
      </c>
      <c r="D19" s="30">
        <v>2109</v>
      </c>
      <c r="E19" s="30">
        <v>2390</v>
      </c>
      <c r="F19" s="31"/>
      <c r="G19" s="31"/>
      <c r="H19" s="155">
        <v>7.204</v>
      </c>
      <c r="I19" s="155">
        <v>4.22</v>
      </c>
      <c r="J19" s="155">
        <v>4.541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2660</v>
      </c>
      <c r="D22" s="38">
        <v>2109</v>
      </c>
      <c r="E22" s="38">
        <v>2390</v>
      </c>
      <c r="F22" s="39">
        <v>113.32385016595543</v>
      </c>
      <c r="G22" s="40"/>
      <c r="H22" s="156">
        <v>7.204</v>
      </c>
      <c r="I22" s="157">
        <v>4.22</v>
      </c>
      <c r="J22" s="157">
        <v>4.541</v>
      </c>
      <c r="K22" s="41">
        <v>107.60663507109005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4077</v>
      </c>
      <c r="D24" s="38">
        <v>4366</v>
      </c>
      <c r="E24" s="38">
        <v>4261</v>
      </c>
      <c r="F24" s="39">
        <v>97.59505267979844</v>
      </c>
      <c r="G24" s="40"/>
      <c r="H24" s="156">
        <v>7.574</v>
      </c>
      <c r="I24" s="157">
        <v>7.245</v>
      </c>
      <c r="J24" s="157">
        <v>7.356</v>
      </c>
      <c r="K24" s="41">
        <v>101.5320910973085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711</v>
      </c>
      <c r="D26" s="38">
        <v>960</v>
      </c>
      <c r="E26" s="38">
        <v>1100</v>
      </c>
      <c r="F26" s="39">
        <v>114.58333333333333</v>
      </c>
      <c r="G26" s="40"/>
      <c r="H26" s="156">
        <v>1.225</v>
      </c>
      <c r="I26" s="157">
        <v>2.089</v>
      </c>
      <c r="J26" s="157">
        <v>2.75</v>
      </c>
      <c r="K26" s="41">
        <v>131.64193393968407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4903</v>
      </c>
      <c r="D28" s="30">
        <v>2587</v>
      </c>
      <c r="E28" s="30">
        <v>2952</v>
      </c>
      <c r="F28" s="31"/>
      <c r="G28" s="31"/>
      <c r="H28" s="155">
        <v>10.576</v>
      </c>
      <c r="I28" s="155">
        <v>6.008</v>
      </c>
      <c r="J28" s="155">
        <v>7.603</v>
      </c>
      <c r="K28" s="32"/>
    </row>
    <row r="29" spans="1:11" s="33" customFormat="1" ht="11.25" customHeight="1">
      <c r="A29" s="35" t="s">
        <v>22</v>
      </c>
      <c r="B29" s="29"/>
      <c r="C29" s="30">
        <v>5184</v>
      </c>
      <c r="D29" s="30">
        <v>4238</v>
      </c>
      <c r="E29" s="30">
        <v>4342</v>
      </c>
      <c r="F29" s="31"/>
      <c r="G29" s="31"/>
      <c r="H29" s="155">
        <v>5.213</v>
      </c>
      <c r="I29" s="155">
        <v>3.893</v>
      </c>
      <c r="J29" s="155">
        <v>3.563</v>
      </c>
      <c r="K29" s="32"/>
    </row>
    <row r="30" spans="1:11" s="33" customFormat="1" ht="11.25" customHeight="1">
      <c r="A30" s="35" t="s">
        <v>23</v>
      </c>
      <c r="B30" s="29"/>
      <c r="C30" s="30">
        <v>8384</v>
      </c>
      <c r="D30" s="30">
        <v>8067</v>
      </c>
      <c r="E30" s="30">
        <v>6955</v>
      </c>
      <c r="F30" s="31"/>
      <c r="G30" s="31"/>
      <c r="H30" s="155">
        <v>12.44</v>
      </c>
      <c r="I30" s="155">
        <v>11.174</v>
      </c>
      <c r="J30" s="155">
        <v>9.159</v>
      </c>
      <c r="K30" s="32"/>
    </row>
    <row r="31" spans="1:11" s="42" customFormat="1" ht="11.25" customHeight="1">
      <c r="A31" s="43" t="s">
        <v>24</v>
      </c>
      <c r="B31" s="37"/>
      <c r="C31" s="38">
        <v>18471</v>
      </c>
      <c r="D31" s="38">
        <v>14892</v>
      </c>
      <c r="E31" s="38">
        <v>14249</v>
      </c>
      <c r="F31" s="39">
        <v>95.6822455009401</v>
      </c>
      <c r="G31" s="40"/>
      <c r="H31" s="156">
        <v>28.229</v>
      </c>
      <c r="I31" s="157">
        <v>21.075</v>
      </c>
      <c r="J31" s="157">
        <v>20.325000000000003</v>
      </c>
      <c r="K31" s="41">
        <v>96.44128113879005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76</v>
      </c>
      <c r="D33" s="30">
        <v>134</v>
      </c>
      <c r="E33" s="30">
        <v>30</v>
      </c>
      <c r="F33" s="31"/>
      <c r="G33" s="31"/>
      <c r="H33" s="155">
        <v>0.179</v>
      </c>
      <c r="I33" s="155">
        <v>0.167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1467</v>
      </c>
      <c r="D34" s="30">
        <v>2599</v>
      </c>
      <c r="E34" s="30">
        <v>2250</v>
      </c>
      <c r="F34" s="31"/>
      <c r="G34" s="31"/>
      <c r="H34" s="155">
        <v>2.45</v>
      </c>
      <c r="I34" s="155">
        <v>4.276</v>
      </c>
      <c r="J34" s="155">
        <v>4</v>
      </c>
      <c r="K34" s="32"/>
    </row>
    <row r="35" spans="1:11" s="33" customFormat="1" ht="11.25" customHeight="1">
      <c r="A35" s="35" t="s">
        <v>27</v>
      </c>
      <c r="B35" s="29"/>
      <c r="C35" s="30">
        <v>515</v>
      </c>
      <c r="D35" s="30">
        <v>621</v>
      </c>
      <c r="E35" s="30">
        <v>500</v>
      </c>
      <c r="F35" s="31"/>
      <c r="G35" s="31"/>
      <c r="H35" s="155">
        <v>1.052</v>
      </c>
      <c r="I35" s="155">
        <v>1.249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11</v>
      </c>
      <c r="D36" s="30">
        <v>5</v>
      </c>
      <c r="E36" s="30">
        <v>5</v>
      </c>
      <c r="F36" s="31"/>
      <c r="G36" s="31"/>
      <c r="H36" s="155">
        <v>0.021</v>
      </c>
      <c r="I36" s="155">
        <v>0.01</v>
      </c>
      <c r="J36" s="155">
        <v>0.065</v>
      </c>
      <c r="K36" s="32"/>
    </row>
    <row r="37" spans="1:11" s="42" customFormat="1" ht="11.25" customHeight="1">
      <c r="A37" s="36" t="s">
        <v>29</v>
      </c>
      <c r="B37" s="37"/>
      <c r="C37" s="38">
        <v>2069</v>
      </c>
      <c r="D37" s="38">
        <v>3359</v>
      </c>
      <c r="E37" s="38">
        <v>2785</v>
      </c>
      <c r="F37" s="39">
        <v>82.91158082762728</v>
      </c>
      <c r="G37" s="40"/>
      <c r="H37" s="156">
        <v>3.702</v>
      </c>
      <c r="I37" s="157">
        <v>5.702</v>
      </c>
      <c r="J37" s="157">
        <v>4.065</v>
      </c>
      <c r="K37" s="41">
        <v>71.29077516660821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6</v>
      </c>
      <c r="D39" s="38">
        <v>2</v>
      </c>
      <c r="E39" s="38">
        <v>2</v>
      </c>
      <c r="F39" s="39">
        <v>100</v>
      </c>
      <c r="G39" s="40"/>
      <c r="H39" s="156">
        <v>0.009</v>
      </c>
      <c r="I39" s="157">
        <v>0.003</v>
      </c>
      <c r="J39" s="157">
        <v>0.003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5676</v>
      </c>
      <c r="D41" s="30">
        <v>5326</v>
      </c>
      <c r="E41" s="30">
        <v>3729</v>
      </c>
      <c r="F41" s="31"/>
      <c r="G41" s="31"/>
      <c r="H41" s="155">
        <v>6.145</v>
      </c>
      <c r="I41" s="155">
        <v>3.001</v>
      </c>
      <c r="J41" s="155">
        <v>3.3</v>
      </c>
      <c r="K41" s="32"/>
    </row>
    <row r="42" spans="1:11" s="33" customFormat="1" ht="11.25" customHeight="1">
      <c r="A42" s="35" t="s">
        <v>32</v>
      </c>
      <c r="B42" s="29"/>
      <c r="C42" s="30">
        <v>65062</v>
      </c>
      <c r="D42" s="30">
        <v>68631</v>
      </c>
      <c r="E42" s="30">
        <v>66720</v>
      </c>
      <c r="F42" s="31"/>
      <c r="G42" s="31"/>
      <c r="H42" s="155">
        <v>109.3</v>
      </c>
      <c r="I42" s="155">
        <v>92.846</v>
      </c>
      <c r="J42" s="155">
        <v>104.787</v>
      </c>
      <c r="K42" s="32"/>
    </row>
    <row r="43" spans="1:11" s="33" customFormat="1" ht="11.25" customHeight="1">
      <c r="A43" s="35" t="s">
        <v>33</v>
      </c>
      <c r="B43" s="29"/>
      <c r="C43" s="30">
        <v>9353</v>
      </c>
      <c r="D43" s="30">
        <v>12530</v>
      </c>
      <c r="E43" s="30">
        <v>12418</v>
      </c>
      <c r="F43" s="31"/>
      <c r="G43" s="31"/>
      <c r="H43" s="155">
        <v>21.583</v>
      </c>
      <c r="I43" s="155">
        <v>17.576</v>
      </c>
      <c r="J43" s="155">
        <v>23.473</v>
      </c>
      <c r="K43" s="32"/>
    </row>
    <row r="44" spans="1:11" s="33" customFormat="1" ht="11.25" customHeight="1">
      <c r="A44" s="35" t="s">
        <v>34</v>
      </c>
      <c r="B44" s="29"/>
      <c r="C44" s="30">
        <v>38285</v>
      </c>
      <c r="D44" s="30">
        <v>48726</v>
      </c>
      <c r="E44" s="30">
        <v>40072</v>
      </c>
      <c r="F44" s="31"/>
      <c r="G44" s="31"/>
      <c r="H44" s="155">
        <v>62.954</v>
      </c>
      <c r="I44" s="155">
        <v>48.334</v>
      </c>
      <c r="J44" s="155">
        <v>50.695</v>
      </c>
      <c r="K44" s="32"/>
    </row>
    <row r="45" spans="1:11" s="33" customFormat="1" ht="11.25" customHeight="1">
      <c r="A45" s="35" t="s">
        <v>35</v>
      </c>
      <c r="B45" s="29"/>
      <c r="C45" s="30">
        <v>16090</v>
      </c>
      <c r="D45" s="30">
        <v>16499</v>
      </c>
      <c r="E45" s="30">
        <v>15565</v>
      </c>
      <c r="F45" s="31"/>
      <c r="G45" s="31"/>
      <c r="H45" s="155">
        <v>18.583</v>
      </c>
      <c r="I45" s="155">
        <v>13.802</v>
      </c>
      <c r="J45" s="155">
        <v>17.92</v>
      </c>
      <c r="K45" s="32"/>
    </row>
    <row r="46" spans="1:11" s="33" customFormat="1" ht="11.25" customHeight="1">
      <c r="A46" s="35" t="s">
        <v>36</v>
      </c>
      <c r="B46" s="29"/>
      <c r="C46" s="30">
        <v>28933</v>
      </c>
      <c r="D46" s="30">
        <v>28766</v>
      </c>
      <c r="E46" s="30">
        <v>26998</v>
      </c>
      <c r="F46" s="31"/>
      <c r="G46" s="31"/>
      <c r="H46" s="155">
        <v>25.335</v>
      </c>
      <c r="I46" s="155">
        <v>21.41</v>
      </c>
      <c r="J46" s="155">
        <v>30.119</v>
      </c>
      <c r="K46" s="32"/>
    </row>
    <row r="47" spans="1:11" s="33" customFormat="1" ht="11.25" customHeight="1">
      <c r="A47" s="35" t="s">
        <v>37</v>
      </c>
      <c r="B47" s="29"/>
      <c r="C47" s="30">
        <v>44322</v>
      </c>
      <c r="D47" s="30">
        <v>41393</v>
      </c>
      <c r="E47" s="30">
        <v>37339</v>
      </c>
      <c r="F47" s="31"/>
      <c r="G47" s="31"/>
      <c r="H47" s="155">
        <v>56.314</v>
      </c>
      <c r="I47" s="155">
        <v>49.989</v>
      </c>
      <c r="J47" s="155">
        <v>46.474</v>
      </c>
      <c r="K47" s="32"/>
    </row>
    <row r="48" spans="1:11" s="33" customFormat="1" ht="11.25" customHeight="1">
      <c r="A48" s="35" t="s">
        <v>38</v>
      </c>
      <c r="B48" s="29"/>
      <c r="C48" s="30">
        <v>45169</v>
      </c>
      <c r="D48" s="30">
        <v>47910</v>
      </c>
      <c r="E48" s="30">
        <v>42124</v>
      </c>
      <c r="F48" s="31"/>
      <c r="G48" s="31"/>
      <c r="H48" s="155">
        <v>71.687</v>
      </c>
      <c r="I48" s="155">
        <v>41.135</v>
      </c>
      <c r="J48" s="155">
        <v>58.452</v>
      </c>
      <c r="K48" s="32"/>
    </row>
    <row r="49" spans="1:11" s="33" customFormat="1" ht="11.25" customHeight="1">
      <c r="A49" s="35" t="s">
        <v>39</v>
      </c>
      <c r="B49" s="29"/>
      <c r="C49" s="30">
        <v>26263</v>
      </c>
      <c r="D49" s="30">
        <v>26061</v>
      </c>
      <c r="E49" s="30">
        <v>24665</v>
      </c>
      <c r="F49" s="31"/>
      <c r="G49" s="31"/>
      <c r="H49" s="155">
        <v>39.556</v>
      </c>
      <c r="I49" s="155">
        <v>24.433</v>
      </c>
      <c r="J49" s="155">
        <v>26.603</v>
      </c>
      <c r="K49" s="32"/>
    </row>
    <row r="50" spans="1:11" s="42" customFormat="1" ht="11.25" customHeight="1">
      <c r="A50" s="43" t="s">
        <v>40</v>
      </c>
      <c r="B50" s="37"/>
      <c r="C50" s="38">
        <v>279153</v>
      </c>
      <c r="D50" s="38">
        <v>295842</v>
      </c>
      <c r="E50" s="38">
        <v>269630</v>
      </c>
      <c r="F50" s="39">
        <v>91.13986519831532</v>
      </c>
      <c r="G50" s="40"/>
      <c r="H50" s="156">
        <v>411.457</v>
      </c>
      <c r="I50" s="157">
        <v>312.526</v>
      </c>
      <c r="J50" s="157">
        <v>361.82300000000004</v>
      </c>
      <c r="K50" s="41">
        <v>115.77372762586154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1058</v>
      </c>
      <c r="D52" s="38">
        <v>1281</v>
      </c>
      <c r="E52" s="38">
        <v>1281</v>
      </c>
      <c r="F52" s="39">
        <v>100</v>
      </c>
      <c r="G52" s="40"/>
      <c r="H52" s="156">
        <v>1.108</v>
      </c>
      <c r="I52" s="157">
        <v>1.018</v>
      </c>
      <c r="J52" s="157">
        <v>1.018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3519</v>
      </c>
      <c r="D54" s="30">
        <v>3032</v>
      </c>
      <c r="E54" s="30">
        <v>2889</v>
      </c>
      <c r="F54" s="31"/>
      <c r="G54" s="31"/>
      <c r="H54" s="155">
        <v>5.169</v>
      </c>
      <c r="I54" s="155">
        <v>4.483</v>
      </c>
      <c r="J54" s="155">
        <v>4.524</v>
      </c>
      <c r="K54" s="32"/>
    </row>
    <row r="55" spans="1:11" s="33" customFormat="1" ht="11.25" customHeight="1">
      <c r="A55" s="35" t="s">
        <v>43</v>
      </c>
      <c r="B55" s="29"/>
      <c r="C55" s="30">
        <v>906</v>
      </c>
      <c r="D55" s="30">
        <v>820</v>
      </c>
      <c r="E55" s="30">
        <v>798</v>
      </c>
      <c r="F55" s="31"/>
      <c r="G55" s="31"/>
      <c r="H55" s="155">
        <v>0.823</v>
      </c>
      <c r="I55" s="155">
        <v>0.657</v>
      </c>
      <c r="J55" s="155">
        <v>0.8</v>
      </c>
      <c r="K55" s="32"/>
    </row>
    <row r="56" spans="1:11" s="33" customFormat="1" ht="11.25" customHeight="1">
      <c r="A56" s="35" t="s">
        <v>44</v>
      </c>
      <c r="B56" s="29"/>
      <c r="C56" s="30">
        <v>133396</v>
      </c>
      <c r="D56" s="30">
        <v>128971</v>
      </c>
      <c r="E56" s="30">
        <v>120740</v>
      </c>
      <c r="F56" s="31"/>
      <c r="G56" s="31"/>
      <c r="H56" s="155">
        <v>109.798</v>
      </c>
      <c r="I56" s="155">
        <v>94.471</v>
      </c>
      <c r="J56" s="155">
        <v>105.47</v>
      </c>
      <c r="K56" s="32"/>
    </row>
    <row r="57" spans="1:11" s="33" customFormat="1" ht="11.25" customHeight="1">
      <c r="A57" s="35" t="s">
        <v>45</v>
      </c>
      <c r="B57" s="29"/>
      <c r="C57" s="30">
        <v>29703</v>
      </c>
      <c r="D57" s="30">
        <v>26345</v>
      </c>
      <c r="E57" s="30">
        <v>23807</v>
      </c>
      <c r="F57" s="31"/>
      <c r="G57" s="31"/>
      <c r="H57" s="155">
        <v>34.4</v>
      </c>
      <c r="I57" s="155">
        <v>16.7</v>
      </c>
      <c r="J57" s="155">
        <v>24.182</v>
      </c>
      <c r="K57" s="32"/>
    </row>
    <row r="58" spans="1:11" s="33" customFormat="1" ht="11.25" customHeight="1">
      <c r="A58" s="35" t="s">
        <v>46</v>
      </c>
      <c r="B58" s="29"/>
      <c r="C58" s="30">
        <v>1464</v>
      </c>
      <c r="D58" s="30">
        <v>1160</v>
      </c>
      <c r="E58" s="30">
        <v>964</v>
      </c>
      <c r="F58" s="31"/>
      <c r="G58" s="31"/>
      <c r="H58" s="155">
        <v>1.248</v>
      </c>
      <c r="I58" s="155">
        <v>0.509</v>
      </c>
      <c r="J58" s="155">
        <v>0.964</v>
      </c>
      <c r="K58" s="32"/>
    </row>
    <row r="59" spans="1:11" s="42" customFormat="1" ht="11.25" customHeight="1">
      <c r="A59" s="36" t="s">
        <v>47</v>
      </c>
      <c r="B59" s="37"/>
      <c r="C59" s="38">
        <v>168988</v>
      </c>
      <c r="D59" s="38">
        <v>160328</v>
      </c>
      <c r="E59" s="38">
        <v>149198</v>
      </c>
      <c r="F59" s="39">
        <v>93.05798113866574</v>
      </c>
      <c r="G59" s="40"/>
      <c r="H59" s="156">
        <v>151.438</v>
      </c>
      <c r="I59" s="157">
        <v>116.82000000000001</v>
      </c>
      <c r="J59" s="157">
        <v>135.94</v>
      </c>
      <c r="K59" s="41">
        <v>116.36706043485704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469</v>
      </c>
      <c r="D61" s="30">
        <v>455</v>
      </c>
      <c r="E61" s="30">
        <v>380</v>
      </c>
      <c r="F61" s="31"/>
      <c r="G61" s="31"/>
      <c r="H61" s="155">
        <v>0.257</v>
      </c>
      <c r="I61" s="155">
        <v>0.313</v>
      </c>
      <c r="J61" s="155">
        <v>0.32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>
        <v>576</v>
      </c>
      <c r="D63" s="30">
        <v>363</v>
      </c>
      <c r="E63" s="30">
        <v>348</v>
      </c>
      <c r="F63" s="31"/>
      <c r="G63" s="31"/>
      <c r="H63" s="155">
        <v>0.537</v>
      </c>
      <c r="I63" s="155">
        <v>0.26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1045</v>
      </c>
      <c r="D64" s="38">
        <v>818</v>
      </c>
      <c r="E64" s="38">
        <v>728</v>
      </c>
      <c r="F64" s="39">
        <v>88.99755501222494</v>
      </c>
      <c r="G64" s="40"/>
      <c r="H64" s="156">
        <v>0.794</v>
      </c>
      <c r="I64" s="157">
        <v>0.573</v>
      </c>
      <c r="J64" s="157">
        <v>0.32</v>
      </c>
      <c r="K64" s="41">
        <v>55.84642233856894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10</v>
      </c>
      <c r="D66" s="38">
        <v>10</v>
      </c>
      <c r="E66" s="38">
        <v>55</v>
      </c>
      <c r="F66" s="39">
        <v>550</v>
      </c>
      <c r="G66" s="40"/>
      <c r="H66" s="156">
        <v>0.01</v>
      </c>
      <c r="I66" s="157">
        <v>0.011</v>
      </c>
      <c r="J66" s="157">
        <v>0.067</v>
      </c>
      <c r="K66" s="41">
        <v>609.0909090909091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11216</v>
      </c>
      <c r="D68" s="30">
        <v>10905</v>
      </c>
      <c r="E68" s="30">
        <v>7500</v>
      </c>
      <c r="F68" s="31"/>
      <c r="G68" s="31"/>
      <c r="H68" s="155">
        <v>15.842</v>
      </c>
      <c r="I68" s="155">
        <v>12.851</v>
      </c>
      <c r="J68" s="155">
        <v>10</v>
      </c>
      <c r="K68" s="32"/>
    </row>
    <row r="69" spans="1:11" s="33" customFormat="1" ht="11.25" customHeight="1">
      <c r="A69" s="35" t="s">
        <v>54</v>
      </c>
      <c r="B69" s="29"/>
      <c r="C69" s="30">
        <v>740</v>
      </c>
      <c r="D69" s="30">
        <v>413</v>
      </c>
      <c r="E69" s="30">
        <v>380</v>
      </c>
      <c r="F69" s="31"/>
      <c r="G69" s="31"/>
      <c r="H69" s="155">
        <v>1.839</v>
      </c>
      <c r="I69" s="155">
        <v>0.781</v>
      </c>
      <c r="J69" s="155">
        <v>1.1</v>
      </c>
      <c r="K69" s="32"/>
    </row>
    <row r="70" spans="1:11" s="42" customFormat="1" ht="11.25" customHeight="1">
      <c r="A70" s="36" t="s">
        <v>55</v>
      </c>
      <c r="B70" s="37"/>
      <c r="C70" s="38">
        <v>11956</v>
      </c>
      <c r="D70" s="38">
        <v>11318</v>
      </c>
      <c r="E70" s="38">
        <v>7880</v>
      </c>
      <c r="F70" s="39">
        <v>69.6236084113801</v>
      </c>
      <c r="G70" s="40"/>
      <c r="H70" s="156">
        <v>17.681</v>
      </c>
      <c r="I70" s="157">
        <v>13.632000000000001</v>
      </c>
      <c r="J70" s="157">
        <v>11.1</v>
      </c>
      <c r="K70" s="41">
        <v>81.42605633802816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28</v>
      </c>
      <c r="D72" s="30"/>
      <c r="E72" s="30">
        <v>2</v>
      </c>
      <c r="F72" s="31"/>
      <c r="G72" s="31"/>
      <c r="H72" s="155">
        <v>0.021</v>
      </c>
      <c r="I72" s="155"/>
      <c r="J72" s="155">
        <v>0.001</v>
      </c>
      <c r="K72" s="32"/>
    </row>
    <row r="73" spans="1:11" s="33" customFormat="1" ht="11.25" customHeight="1">
      <c r="A73" s="35" t="s">
        <v>57</v>
      </c>
      <c r="B73" s="29"/>
      <c r="C73" s="30">
        <v>56389</v>
      </c>
      <c r="D73" s="30">
        <v>56389</v>
      </c>
      <c r="E73" s="30">
        <v>54500</v>
      </c>
      <c r="F73" s="31"/>
      <c r="G73" s="31"/>
      <c r="H73" s="155">
        <v>88.255</v>
      </c>
      <c r="I73" s="155">
        <v>88.947</v>
      </c>
      <c r="J73" s="155">
        <v>85.29</v>
      </c>
      <c r="K73" s="32"/>
    </row>
    <row r="74" spans="1:11" s="33" customFormat="1" ht="11.25" customHeight="1">
      <c r="A74" s="35" t="s">
        <v>58</v>
      </c>
      <c r="B74" s="29"/>
      <c r="C74" s="30">
        <v>28327</v>
      </c>
      <c r="D74" s="30">
        <v>27434</v>
      </c>
      <c r="E74" s="30">
        <v>25600</v>
      </c>
      <c r="F74" s="31"/>
      <c r="G74" s="31"/>
      <c r="H74" s="155">
        <v>47.055</v>
      </c>
      <c r="I74" s="155">
        <v>29.509</v>
      </c>
      <c r="J74" s="155">
        <v>41.825</v>
      </c>
      <c r="K74" s="32"/>
    </row>
    <row r="75" spans="1:11" s="33" customFormat="1" ht="11.25" customHeight="1">
      <c r="A75" s="35" t="s">
        <v>59</v>
      </c>
      <c r="B75" s="29"/>
      <c r="C75" s="30">
        <v>1376</v>
      </c>
      <c r="D75" s="30">
        <v>776</v>
      </c>
      <c r="E75" s="30">
        <v>631</v>
      </c>
      <c r="F75" s="31"/>
      <c r="G75" s="31"/>
      <c r="H75" s="155">
        <v>0.994</v>
      </c>
      <c r="I75" s="155">
        <v>0.741</v>
      </c>
      <c r="J75" s="155">
        <v>0.603</v>
      </c>
      <c r="K75" s="32"/>
    </row>
    <row r="76" spans="1:11" s="33" customFormat="1" ht="11.25" customHeight="1">
      <c r="A76" s="35" t="s">
        <v>60</v>
      </c>
      <c r="B76" s="29"/>
      <c r="C76" s="30">
        <v>15287</v>
      </c>
      <c r="D76" s="30">
        <v>15062</v>
      </c>
      <c r="E76" s="30">
        <v>14617</v>
      </c>
      <c r="F76" s="31"/>
      <c r="G76" s="31"/>
      <c r="H76" s="155">
        <v>23.115</v>
      </c>
      <c r="I76" s="155">
        <v>19.592</v>
      </c>
      <c r="J76" s="155">
        <v>24.849</v>
      </c>
      <c r="K76" s="32"/>
    </row>
    <row r="77" spans="1:11" s="33" customFormat="1" ht="11.25" customHeight="1">
      <c r="A77" s="35" t="s">
        <v>61</v>
      </c>
      <c r="B77" s="29"/>
      <c r="C77" s="30">
        <v>624</v>
      </c>
      <c r="D77" s="30">
        <v>623</v>
      </c>
      <c r="E77" s="30">
        <v>544</v>
      </c>
      <c r="F77" s="31"/>
      <c r="G77" s="31"/>
      <c r="H77" s="155">
        <v>0.654</v>
      </c>
      <c r="I77" s="155">
        <v>0.775</v>
      </c>
      <c r="J77" s="155">
        <v>0.778</v>
      </c>
      <c r="K77" s="32"/>
    </row>
    <row r="78" spans="1:11" s="33" customFormat="1" ht="11.25" customHeight="1">
      <c r="A78" s="35" t="s">
        <v>62</v>
      </c>
      <c r="B78" s="29"/>
      <c r="C78" s="30">
        <v>1447</v>
      </c>
      <c r="D78" s="30">
        <v>1354</v>
      </c>
      <c r="E78" s="30">
        <v>970</v>
      </c>
      <c r="F78" s="31"/>
      <c r="G78" s="31"/>
      <c r="H78" s="155">
        <v>1.171</v>
      </c>
      <c r="I78" s="155">
        <v>1.287</v>
      </c>
      <c r="J78" s="155">
        <v>1.067</v>
      </c>
      <c r="K78" s="32"/>
    </row>
    <row r="79" spans="1:11" s="33" customFormat="1" ht="11.25" customHeight="1">
      <c r="A79" s="35" t="s">
        <v>63</v>
      </c>
      <c r="B79" s="29"/>
      <c r="C79" s="30">
        <v>97561</v>
      </c>
      <c r="D79" s="30">
        <v>104800</v>
      </c>
      <c r="E79" s="30">
        <v>100600</v>
      </c>
      <c r="F79" s="31"/>
      <c r="G79" s="31"/>
      <c r="H79" s="155">
        <v>158.611</v>
      </c>
      <c r="I79" s="155">
        <v>147.99</v>
      </c>
      <c r="J79" s="155">
        <v>181.08</v>
      </c>
      <c r="K79" s="32"/>
    </row>
    <row r="80" spans="1:11" s="42" customFormat="1" ht="11.25" customHeight="1">
      <c r="A80" s="43" t="s">
        <v>64</v>
      </c>
      <c r="B80" s="37"/>
      <c r="C80" s="38">
        <v>201039</v>
      </c>
      <c r="D80" s="38">
        <v>206438</v>
      </c>
      <c r="E80" s="38">
        <v>197464</v>
      </c>
      <c r="F80" s="39">
        <v>95.65293211521134</v>
      </c>
      <c r="G80" s="40"/>
      <c r="H80" s="156">
        <v>319.876</v>
      </c>
      <c r="I80" s="157">
        <v>288.841</v>
      </c>
      <c r="J80" s="157">
        <v>335.49300000000005</v>
      </c>
      <c r="K80" s="41">
        <v>116.15144664365516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691276</v>
      </c>
      <c r="D87" s="53">
        <v>701768</v>
      </c>
      <c r="E87" s="53">
        <v>651056</v>
      </c>
      <c r="F87" s="54">
        <f>IF(D87&gt;0,100*E87/D87,0)</f>
        <v>92.7736801906043</v>
      </c>
      <c r="G87" s="40"/>
      <c r="H87" s="160">
        <v>950.3459999999999</v>
      </c>
      <c r="I87" s="161">
        <v>773.787</v>
      </c>
      <c r="J87" s="161">
        <v>885.1450000000001</v>
      </c>
      <c r="K87" s="54">
        <f>IF(I87&gt;0,100*J87/I87,0)</f>
        <v>114.39129889750023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6" zoomScaleSheetLayoutView="96" zoomScalePageLayoutView="0" workbookViewId="0" topLeftCell="A1">
      <selection activeCell="Q23" sqref="Q2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6.140625" style="62" bestFit="1" customWidth="1"/>
    <col min="11" max="11" width="10.421875" style="62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38</v>
      </c>
      <c r="D24" s="38">
        <v>45</v>
      </c>
      <c r="E24" s="38">
        <v>5</v>
      </c>
      <c r="F24" s="39">
        <v>11.11111111111111</v>
      </c>
      <c r="G24" s="40"/>
      <c r="H24" s="156">
        <v>0.109</v>
      </c>
      <c r="I24" s="157">
        <v>0.104</v>
      </c>
      <c r="J24" s="157">
        <v>0.012</v>
      </c>
      <c r="K24" s="41">
        <v>11.538461538461538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387</v>
      </c>
      <c r="D28" s="30">
        <v>552</v>
      </c>
      <c r="E28" s="30">
        <v>426</v>
      </c>
      <c r="F28" s="31"/>
      <c r="G28" s="31"/>
      <c r="H28" s="155">
        <v>1.178</v>
      </c>
      <c r="I28" s="155">
        <v>2.125</v>
      </c>
      <c r="J28" s="155">
        <v>1.64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21</v>
      </c>
      <c r="D30" s="30">
        <v>66</v>
      </c>
      <c r="E30" s="30">
        <v>137</v>
      </c>
      <c r="F30" s="31"/>
      <c r="G30" s="31"/>
      <c r="H30" s="155">
        <v>0.048</v>
      </c>
      <c r="I30" s="155">
        <v>0.145</v>
      </c>
      <c r="J30" s="155">
        <v>0.302</v>
      </c>
      <c r="K30" s="32"/>
    </row>
    <row r="31" spans="1:11" s="42" customFormat="1" ht="11.25" customHeight="1">
      <c r="A31" s="43" t="s">
        <v>24</v>
      </c>
      <c r="B31" s="37"/>
      <c r="C31" s="38">
        <v>408</v>
      </c>
      <c r="D31" s="38">
        <v>618</v>
      </c>
      <c r="E31" s="38">
        <v>563</v>
      </c>
      <c r="F31" s="39">
        <v>91.10032362459548</v>
      </c>
      <c r="G31" s="40"/>
      <c r="H31" s="156">
        <v>1.226</v>
      </c>
      <c r="I31" s="157">
        <v>2.27</v>
      </c>
      <c r="J31" s="157">
        <v>1.942</v>
      </c>
      <c r="K31" s="41">
        <v>85.55066079295153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>
        <v>24</v>
      </c>
      <c r="D34" s="30">
        <v>14</v>
      </c>
      <c r="E34" s="30">
        <v>17</v>
      </c>
      <c r="F34" s="31"/>
      <c r="G34" s="31"/>
      <c r="H34" s="155">
        <v>0.043</v>
      </c>
      <c r="I34" s="155">
        <v>0.025</v>
      </c>
      <c r="J34" s="155">
        <v>0.03</v>
      </c>
      <c r="K34" s="32"/>
    </row>
    <row r="35" spans="1:11" s="33" customFormat="1" ht="11.25" customHeight="1">
      <c r="A35" s="35" t="s">
        <v>27</v>
      </c>
      <c r="B35" s="29"/>
      <c r="C35" s="30">
        <v>129</v>
      </c>
      <c r="D35" s="30">
        <v>71</v>
      </c>
      <c r="E35" s="30">
        <v>70</v>
      </c>
      <c r="F35" s="31"/>
      <c r="G35" s="31"/>
      <c r="H35" s="155">
        <v>0.267</v>
      </c>
      <c r="I35" s="155">
        <v>0.135</v>
      </c>
      <c r="J35" s="155">
        <v>0.12</v>
      </c>
      <c r="K35" s="32"/>
    </row>
    <row r="36" spans="1:11" s="33" customFormat="1" ht="11.25" customHeight="1">
      <c r="A36" s="35" t="s">
        <v>28</v>
      </c>
      <c r="B36" s="29"/>
      <c r="C36" s="30"/>
      <c r="D36" s="30">
        <v>101</v>
      </c>
      <c r="E36" s="30">
        <v>25</v>
      </c>
      <c r="F36" s="31"/>
      <c r="G36" s="31"/>
      <c r="H36" s="155"/>
      <c r="I36" s="155">
        <v>0.152</v>
      </c>
      <c r="J36" s="155">
        <v>0.038</v>
      </c>
      <c r="K36" s="32"/>
    </row>
    <row r="37" spans="1:11" s="42" customFormat="1" ht="11.25" customHeight="1">
      <c r="A37" s="36" t="s">
        <v>29</v>
      </c>
      <c r="B37" s="37"/>
      <c r="C37" s="38">
        <v>153</v>
      </c>
      <c r="D37" s="38">
        <v>186</v>
      </c>
      <c r="E37" s="38">
        <v>112</v>
      </c>
      <c r="F37" s="39">
        <v>60.215053763440864</v>
      </c>
      <c r="G37" s="40"/>
      <c r="H37" s="156">
        <v>0.31</v>
      </c>
      <c r="I37" s="157">
        <v>0.312</v>
      </c>
      <c r="J37" s="157">
        <v>0.188</v>
      </c>
      <c r="K37" s="41">
        <v>60.256410256410255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54</v>
      </c>
      <c r="D41" s="30">
        <v>14</v>
      </c>
      <c r="E41" s="30">
        <v>22</v>
      </c>
      <c r="F41" s="31"/>
      <c r="G41" s="31"/>
      <c r="H41" s="155">
        <v>0.183</v>
      </c>
      <c r="I41" s="155">
        <v>0.012</v>
      </c>
      <c r="J41" s="155">
        <v>0.073</v>
      </c>
      <c r="K41" s="32"/>
    </row>
    <row r="42" spans="1:11" s="33" customFormat="1" ht="11.25" customHeight="1">
      <c r="A42" s="35" t="s">
        <v>32</v>
      </c>
      <c r="B42" s="29"/>
      <c r="C42" s="30">
        <v>22</v>
      </c>
      <c r="D42" s="30">
        <v>19</v>
      </c>
      <c r="E42" s="30">
        <v>23</v>
      </c>
      <c r="F42" s="31"/>
      <c r="G42" s="31"/>
      <c r="H42" s="155">
        <v>0.055</v>
      </c>
      <c r="I42" s="155">
        <v>0.07</v>
      </c>
      <c r="J42" s="155">
        <v>0.085</v>
      </c>
      <c r="K42" s="32"/>
    </row>
    <row r="43" spans="1:11" s="33" customFormat="1" ht="11.25" customHeight="1">
      <c r="A43" s="35" t="s">
        <v>33</v>
      </c>
      <c r="B43" s="29"/>
      <c r="C43" s="30">
        <v>51</v>
      </c>
      <c r="D43" s="30">
        <v>94</v>
      </c>
      <c r="E43" s="30">
        <v>64</v>
      </c>
      <c r="F43" s="31"/>
      <c r="G43" s="31"/>
      <c r="H43" s="155">
        <v>0.163</v>
      </c>
      <c r="I43" s="155">
        <v>0.263</v>
      </c>
      <c r="J43" s="155">
        <v>0.205</v>
      </c>
      <c r="K43" s="32"/>
    </row>
    <row r="44" spans="1:11" s="33" customFormat="1" ht="11.25" customHeight="1">
      <c r="A44" s="35" t="s">
        <v>34</v>
      </c>
      <c r="B44" s="29"/>
      <c r="C44" s="30"/>
      <c r="D44" s="30">
        <v>14</v>
      </c>
      <c r="E44" s="30">
        <v>22</v>
      </c>
      <c r="F44" s="31"/>
      <c r="G44" s="31"/>
      <c r="H44" s="155"/>
      <c r="I44" s="155">
        <v>0.042</v>
      </c>
      <c r="J44" s="155">
        <v>0.09</v>
      </c>
      <c r="K44" s="32"/>
    </row>
    <row r="45" spans="1:11" s="33" customFormat="1" ht="11.25" customHeight="1">
      <c r="A45" s="35" t="s">
        <v>35</v>
      </c>
      <c r="B45" s="29"/>
      <c r="C45" s="30">
        <v>28</v>
      </c>
      <c r="D45" s="30">
        <v>15</v>
      </c>
      <c r="E45" s="30">
        <v>44</v>
      </c>
      <c r="F45" s="31"/>
      <c r="G45" s="31"/>
      <c r="H45" s="155">
        <v>0.078</v>
      </c>
      <c r="I45" s="155">
        <v>0.038</v>
      </c>
      <c r="J45" s="155">
        <v>0.126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>
        <v>8</v>
      </c>
      <c r="D49" s="30">
        <v>16</v>
      </c>
      <c r="E49" s="30">
        <v>19</v>
      </c>
      <c r="F49" s="31"/>
      <c r="G49" s="31"/>
      <c r="H49" s="155">
        <v>0.028</v>
      </c>
      <c r="I49" s="155">
        <v>0.056</v>
      </c>
      <c r="J49" s="155">
        <v>0.067</v>
      </c>
      <c r="K49" s="32"/>
    </row>
    <row r="50" spans="1:11" s="42" customFormat="1" ht="11.25" customHeight="1">
      <c r="A50" s="43" t="s">
        <v>40</v>
      </c>
      <c r="B50" s="37"/>
      <c r="C50" s="38">
        <v>163</v>
      </c>
      <c r="D50" s="38">
        <v>172</v>
      </c>
      <c r="E50" s="38">
        <v>194</v>
      </c>
      <c r="F50" s="39">
        <v>112.79069767441861</v>
      </c>
      <c r="G50" s="40"/>
      <c r="H50" s="156">
        <v>0.507</v>
      </c>
      <c r="I50" s="157">
        <v>0.481</v>
      </c>
      <c r="J50" s="157">
        <v>0.6459999999999999</v>
      </c>
      <c r="K50" s="41">
        <v>134.3035343035343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>
        <v>18</v>
      </c>
      <c r="F54" s="31"/>
      <c r="G54" s="31"/>
      <c r="H54" s="155"/>
      <c r="I54" s="155"/>
      <c r="J54" s="155">
        <v>0.045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>
        <v>1</v>
      </c>
      <c r="E56" s="30">
        <v>1</v>
      </c>
      <c r="F56" s="31"/>
      <c r="G56" s="31"/>
      <c r="H56" s="155"/>
      <c r="I56" s="155">
        <v>0.001</v>
      </c>
      <c r="J56" s="155">
        <v>0.001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13</v>
      </c>
      <c r="D58" s="30"/>
      <c r="E58" s="30">
        <v>5</v>
      </c>
      <c r="F58" s="31"/>
      <c r="G58" s="31"/>
      <c r="H58" s="155">
        <v>0.048</v>
      </c>
      <c r="I58" s="155"/>
      <c r="J58" s="155">
        <v>0.01</v>
      </c>
      <c r="K58" s="32"/>
    </row>
    <row r="59" spans="1:11" s="42" customFormat="1" ht="11.25" customHeight="1">
      <c r="A59" s="36" t="s">
        <v>47</v>
      </c>
      <c r="B59" s="37"/>
      <c r="C59" s="38">
        <v>13</v>
      </c>
      <c r="D59" s="38">
        <v>1</v>
      </c>
      <c r="E59" s="38">
        <v>24</v>
      </c>
      <c r="F59" s="39">
        <v>2400</v>
      </c>
      <c r="G59" s="40"/>
      <c r="H59" s="156">
        <v>0.048</v>
      </c>
      <c r="I59" s="157">
        <v>0.001</v>
      </c>
      <c r="J59" s="157">
        <v>0.056</v>
      </c>
      <c r="K59" s="41">
        <v>5600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/>
      <c r="I66" s="157"/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455</v>
      </c>
      <c r="D68" s="30">
        <v>314</v>
      </c>
      <c r="E68" s="30">
        <v>280</v>
      </c>
      <c r="F68" s="31"/>
      <c r="G68" s="31"/>
      <c r="H68" s="155">
        <v>1.451</v>
      </c>
      <c r="I68" s="155">
        <v>1.009</v>
      </c>
      <c r="J68" s="155">
        <v>0.75</v>
      </c>
      <c r="K68" s="32"/>
    </row>
    <row r="69" spans="1:11" s="33" customFormat="1" ht="11.25" customHeight="1">
      <c r="A69" s="35" t="s">
        <v>54</v>
      </c>
      <c r="B69" s="29"/>
      <c r="C69" s="30">
        <v>247</v>
      </c>
      <c r="D69" s="30">
        <v>231</v>
      </c>
      <c r="E69" s="30">
        <v>240</v>
      </c>
      <c r="F69" s="31"/>
      <c r="G69" s="31"/>
      <c r="H69" s="155">
        <v>0.593</v>
      </c>
      <c r="I69" s="155">
        <v>0.872</v>
      </c>
      <c r="J69" s="155">
        <v>0.58</v>
      </c>
      <c r="K69" s="32"/>
    </row>
    <row r="70" spans="1:11" s="42" customFormat="1" ht="11.25" customHeight="1">
      <c r="A70" s="36" t="s">
        <v>55</v>
      </c>
      <c r="B70" s="37"/>
      <c r="C70" s="38">
        <v>702</v>
      </c>
      <c r="D70" s="38">
        <v>545</v>
      </c>
      <c r="E70" s="38">
        <v>520</v>
      </c>
      <c r="F70" s="39">
        <v>95.41284403669725</v>
      </c>
      <c r="G70" s="40"/>
      <c r="H70" s="156">
        <v>2.044</v>
      </c>
      <c r="I70" s="157">
        <v>1.8809999999999998</v>
      </c>
      <c r="J70" s="157">
        <v>1.33</v>
      </c>
      <c r="K70" s="41">
        <v>70.70707070707071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>
        <v>4</v>
      </c>
      <c r="E73" s="30">
        <v>5</v>
      </c>
      <c r="F73" s="31"/>
      <c r="G73" s="31"/>
      <c r="H73" s="155"/>
      <c r="I73" s="155">
        <v>0.004</v>
      </c>
      <c r="J73" s="155">
        <v>0.006</v>
      </c>
      <c r="K73" s="32"/>
    </row>
    <row r="74" spans="1:11" s="33" customFormat="1" ht="11.25" customHeight="1">
      <c r="A74" s="35" t="s">
        <v>58</v>
      </c>
      <c r="B74" s="29"/>
      <c r="C74" s="30">
        <v>4</v>
      </c>
      <c r="D74" s="30"/>
      <c r="E74" s="30"/>
      <c r="F74" s="31"/>
      <c r="G74" s="31"/>
      <c r="H74" s="155">
        <v>0.005</v>
      </c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>
        <v>3</v>
      </c>
      <c r="F75" s="31"/>
      <c r="G75" s="31"/>
      <c r="H75" s="155"/>
      <c r="I75" s="155"/>
      <c r="J75" s="155">
        <v>0.005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>
        <v>4</v>
      </c>
      <c r="D80" s="38">
        <v>4</v>
      </c>
      <c r="E80" s="38">
        <v>8</v>
      </c>
      <c r="F80" s="39">
        <v>200</v>
      </c>
      <c r="G80" s="40"/>
      <c r="H80" s="156">
        <v>0.005</v>
      </c>
      <c r="I80" s="157">
        <v>0.004</v>
      </c>
      <c r="J80" s="157">
        <v>0.011</v>
      </c>
      <c r="K80" s="41">
        <v>274.99999999999994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1481</v>
      </c>
      <c r="D87" s="53">
        <v>1571</v>
      </c>
      <c r="E87" s="53">
        <v>1426</v>
      </c>
      <c r="F87" s="54">
        <f>IF(D87&gt;0,100*E87/D87,0)</f>
        <v>90.77021005728835</v>
      </c>
      <c r="G87" s="40"/>
      <c r="H87" s="160">
        <v>4.249</v>
      </c>
      <c r="I87" s="161">
        <v>5.052999999999999</v>
      </c>
      <c r="J87" s="161">
        <v>4.185</v>
      </c>
      <c r="K87" s="54">
        <f>IF(I87&gt;0,100*J87/I87,0)</f>
        <v>82.82208588957056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6" zoomScaleSheetLayoutView="96" zoomScalePageLayoutView="0" workbookViewId="0" topLeftCell="A1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7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8</v>
      </c>
      <c r="D24" s="38">
        <v>9</v>
      </c>
      <c r="E24" s="38">
        <v>8</v>
      </c>
      <c r="F24" s="39">
        <v>88.88888888888889</v>
      </c>
      <c r="G24" s="40"/>
      <c r="H24" s="156">
        <v>0.025</v>
      </c>
      <c r="I24" s="157">
        <v>0.027</v>
      </c>
      <c r="J24" s="157">
        <v>0.01</v>
      </c>
      <c r="K24" s="41">
        <v>37.03703703703704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51</v>
      </c>
      <c r="D41" s="30">
        <v>48</v>
      </c>
      <c r="E41" s="30">
        <v>42</v>
      </c>
      <c r="F41" s="31"/>
      <c r="G41" s="31"/>
      <c r="H41" s="155">
        <v>0.156</v>
      </c>
      <c r="I41" s="155">
        <v>0.148</v>
      </c>
      <c r="J41" s="155">
        <v>0.126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51</v>
      </c>
      <c r="D50" s="38">
        <v>48</v>
      </c>
      <c r="E50" s="38">
        <v>42</v>
      </c>
      <c r="F50" s="39">
        <v>87.5</v>
      </c>
      <c r="G50" s="40"/>
      <c r="H50" s="156">
        <v>0.156</v>
      </c>
      <c r="I50" s="157">
        <v>0.148</v>
      </c>
      <c r="J50" s="157">
        <v>0.126</v>
      </c>
      <c r="K50" s="41">
        <v>85.13513513513514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>
        <v>63</v>
      </c>
      <c r="D55" s="30"/>
      <c r="E55" s="30"/>
      <c r="F55" s="31"/>
      <c r="G55" s="31"/>
      <c r="H55" s="155">
        <v>0.221</v>
      </c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48</v>
      </c>
      <c r="D58" s="30">
        <v>42</v>
      </c>
      <c r="E58" s="30">
        <v>35</v>
      </c>
      <c r="F58" s="31"/>
      <c r="G58" s="31"/>
      <c r="H58" s="155">
        <v>0.158</v>
      </c>
      <c r="I58" s="155">
        <v>0.147</v>
      </c>
      <c r="J58" s="155">
        <v>0.126</v>
      </c>
      <c r="K58" s="32"/>
    </row>
    <row r="59" spans="1:11" s="42" customFormat="1" ht="11.25" customHeight="1">
      <c r="A59" s="36" t="s">
        <v>47</v>
      </c>
      <c r="B59" s="37"/>
      <c r="C59" s="38">
        <v>111</v>
      </c>
      <c r="D59" s="38">
        <v>42</v>
      </c>
      <c r="E59" s="38">
        <v>35</v>
      </c>
      <c r="F59" s="39">
        <v>83.33333333333333</v>
      </c>
      <c r="G59" s="40"/>
      <c r="H59" s="156">
        <v>0.379</v>
      </c>
      <c r="I59" s="157">
        <v>0.147</v>
      </c>
      <c r="J59" s="157">
        <v>0.126</v>
      </c>
      <c r="K59" s="41">
        <v>85.71428571428572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/>
      <c r="I66" s="157"/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4</v>
      </c>
      <c r="D68" s="30">
        <v>4</v>
      </c>
      <c r="E68" s="30">
        <v>2</v>
      </c>
      <c r="F68" s="31"/>
      <c r="G68" s="31"/>
      <c r="H68" s="155">
        <v>0.011</v>
      </c>
      <c r="I68" s="155">
        <v>0.012</v>
      </c>
      <c r="J68" s="155">
        <v>0.006</v>
      </c>
      <c r="K68" s="32"/>
    </row>
    <row r="69" spans="1:11" s="33" customFormat="1" ht="11.25" customHeight="1">
      <c r="A69" s="35" t="s">
        <v>54</v>
      </c>
      <c r="B69" s="29"/>
      <c r="C69" s="30">
        <v>8256</v>
      </c>
      <c r="D69" s="30">
        <v>8485</v>
      </c>
      <c r="E69" s="30">
        <v>8000</v>
      </c>
      <c r="F69" s="31"/>
      <c r="G69" s="31"/>
      <c r="H69" s="155">
        <v>25.123</v>
      </c>
      <c r="I69" s="155">
        <v>27.093</v>
      </c>
      <c r="J69" s="155">
        <v>26</v>
      </c>
      <c r="K69" s="32"/>
    </row>
    <row r="70" spans="1:11" s="42" customFormat="1" ht="11.25" customHeight="1">
      <c r="A70" s="36" t="s">
        <v>55</v>
      </c>
      <c r="B70" s="37"/>
      <c r="C70" s="38">
        <v>8260</v>
      </c>
      <c r="D70" s="38">
        <v>8489</v>
      </c>
      <c r="E70" s="38">
        <v>8002</v>
      </c>
      <c r="F70" s="39">
        <v>94.2631640947108</v>
      </c>
      <c r="G70" s="40"/>
      <c r="H70" s="156">
        <v>25.134</v>
      </c>
      <c r="I70" s="157">
        <v>27.105</v>
      </c>
      <c r="J70" s="157">
        <v>26.006</v>
      </c>
      <c r="K70" s="41">
        <v>95.94539752813134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76</v>
      </c>
      <c r="D75" s="30">
        <v>80</v>
      </c>
      <c r="E75" s="30">
        <v>55</v>
      </c>
      <c r="F75" s="31"/>
      <c r="G75" s="31"/>
      <c r="H75" s="155">
        <v>0.284</v>
      </c>
      <c r="I75" s="155">
        <v>0.335</v>
      </c>
      <c r="J75" s="155">
        <v>0.196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>
        <v>1</v>
      </c>
      <c r="D79" s="30">
        <v>1</v>
      </c>
      <c r="E79" s="30">
        <v>1</v>
      </c>
      <c r="F79" s="31"/>
      <c r="G79" s="31"/>
      <c r="H79" s="155">
        <v>0.002</v>
      </c>
      <c r="I79" s="155">
        <v>0.002</v>
      </c>
      <c r="J79" s="155">
        <v>0.002</v>
      </c>
      <c r="K79" s="32"/>
    </row>
    <row r="80" spans="1:11" s="42" customFormat="1" ht="11.25" customHeight="1">
      <c r="A80" s="43" t="s">
        <v>64</v>
      </c>
      <c r="B80" s="37"/>
      <c r="C80" s="38">
        <v>77</v>
      </c>
      <c r="D80" s="38">
        <v>81</v>
      </c>
      <c r="E80" s="38">
        <v>56</v>
      </c>
      <c r="F80" s="39">
        <v>69.1358024691358</v>
      </c>
      <c r="G80" s="40"/>
      <c r="H80" s="156">
        <v>0.286</v>
      </c>
      <c r="I80" s="157">
        <v>0.337</v>
      </c>
      <c r="J80" s="157">
        <v>0.198</v>
      </c>
      <c r="K80" s="41">
        <v>58.753709198813056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>
        <v>2</v>
      </c>
      <c r="D83" s="30">
        <v>1</v>
      </c>
      <c r="E83" s="30"/>
      <c r="F83" s="31"/>
      <c r="G83" s="31"/>
      <c r="H83" s="155">
        <v>0.003</v>
      </c>
      <c r="I83" s="155">
        <v>0.002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2</v>
      </c>
      <c r="D84" s="38">
        <v>1</v>
      </c>
      <c r="E84" s="38"/>
      <c r="F84" s="39"/>
      <c r="G84" s="40"/>
      <c r="H84" s="156">
        <v>0.003</v>
      </c>
      <c r="I84" s="157">
        <v>0.002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8509</v>
      </c>
      <c r="D87" s="53">
        <v>8670</v>
      </c>
      <c r="E87" s="53">
        <v>8143</v>
      </c>
      <c r="F87" s="54">
        <f>IF(D87&gt;0,100*E87/D87,0)</f>
        <v>93.92156862745098</v>
      </c>
      <c r="G87" s="40"/>
      <c r="H87" s="160">
        <v>25.983</v>
      </c>
      <c r="I87" s="161">
        <v>27.766</v>
      </c>
      <c r="J87" s="161">
        <v>26.466</v>
      </c>
      <c r="K87" s="54">
        <f>IF(I87&gt;0,100*J87/I87,0)</f>
        <v>95.31801483829143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6" zoomScaleSheetLayoutView="96" zoomScalePageLayoutView="0" workbookViewId="0" topLeftCell="A1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9.71093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56">
        <v>0.063</v>
      </c>
      <c r="I26" s="157">
        <v>0.06</v>
      </c>
      <c r="J26" s="157">
        <v>0.055</v>
      </c>
      <c r="K26" s="41">
        <v>91.66666666666667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1</v>
      </c>
      <c r="F28" s="31"/>
      <c r="G28" s="31"/>
      <c r="H28" s="155"/>
      <c r="I28" s="155"/>
      <c r="J28" s="155">
        <v>0.04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11</v>
      </c>
      <c r="D30" s="30">
        <v>9</v>
      </c>
      <c r="E30" s="30">
        <v>4</v>
      </c>
      <c r="F30" s="31"/>
      <c r="G30" s="31"/>
      <c r="H30" s="155">
        <v>0.638</v>
      </c>
      <c r="I30" s="155">
        <v>0.36</v>
      </c>
      <c r="J30" s="155">
        <v>0.16</v>
      </c>
      <c r="K30" s="32"/>
    </row>
    <row r="31" spans="1:11" s="42" customFormat="1" ht="11.25" customHeight="1">
      <c r="A31" s="43" t="s">
        <v>24</v>
      </c>
      <c r="B31" s="37"/>
      <c r="C31" s="38">
        <v>11</v>
      </c>
      <c r="D31" s="38">
        <v>9</v>
      </c>
      <c r="E31" s="38">
        <v>5</v>
      </c>
      <c r="F31" s="39">
        <v>55.55555555555556</v>
      </c>
      <c r="G31" s="40"/>
      <c r="H31" s="156">
        <v>0.638</v>
      </c>
      <c r="I31" s="157">
        <v>0.36</v>
      </c>
      <c r="J31" s="157">
        <v>0.2</v>
      </c>
      <c r="K31" s="41">
        <v>55.55555555555556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13</v>
      </c>
      <c r="D33" s="30">
        <v>31</v>
      </c>
      <c r="E33" s="30">
        <v>25</v>
      </c>
      <c r="F33" s="31"/>
      <c r="G33" s="31"/>
      <c r="H33" s="155">
        <v>0.367</v>
      </c>
      <c r="I33" s="155">
        <v>0.835</v>
      </c>
      <c r="J33" s="155">
        <v>0.675</v>
      </c>
      <c r="K33" s="32"/>
    </row>
    <row r="34" spans="1:11" s="33" customFormat="1" ht="11.25" customHeight="1">
      <c r="A34" s="35" t="s">
        <v>26</v>
      </c>
      <c r="B34" s="29"/>
      <c r="C34" s="30">
        <v>6</v>
      </c>
      <c r="D34" s="30">
        <v>7</v>
      </c>
      <c r="E34" s="30">
        <v>7</v>
      </c>
      <c r="F34" s="31"/>
      <c r="G34" s="31"/>
      <c r="H34" s="155">
        <v>0.204</v>
      </c>
      <c r="I34" s="155">
        <v>0.21</v>
      </c>
      <c r="J34" s="155">
        <v>0.21</v>
      </c>
      <c r="K34" s="32"/>
    </row>
    <row r="35" spans="1:11" s="33" customFormat="1" ht="11.25" customHeight="1">
      <c r="A35" s="35" t="s">
        <v>27</v>
      </c>
      <c r="B35" s="29"/>
      <c r="C35" s="30">
        <v>18</v>
      </c>
      <c r="D35" s="30">
        <v>32</v>
      </c>
      <c r="E35" s="30">
        <v>30</v>
      </c>
      <c r="F35" s="31"/>
      <c r="G35" s="31"/>
      <c r="H35" s="155">
        <v>0.395</v>
      </c>
      <c r="I35" s="155">
        <v>0.644</v>
      </c>
      <c r="J35" s="155">
        <v>0.65</v>
      </c>
      <c r="K35" s="32"/>
    </row>
    <row r="36" spans="1:11" s="33" customFormat="1" ht="11.25" customHeight="1">
      <c r="A36" s="35" t="s">
        <v>28</v>
      </c>
      <c r="B36" s="29"/>
      <c r="C36" s="30">
        <v>229</v>
      </c>
      <c r="D36" s="30">
        <v>215</v>
      </c>
      <c r="E36" s="30">
        <v>220</v>
      </c>
      <c r="F36" s="31"/>
      <c r="G36" s="31"/>
      <c r="H36" s="155">
        <v>6.87</v>
      </c>
      <c r="I36" s="155">
        <v>6.42</v>
      </c>
      <c r="J36" s="155">
        <v>6.6</v>
      </c>
      <c r="K36" s="32"/>
    </row>
    <row r="37" spans="1:11" s="42" customFormat="1" ht="11.25" customHeight="1">
      <c r="A37" s="36" t="s">
        <v>29</v>
      </c>
      <c r="B37" s="37"/>
      <c r="C37" s="38">
        <v>266</v>
      </c>
      <c r="D37" s="38">
        <v>285</v>
      </c>
      <c r="E37" s="38">
        <v>282</v>
      </c>
      <c r="F37" s="39">
        <v>98.94736842105263</v>
      </c>
      <c r="G37" s="40"/>
      <c r="H37" s="156">
        <v>7.836</v>
      </c>
      <c r="I37" s="157">
        <v>8.109</v>
      </c>
      <c r="J37" s="157">
        <v>8.135</v>
      </c>
      <c r="K37" s="41">
        <v>100.32063139721298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290</v>
      </c>
      <c r="D39" s="38">
        <v>297</v>
      </c>
      <c r="E39" s="38">
        <v>290</v>
      </c>
      <c r="F39" s="39">
        <v>97.64309764309765</v>
      </c>
      <c r="G39" s="40"/>
      <c r="H39" s="156">
        <v>9.552</v>
      </c>
      <c r="I39" s="157">
        <v>9.544</v>
      </c>
      <c r="J39" s="157">
        <v>9</v>
      </c>
      <c r="K39" s="41">
        <v>94.30008382229673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23</v>
      </c>
      <c r="D41" s="30">
        <v>18</v>
      </c>
      <c r="E41" s="30">
        <v>13</v>
      </c>
      <c r="F41" s="31"/>
      <c r="G41" s="31"/>
      <c r="H41" s="155">
        <v>0.328</v>
      </c>
      <c r="I41" s="155">
        <v>0.286</v>
      </c>
      <c r="J41" s="155">
        <v>0.299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>
        <v>1</v>
      </c>
      <c r="D43" s="30">
        <v>1</v>
      </c>
      <c r="E43" s="30"/>
      <c r="F43" s="31"/>
      <c r="G43" s="31"/>
      <c r="H43" s="155">
        <v>0.026</v>
      </c>
      <c r="I43" s="155">
        <v>0.03</v>
      </c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2</v>
      </c>
      <c r="E45" s="30">
        <v>3</v>
      </c>
      <c r="F45" s="31"/>
      <c r="G45" s="31"/>
      <c r="H45" s="155">
        <v>0.048</v>
      </c>
      <c r="I45" s="155">
        <v>0.05</v>
      </c>
      <c r="J45" s="155">
        <v>0.077</v>
      </c>
      <c r="K45" s="32"/>
    </row>
    <row r="46" spans="1:11" s="33" customFormat="1" ht="11.25" customHeight="1">
      <c r="A46" s="35" t="s">
        <v>36</v>
      </c>
      <c r="B46" s="29"/>
      <c r="C46" s="30">
        <v>7</v>
      </c>
      <c r="D46" s="30">
        <v>8</v>
      </c>
      <c r="E46" s="30">
        <v>10</v>
      </c>
      <c r="F46" s="31"/>
      <c r="G46" s="31"/>
      <c r="H46" s="155">
        <v>0.196</v>
      </c>
      <c r="I46" s="155">
        <v>0.24</v>
      </c>
      <c r="J46" s="155">
        <v>0.28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1</v>
      </c>
      <c r="D48" s="30">
        <v>1</v>
      </c>
      <c r="E48" s="30">
        <v>2</v>
      </c>
      <c r="F48" s="31"/>
      <c r="G48" s="31"/>
      <c r="H48" s="155">
        <v>0.061</v>
      </c>
      <c r="I48" s="155">
        <v>0.061</v>
      </c>
      <c r="J48" s="155">
        <v>0.122</v>
      </c>
      <c r="K48" s="32"/>
    </row>
    <row r="49" spans="1:11" s="33" customFormat="1" ht="11.25" customHeight="1">
      <c r="A49" s="35" t="s">
        <v>39</v>
      </c>
      <c r="B49" s="29"/>
      <c r="C49" s="30">
        <v>21</v>
      </c>
      <c r="D49" s="30">
        <v>4</v>
      </c>
      <c r="E49" s="30">
        <v>14</v>
      </c>
      <c r="F49" s="31"/>
      <c r="G49" s="31"/>
      <c r="H49" s="155">
        <v>0.84</v>
      </c>
      <c r="I49" s="155">
        <v>0.16</v>
      </c>
      <c r="J49" s="155">
        <v>0.56</v>
      </c>
      <c r="K49" s="32"/>
    </row>
    <row r="50" spans="1:11" s="42" customFormat="1" ht="11.25" customHeight="1">
      <c r="A50" s="43" t="s">
        <v>40</v>
      </c>
      <c r="B50" s="37"/>
      <c r="C50" s="38">
        <v>55</v>
      </c>
      <c r="D50" s="38">
        <v>34</v>
      </c>
      <c r="E50" s="38">
        <v>42</v>
      </c>
      <c r="F50" s="39">
        <v>123.52941176470588</v>
      </c>
      <c r="G50" s="40"/>
      <c r="H50" s="156">
        <v>1.499</v>
      </c>
      <c r="I50" s="157">
        <v>0.8269999999999998</v>
      </c>
      <c r="J50" s="157">
        <v>1.338</v>
      </c>
      <c r="K50" s="41">
        <v>161.78960096735193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41</v>
      </c>
      <c r="D52" s="38">
        <v>37</v>
      </c>
      <c r="E52" s="38">
        <v>37</v>
      </c>
      <c r="F52" s="39">
        <v>100</v>
      </c>
      <c r="G52" s="40"/>
      <c r="H52" s="156">
        <v>1.517</v>
      </c>
      <c r="I52" s="157">
        <v>1.339</v>
      </c>
      <c r="J52" s="157">
        <v>1.339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46</v>
      </c>
      <c r="D54" s="30">
        <v>64</v>
      </c>
      <c r="E54" s="30">
        <v>62</v>
      </c>
      <c r="F54" s="31"/>
      <c r="G54" s="31"/>
      <c r="H54" s="155">
        <v>2.07</v>
      </c>
      <c r="I54" s="155">
        <v>2.816</v>
      </c>
      <c r="J54" s="155">
        <v>2.666</v>
      </c>
      <c r="K54" s="32"/>
    </row>
    <row r="55" spans="1:11" s="33" customFormat="1" ht="11.25" customHeight="1">
      <c r="A55" s="35" t="s">
        <v>43</v>
      </c>
      <c r="B55" s="29"/>
      <c r="C55" s="30">
        <v>2250</v>
      </c>
      <c r="D55" s="30">
        <v>2406</v>
      </c>
      <c r="E55" s="30">
        <v>2475</v>
      </c>
      <c r="F55" s="31"/>
      <c r="G55" s="31"/>
      <c r="H55" s="155">
        <v>168.75</v>
      </c>
      <c r="I55" s="155">
        <v>180.45</v>
      </c>
      <c r="J55" s="155">
        <v>185.625</v>
      </c>
      <c r="K55" s="32"/>
    </row>
    <row r="56" spans="1:11" s="33" customFormat="1" ht="11.25" customHeight="1">
      <c r="A56" s="35" t="s">
        <v>44</v>
      </c>
      <c r="B56" s="29"/>
      <c r="C56" s="30">
        <v>16</v>
      </c>
      <c r="D56" s="30">
        <v>11</v>
      </c>
      <c r="E56" s="30">
        <v>2</v>
      </c>
      <c r="F56" s="31"/>
      <c r="G56" s="31"/>
      <c r="H56" s="155">
        <v>0.705</v>
      </c>
      <c r="I56" s="155">
        <v>0.513</v>
      </c>
      <c r="J56" s="155">
        <v>0.015</v>
      </c>
      <c r="K56" s="32"/>
    </row>
    <row r="57" spans="1:11" s="33" customFormat="1" ht="11.25" customHeight="1">
      <c r="A57" s="35" t="s">
        <v>45</v>
      </c>
      <c r="B57" s="29"/>
      <c r="C57" s="30">
        <v>3</v>
      </c>
      <c r="D57" s="30">
        <v>3</v>
      </c>
      <c r="E57" s="30">
        <v>3</v>
      </c>
      <c r="F57" s="31"/>
      <c r="G57" s="31"/>
      <c r="H57" s="155">
        <v>0.074</v>
      </c>
      <c r="I57" s="155">
        <v>0.011</v>
      </c>
      <c r="J57" s="155">
        <v>0.027</v>
      </c>
      <c r="K57" s="32"/>
    </row>
    <row r="58" spans="1:11" s="33" customFormat="1" ht="11.25" customHeight="1">
      <c r="A58" s="35" t="s">
        <v>46</v>
      </c>
      <c r="B58" s="29"/>
      <c r="C58" s="30">
        <v>205</v>
      </c>
      <c r="D58" s="30">
        <v>248</v>
      </c>
      <c r="E58" s="30">
        <v>249</v>
      </c>
      <c r="F58" s="31"/>
      <c r="G58" s="31"/>
      <c r="H58" s="155">
        <v>6.816</v>
      </c>
      <c r="I58" s="155">
        <v>4.216</v>
      </c>
      <c r="J58" s="155">
        <v>6.557</v>
      </c>
      <c r="K58" s="32"/>
    </row>
    <row r="59" spans="1:11" s="42" customFormat="1" ht="11.25" customHeight="1">
      <c r="A59" s="36" t="s">
        <v>47</v>
      </c>
      <c r="B59" s="37"/>
      <c r="C59" s="38">
        <v>2520</v>
      </c>
      <c r="D59" s="38">
        <v>2732</v>
      </c>
      <c r="E59" s="38">
        <v>2791</v>
      </c>
      <c r="F59" s="39">
        <v>102.15959004392387</v>
      </c>
      <c r="G59" s="40"/>
      <c r="H59" s="156">
        <v>178.41500000000002</v>
      </c>
      <c r="I59" s="157">
        <v>188.006</v>
      </c>
      <c r="J59" s="157">
        <v>194.88999999999996</v>
      </c>
      <c r="K59" s="41">
        <v>103.66158526855524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255</v>
      </c>
      <c r="D61" s="30">
        <v>355</v>
      </c>
      <c r="E61" s="30">
        <v>325</v>
      </c>
      <c r="F61" s="31"/>
      <c r="G61" s="31"/>
      <c r="H61" s="155">
        <v>12.495</v>
      </c>
      <c r="I61" s="155">
        <v>17.75</v>
      </c>
      <c r="J61" s="155">
        <v>17.875</v>
      </c>
      <c r="K61" s="32"/>
    </row>
    <row r="62" spans="1:11" s="33" customFormat="1" ht="11.25" customHeight="1">
      <c r="A62" s="35" t="s">
        <v>49</v>
      </c>
      <c r="B62" s="29"/>
      <c r="C62" s="30">
        <v>461</v>
      </c>
      <c r="D62" s="30">
        <v>461</v>
      </c>
      <c r="E62" s="30">
        <v>461</v>
      </c>
      <c r="F62" s="31"/>
      <c r="G62" s="31"/>
      <c r="H62" s="155">
        <v>10.776</v>
      </c>
      <c r="I62" s="155">
        <v>11.372</v>
      </c>
      <c r="J62" s="155">
        <v>12.045</v>
      </c>
      <c r="K62" s="32"/>
    </row>
    <row r="63" spans="1:11" s="33" customFormat="1" ht="11.25" customHeight="1">
      <c r="A63" s="35" t="s">
        <v>50</v>
      </c>
      <c r="B63" s="29"/>
      <c r="C63" s="30">
        <v>832</v>
      </c>
      <c r="D63" s="30">
        <v>814</v>
      </c>
      <c r="E63" s="30">
        <v>835</v>
      </c>
      <c r="F63" s="31"/>
      <c r="G63" s="31"/>
      <c r="H63" s="155">
        <v>50.47</v>
      </c>
      <c r="I63" s="155">
        <v>44.77</v>
      </c>
      <c r="J63" s="155">
        <v>40.324</v>
      </c>
      <c r="K63" s="32"/>
    </row>
    <row r="64" spans="1:11" s="42" customFormat="1" ht="11.25" customHeight="1">
      <c r="A64" s="36" t="s">
        <v>51</v>
      </c>
      <c r="B64" s="37"/>
      <c r="C64" s="38">
        <v>1548</v>
      </c>
      <c r="D64" s="38">
        <v>1630</v>
      </c>
      <c r="E64" s="38">
        <v>1621</v>
      </c>
      <c r="F64" s="39">
        <v>99.4478527607362</v>
      </c>
      <c r="G64" s="40"/>
      <c r="H64" s="156">
        <v>73.741</v>
      </c>
      <c r="I64" s="157">
        <v>73.892</v>
      </c>
      <c r="J64" s="157">
        <v>70.244</v>
      </c>
      <c r="K64" s="41">
        <v>95.06306501380394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2892</v>
      </c>
      <c r="D66" s="38">
        <v>2804</v>
      </c>
      <c r="E66" s="38">
        <v>3059</v>
      </c>
      <c r="F66" s="39">
        <v>109.0941512125535</v>
      </c>
      <c r="G66" s="40"/>
      <c r="H66" s="156">
        <v>198.929</v>
      </c>
      <c r="I66" s="157">
        <v>187.256</v>
      </c>
      <c r="J66" s="157">
        <v>206.435</v>
      </c>
      <c r="K66" s="41">
        <v>110.24212842312129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188</v>
      </c>
      <c r="D68" s="30">
        <v>195</v>
      </c>
      <c r="E68" s="30">
        <v>215</v>
      </c>
      <c r="F68" s="31"/>
      <c r="G68" s="31"/>
      <c r="H68" s="155">
        <v>8.174</v>
      </c>
      <c r="I68" s="155">
        <v>8.725</v>
      </c>
      <c r="J68" s="155">
        <v>9</v>
      </c>
      <c r="K68" s="32"/>
    </row>
    <row r="69" spans="1:11" s="33" customFormat="1" ht="11.25" customHeight="1">
      <c r="A69" s="35" t="s">
        <v>54</v>
      </c>
      <c r="B69" s="29"/>
      <c r="C69" s="30">
        <v>81</v>
      </c>
      <c r="D69" s="30">
        <v>98</v>
      </c>
      <c r="E69" s="30">
        <v>85</v>
      </c>
      <c r="F69" s="31"/>
      <c r="G69" s="31"/>
      <c r="H69" s="155">
        <v>3.674</v>
      </c>
      <c r="I69" s="155">
        <v>4.701</v>
      </c>
      <c r="J69" s="155">
        <v>3.7</v>
      </c>
      <c r="K69" s="32"/>
    </row>
    <row r="70" spans="1:11" s="42" customFormat="1" ht="11.25" customHeight="1">
      <c r="A70" s="36" t="s">
        <v>55</v>
      </c>
      <c r="B70" s="37"/>
      <c r="C70" s="38">
        <v>269</v>
      </c>
      <c r="D70" s="38">
        <v>293</v>
      </c>
      <c r="E70" s="38">
        <v>300</v>
      </c>
      <c r="F70" s="39">
        <v>102.38907849829351</v>
      </c>
      <c r="G70" s="40"/>
      <c r="H70" s="156">
        <v>11.847999999999999</v>
      </c>
      <c r="I70" s="157">
        <v>13.425999999999998</v>
      </c>
      <c r="J70" s="157">
        <v>12.7</v>
      </c>
      <c r="K70" s="41">
        <v>94.59258155817072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9860</v>
      </c>
      <c r="D72" s="30">
        <v>10524</v>
      </c>
      <c r="E72" s="30">
        <v>10671</v>
      </c>
      <c r="F72" s="31"/>
      <c r="G72" s="31"/>
      <c r="H72" s="155">
        <v>512.742</v>
      </c>
      <c r="I72" s="155">
        <v>589.603</v>
      </c>
      <c r="J72" s="155">
        <v>608.519</v>
      </c>
      <c r="K72" s="32"/>
    </row>
    <row r="73" spans="1:11" s="33" customFormat="1" ht="11.25" customHeight="1">
      <c r="A73" s="35" t="s">
        <v>57</v>
      </c>
      <c r="B73" s="29"/>
      <c r="C73" s="30">
        <v>179</v>
      </c>
      <c r="D73" s="30">
        <v>179</v>
      </c>
      <c r="E73" s="30">
        <v>188</v>
      </c>
      <c r="F73" s="31"/>
      <c r="G73" s="31"/>
      <c r="H73" s="155">
        <v>6.779</v>
      </c>
      <c r="I73" s="155">
        <v>6.779</v>
      </c>
      <c r="J73" s="155">
        <v>6.779</v>
      </c>
      <c r="K73" s="32"/>
    </row>
    <row r="74" spans="1:11" s="33" customFormat="1" ht="11.25" customHeight="1">
      <c r="A74" s="35" t="s">
        <v>58</v>
      </c>
      <c r="B74" s="29"/>
      <c r="C74" s="30">
        <v>446</v>
      </c>
      <c r="D74" s="30">
        <v>483</v>
      </c>
      <c r="E74" s="30">
        <v>430</v>
      </c>
      <c r="F74" s="31"/>
      <c r="G74" s="31"/>
      <c r="H74" s="155">
        <v>12.519</v>
      </c>
      <c r="I74" s="155">
        <v>12.912</v>
      </c>
      <c r="J74" s="155">
        <v>14.19</v>
      </c>
      <c r="K74" s="32"/>
    </row>
    <row r="75" spans="1:11" s="33" customFormat="1" ht="11.25" customHeight="1">
      <c r="A75" s="35" t="s">
        <v>59</v>
      </c>
      <c r="B75" s="29"/>
      <c r="C75" s="30">
        <v>347</v>
      </c>
      <c r="D75" s="30">
        <v>540</v>
      </c>
      <c r="E75" s="30">
        <v>540</v>
      </c>
      <c r="F75" s="31"/>
      <c r="G75" s="31"/>
      <c r="H75" s="155">
        <v>16.144</v>
      </c>
      <c r="I75" s="155">
        <v>23.524</v>
      </c>
      <c r="J75" s="155">
        <v>25.237</v>
      </c>
      <c r="K75" s="32"/>
    </row>
    <row r="76" spans="1:11" s="33" customFormat="1" ht="11.25" customHeight="1">
      <c r="A76" s="35" t="s">
        <v>60</v>
      </c>
      <c r="B76" s="29"/>
      <c r="C76" s="30">
        <v>190</v>
      </c>
      <c r="D76" s="30">
        <v>190</v>
      </c>
      <c r="E76" s="30">
        <v>150</v>
      </c>
      <c r="F76" s="31"/>
      <c r="G76" s="31"/>
      <c r="H76" s="155">
        <v>6.4</v>
      </c>
      <c r="I76" s="155">
        <v>6.3</v>
      </c>
      <c r="J76" s="155">
        <v>4.95</v>
      </c>
      <c r="K76" s="32"/>
    </row>
    <row r="77" spans="1:11" s="33" customFormat="1" ht="11.25" customHeight="1">
      <c r="A77" s="35" t="s">
        <v>61</v>
      </c>
      <c r="B77" s="29"/>
      <c r="C77" s="30">
        <v>25</v>
      </c>
      <c r="D77" s="30">
        <v>25</v>
      </c>
      <c r="E77" s="30">
        <v>25</v>
      </c>
      <c r="F77" s="31"/>
      <c r="G77" s="31"/>
      <c r="H77" s="155">
        <v>0.61</v>
      </c>
      <c r="I77" s="155">
        <v>0.61</v>
      </c>
      <c r="J77" s="155">
        <v>0.61</v>
      </c>
      <c r="K77" s="32"/>
    </row>
    <row r="78" spans="1:11" s="33" customFormat="1" ht="11.25" customHeight="1">
      <c r="A78" s="35" t="s">
        <v>62</v>
      </c>
      <c r="B78" s="29"/>
      <c r="C78" s="30">
        <v>114</v>
      </c>
      <c r="D78" s="30">
        <v>116</v>
      </c>
      <c r="E78" s="30">
        <v>110</v>
      </c>
      <c r="F78" s="31"/>
      <c r="G78" s="31"/>
      <c r="H78" s="155">
        <v>4.309</v>
      </c>
      <c r="I78" s="155">
        <v>4.443</v>
      </c>
      <c r="J78" s="155">
        <v>4.4</v>
      </c>
      <c r="K78" s="32"/>
    </row>
    <row r="79" spans="1:11" s="33" customFormat="1" ht="11.25" customHeight="1">
      <c r="A79" s="35" t="s">
        <v>63</v>
      </c>
      <c r="B79" s="29"/>
      <c r="C79" s="30">
        <v>1029</v>
      </c>
      <c r="D79" s="30">
        <v>950</v>
      </c>
      <c r="E79" s="30">
        <v>1100</v>
      </c>
      <c r="F79" s="31"/>
      <c r="G79" s="31"/>
      <c r="H79" s="155">
        <v>37.507</v>
      </c>
      <c r="I79" s="155">
        <v>61.75</v>
      </c>
      <c r="J79" s="155">
        <v>88</v>
      </c>
      <c r="K79" s="32"/>
    </row>
    <row r="80" spans="1:11" s="42" customFormat="1" ht="11.25" customHeight="1">
      <c r="A80" s="43" t="s">
        <v>64</v>
      </c>
      <c r="B80" s="37"/>
      <c r="C80" s="38">
        <v>12190</v>
      </c>
      <c r="D80" s="38">
        <v>13007</v>
      </c>
      <c r="E80" s="38">
        <v>13214</v>
      </c>
      <c r="F80" s="39">
        <v>101.59145075728453</v>
      </c>
      <c r="G80" s="40"/>
      <c r="H80" s="156">
        <v>597.0099999999999</v>
      </c>
      <c r="I80" s="157">
        <v>705.9209999999999</v>
      </c>
      <c r="J80" s="157">
        <v>752.6850000000001</v>
      </c>
      <c r="K80" s="41">
        <v>106.62453730658247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228</v>
      </c>
      <c r="D82" s="30">
        <v>272</v>
      </c>
      <c r="E82" s="30">
        <v>272</v>
      </c>
      <c r="F82" s="31"/>
      <c r="G82" s="31"/>
      <c r="H82" s="155">
        <v>8.443</v>
      </c>
      <c r="I82" s="155">
        <v>9.501</v>
      </c>
      <c r="J82" s="155">
        <v>9.5</v>
      </c>
      <c r="K82" s="32"/>
    </row>
    <row r="83" spans="1:11" s="33" customFormat="1" ht="11.25" customHeight="1">
      <c r="A83" s="35" t="s">
        <v>66</v>
      </c>
      <c r="B83" s="29"/>
      <c r="C83" s="30">
        <v>88</v>
      </c>
      <c r="D83" s="30">
        <v>56</v>
      </c>
      <c r="E83" s="30">
        <v>56</v>
      </c>
      <c r="F83" s="31"/>
      <c r="G83" s="31"/>
      <c r="H83" s="155">
        <v>2.91</v>
      </c>
      <c r="I83" s="155">
        <v>1.852</v>
      </c>
      <c r="J83" s="155">
        <v>1.85</v>
      </c>
      <c r="K83" s="32"/>
    </row>
    <row r="84" spans="1:11" s="42" customFormat="1" ht="11.25" customHeight="1">
      <c r="A84" s="36" t="s">
        <v>67</v>
      </c>
      <c r="B84" s="37"/>
      <c r="C84" s="38">
        <v>316</v>
      </c>
      <c r="D84" s="38">
        <v>328</v>
      </c>
      <c r="E84" s="38">
        <v>328</v>
      </c>
      <c r="F84" s="39">
        <v>100</v>
      </c>
      <c r="G84" s="40"/>
      <c r="H84" s="156">
        <v>11.353</v>
      </c>
      <c r="I84" s="157">
        <v>11.353</v>
      </c>
      <c r="J84" s="157">
        <v>11.35</v>
      </c>
      <c r="K84" s="41">
        <v>99.9735752664494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20401</v>
      </c>
      <c r="D87" s="53">
        <v>21459</v>
      </c>
      <c r="E87" s="53">
        <v>21972</v>
      </c>
      <c r="F87" s="54">
        <f>IF(D87&gt;0,100*E87/D87,0)</f>
        <v>102.39060534041661</v>
      </c>
      <c r="G87" s="40"/>
      <c r="H87" s="160">
        <v>1092.401</v>
      </c>
      <c r="I87" s="161">
        <v>1200.093</v>
      </c>
      <c r="J87" s="161">
        <v>1268.3709999999999</v>
      </c>
      <c r="K87" s="54">
        <f>IF(I87&gt;0,100*J87/I87,0)</f>
        <v>105.6893924054219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6" zoomScaleSheetLayoutView="96" zoomScalePageLayoutView="0" workbookViewId="0" topLeftCell="A1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6</v>
      </c>
      <c r="D24" s="38">
        <v>4</v>
      </c>
      <c r="E24" s="38">
        <v>3</v>
      </c>
      <c r="F24" s="39">
        <v>75</v>
      </c>
      <c r="G24" s="40"/>
      <c r="H24" s="156">
        <v>0.198</v>
      </c>
      <c r="I24" s="157">
        <v>0.128</v>
      </c>
      <c r="J24" s="157">
        <v>0.1</v>
      </c>
      <c r="K24" s="41">
        <v>78.125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7</v>
      </c>
      <c r="D26" s="38">
        <v>6</v>
      </c>
      <c r="E26" s="38">
        <v>7</v>
      </c>
      <c r="F26" s="39">
        <v>116.66666666666667</v>
      </c>
      <c r="G26" s="40"/>
      <c r="H26" s="156">
        <v>0.14</v>
      </c>
      <c r="I26" s="157">
        <v>0.114</v>
      </c>
      <c r="J26" s="157">
        <v>0.13</v>
      </c>
      <c r="K26" s="41">
        <v>114.03508771929825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4</v>
      </c>
      <c r="D28" s="30">
        <v>4</v>
      </c>
      <c r="E28" s="30">
        <v>3</v>
      </c>
      <c r="F28" s="31"/>
      <c r="G28" s="31"/>
      <c r="H28" s="155">
        <v>0.12</v>
      </c>
      <c r="I28" s="155">
        <v>0.12</v>
      </c>
      <c r="J28" s="155">
        <v>0.09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>
        <v>2</v>
      </c>
      <c r="F29" s="31"/>
      <c r="G29" s="31"/>
      <c r="H29" s="155"/>
      <c r="I29" s="155"/>
      <c r="J29" s="155">
        <v>0.06</v>
      </c>
      <c r="K29" s="32"/>
    </row>
    <row r="30" spans="1:11" s="33" customFormat="1" ht="11.25" customHeight="1">
      <c r="A30" s="35" t="s">
        <v>23</v>
      </c>
      <c r="B30" s="29"/>
      <c r="C30" s="30">
        <v>10</v>
      </c>
      <c r="D30" s="30">
        <v>9</v>
      </c>
      <c r="E30" s="30">
        <v>14</v>
      </c>
      <c r="F30" s="31"/>
      <c r="G30" s="31"/>
      <c r="H30" s="155">
        <v>0.325</v>
      </c>
      <c r="I30" s="155">
        <v>0.27</v>
      </c>
      <c r="J30" s="155">
        <v>0.401</v>
      </c>
      <c r="K30" s="32"/>
    </row>
    <row r="31" spans="1:11" s="42" customFormat="1" ht="11.25" customHeight="1">
      <c r="A31" s="43" t="s">
        <v>24</v>
      </c>
      <c r="B31" s="37"/>
      <c r="C31" s="38">
        <v>14</v>
      </c>
      <c r="D31" s="38">
        <v>13</v>
      </c>
      <c r="E31" s="38">
        <v>19</v>
      </c>
      <c r="F31" s="39">
        <v>146.15384615384616</v>
      </c>
      <c r="G31" s="40"/>
      <c r="H31" s="156">
        <v>0.445</v>
      </c>
      <c r="I31" s="157">
        <v>0.39</v>
      </c>
      <c r="J31" s="157">
        <v>0.551</v>
      </c>
      <c r="K31" s="41">
        <v>141.28205128205127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54</v>
      </c>
      <c r="D33" s="30">
        <v>59</v>
      </c>
      <c r="E33" s="30">
        <v>60</v>
      </c>
      <c r="F33" s="31"/>
      <c r="G33" s="31"/>
      <c r="H33" s="155">
        <v>0.733</v>
      </c>
      <c r="I33" s="155">
        <v>0.928</v>
      </c>
      <c r="J33" s="155">
        <v>0.9</v>
      </c>
      <c r="K33" s="32"/>
    </row>
    <row r="34" spans="1:11" s="33" customFormat="1" ht="11.25" customHeight="1">
      <c r="A34" s="35" t="s">
        <v>26</v>
      </c>
      <c r="B34" s="29"/>
      <c r="C34" s="30">
        <v>9</v>
      </c>
      <c r="D34" s="30">
        <v>14</v>
      </c>
      <c r="E34" s="30">
        <v>14</v>
      </c>
      <c r="F34" s="31"/>
      <c r="G34" s="31"/>
      <c r="H34" s="155">
        <v>0.216</v>
      </c>
      <c r="I34" s="155">
        <v>0.318</v>
      </c>
      <c r="J34" s="155">
        <v>0.318</v>
      </c>
      <c r="K34" s="32"/>
    </row>
    <row r="35" spans="1:11" s="33" customFormat="1" ht="11.25" customHeight="1">
      <c r="A35" s="35" t="s">
        <v>27</v>
      </c>
      <c r="B35" s="29"/>
      <c r="C35" s="30">
        <v>64</v>
      </c>
      <c r="D35" s="30">
        <v>74</v>
      </c>
      <c r="E35" s="30">
        <v>80</v>
      </c>
      <c r="F35" s="31"/>
      <c r="G35" s="31"/>
      <c r="H35" s="155">
        <v>1.172</v>
      </c>
      <c r="I35" s="155">
        <v>1.228</v>
      </c>
      <c r="J35" s="155">
        <v>1.4</v>
      </c>
      <c r="K35" s="32"/>
    </row>
    <row r="36" spans="1:11" s="33" customFormat="1" ht="11.25" customHeight="1">
      <c r="A36" s="35" t="s">
        <v>28</v>
      </c>
      <c r="B36" s="29"/>
      <c r="C36" s="30">
        <v>117</v>
      </c>
      <c r="D36" s="30">
        <v>145</v>
      </c>
      <c r="E36" s="30">
        <v>140</v>
      </c>
      <c r="F36" s="31"/>
      <c r="G36" s="31"/>
      <c r="H36" s="155">
        <v>2.34</v>
      </c>
      <c r="I36" s="155">
        <v>2.9</v>
      </c>
      <c r="J36" s="155">
        <v>2.8</v>
      </c>
      <c r="K36" s="32"/>
    </row>
    <row r="37" spans="1:11" s="42" customFormat="1" ht="11.25" customHeight="1">
      <c r="A37" s="36" t="s">
        <v>29</v>
      </c>
      <c r="B37" s="37"/>
      <c r="C37" s="38">
        <v>244</v>
      </c>
      <c r="D37" s="38">
        <v>292</v>
      </c>
      <c r="E37" s="38">
        <v>294</v>
      </c>
      <c r="F37" s="39">
        <v>100.68493150684931</v>
      </c>
      <c r="G37" s="40"/>
      <c r="H37" s="156">
        <v>4.461</v>
      </c>
      <c r="I37" s="157">
        <v>5.3740000000000006</v>
      </c>
      <c r="J37" s="157">
        <v>5.417999999999999</v>
      </c>
      <c r="K37" s="41">
        <v>100.8187569780424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223</v>
      </c>
      <c r="D39" s="38">
        <v>250</v>
      </c>
      <c r="E39" s="38">
        <v>250</v>
      </c>
      <c r="F39" s="39">
        <v>100</v>
      </c>
      <c r="G39" s="40"/>
      <c r="H39" s="156">
        <v>4.982</v>
      </c>
      <c r="I39" s="157">
        <v>6.02</v>
      </c>
      <c r="J39" s="157">
        <v>6</v>
      </c>
      <c r="K39" s="41">
        <v>99.66777408637874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20</v>
      </c>
      <c r="D41" s="30">
        <v>17</v>
      </c>
      <c r="E41" s="30">
        <v>8</v>
      </c>
      <c r="F41" s="31"/>
      <c r="G41" s="31"/>
      <c r="H41" s="155">
        <v>0.231</v>
      </c>
      <c r="I41" s="155">
        <v>0.265</v>
      </c>
      <c r="J41" s="155">
        <v>0.144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4</v>
      </c>
      <c r="D45" s="30">
        <v>4</v>
      </c>
      <c r="E45" s="30">
        <v>2</v>
      </c>
      <c r="F45" s="31"/>
      <c r="G45" s="31"/>
      <c r="H45" s="155">
        <v>0.1</v>
      </c>
      <c r="I45" s="155">
        <v>0.104</v>
      </c>
      <c r="J45" s="155">
        <v>0.05</v>
      </c>
      <c r="K45" s="32"/>
    </row>
    <row r="46" spans="1:11" s="33" customFormat="1" ht="11.25" customHeight="1">
      <c r="A46" s="35" t="s">
        <v>36</v>
      </c>
      <c r="B46" s="29"/>
      <c r="C46" s="30">
        <v>18</v>
      </c>
      <c r="D46" s="30">
        <v>13</v>
      </c>
      <c r="E46" s="30">
        <v>11</v>
      </c>
      <c r="F46" s="31"/>
      <c r="G46" s="31"/>
      <c r="H46" s="155">
        <v>0.54</v>
      </c>
      <c r="I46" s="155">
        <v>0.39</v>
      </c>
      <c r="J46" s="155">
        <v>0.33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18</v>
      </c>
      <c r="D48" s="30">
        <v>9</v>
      </c>
      <c r="E48" s="30">
        <v>8</v>
      </c>
      <c r="F48" s="31"/>
      <c r="G48" s="31"/>
      <c r="H48" s="155">
        <v>0.414</v>
      </c>
      <c r="I48" s="155">
        <v>0.207</v>
      </c>
      <c r="J48" s="155">
        <v>0.184</v>
      </c>
      <c r="K48" s="32"/>
    </row>
    <row r="49" spans="1:11" s="33" customFormat="1" ht="11.25" customHeight="1">
      <c r="A49" s="35" t="s">
        <v>39</v>
      </c>
      <c r="B49" s="29"/>
      <c r="C49" s="30">
        <v>37</v>
      </c>
      <c r="D49" s="30">
        <v>38</v>
      </c>
      <c r="E49" s="30">
        <v>36</v>
      </c>
      <c r="F49" s="31"/>
      <c r="G49" s="31"/>
      <c r="H49" s="155">
        <v>1.11</v>
      </c>
      <c r="I49" s="155">
        <v>0.95</v>
      </c>
      <c r="J49" s="155">
        <v>0.9</v>
      </c>
      <c r="K49" s="32"/>
    </row>
    <row r="50" spans="1:11" s="42" customFormat="1" ht="11.25" customHeight="1">
      <c r="A50" s="43" t="s">
        <v>40</v>
      </c>
      <c r="B50" s="37"/>
      <c r="C50" s="38">
        <v>97</v>
      </c>
      <c r="D50" s="38">
        <v>81</v>
      </c>
      <c r="E50" s="38">
        <v>65</v>
      </c>
      <c r="F50" s="39">
        <v>80.24691358024691</v>
      </c>
      <c r="G50" s="40"/>
      <c r="H50" s="156">
        <v>2.395</v>
      </c>
      <c r="I50" s="157">
        <v>1.916</v>
      </c>
      <c r="J50" s="157">
        <v>1.608</v>
      </c>
      <c r="K50" s="41">
        <v>83.92484342379959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407</v>
      </c>
      <c r="D52" s="38">
        <v>307</v>
      </c>
      <c r="E52" s="38">
        <v>307</v>
      </c>
      <c r="F52" s="39">
        <v>100</v>
      </c>
      <c r="G52" s="40"/>
      <c r="H52" s="156">
        <v>6.872</v>
      </c>
      <c r="I52" s="157">
        <v>5.825</v>
      </c>
      <c r="J52" s="157">
        <v>5.825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307</v>
      </c>
      <c r="D54" s="30">
        <v>287</v>
      </c>
      <c r="E54" s="30">
        <v>290</v>
      </c>
      <c r="F54" s="31"/>
      <c r="G54" s="31"/>
      <c r="H54" s="155">
        <v>12.086</v>
      </c>
      <c r="I54" s="155">
        <v>9.724</v>
      </c>
      <c r="J54" s="155">
        <v>10.84</v>
      </c>
      <c r="K54" s="32"/>
    </row>
    <row r="55" spans="1:11" s="33" customFormat="1" ht="11.25" customHeight="1">
      <c r="A55" s="35" t="s">
        <v>43</v>
      </c>
      <c r="B55" s="29"/>
      <c r="C55" s="30">
        <v>4949</v>
      </c>
      <c r="D55" s="30">
        <v>5213</v>
      </c>
      <c r="E55" s="30">
        <v>4870</v>
      </c>
      <c r="F55" s="31"/>
      <c r="G55" s="31"/>
      <c r="H55" s="155">
        <v>197.96</v>
      </c>
      <c r="I55" s="155">
        <v>156.39</v>
      </c>
      <c r="J55" s="155">
        <v>146.1</v>
      </c>
      <c r="K55" s="32"/>
    </row>
    <row r="56" spans="1:11" s="33" customFormat="1" ht="11.25" customHeight="1">
      <c r="A56" s="35" t="s">
        <v>44</v>
      </c>
      <c r="B56" s="29"/>
      <c r="C56" s="30">
        <v>111</v>
      </c>
      <c r="D56" s="30">
        <v>72</v>
      </c>
      <c r="E56" s="30">
        <v>86</v>
      </c>
      <c r="F56" s="31"/>
      <c r="G56" s="31"/>
      <c r="H56" s="155">
        <v>3.312</v>
      </c>
      <c r="I56" s="155">
        <v>1.406</v>
      </c>
      <c r="J56" s="155">
        <v>1.19</v>
      </c>
      <c r="K56" s="32"/>
    </row>
    <row r="57" spans="1:11" s="33" customFormat="1" ht="11.25" customHeight="1">
      <c r="A57" s="35" t="s">
        <v>45</v>
      </c>
      <c r="B57" s="29"/>
      <c r="C57" s="30">
        <v>42</v>
      </c>
      <c r="D57" s="30">
        <v>31</v>
      </c>
      <c r="E57" s="30">
        <v>17</v>
      </c>
      <c r="F57" s="31"/>
      <c r="G57" s="31"/>
      <c r="H57" s="155">
        <v>0.504</v>
      </c>
      <c r="I57" s="155">
        <v>0.103</v>
      </c>
      <c r="J57" s="155">
        <v>0.065</v>
      </c>
      <c r="K57" s="32"/>
    </row>
    <row r="58" spans="1:11" s="33" customFormat="1" ht="11.25" customHeight="1">
      <c r="A58" s="35" t="s">
        <v>46</v>
      </c>
      <c r="B58" s="29"/>
      <c r="C58" s="30">
        <v>656</v>
      </c>
      <c r="D58" s="30">
        <v>701</v>
      </c>
      <c r="E58" s="30">
        <v>594</v>
      </c>
      <c r="F58" s="31"/>
      <c r="G58" s="31"/>
      <c r="H58" s="155">
        <v>14.474</v>
      </c>
      <c r="I58" s="155">
        <v>14.675</v>
      </c>
      <c r="J58" s="155">
        <v>11.993</v>
      </c>
      <c r="K58" s="32"/>
    </row>
    <row r="59" spans="1:11" s="42" customFormat="1" ht="11.25" customHeight="1">
      <c r="A59" s="36" t="s">
        <v>47</v>
      </c>
      <c r="B59" s="37"/>
      <c r="C59" s="38">
        <v>6065</v>
      </c>
      <c r="D59" s="38">
        <v>6304</v>
      </c>
      <c r="E59" s="38">
        <v>5857</v>
      </c>
      <c r="F59" s="39">
        <v>92.90926395939087</v>
      </c>
      <c r="G59" s="40"/>
      <c r="H59" s="156">
        <v>228.336</v>
      </c>
      <c r="I59" s="157">
        <v>182.298</v>
      </c>
      <c r="J59" s="157">
        <v>170.188</v>
      </c>
      <c r="K59" s="41">
        <v>93.35703079573007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1075</v>
      </c>
      <c r="D61" s="30">
        <v>1135</v>
      </c>
      <c r="E61" s="30">
        <v>1100</v>
      </c>
      <c r="F61" s="31"/>
      <c r="G61" s="31"/>
      <c r="H61" s="155">
        <v>28.5</v>
      </c>
      <c r="I61" s="155">
        <v>32.367</v>
      </c>
      <c r="J61" s="155">
        <v>33</v>
      </c>
      <c r="K61" s="32"/>
    </row>
    <row r="62" spans="1:11" s="33" customFormat="1" ht="11.25" customHeight="1">
      <c r="A62" s="35" t="s">
        <v>49</v>
      </c>
      <c r="B62" s="29"/>
      <c r="C62" s="30">
        <v>305</v>
      </c>
      <c r="D62" s="30">
        <v>299</v>
      </c>
      <c r="E62" s="30">
        <v>299</v>
      </c>
      <c r="F62" s="31"/>
      <c r="G62" s="31"/>
      <c r="H62" s="155">
        <v>6.657</v>
      </c>
      <c r="I62" s="155">
        <v>6.871</v>
      </c>
      <c r="J62" s="155">
        <v>6.891</v>
      </c>
      <c r="K62" s="32"/>
    </row>
    <row r="63" spans="1:11" s="33" customFormat="1" ht="11.25" customHeight="1">
      <c r="A63" s="35" t="s">
        <v>50</v>
      </c>
      <c r="B63" s="29"/>
      <c r="C63" s="30">
        <v>106</v>
      </c>
      <c r="D63" s="30">
        <v>106</v>
      </c>
      <c r="E63" s="30">
        <v>106</v>
      </c>
      <c r="F63" s="31"/>
      <c r="G63" s="31"/>
      <c r="H63" s="155">
        <v>3.816</v>
      </c>
      <c r="I63" s="155">
        <v>3.806</v>
      </c>
      <c r="J63" s="155">
        <v>3.972</v>
      </c>
      <c r="K63" s="32"/>
    </row>
    <row r="64" spans="1:11" s="42" customFormat="1" ht="11.25" customHeight="1">
      <c r="A64" s="36" t="s">
        <v>51</v>
      </c>
      <c r="B64" s="37"/>
      <c r="C64" s="38">
        <v>1486</v>
      </c>
      <c r="D64" s="38">
        <v>1540</v>
      </c>
      <c r="E64" s="38">
        <v>1505</v>
      </c>
      <c r="F64" s="39">
        <v>97.72727272727273</v>
      </c>
      <c r="G64" s="40"/>
      <c r="H64" s="156">
        <v>38.973</v>
      </c>
      <c r="I64" s="157">
        <v>43.044</v>
      </c>
      <c r="J64" s="157">
        <v>43.863</v>
      </c>
      <c r="K64" s="41">
        <v>101.90270420964596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5576</v>
      </c>
      <c r="D66" s="38">
        <v>5578</v>
      </c>
      <c r="E66" s="38">
        <v>4795</v>
      </c>
      <c r="F66" s="39">
        <v>85.96271064897813</v>
      </c>
      <c r="G66" s="40"/>
      <c r="H66" s="156">
        <v>220.768</v>
      </c>
      <c r="I66" s="157">
        <v>221.101</v>
      </c>
      <c r="J66" s="157">
        <v>178.651</v>
      </c>
      <c r="K66" s="41">
        <v>80.80062957652838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581</v>
      </c>
      <c r="D68" s="30">
        <v>524</v>
      </c>
      <c r="E68" s="30">
        <v>490</v>
      </c>
      <c r="F68" s="31"/>
      <c r="G68" s="31"/>
      <c r="H68" s="155">
        <v>15.855</v>
      </c>
      <c r="I68" s="155">
        <v>13.854</v>
      </c>
      <c r="J68" s="155">
        <v>14.6</v>
      </c>
      <c r="K68" s="32"/>
    </row>
    <row r="69" spans="1:11" s="33" customFormat="1" ht="11.25" customHeight="1">
      <c r="A69" s="35" t="s">
        <v>54</v>
      </c>
      <c r="B69" s="29"/>
      <c r="C69" s="30">
        <v>85</v>
      </c>
      <c r="D69" s="30">
        <v>80</v>
      </c>
      <c r="E69" s="30">
        <v>60</v>
      </c>
      <c r="F69" s="31"/>
      <c r="G69" s="31"/>
      <c r="H69" s="155">
        <v>2.797</v>
      </c>
      <c r="I69" s="155">
        <v>3.123</v>
      </c>
      <c r="J69" s="155">
        <v>2.1</v>
      </c>
      <c r="K69" s="32"/>
    </row>
    <row r="70" spans="1:11" s="42" customFormat="1" ht="11.25" customHeight="1">
      <c r="A70" s="36" t="s">
        <v>55</v>
      </c>
      <c r="B70" s="37"/>
      <c r="C70" s="38">
        <v>666</v>
      </c>
      <c r="D70" s="38">
        <v>604</v>
      </c>
      <c r="E70" s="38">
        <v>550</v>
      </c>
      <c r="F70" s="39">
        <v>91.05960264900662</v>
      </c>
      <c r="G70" s="40"/>
      <c r="H70" s="156">
        <v>18.652</v>
      </c>
      <c r="I70" s="157">
        <v>16.977</v>
      </c>
      <c r="J70" s="157">
        <v>16.7</v>
      </c>
      <c r="K70" s="41">
        <v>98.36838075042705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2290</v>
      </c>
      <c r="D72" s="30">
        <v>2589</v>
      </c>
      <c r="E72" s="30">
        <v>2847</v>
      </c>
      <c r="F72" s="31"/>
      <c r="G72" s="31"/>
      <c r="H72" s="155">
        <v>91.656</v>
      </c>
      <c r="I72" s="155">
        <v>120.992</v>
      </c>
      <c r="J72" s="155">
        <v>122.527</v>
      </c>
      <c r="K72" s="32"/>
    </row>
    <row r="73" spans="1:11" s="33" customFormat="1" ht="11.25" customHeight="1">
      <c r="A73" s="35" t="s">
        <v>57</v>
      </c>
      <c r="B73" s="29"/>
      <c r="C73" s="30">
        <v>446</v>
      </c>
      <c r="D73" s="30">
        <v>481</v>
      </c>
      <c r="E73" s="30">
        <v>503</v>
      </c>
      <c r="F73" s="31"/>
      <c r="G73" s="31"/>
      <c r="H73" s="155">
        <v>8.436</v>
      </c>
      <c r="I73" s="155">
        <v>9.098</v>
      </c>
      <c r="J73" s="155">
        <v>9.364</v>
      </c>
      <c r="K73" s="32"/>
    </row>
    <row r="74" spans="1:11" s="33" customFormat="1" ht="11.25" customHeight="1">
      <c r="A74" s="35" t="s">
        <v>58</v>
      </c>
      <c r="B74" s="29"/>
      <c r="C74" s="30">
        <v>229</v>
      </c>
      <c r="D74" s="30">
        <v>249</v>
      </c>
      <c r="E74" s="30">
        <v>250</v>
      </c>
      <c r="F74" s="31"/>
      <c r="G74" s="31"/>
      <c r="H74" s="155">
        <v>4.866</v>
      </c>
      <c r="I74" s="155">
        <v>5.437</v>
      </c>
      <c r="J74" s="155">
        <v>7.064</v>
      </c>
      <c r="K74" s="32"/>
    </row>
    <row r="75" spans="1:11" s="33" customFormat="1" ht="11.25" customHeight="1">
      <c r="A75" s="35" t="s">
        <v>59</v>
      </c>
      <c r="B75" s="29"/>
      <c r="C75" s="30">
        <v>215</v>
      </c>
      <c r="D75" s="30">
        <v>239</v>
      </c>
      <c r="E75" s="30">
        <v>239</v>
      </c>
      <c r="F75" s="31"/>
      <c r="G75" s="31"/>
      <c r="H75" s="155">
        <v>7.065</v>
      </c>
      <c r="I75" s="155">
        <v>7.311</v>
      </c>
      <c r="J75" s="155">
        <v>6.956</v>
      </c>
      <c r="K75" s="32"/>
    </row>
    <row r="76" spans="1:11" s="33" customFormat="1" ht="11.25" customHeight="1">
      <c r="A76" s="35" t="s">
        <v>60</v>
      </c>
      <c r="B76" s="29"/>
      <c r="C76" s="30">
        <v>160</v>
      </c>
      <c r="D76" s="30">
        <v>160</v>
      </c>
      <c r="E76" s="30">
        <v>120</v>
      </c>
      <c r="F76" s="31"/>
      <c r="G76" s="31"/>
      <c r="H76" s="155">
        <v>4.824</v>
      </c>
      <c r="I76" s="155">
        <v>4.78</v>
      </c>
      <c r="J76" s="155">
        <v>3.6</v>
      </c>
      <c r="K76" s="32"/>
    </row>
    <row r="77" spans="1:11" s="33" customFormat="1" ht="11.25" customHeight="1">
      <c r="A77" s="35" t="s">
        <v>61</v>
      </c>
      <c r="B77" s="29"/>
      <c r="C77" s="30">
        <v>43</v>
      </c>
      <c r="D77" s="30">
        <v>36</v>
      </c>
      <c r="E77" s="30">
        <v>36</v>
      </c>
      <c r="F77" s="31"/>
      <c r="G77" s="31"/>
      <c r="H77" s="155">
        <v>0.694</v>
      </c>
      <c r="I77" s="155">
        <v>0.733</v>
      </c>
      <c r="J77" s="155">
        <v>0.733</v>
      </c>
      <c r="K77" s="32"/>
    </row>
    <row r="78" spans="1:11" s="33" customFormat="1" ht="11.25" customHeight="1">
      <c r="A78" s="35" t="s">
        <v>62</v>
      </c>
      <c r="B78" s="29"/>
      <c r="C78" s="30">
        <v>499</v>
      </c>
      <c r="D78" s="30">
        <v>469</v>
      </c>
      <c r="E78" s="30">
        <v>70</v>
      </c>
      <c r="F78" s="31"/>
      <c r="G78" s="31"/>
      <c r="H78" s="155">
        <v>11.599</v>
      </c>
      <c r="I78" s="155">
        <v>10.878</v>
      </c>
      <c r="J78" s="155">
        <v>2.1</v>
      </c>
      <c r="K78" s="32"/>
    </row>
    <row r="79" spans="1:11" s="33" customFormat="1" ht="11.25" customHeight="1">
      <c r="A79" s="35" t="s">
        <v>63</v>
      </c>
      <c r="B79" s="29"/>
      <c r="C79" s="30">
        <v>164</v>
      </c>
      <c r="D79" s="30">
        <v>250</v>
      </c>
      <c r="E79" s="30">
        <v>600</v>
      </c>
      <c r="F79" s="31"/>
      <c r="G79" s="31"/>
      <c r="H79" s="155">
        <v>4.057</v>
      </c>
      <c r="I79" s="155">
        <v>12</v>
      </c>
      <c r="J79" s="155">
        <v>36</v>
      </c>
      <c r="K79" s="32"/>
    </row>
    <row r="80" spans="1:11" s="42" customFormat="1" ht="11.25" customHeight="1">
      <c r="A80" s="43" t="s">
        <v>64</v>
      </c>
      <c r="B80" s="37"/>
      <c r="C80" s="38">
        <v>4046</v>
      </c>
      <c r="D80" s="38">
        <v>4473</v>
      </c>
      <c r="E80" s="38">
        <v>4665</v>
      </c>
      <c r="F80" s="39">
        <v>104.29242119382964</v>
      </c>
      <c r="G80" s="40"/>
      <c r="H80" s="156">
        <v>133.197</v>
      </c>
      <c r="I80" s="157">
        <v>171.22900000000004</v>
      </c>
      <c r="J80" s="157">
        <v>188.34399999999997</v>
      </c>
      <c r="K80" s="41">
        <v>109.99538629554569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142</v>
      </c>
      <c r="D82" s="30">
        <v>192</v>
      </c>
      <c r="E82" s="30">
        <v>192</v>
      </c>
      <c r="F82" s="31"/>
      <c r="G82" s="31"/>
      <c r="H82" s="155">
        <v>3.425</v>
      </c>
      <c r="I82" s="155">
        <v>4.227</v>
      </c>
      <c r="J82" s="155">
        <v>4.225</v>
      </c>
      <c r="K82" s="32"/>
    </row>
    <row r="83" spans="1:11" s="33" customFormat="1" ht="11.25" customHeight="1">
      <c r="A83" s="35" t="s">
        <v>66</v>
      </c>
      <c r="B83" s="29"/>
      <c r="C83" s="30">
        <v>46</v>
      </c>
      <c r="D83" s="30">
        <v>47</v>
      </c>
      <c r="E83" s="30">
        <v>47</v>
      </c>
      <c r="F83" s="31"/>
      <c r="G83" s="31"/>
      <c r="H83" s="155">
        <v>1.509</v>
      </c>
      <c r="I83" s="155">
        <v>1.548</v>
      </c>
      <c r="J83" s="155">
        <v>1.55</v>
      </c>
      <c r="K83" s="32"/>
    </row>
    <row r="84" spans="1:11" s="42" customFormat="1" ht="11.25" customHeight="1">
      <c r="A84" s="36" t="s">
        <v>67</v>
      </c>
      <c r="B84" s="37"/>
      <c r="C84" s="38">
        <v>188</v>
      </c>
      <c r="D84" s="38">
        <v>239</v>
      </c>
      <c r="E84" s="38">
        <v>239</v>
      </c>
      <c r="F84" s="39">
        <v>100</v>
      </c>
      <c r="G84" s="40"/>
      <c r="H84" s="156">
        <v>4.933999999999999</v>
      </c>
      <c r="I84" s="157">
        <v>5.775</v>
      </c>
      <c r="J84" s="157">
        <v>5.7749999999999995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19025</v>
      </c>
      <c r="D87" s="53">
        <v>19691</v>
      </c>
      <c r="E87" s="53">
        <v>18556</v>
      </c>
      <c r="F87" s="54">
        <f>IF(D87&gt;0,100*E87/D87,0)</f>
        <v>94.23594535574628</v>
      </c>
      <c r="G87" s="40"/>
      <c r="H87" s="160">
        <v>664.3530000000001</v>
      </c>
      <c r="I87" s="161">
        <v>660.1909999999999</v>
      </c>
      <c r="J87" s="161">
        <v>623.1529999999999</v>
      </c>
      <c r="K87" s="54">
        <f>IF(I87&gt;0,100*J87/I87,0)</f>
        <v>94.38980537450526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6" zoomScaleSheetLayoutView="96" zoomScalePageLayoutView="0" workbookViewId="0" topLeftCell="A1">
      <selection activeCell="E88" sqref="E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4" width="13.140625" style="62" bestFit="1" customWidth="1"/>
    <col min="5" max="5" width="6.8515625" style="62" bestFit="1" customWidth="1"/>
    <col min="6" max="6" width="9.421875" style="62" bestFit="1" customWidth="1"/>
    <col min="7" max="7" width="0.71875" style="62" customWidth="1"/>
    <col min="8" max="9" width="13.140625" style="62" bestFit="1" customWidth="1"/>
    <col min="10" max="10" width="5.140625" style="62" bestFit="1" customWidth="1"/>
    <col min="11" max="11" width="9.42187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" t="s">
        <v>7</v>
      </c>
      <c r="D7" s="21" t="s">
        <v>7</v>
      </c>
      <c r="E7" s="21">
        <v>9</v>
      </c>
      <c r="F7" s="22" t="str">
        <f>CONCATENATE(D6,"=100")</f>
        <v>2020=100</v>
      </c>
      <c r="G7" s="23"/>
      <c r="H7" s="21" t="s">
        <v>7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119</v>
      </c>
      <c r="D9" s="30">
        <v>12</v>
      </c>
      <c r="E9" s="30">
        <v>12</v>
      </c>
      <c r="F9" s="31"/>
      <c r="G9" s="31"/>
      <c r="H9" s="155">
        <v>9.94</v>
      </c>
      <c r="I9" s="155">
        <v>0.84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2</v>
      </c>
      <c r="D10" s="30">
        <v>5</v>
      </c>
      <c r="E10" s="30">
        <v>5</v>
      </c>
      <c r="F10" s="31"/>
      <c r="G10" s="31"/>
      <c r="H10" s="155">
        <v>0.152</v>
      </c>
      <c r="I10" s="155">
        <v>0.35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5</v>
      </c>
      <c r="D11" s="30">
        <v>4</v>
      </c>
      <c r="E11" s="30">
        <v>4</v>
      </c>
      <c r="F11" s="31"/>
      <c r="G11" s="31"/>
      <c r="H11" s="155">
        <v>0.426</v>
      </c>
      <c r="I11" s="155">
        <v>0.28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10</v>
      </c>
      <c r="D12" s="30">
        <v>8</v>
      </c>
      <c r="E12" s="30">
        <v>8</v>
      </c>
      <c r="F12" s="31"/>
      <c r="G12" s="31"/>
      <c r="H12" s="155">
        <v>0.881</v>
      </c>
      <c r="I12" s="155">
        <v>0.949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136</v>
      </c>
      <c r="D13" s="38">
        <v>29</v>
      </c>
      <c r="E13" s="38">
        <v>29</v>
      </c>
      <c r="F13" s="39">
        <v>100</v>
      </c>
      <c r="G13" s="40"/>
      <c r="H13" s="156">
        <v>11.399</v>
      </c>
      <c r="I13" s="157">
        <v>2.419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2</v>
      </c>
      <c r="E17" s="38">
        <v>2</v>
      </c>
      <c r="F17" s="39">
        <v>100</v>
      </c>
      <c r="G17" s="40"/>
      <c r="H17" s="156">
        <v>0.199</v>
      </c>
      <c r="I17" s="157">
        <v>0.08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55">
        <v>0.05</v>
      </c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>
        <v>5</v>
      </c>
      <c r="D20" s="30"/>
      <c r="E20" s="30"/>
      <c r="F20" s="31"/>
      <c r="G20" s="31"/>
      <c r="H20" s="155">
        <v>0.265</v>
      </c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>
        <v>5</v>
      </c>
      <c r="D21" s="30"/>
      <c r="E21" s="30"/>
      <c r="F21" s="31"/>
      <c r="G21" s="31"/>
      <c r="H21" s="155">
        <v>0.225</v>
      </c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11</v>
      </c>
      <c r="D22" s="38"/>
      <c r="E22" s="38"/>
      <c r="F22" s="39"/>
      <c r="G22" s="40"/>
      <c r="H22" s="156">
        <v>0.54</v>
      </c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>
        <v>1</v>
      </c>
      <c r="E28" s="30">
        <v>1</v>
      </c>
      <c r="F28" s="31"/>
      <c r="G28" s="31"/>
      <c r="H28" s="155">
        <v>0.166</v>
      </c>
      <c r="I28" s="155">
        <v>0.14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2</v>
      </c>
      <c r="D29" s="30">
        <v>2</v>
      </c>
      <c r="E29" s="30">
        <v>2</v>
      </c>
      <c r="F29" s="31"/>
      <c r="G29" s="31"/>
      <c r="H29" s="155">
        <v>0.132</v>
      </c>
      <c r="I29" s="155">
        <v>0.202</v>
      </c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>
        <v>7</v>
      </c>
      <c r="E30" s="30">
        <v>7.25</v>
      </c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>
        <v>3</v>
      </c>
      <c r="D31" s="38">
        <v>10</v>
      </c>
      <c r="E31" s="38">
        <v>10.25</v>
      </c>
      <c r="F31" s="39">
        <v>102.5</v>
      </c>
      <c r="G31" s="40"/>
      <c r="H31" s="156">
        <v>0.29800000000000004</v>
      </c>
      <c r="I31" s="157">
        <v>0.342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33</v>
      </c>
      <c r="D33" s="30">
        <v>30</v>
      </c>
      <c r="E33" s="30">
        <v>30</v>
      </c>
      <c r="F33" s="31"/>
      <c r="G33" s="31"/>
      <c r="H33" s="155">
        <v>1.762</v>
      </c>
      <c r="I33" s="155">
        <v>1.3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24</v>
      </c>
      <c r="D34" s="30">
        <v>24</v>
      </c>
      <c r="E34" s="30">
        <v>24</v>
      </c>
      <c r="F34" s="31"/>
      <c r="G34" s="31"/>
      <c r="H34" s="155">
        <v>0.846</v>
      </c>
      <c r="I34" s="155">
        <v>0.9</v>
      </c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7</v>
      </c>
      <c r="E36" s="30">
        <v>7</v>
      </c>
      <c r="F36" s="31"/>
      <c r="G36" s="31"/>
      <c r="H36" s="155">
        <v>0.214</v>
      </c>
      <c r="I36" s="155">
        <v>0.215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64</v>
      </c>
      <c r="D37" s="38">
        <v>61</v>
      </c>
      <c r="E37" s="38">
        <v>61</v>
      </c>
      <c r="F37" s="39">
        <v>100</v>
      </c>
      <c r="G37" s="40"/>
      <c r="H37" s="156">
        <v>2.822</v>
      </c>
      <c r="I37" s="157">
        <v>2.415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92</v>
      </c>
      <c r="D39" s="38">
        <v>90</v>
      </c>
      <c r="E39" s="38">
        <v>80</v>
      </c>
      <c r="F39" s="39">
        <v>88.88888888888889</v>
      </c>
      <c r="G39" s="40"/>
      <c r="H39" s="156">
        <v>2.178</v>
      </c>
      <c r="I39" s="157">
        <v>2.1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6">
        <v>0.09</v>
      </c>
      <c r="I52" s="157">
        <v>0.09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53</v>
      </c>
      <c r="D61" s="30">
        <v>60</v>
      </c>
      <c r="E61" s="30">
        <v>60</v>
      </c>
      <c r="F61" s="31"/>
      <c r="G61" s="31"/>
      <c r="H61" s="155">
        <v>6.625</v>
      </c>
      <c r="I61" s="155">
        <v>7.5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91</v>
      </c>
      <c r="D62" s="30">
        <v>91</v>
      </c>
      <c r="E62" s="30">
        <v>91</v>
      </c>
      <c r="F62" s="31"/>
      <c r="G62" s="31"/>
      <c r="H62" s="155">
        <v>2.867</v>
      </c>
      <c r="I62" s="155">
        <v>2.867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19</v>
      </c>
      <c r="D63" s="30">
        <v>19</v>
      </c>
      <c r="E63" s="30">
        <v>19</v>
      </c>
      <c r="F63" s="31"/>
      <c r="G63" s="31"/>
      <c r="H63" s="155">
        <v>1.164</v>
      </c>
      <c r="I63" s="155">
        <v>0.722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163</v>
      </c>
      <c r="D64" s="38">
        <v>170</v>
      </c>
      <c r="E64" s="38">
        <v>170</v>
      </c>
      <c r="F64" s="39">
        <v>100</v>
      </c>
      <c r="G64" s="40"/>
      <c r="H64" s="156">
        <v>10.656</v>
      </c>
      <c r="I64" s="157">
        <v>11.089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935</v>
      </c>
      <c r="D66" s="38">
        <v>915</v>
      </c>
      <c r="E66" s="38">
        <v>915</v>
      </c>
      <c r="F66" s="39">
        <v>100</v>
      </c>
      <c r="G66" s="40"/>
      <c r="H66" s="156">
        <v>110.881</v>
      </c>
      <c r="I66" s="157">
        <v>81.5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6593</v>
      </c>
      <c r="D72" s="30">
        <v>6700</v>
      </c>
      <c r="E72" s="30">
        <v>6700</v>
      </c>
      <c r="F72" s="31"/>
      <c r="G72" s="31"/>
      <c r="H72" s="155">
        <v>568.569</v>
      </c>
      <c r="I72" s="155">
        <v>475.856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344</v>
      </c>
      <c r="D73" s="30">
        <v>345</v>
      </c>
      <c r="E73" s="30">
        <v>345</v>
      </c>
      <c r="F73" s="31"/>
      <c r="G73" s="31"/>
      <c r="H73" s="155">
        <v>11.213</v>
      </c>
      <c r="I73" s="155">
        <v>10.985</v>
      </c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1395</v>
      </c>
      <c r="D75" s="30">
        <v>1600</v>
      </c>
      <c r="E75" s="30">
        <v>1600</v>
      </c>
      <c r="F75" s="31"/>
      <c r="G75" s="31"/>
      <c r="H75" s="155">
        <v>116.823</v>
      </c>
      <c r="I75" s="155">
        <v>141.148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10</v>
      </c>
      <c r="D76" s="30">
        <v>5</v>
      </c>
      <c r="E76" s="30">
        <v>5</v>
      </c>
      <c r="F76" s="31"/>
      <c r="G76" s="31"/>
      <c r="H76" s="155">
        <v>0.3</v>
      </c>
      <c r="I76" s="155">
        <v>0.3</v>
      </c>
      <c r="J76" s="15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>
        <v>337</v>
      </c>
      <c r="D78" s="30">
        <v>340</v>
      </c>
      <c r="E78" s="30">
        <v>340</v>
      </c>
      <c r="F78" s="31"/>
      <c r="G78" s="31"/>
      <c r="H78" s="155">
        <v>20.938</v>
      </c>
      <c r="I78" s="155">
        <v>23.8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30</v>
      </c>
      <c r="D79" s="30">
        <v>30</v>
      </c>
      <c r="E79" s="30">
        <v>20</v>
      </c>
      <c r="F79" s="31"/>
      <c r="G79" s="31"/>
      <c r="H79" s="155">
        <v>4.985</v>
      </c>
      <c r="I79" s="155">
        <v>1.5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8709</v>
      </c>
      <c r="D80" s="38">
        <v>9020</v>
      </c>
      <c r="E80" s="38">
        <v>9010</v>
      </c>
      <c r="F80" s="39">
        <f>IF(D80&gt;0,100*E80/D80,0)</f>
        <v>99.88913525498891</v>
      </c>
      <c r="G80" s="40"/>
      <c r="H80" s="156">
        <v>722.8279999999999</v>
      </c>
      <c r="I80" s="157">
        <v>653.5889999999999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230</v>
      </c>
      <c r="D82" s="30">
        <v>230</v>
      </c>
      <c r="E82" s="30">
        <v>230</v>
      </c>
      <c r="F82" s="31"/>
      <c r="G82" s="31"/>
      <c r="H82" s="155">
        <v>28.805</v>
      </c>
      <c r="I82" s="155">
        <v>28.805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38</v>
      </c>
      <c r="D83" s="30">
        <v>38</v>
      </c>
      <c r="E83" s="30">
        <v>38</v>
      </c>
      <c r="F83" s="31"/>
      <c r="G83" s="31"/>
      <c r="H83" s="155">
        <v>3.872</v>
      </c>
      <c r="I83" s="155">
        <v>2.309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268</v>
      </c>
      <c r="D84" s="38">
        <v>268</v>
      </c>
      <c r="E84" s="38">
        <v>268</v>
      </c>
      <c r="F84" s="39">
        <v>100</v>
      </c>
      <c r="G84" s="40"/>
      <c r="H84" s="156">
        <v>32.677</v>
      </c>
      <c r="I84" s="157">
        <v>31.114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10386</v>
      </c>
      <c r="D87" s="53">
        <v>10567</v>
      </c>
      <c r="E87" s="53">
        <f>E13+E15+E17+E22+E24+E26+E31+E37+E39+E50+E52+E59+E64+E66+E80+E84</f>
        <v>10547.25</v>
      </c>
      <c r="F87" s="54">
        <f>IF(D87&gt;0,100*E87/D87,0)</f>
        <v>99.81309737863158</v>
      </c>
      <c r="G87" s="40"/>
      <c r="H87" s="160">
        <v>894.5679999999999</v>
      </c>
      <c r="I87" s="161">
        <v>784.7379999999999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6" zoomScaleSheetLayoutView="96" zoomScalePageLayoutView="0" workbookViewId="0" topLeftCell="A67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9.71093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163</v>
      </c>
      <c r="D9" s="30">
        <v>155</v>
      </c>
      <c r="E9" s="30">
        <v>279</v>
      </c>
      <c r="F9" s="31"/>
      <c r="G9" s="31"/>
      <c r="H9" s="155">
        <v>21.157</v>
      </c>
      <c r="I9" s="155">
        <v>12.947</v>
      </c>
      <c r="J9" s="155">
        <v>22.161</v>
      </c>
      <c r="K9" s="32"/>
    </row>
    <row r="10" spans="1:11" s="33" customFormat="1" ht="11.25" customHeight="1">
      <c r="A10" s="35" t="s">
        <v>9</v>
      </c>
      <c r="B10" s="29"/>
      <c r="C10" s="30">
        <v>194</v>
      </c>
      <c r="D10" s="30">
        <v>168</v>
      </c>
      <c r="E10" s="30">
        <v>190</v>
      </c>
      <c r="F10" s="31"/>
      <c r="G10" s="31"/>
      <c r="H10" s="155">
        <v>14.999</v>
      </c>
      <c r="I10" s="155">
        <v>12.963</v>
      </c>
      <c r="J10" s="155">
        <v>14.663</v>
      </c>
      <c r="K10" s="32"/>
    </row>
    <row r="11" spans="1:11" s="33" customFormat="1" ht="11.25" customHeight="1">
      <c r="A11" s="28" t="s">
        <v>10</v>
      </c>
      <c r="B11" s="29"/>
      <c r="C11" s="30">
        <v>218</v>
      </c>
      <c r="D11" s="30">
        <v>226</v>
      </c>
      <c r="E11" s="30">
        <v>215</v>
      </c>
      <c r="F11" s="31"/>
      <c r="G11" s="31"/>
      <c r="H11" s="155">
        <v>18.515</v>
      </c>
      <c r="I11" s="155">
        <v>19.241</v>
      </c>
      <c r="J11" s="155">
        <v>17.504</v>
      </c>
      <c r="K11" s="32"/>
    </row>
    <row r="12" spans="1:11" s="33" customFormat="1" ht="11.25" customHeight="1">
      <c r="A12" s="35" t="s">
        <v>11</v>
      </c>
      <c r="B12" s="29"/>
      <c r="C12" s="30">
        <v>374</v>
      </c>
      <c r="D12" s="30">
        <v>334</v>
      </c>
      <c r="E12" s="30">
        <v>307</v>
      </c>
      <c r="F12" s="31"/>
      <c r="G12" s="31"/>
      <c r="H12" s="155">
        <v>32.756</v>
      </c>
      <c r="I12" s="155">
        <v>29.442</v>
      </c>
      <c r="J12" s="155">
        <v>30.166</v>
      </c>
      <c r="K12" s="32"/>
    </row>
    <row r="13" spans="1:11" s="42" customFormat="1" ht="11.25" customHeight="1">
      <c r="A13" s="36" t="s">
        <v>12</v>
      </c>
      <c r="B13" s="37"/>
      <c r="C13" s="38">
        <v>949</v>
      </c>
      <c r="D13" s="38">
        <v>883</v>
      </c>
      <c r="E13" s="38">
        <v>991</v>
      </c>
      <c r="F13" s="39">
        <v>112.23103057757645</v>
      </c>
      <c r="G13" s="40"/>
      <c r="H13" s="156">
        <v>87.42699999999999</v>
      </c>
      <c r="I13" s="157">
        <v>74.59299999999999</v>
      </c>
      <c r="J13" s="157">
        <v>84.494</v>
      </c>
      <c r="K13" s="41">
        <v>113.27336345233468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160</v>
      </c>
      <c r="D15" s="38">
        <v>140</v>
      </c>
      <c r="E15" s="38">
        <v>140</v>
      </c>
      <c r="F15" s="39">
        <v>100</v>
      </c>
      <c r="G15" s="40"/>
      <c r="H15" s="156">
        <v>4.55</v>
      </c>
      <c r="I15" s="157">
        <v>3.945</v>
      </c>
      <c r="J15" s="157">
        <v>3.945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10</v>
      </c>
      <c r="D17" s="38">
        <v>11</v>
      </c>
      <c r="E17" s="38">
        <v>10</v>
      </c>
      <c r="F17" s="39">
        <v>90.9090909090909</v>
      </c>
      <c r="G17" s="40"/>
      <c r="H17" s="156">
        <v>0.703</v>
      </c>
      <c r="I17" s="157">
        <v>0.728</v>
      </c>
      <c r="J17" s="157">
        <v>0.816</v>
      </c>
      <c r="K17" s="41">
        <v>112.08791208791209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54</v>
      </c>
      <c r="D19" s="30">
        <v>54</v>
      </c>
      <c r="E19" s="30">
        <v>55</v>
      </c>
      <c r="F19" s="31"/>
      <c r="G19" s="31"/>
      <c r="H19" s="155">
        <v>1.27</v>
      </c>
      <c r="I19" s="155">
        <v>1.27</v>
      </c>
      <c r="J19" s="155">
        <v>1.375</v>
      </c>
      <c r="K19" s="32"/>
    </row>
    <row r="20" spans="1:11" s="33" customFormat="1" ht="11.25" customHeight="1">
      <c r="A20" s="35" t="s">
        <v>16</v>
      </c>
      <c r="B20" s="29"/>
      <c r="C20" s="30">
        <v>62</v>
      </c>
      <c r="D20" s="30">
        <v>66</v>
      </c>
      <c r="E20" s="30">
        <v>75</v>
      </c>
      <c r="F20" s="31"/>
      <c r="G20" s="31"/>
      <c r="H20" s="155">
        <v>1.116</v>
      </c>
      <c r="I20" s="155">
        <v>1.398</v>
      </c>
      <c r="J20" s="155">
        <v>1.65</v>
      </c>
      <c r="K20" s="32"/>
    </row>
    <row r="21" spans="1:11" s="33" customFormat="1" ht="11.25" customHeight="1">
      <c r="A21" s="35" t="s">
        <v>17</v>
      </c>
      <c r="B21" s="29"/>
      <c r="C21" s="30">
        <v>149</v>
      </c>
      <c r="D21" s="30">
        <v>149</v>
      </c>
      <c r="E21" s="30">
        <v>159</v>
      </c>
      <c r="F21" s="31"/>
      <c r="G21" s="31"/>
      <c r="H21" s="155">
        <v>2.727</v>
      </c>
      <c r="I21" s="155">
        <v>3.234</v>
      </c>
      <c r="J21" s="155">
        <v>3.5</v>
      </c>
      <c r="K21" s="32"/>
    </row>
    <row r="22" spans="1:11" s="42" customFormat="1" ht="11.25" customHeight="1">
      <c r="A22" s="36" t="s">
        <v>18</v>
      </c>
      <c r="B22" s="37"/>
      <c r="C22" s="38">
        <v>265</v>
      </c>
      <c r="D22" s="38">
        <v>269</v>
      </c>
      <c r="E22" s="38">
        <v>289</v>
      </c>
      <c r="F22" s="39">
        <v>107.43494423791822</v>
      </c>
      <c r="G22" s="40"/>
      <c r="H22" s="156">
        <v>5.1129999999999995</v>
      </c>
      <c r="I22" s="157">
        <v>5.902</v>
      </c>
      <c r="J22" s="157">
        <v>6.525</v>
      </c>
      <c r="K22" s="41">
        <v>110.5557438156557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1937</v>
      </c>
      <c r="D24" s="38">
        <v>1995</v>
      </c>
      <c r="E24" s="38">
        <v>2073</v>
      </c>
      <c r="F24" s="39">
        <v>103.90977443609023</v>
      </c>
      <c r="G24" s="40"/>
      <c r="H24" s="156">
        <v>147.61</v>
      </c>
      <c r="I24" s="157">
        <v>146.745</v>
      </c>
      <c r="J24" s="157">
        <v>166.285</v>
      </c>
      <c r="K24" s="41">
        <v>113.3156155235272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210</v>
      </c>
      <c r="D26" s="38">
        <v>193</v>
      </c>
      <c r="E26" s="38">
        <v>200</v>
      </c>
      <c r="F26" s="39">
        <v>103.62694300518135</v>
      </c>
      <c r="G26" s="40"/>
      <c r="H26" s="156">
        <v>15.861</v>
      </c>
      <c r="I26" s="157">
        <v>14.037</v>
      </c>
      <c r="J26" s="157">
        <v>12.5</v>
      </c>
      <c r="K26" s="41">
        <v>89.05036688751157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34</v>
      </c>
      <c r="D28" s="30">
        <v>55</v>
      </c>
      <c r="E28" s="30">
        <v>34</v>
      </c>
      <c r="F28" s="31"/>
      <c r="G28" s="31"/>
      <c r="H28" s="155">
        <v>3.23</v>
      </c>
      <c r="I28" s="155">
        <v>5.12</v>
      </c>
      <c r="J28" s="155">
        <v>2.66</v>
      </c>
      <c r="K28" s="32"/>
    </row>
    <row r="29" spans="1:11" s="33" customFormat="1" ht="11.25" customHeight="1">
      <c r="A29" s="35" t="s">
        <v>22</v>
      </c>
      <c r="B29" s="29"/>
      <c r="C29" s="30">
        <v>7</v>
      </c>
      <c r="D29" s="30">
        <v>11</v>
      </c>
      <c r="E29" s="30">
        <v>3</v>
      </c>
      <c r="F29" s="31"/>
      <c r="G29" s="31"/>
      <c r="H29" s="155">
        <v>0.386</v>
      </c>
      <c r="I29" s="155">
        <v>0.728</v>
      </c>
      <c r="J29" s="155">
        <v>0.198</v>
      </c>
      <c r="K29" s="32"/>
    </row>
    <row r="30" spans="1:11" s="33" customFormat="1" ht="11.25" customHeight="1">
      <c r="A30" s="35" t="s">
        <v>23</v>
      </c>
      <c r="B30" s="29"/>
      <c r="C30" s="30">
        <v>670</v>
      </c>
      <c r="D30" s="30">
        <v>513</v>
      </c>
      <c r="E30" s="30">
        <v>414</v>
      </c>
      <c r="F30" s="31"/>
      <c r="G30" s="31"/>
      <c r="H30" s="155">
        <v>45.882</v>
      </c>
      <c r="I30" s="155">
        <v>43.113</v>
      </c>
      <c r="J30" s="155">
        <v>25.832</v>
      </c>
      <c r="K30" s="32"/>
    </row>
    <row r="31" spans="1:11" s="42" customFormat="1" ht="11.25" customHeight="1">
      <c r="A31" s="43" t="s">
        <v>24</v>
      </c>
      <c r="B31" s="37"/>
      <c r="C31" s="38">
        <v>711</v>
      </c>
      <c r="D31" s="38">
        <v>579</v>
      </c>
      <c r="E31" s="38">
        <v>451</v>
      </c>
      <c r="F31" s="39">
        <v>77.89291882556131</v>
      </c>
      <c r="G31" s="40"/>
      <c r="H31" s="156">
        <v>49.498</v>
      </c>
      <c r="I31" s="157">
        <v>48.961</v>
      </c>
      <c r="J31" s="157">
        <v>28.69</v>
      </c>
      <c r="K31" s="41">
        <v>58.59765936153265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210</v>
      </c>
      <c r="D33" s="30">
        <v>252</v>
      </c>
      <c r="E33" s="30">
        <v>200</v>
      </c>
      <c r="F33" s="31"/>
      <c r="G33" s="31"/>
      <c r="H33" s="155">
        <v>11.85</v>
      </c>
      <c r="I33" s="155">
        <v>14.626</v>
      </c>
      <c r="J33" s="155">
        <v>11.6</v>
      </c>
      <c r="K33" s="32"/>
    </row>
    <row r="34" spans="1:11" s="33" customFormat="1" ht="11.25" customHeight="1">
      <c r="A34" s="35" t="s">
        <v>26</v>
      </c>
      <c r="B34" s="29"/>
      <c r="C34" s="30">
        <v>234</v>
      </c>
      <c r="D34" s="30">
        <v>202</v>
      </c>
      <c r="E34" s="30">
        <v>202</v>
      </c>
      <c r="F34" s="31"/>
      <c r="G34" s="31"/>
      <c r="H34" s="155">
        <v>9.081</v>
      </c>
      <c r="I34" s="155">
        <v>7.444</v>
      </c>
      <c r="J34" s="155">
        <v>7.444</v>
      </c>
      <c r="K34" s="32"/>
    </row>
    <row r="35" spans="1:11" s="33" customFormat="1" ht="11.25" customHeight="1">
      <c r="A35" s="35" t="s">
        <v>27</v>
      </c>
      <c r="B35" s="29"/>
      <c r="C35" s="30">
        <v>143</v>
      </c>
      <c r="D35" s="30">
        <v>162</v>
      </c>
      <c r="E35" s="30">
        <v>150</v>
      </c>
      <c r="F35" s="31"/>
      <c r="G35" s="31"/>
      <c r="H35" s="155">
        <v>5.262</v>
      </c>
      <c r="I35" s="155">
        <v>5.309</v>
      </c>
      <c r="J35" s="155">
        <v>6.3</v>
      </c>
      <c r="K35" s="32"/>
    </row>
    <row r="36" spans="1:11" s="33" customFormat="1" ht="11.25" customHeight="1">
      <c r="A36" s="35" t="s">
        <v>28</v>
      </c>
      <c r="B36" s="29"/>
      <c r="C36" s="30">
        <v>303</v>
      </c>
      <c r="D36" s="30">
        <v>290</v>
      </c>
      <c r="E36" s="30">
        <v>300</v>
      </c>
      <c r="F36" s="31"/>
      <c r="G36" s="31"/>
      <c r="H36" s="155">
        <v>10.242</v>
      </c>
      <c r="I36" s="155">
        <v>9.401</v>
      </c>
      <c r="J36" s="155">
        <v>10</v>
      </c>
      <c r="K36" s="32"/>
    </row>
    <row r="37" spans="1:11" s="42" customFormat="1" ht="11.25" customHeight="1">
      <c r="A37" s="36" t="s">
        <v>29</v>
      </c>
      <c r="B37" s="37"/>
      <c r="C37" s="38">
        <v>890</v>
      </c>
      <c r="D37" s="38">
        <v>906</v>
      </c>
      <c r="E37" s="38">
        <v>852</v>
      </c>
      <c r="F37" s="39">
        <v>94.03973509933775</v>
      </c>
      <c r="G37" s="40"/>
      <c r="H37" s="156">
        <v>36.435</v>
      </c>
      <c r="I37" s="157">
        <v>36.78</v>
      </c>
      <c r="J37" s="157">
        <v>35.344</v>
      </c>
      <c r="K37" s="41">
        <v>96.09570418705819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231</v>
      </c>
      <c r="D39" s="38">
        <v>252</v>
      </c>
      <c r="E39" s="38">
        <v>240</v>
      </c>
      <c r="F39" s="39">
        <v>95.23809523809524</v>
      </c>
      <c r="G39" s="40"/>
      <c r="H39" s="156">
        <v>5.538</v>
      </c>
      <c r="I39" s="157">
        <v>5.965</v>
      </c>
      <c r="J39" s="157">
        <v>5.6</v>
      </c>
      <c r="K39" s="41">
        <v>93.88097233864208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12</v>
      </c>
      <c r="D41" s="30">
        <v>11</v>
      </c>
      <c r="E41" s="30">
        <v>10</v>
      </c>
      <c r="F41" s="31"/>
      <c r="G41" s="31"/>
      <c r="H41" s="155">
        <v>0.737</v>
      </c>
      <c r="I41" s="155">
        <v>0.595</v>
      </c>
      <c r="J41" s="155">
        <v>0.48</v>
      </c>
      <c r="K41" s="32"/>
    </row>
    <row r="42" spans="1:11" s="33" customFormat="1" ht="11.25" customHeight="1">
      <c r="A42" s="35" t="s">
        <v>32</v>
      </c>
      <c r="B42" s="29"/>
      <c r="C42" s="30">
        <v>2</v>
      </c>
      <c r="D42" s="30">
        <v>2</v>
      </c>
      <c r="E42" s="30">
        <v>1</v>
      </c>
      <c r="F42" s="31"/>
      <c r="G42" s="31"/>
      <c r="H42" s="155">
        <v>0.13</v>
      </c>
      <c r="I42" s="155">
        <v>0.13</v>
      </c>
      <c r="J42" s="155">
        <v>0.07</v>
      </c>
      <c r="K42" s="32"/>
    </row>
    <row r="43" spans="1:11" s="33" customFormat="1" ht="11.25" customHeight="1">
      <c r="A43" s="35" t="s">
        <v>33</v>
      </c>
      <c r="B43" s="29"/>
      <c r="C43" s="30">
        <v>26</v>
      </c>
      <c r="D43" s="30">
        <v>9</v>
      </c>
      <c r="E43" s="30">
        <v>8</v>
      </c>
      <c r="F43" s="31"/>
      <c r="G43" s="31"/>
      <c r="H43" s="155">
        <v>1.189</v>
      </c>
      <c r="I43" s="155">
        <v>0.7</v>
      </c>
      <c r="J43" s="155">
        <v>0.552</v>
      </c>
      <c r="K43" s="32"/>
    </row>
    <row r="44" spans="1:11" s="33" customFormat="1" ht="11.25" customHeight="1">
      <c r="A44" s="35" t="s">
        <v>34</v>
      </c>
      <c r="B44" s="29"/>
      <c r="C44" s="30">
        <v>4</v>
      </c>
      <c r="D44" s="30">
        <v>4</v>
      </c>
      <c r="E44" s="30">
        <v>4</v>
      </c>
      <c r="F44" s="31"/>
      <c r="G44" s="31"/>
      <c r="H44" s="155">
        <v>0.176</v>
      </c>
      <c r="I44" s="155">
        <v>0.196</v>
      </c>
      <c r="J44" s="155">
        <v>0.193</v>
      </c>
      <c r="K44" s="32"/>
    </row>
    <row r="45" spans="1:11" s="33" customFormat="1" ht="11.25" customHeight="1">
      <c r="A45" s="35" t="s">
        <v>35</v>
      </c>
      <c r="B45" s="29"/>
      <c r="C45" s="30">
        <v>24</v>
      </c>
      <c r="D45" s="30">
        <v>15</v>
      </c>
      <c r="E45" s="30">
        <v>8</v>
      </c>
      <c r="F45" s="31"/>
      <c r="G45" s="31"/>
      <c r="H45" s="155">
        <v>0.855</v>
      </c>
      <c r="I45" s="155">
        <v>0.462</v>
      </c>
      <c r="J45" s="155">
        <v>0.28</v>
      </c>
      <c r="K45" s="32"/>
    </row>
    <row r="46" spans="1:11" s="33" customFormat="1" ht="11.25" customHeight="1">
      <c r="A46" s="35" t="s">
        <v>36</v>
      </c>
      <c r="B46" s="29"/>
      <c r="C46" s="30">
        <v>18</v>
      </c>
      <c r="D46" s="30">
        <v>12</v>
      </c>
      <c r="E46" s="30">
        <v>9</v>
      </c>
      <c r="F46" s="31"/>
      <c r="G46" s="31"/>
      <c r="H46" s="155">
        <v>0.684</v>
      </c>
      <c r="I46" s="155">
        <v>0.42</v>
      </c>
      <c r="J46" s="155">
        <v>0.306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6</v>
      </c>
      <c r="D48" s="30">
        <v>7</v>
      </c>
      <c r="E48" s="30">
        <v>5</v>
      </c>
      <c r="F48" s="31"/>
      <c r="G48" s="31"/>
      <c r="H48" s="155">
        <v>0.228</v>
      </c>
      <c r="I48" s="155">
        <v>0.238</v>
      </c>
      <c r="J48" s="155">
        <v>0.19</v>
      </c>
      <c r="K48" s="32"/>
    </row>
    <row r="49" spans="1:11" s="33" customFormat="1" ht="11.25" customHeight="1">
      <c r="A49" s="35" t="s">
        <v>39</v>
      </c>
      <c r="B49" s="29"/>
      <c r="C49" s="30">
        <v>6</v>
      </c>
      <c r="D49" s="30">
        <v>12</v>
      </c>
      <c r="E49" s="30">
        <v>15</v>
      </c>
      <c r="F49" s="31"/>
      <c r="G49" s="31"/>
      <c r="H49" s="155">
        <v>0.33</v>
      </c>
      <c r="I49" s="155">
        <v>0.36</v>
      </c>
      <c r="J49" s="155">
        <v>0.375</v>
      </c>
      <c r="K49" s="32"/>
    </row>
    <row r="50" spans="1:11" s="42" customFormat="1" ht="11.25" customHeight="1">
      <c r="A50" s="43" t="s">
        <v>40</v>
      </c>
      <c r="B50" s="37"/>
      <c r="C50" s="38">
        <v>98</v>
      </c>
      <c r="D50" s="38">
        <v>72</v>
      </c>
      <c r="E50" s="38">
        <v>60</v>
      </c>
      <c r="F50" s="39">
        <v>83.33333333333333</v>
      </c>
      <c r="G50" s="40"/>
      <c r="H50" s="156">
        <v>4.329000000000001</v>
      </c>
      <c r="I50" s="157">
        <v>3.1009999999999995</v>
      </c>
      <c r="J50" s="157">
        <v>2.446</v>
      </c>
      <c r="K50" s="41">
        <v>78.87778136085136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43</v>
      </c>
      <c r="D52" s="38">
        <v>56</v>
      </c>
      <c r="E52" s="38">
        <v>56</v>
      </c>
      <c r="F52" s="39">
        <v>100</v>
      </c>
      <c r="G52" s="40"/>
      <c r="H52" s="156">
        <v>4.026</v>
      </c>
      <c r="I52" s="157">
        <v>2.531</v>
      </c>
      <c r="J52" s="157">
        <v>2.531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235</v>
      </c>
      <c r="D54" s="30">
        <v>186</v>
      </c>
      <c r="E54" s="30">
        <v>184</v>
      </c>
      <c r="F54" s="31"/>
      <c r="G54" s="31"/>
      <c r="H54" s="155">
        <v>20.02</v>
      </c>
      <c r="I54" s="155">
        <v>14.316</v>
      </c>
      <c r="J54" s="155">
        <v>15.13</v>
      </c>
      <c r="K54" s="32"/>
    </row>
    <row r="55" spans="1:11" s="33" customFormat="1" ht="11.25" customHeight="1">
      <c r="A55" s="35" t="s">
        <v>43</v>
      </c>
      <c r="B55" s="29"/>
      <c r="C55" s="30">
        <v>142</v>
      </c>
      <c r="D55" s="30">
        <v>154</v>
      </c>
      <c r="E55" s="30">
        <v>154</v>
      </c>
      <c r="F55" s="31"/>
      <c r="G55" s="31"/>
      <c r="H55" s="155">
        <v>10.42</v>
      </c>
      <c r="I55" s="155">
        <v>11.69</v>
      </c>
      <c r="J55" s="155">
        <v>11.69</v>
      </c>
      <c r="K55" s="32"/>
    </row>
    <row r="56" spans="1:11" s="33" customFormat="1" ht="11.25" customHeight="1">
      <c r="A56" s="35" t="s">
        <v>44</v>
      </c>
      <c r="B56" s="29"/>
      <c r="C56" s="30">
        <v>52</v>
      </c>
      <c r="D56" s="30">
        <v>43</v>
      </c>
      <c r="E56" s="30">
        <v>40</v>
      </c>
      <c r="F56" s="31"/>
      <c r="G56" s="31"/>
      <c r="H56" s="155">
        <v>0.975</v>
      </c>
      <c r="I56" s="155">
        <v>0.711</v>
      </c>
      <c r="J56" s="155">
        <v>0.715</v>
      </c>
      <c r="K56" s="32"/>
    </row>
    <row r="57" spans="1:11" s="33" customFormat="1" ht="11.25" customHeight="1">
      <c r="A57" s="35" t="s">
        <v>45</v>
      </c>
      <c r="B57" s="29"/>
      <c r="C57" s="30">
        <v>17</v>
      </c>
      <c r="D57" s="30">
        <v>19</v>
      </c>
      <c r="E57" s="30">
        <v>9</v>
      </c>
      <c r="F57" s="31"/>
      <c r="G57" s="31"/>
      <c r="H57" s="155">
        <v>0.305</v>
      </c>
      <c r="I57" s="155">
        <v>0.205</v>
      </c>
      <c r="J57" s="155">
        <v>0.155</v>
      </c>
      <c r="K57" s="32"/>
    </row>
    <row r="58" spans="1:11" s="33" customFormat="1" ht="11.25" customHeight="1">
      <c r="A58" s="35" t="s">
        <v>46</v>
      </c>
      <c r="B58" s="29"/>
      <c r="C58" s="30">
        <v>614</v>
      </c>
      <c r="D58" s="30">
        <v>554</v>
      </c>
      <c r="E58" s="30">
        <v>517</v>
      </c>
      <c r="F58" s="31"/>
      <c r="G58" s="31"/>
      <c r="H58" s="155">
        <v>56.534</v>
      </c>
      <c r="I58" s="155">
        <v>46.91</v>
      </c>
      <c r="J58" s="155">
        <v>42.705</v>
      </c>
      <c r="K58" s="32"/>
    </row>
    <row r="59" spans="1:11" s="42" customFormat="1" ht="11.25" customHeight="1">
      <c r="A59" s="36" t="s">
        <v>47</v>
      </c>
      <c r="B59" s="37"/>
      <c r="C59" s="38">
        <v>1060</v>
      </c>
      <c r="D59" s="38">
        <v>956</v>
      </c>
      <c r="E59" s="38">
        <v>904</v>
      </c>
      <c r="F59" s="39">
        <v>94.56066945606695</v>
      </c>
      <c r="G59" s="40"/>
      <c r="H59" s="156">
        <v>88.25399999999999</v>
      </c>
      <c r="I59" s="157">
        <v>73.832</v>
      </c>
      <c r="J59" s="157">
        <v>70.395</v>
      </c>
      <c r="K59" s="41">
        <v>95.3448369270777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120</v>
      </c>
      <c r="D61" s="30">
        <v>193</v>
      </c>
      <c r="E61" s="30">
        <v>195</v>
      </c>
      <c r="F61" s="31"/>
      <c r="G61" s="31"/>
      <c r="H61" s="155">
        <v>4.8</v>
      </c>
      <c r="I61" s="155">
        <v>16.625</v>
      </c>
      <c r="J61" s="155">
        <v>12.55</v>
      </c>
      <c r="K61" s="32"/>
    </row>
    <row r="62" spans="1:11" s="33" customFormat="1" ht="11.25" customHeight="1">
      <c r="A62" s="35" t="s">
        <v>49</v>
      </c>
      <c r="B62" s="29"/>
      <c r="C62" s="30">
        <v>353</v>
      </c>
      <c r="D62" s="30">
        <v>341</v>
      </c>
      <c r="E62" s="30">
        <v>341</v>
      </c>
      <c r="F62" s="31"/>
      <c r="G62" s="31"/>
      <c r="H62" s="155">
        <v>12.291</v>
      </c>
      <c r="I62" s="155">
        <v>11.29</v>
      </c>
      <c r="J62" s="155">
        <v>11.924</v>
      </c>
      <c r="K62" s="32"/>
    </row>
    <row r="63" spans="1:11" s="33" customFormat="1" ht="11.25" customHeight="1">
      <c r="A63" s="35" t="s">
        <v>50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55">
        <v>7.082</v>
      </c>
      <c r="I63" s="155">
        <v>6.813</v>
      </c>
      <c r="J63" s="155">
        <v>7.75</v>
      </c>
      <c r="K63" s="32"/>
    </row>
    <row r="64" spans="1:11" s="42" customFormat="1" ht="11.25" customHeight="1">
      <c r="A64" s="36" t="s">
        <v>51</v>
      </c>
      <c r="B64" s="37"/>
      <c r="C64" s="38">
        <v>628</v>
      </c>
      <c r="D64" s="38">
        <v>689</v>
      </c>
      <c r="E64" s="38">
        <v>691</v>
      </c>
      <c r="F64" s="39">
        <v>100.29027576197387</v>
      </c>
      <c r="G64" s="40"/>
      <c r="H64" s="156">
        <v>24.173000000000002</v>
      </c>
      <c r="I64" s="157">
        <v>34.728</v>
      </c>
      <c r="J64" s="157">
        <v>32.224000000000004</v>
      </c>
      <c r="K64" s="41">
        <v>92.78967979728175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527</v>
      </c>
      <c r="D66" s="38">
        <v>480</v>
      </c>
      <c r="E66" s="38">
        <v>360</v>
      </c>
      <c r="F66" s="39">
        <v>75</v>
      </c>
      <c r="G66" s="40"/>
      <c r="H66" s="156">
        <v>42.849</v>
      </c>
      <c r="I66" s="157">
        <v>33.381</v>
      </c>
      <c r="J66" s="157">
        <v>23.4</v>
      </c>
      <c r="K66" s="41">
        <v>70.0997573469938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19875</v>
      </c>
      <c r="D68" s="30">
        <v>20616</v>
      </c>
      <c r="E68" s="30">
        <v>20850</v>
      </c>
      <c r="F68" s="31"/>
      <c r="G68" s="31"/>
      <c r="H68" s="155">
        <v>1722.877</v>
      </c>
      <c r="I68" s="155">
        <v>1961.21</v>
      </c>
      <c r="J68" s="155">
        <v>1550</v>
      </c>
      <c r="K68" s="32"/>
    </row>
    <row r="69" spans="1:11" s="33" customFormat="1" ht="11.25" customHeight="1">
      <c r="A69" s="35" t="s">
        <v>54</v>
      </c>
      <c r="B69" s="29"/>
      <c r="C69" s="30">
        <v>2408</v>
      </c>
      <c r="D69" s="30">
        <v>2765</v>
      </c>
      <c r="E69" s="30">
        <v>2740</v>
      </c>
      <c r="F69" s="31"/>
      <c r="G69" s="31"/>
      <c r="H69" s="155">
        <v>205.389</v>
      </c>
      <c r="I69" s="155">
        <v>260.966</v>
      </c>
      <c r="J69" s="155">
        <v>198</v>
      </c>
      <c r="K69" s="32"/>
    </row>
    <row r="70" spans="1:11" s="42" customFormat="1" ht="11.25" customHeight="1">
      <c r="A70" s="36" t="s">
        <v>55</v>
      </c>
      <c r="B70" s="37"/>
      <c r="C70" s="38">
        <v>22283</v>
      </c>
      <c r="D70" s="38">
        <v>23381</v>
      </c>
      <c r="E70" s="38">
        <v>23590</v>
      </c>
      <c r="F70" s="39">
        <v>100.89388819982037</v>
      </c>
      <c r="G70" s="40"/>
      <c r="H70" s="156">
        <v>1928.266</v>
      </c>
      <c r="I70" s="157">
        <v>2222.176</v>
      </c>
      <c r="J70" s="157">
        <v>1748</v>
      </c>
      <c r="K70" s="41">
        <v>78.66163616203217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1038</v>
      </c>
      <c r="D72" s="30">
        <v>956</v>
      </c>
      <c r="E72" s="30">
        <v>900</v>
      </c>
      <c r="F72" s="31"/>
      <c r="G72" s="31"/>
      <c r="H72" s="155">
        <v>129.513</v>
      </c>
      <c r="I72" s="155">
        <v>115.492</v>
      </c>
      <c r="J72" s="155">
        <v>98.712</v>
      </c>
      <c r="K72" s="32"/>
    </row>
    <row r="73" spans="1:11" s="33" customFormat="1" ht="11.25" customHeight="1">
      <c r="A73" s="35" t="s">
        <v>57</v>
      </c>
      <c r="B73" s="29"/>
      <c r="C73" s="30">
        <v>1034</v>
      </c>
      <c r="D73" s="30">
        <v>1034</v>
      </c>
      <c r="E73" s="30">
        <v>1085</v>
      </c>
      <c r="F73" s="31"/>
      <c r="G73" s="31"/>
      <c r="H73" s="155">
        <v>33.703</v>
      </c>
      <c r="I73" s="155">
        <v>33.705</v>
      </c>
      <c r="J73" s="155">
        <v>35.385</v>
      </c>
      <c r="K73" s="32"/>
    </row>
    <row r="74" spans="1:11" s="33" customFormat="1" ht="11.25" customHeight="1">
      <c r="A74" s="35" t="s">
        <v>58</v>
      </c>
      <c r="B74" s="29"/>
      <c r="C74" s="30">
        <v>56</v>
      </c>
      <c r="D74" s="30">
        <v>109</v>
      </c>
      <c r="E74" s="30">
        <v>84</v>
      </c>
      <c r="F74" s="31"/>
      <c r="G74" s="31"/>
      <c r="H74" s="155">
        <v>1.96</v>
      </c>
      <c r="I74" s="155">
        <v>3.77</v>
      </c>
      <c r="J74" s="155">
        <v>4.76</v>
      </c>
      <c r="K74" s="32"/>
    </row>
    <row r="75" spans="1:11" s="33" customFormat="1" ht="11.25" customHeight="1">
      <c r="A75" s="35" t="s">
        <v>59</v>
      </c>
      <c r="B75" s="29"/>
      <c r="C75" s="30">
        <v>2172</v>
      </c>
      <c r="D75" s="30">
        <v>2029</v>
      </c>
      <c r="E75" s="30">
        <v>2029</v>
      </c>
      <c r="F75" s="31"/>
      <c r="G75" s="31"/>
      <c r="H75" s="155">
        <v>201.463</v>
      </c>
      <c r="I75" s="155">
        <v>169.916</v>
      </c>
      <c r="J75" s="155">
        <v>175.551</v>
      </c>
      <c r="K75" s="32"/>
    </row>
    <row r="76" spans="1:11" s="33" customFormat="1" ht="11.25" customHeight="1">
      <c r="A76" s="35" t="s">
        <v>60</v>
      </c>
      <c r="B76" s="29"/>
      <c r="C76" s="30">
        <v>145</v>
      </c>
      <c r="D76" s="30">
        <v>145</v>
      </c>
      <c r="E76" s="30">
        <v>45</v>
      </c>
      <c r="F76" s="31"/>
      <c r="G76" s="31"/>
      <c r="H76" s="155">
        <v>3.712</v>
      </c>
      <c r="I76" s="155">
        <v>3.7</v>
      </c>
      <c r="J76" s="155">
        <v>1.17</v>
      </c>
      <c r="K76" s="32"/>
    </row>
    <row r="77" spans="1:11" s="33" customFormat="1" ht="11.25" customHeight="1">
      <c r="A77" s="35" t="s">
        <v>61</v>
      </c>
      <c r="B77" s="29"/>
      <c r="C77" s="30">
        <v>136</v>
      </c>
      <c r="D77" s="30">
        <v>133</v>
      </c>
      <c r="E77" s="30">
        <v>133</v>
      </c>
      <c r="F77" s="31"/>
      <c r="G77" s="31"/>
      <c r="H77" s="155">
        <v>4.492</v>
      </c>
      <c r="I77" s="155">
        <v>3.991</v>
      </c>
      <c r="J77" s="155">
        <v>5.2</v>
      </c>
      <c r="K77" s="32"/>
    </row>
    <row r="78" spans="1:11" s="33" customFormat="1" ht="11.25" customHeight="1">
      <c r="A78" s="35" t="s">
        <v>62</v>
      </c>
      <c r="B78" s="29"/>
      <c r="C78" s="30">
        <v>320</v>
      </c>
      <c r="D78" s="30">
        <v>325</v>
      </c>
      <c r="E78" s="30">
        <v>300</v>
      </c>
      <c r="F78" s="31"/>
      <c r="G78" s="31"/>
      <c r="H78" s="155">
        <v>20.766</v>
      </c>
      <c r="I78" s="155">
        <v>19.406</v>
      </c>
      <c r="J78" s="155">
        <v>18</v>
      </c>
      <c r="K78" s="32"/>
    </row>
    <row r="79" spans="1:11" s="33" customFormat="1" ht="11.25" customHeight="1">
      <c r="A79" s="35" t="s">
        <v>63</v>
      </c>
      <c r="B79" s="29"/>
      <c r="C79" s="30">
        <v>4901</v>
      </c>
      <c r="D79" s="30">
        <v>6320</v>
      </c>
      <c r="E79" s="30">
        <v>6290</v>
      </c>
      <c r="F79" s="31"/>
      <c r="G79" s="31"/>
      <c r="H79" s="155">
        <v>472.947</v>
      </c>
      <c r="I79" s="155">
        <v>612.41</v>
      </c>
      <c r="J79" s="155">
        <v>491.7</v>
      </c>
      <c r="K79" s="32"/>
    </row>
    <row r="80" spans="1:11" s="42" customFormat="1" ht="11.25" customHeight="1">
      <c r="A80" s="43" t="s">
        <v>64</v>
      </c>
      <c r="B80" s="37"/>
      <c r="C80" s="38">
        <v>9802</v>
      </c>
      <c r="D80" s="38">
        <v>11051</v>
      </c>
      <c r="E80" s="38">
        <v>10866</v>
      </c>
      <c r="F80" s="39">
        <v>98.32594335354267</v>
      </c>
      <c r="G80" s="40"/>
      <c r="H80" s="156">
        <v>868.556</v>
      </c>
      <c r="I80" s="157">
        <v>962.39</v>
      </c>
      <c r="J80" s="157">
        <v>830.4780000000001</v>
      </c>
      <c r="K80" s="41">
        <v>86.29329066178992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170</v>
      </c>
      <c r="D82" s="30">
        <v>156</v>
      </c>
      <c r="E82" s="30">
        <v>156</v>
      </c>
      <c r="F82" s="31"/>
      <c r="G82" s="31"/>
      <c r="H82" s="155">
        <v>12.218</v>
      </c>
      <c r="I82" s="155">
        <v>14.692</v>
      </c>
      <c r="J82" s="155">
        <v>14.7</v>
      </c>
      <c r="K82" s="32"/>
    </row>
    <row r="83" spans="1:11" s="33" customFormat="1" ht="11.25" customHeight="1">
      <c r="A83" s="35" t="s">
        <v>66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55">
        <v>10.701</v>
      </c>
      <c r="I83" s="155">
        <v>14.212</v>
      </c>
      <c r="J83" s="155">
        <v>14</v>
      </c>
      <c r="K83" s="32"/>
    </row>
    <row r="84" spans="1:11" s="42" customFormat="1" ht="11.25" customHeight="1">
      <c r="A84" s="36" t="s">
        <v>67</v>
      </c>
      <c r="B84" s="37"/>
      <c r="C84" s="38">
        <v>330</v>
      </c>
      <c r="D84" s="38">
        <v>316</v>
      </c>
      <c r="E84" s="38">
        <v>316</v>
      </c>
      <c r="F84" s="39">
        <v>100</v>
      </c>
      <c r="G84" s="40"/>
      <c r="H84" s="156">
        <v>22.919</v>
      </c>
      <c r="I84" s="157">
        <v>28.904</v>
      </c>
      <c r="J84" s="157">
        <v>28.7</v>
      </c>
      <c r="K84" s="41">
        <v>99.29421533351785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40134</v>
      </c>
      <c r="D87" s="53">
        <v>42229</v>
      </c>
      <c r="E87" s="53">
        <v>42089</v>
      </c>
      <c r="F87" s="54">
        <f>IF(D87&gt;0,100*E87/D87,0)</f>
        <v>99.66847427123541</v>
      </c>
      <c r="G87" s="40"/>
      <c r="H87" s="160">
        <v>3336.107</v>
      </c>
      <c r="I87" s="161">
        <v>3698.6989999999996</v>
      </c>
      <c r="J87" s="161">
        <v>3082.373</v>
      </c>
      <c r="K87" s="54">
        <f>IF(I87&gt;0,100*J87/I87,0)</f>
        <v>83.33668135741785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6" zoomScaleSheetLayoutView="96" zoomScalePageLayoutView="0" workbookViewId="0" topLeftCell="A70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9</v>
      </c>
      <c r="D9" s="30">
        <v>9</v>
      </c>
      <c r="E9" s="30">
        <v>6</v>
      </c>
      <c r="F9" s="31"/>
      <c r="G9" s="31"/>
      <c r="H9" s="155">
        <v>0.584</v>
      </c>
      <c r="I9" s="155">
        <v>0.751</v>
      </c>
      <c r="J9" s="155">
        <v>0.819</v>
      </c>
      <c r="K9" s="32"/>
    </row>
    <row r="10" spans="1:11" s="33" customFormat="1" ht="11.25" customHeight="1">
      <c r="A10" s="35" t="s">
        <v>9</v>
      </c>
      <c r="B10" s="29"/>
      <c r="C10" s="30">
        <v>2</v>
      </c>
      <c r="D10" s="30">
        <v>1</v>
      </c>
      <c r="E10" s="30">
        <v>5</v>
      </c>
      <c r="F10" s="31"/>
      <c r="G10" s="31"/>
      <c r="H10" s="155">
        <v>0.191</v>
      </c>
      <c r="I10" s="155">
        <v>0.076</v>
      </c>
      <c r="J10" s="155">
        <v>0.346</v>
      </c>
      <c r="K10" s="32"/>
    </row>
    <row r="11" spans="1:11" s="33" customFormat="1" ht="11.25" customHeight="1">
      <c r="A11" s="28" t="s">
        <v>10</v>
      </c>
      <c r="B11" s="29"/>
      <c r="C11" s="30">
        <v>3</v>
      </c>
      <c r="D11" s="30">
        <v>4</v>
      </c>
      <c r="E11" s="30">
        <v>4</v>
      </c>
      <c r="F11" s="31"/>
      <c r="G11" s="31"/>
      <c r="H11" s="155">
        <v>0.253</v>
      </c>
      <c r="I11" s="155">
        <v>0.34</v>
      </c>
      <c r="J11" s="155">
        <v>0.254</v>
      </c>
      <c r="K11" s="32"/>
    </row>
    <row r="12" spans="1:11" s="33" customFormat="1" ht="11.25" customHeight="1">
      <c r="A12" s="35" t="s">
        <v>11</v>
      </c>
      <c r="B12" s="29"/>
      <c r="C12" s="30">
        <v>6</v>
      </c>
      <c r="D12" s="30">
        <v>4</v>
      </c>
      <c r="E12" s="30">
        <v>17</v>
      </c>
      <c r="F12" s="31"/>
      <c r="G12" s="31"/>
      <c r="H12" s="155">
        <v>0.737</v>
      </c>
      <c r="I12" s="155">
        <v>0.329</v>
      </c>
      <c r="J12" s="155">
        <v>1.525</v>
      </c>
      <c r="K12" s="32"/>
    </row>
    <row r="13" spans="1:11" s="42" customFormat="1" ht="11.25" customHeight="1">
      <c r="A13" s="36" t="s">
        <v>12</v>
      </c>
      <c r="B13" s="37"/>
      <c r="C13" s="38">
        <v>20</v>
      </c>
      <c r="D13" s="38">
        <v>18</v>
      </c>
      <c r="E13" s="38">
        <v>32</v>
      </c>
      <c r="F13" s="39">
        <v>177.77777777777777</v>
      </c>
      <c r="G13" s="40"/>
      <c r="H13" s="156">
        <v>1.7650000000000001</v>
      </c>
      <c r="I13" s="157">
        <v>1.496</v>
      </c>
      <c r="J13" s="157">
        <v>2.944</v>
      </c>
      <c r="K13" s="41">
        <v>196.79144385026737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6</v>
      </c>
      <c r="D17" s="38">
        <v>6</v>
      </c>
      <c r="E17" s="38">
        <v>6</v>
      </c>
      <c r="F17" s="39">
        <v>100</v>
      </c>
      <c r="G17" s="40"/>
      <c r="H17" s="156">
        <v>0.35</v>
      </c>
      <c r="I17" s="157">
        <v>0.397</v>
      </c>
      <c r="J17" s="157">
        <v>0.405</v>
      </c>
      <c r="K17" s="41">
        <v>102.01511335012594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>
        <v>4</v>
      </c>
      <c r="D20" s="30">
        <v>4</v>
      </c>
      <c r="E20" s="30"/>
      <c r="F20" s="31"/>
      <c r="G20" s="31"/>
      <c r="H20" s="155">
        <v>0.212</v>
      </c>
      <c r="I20" s="155">
        <v>0.212</v>
      </c>
      <c r="J20" s="155"/>
      <c r="K20" s="32"/>
    </row>
    <row r="21" spans="1:11" s="33" customFormat="1" ht="11.25" customHeight="1">
      <c r="A21" s="35" t="s">
        <v>17</v>
      </c>
      <c r="B21" s="29"/>
      <c r="C21" s="30">
        <v>5</v>
      </c>
      <c r="D21" s="30">
        <v>5</v>
      </c>
      <c r="E21" s="30"/>
      <c r="F21" s="31"/>
      <c r="G21" s="31"/>
      <c r="H21" s="155">
        <v>0.203</v>
      </c>
      <c r="I21" s="155">
        <v>0.225</v>
      </c>
      <c r="J21" s="155"/>
      <c r="K21" s="32"/>
    </row>
    <row r="22" spans="1:11" s="42" customFormat="1" ht="11.25" customHeight="1">
      <c r="A22" s="36" t="s">
        <v>18</v>
      </c>
      <c r="B22" s="37"/>
      <c r="C22" s="38">
        <v>9</v>
      </c>
      <c r="D22" s="38">
        <v>9</v>
      </c>
      <c r="E22" s="38"/>
      <c r="F22" s="39"/>
      <c r="G22" s="40"/>
      <c r="H22" s="156">
        <v>0.41500000000000004</v>
      </c>
      <c r="I22" s="157">
        <v>0.437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>
        <v>2</v>
      </c>
      <c r="D29" s="30"/>
      <c r="E29" s="30">
        <v>2</v>
      </c>
      <c r="F29" s="31"/>
      <c r="G29" s="31"/>
      <c r="H29" s="155">
        <v>0.145</v>
      </c>
      <c r="I29" s="155"/>
      <c r="J29" s="155">
        <v>0.12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>
        <v>2</v>
      </c>
      <c r="D31" s="38"/>
      <c r="E31" s="38">
        <v>2</v>
      </c>
      <c r="F31" s="39"/>
      <c r="G31" s="40"/>
      <c r="H31" s="156">
        <v>0.145</v>
      </c>
      <c r="I31" s="157"/>
      <c r="J31" s="157">
        <v>0.12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37</v>
      </c>
      <c r="D33" s="30">
        <v>40</v>
      </c>
      <c r="E33" s="30">
        <v>30</v>
      </c>
      <c r="F33" s="31"/>
      <c r="G33" s="31"/>
      <c r="H33" s="155">
        <v>1.845</v>
      </c>
      <c r="I33" s="155">
        <v>1.995</v>
      </c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>
        <v>34</v>
      </c>
      <c r="D35" s="30">
        <v>38</v>
      </c>
      <c r="E35" s="30">
        <v>40</v>
      </c>
      <c r="F35" s="31"/>
      <c r="G35" s="31"/>
      <c r="H35" s="155">
        <v>1.316</v>
      </c>
      <c r="I35" s="155">
        <v>1.327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34</v>
      </c>
      <c r="D36" s="30">
        <v>33</v>
      </c>
      <c r="E36" s="30">
        <v>33</v>
      </c>
      <c r="F36" s="31"/>
      <c r="G36" s="31"/>
      <c r="H36" s="155">
        <v>1.164</v>
      </c>
      <c r="I36" s="155">
        <v>1.068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105</v>
      </c>
      <c r="D37" s="38">
        <v>111</v>
      </c>
      <c r="E37" s="38">
        <v>103</v>
      </c>
      <c r="F37" s="39">
        <v>92.7927927927928</v>
      </c>
      <c r="G37" s="40"/>
      <c r="H37" s="156">
        <v>4.325</v>
      </c>
      <c r="I37" s="157">
        <v>4.390000000000001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51</v>
      </c>
      <c r="D39" s="38">
        <v>56</v>
      </c>
      <c r="E39" s="38">
        <v>50</v>
      </c>
      <c r="F39" s="39">
        <v>89.28571428571429</v>
      </c>
      <c r="G39" s="40"/>
      <c r="H39" s="156">
        <v>1.23</v>
      </c>
      <c r="I39" s="157">
        <v>1.325</v>
      </c>
      <c r="J39" s="157">
        <v>1.18</v>
      </c>
      <c r="K39" s="41">
        <v>89.05660377358491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5</v>
      </c>
      <c r="D52" s="38">
        <v>6</v>
      </c>
      <c r="E52" s="38">
        <v>6</v>
      </c>
      <c r="F52" s="39">
        <v>100</v>
      </c>
      <c r="G52" s="40"/>
      <c r="H52" s="156">
        <v>0.468</v>
      </c>
      <c r="I52" s="157">
        <v>0.271</v>
      </c>
      <c r="J52" s="157">
        <v>0.271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>
        <v>1</v>
      </c>
      <c r="D56" s="30"/>
      <c r="E56" s="30"/>
      <c r="F56" s="31"/>
      <c r="G56" s="31"/>
      <c r="H56" s="155">
        <v>0.005</v>
      </c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>
        <v>1</v>
      </c>
      <c r="D59" s="38"/>
      <c r="E59" s="38"/>
      <c r="F59" s="39"/>
      <c r="G59" s="40"/>
      <c r="H59" s="156">
        <v>0.005</v>
      </c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279</v>
      </c>
      <c r="D61" s="30">
        <v>209</v>
      </c>
      <c r="E61" s="30">
        <v>200</v>
      </c>
      <c r="F61" s="31"/>
      <c r="G61" s="31"/>
      <c r="H61" s="155">
        <v>33.48</v>
      </c>
      <c r="I61" s="155">
        <v>26.125</v>
      </c>
      <c r="J61" s="155">
        <v>24</v>
      </c>
      <c r="K61" s="32"/>
    </row>
    <row r="62" spans="1:11" s="33" customFormat="1" ht="11.25" customHeight="1">
      <c r="A62" s="35" t="s">
        <v>49</v>
      </c>
      <c r="B62" s="29"/>
      <c r="C62" s="30">
        <v>83</v>
      </c>
      <c r="D62" s="30">
        <v>78</v>
      </c>
      <c r="E62" s="30">
        <v>78</v>
      </c>
      <c r="F62" s="31"/>
      <c r="G62" s="31"/>
      <c r="H62" s="155">
        <v>2.359</v>
      </c>
      <c r="I62" s="155">
        <v>2.141</v>
      </c>
      <c r="J62" s="155">
        <v>2.233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>
        <v>362</v>
      </c>
      <c r="D64" s="38">
        <v>287</v>
      </c>
      <c r="E64" s="38">
        <v>278</v>
      </c>
      <c r="F64" s="39">
        <v>96.86411149825784</v>
      </c>
      <c r="G64" s="40"/>
      <c r="H64" s="156">
        <v>35.839</v>
      </c>
      <c r="I64" s="157">
        <v>28.266</v>
      </c>
      <c r="J64" s="157">
        <v>26.233</v>
      </c>
      <c r="K64" s="41">
        <v>92.8076133871082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1011</v>
      </c>
      <c r="D66" s="38">
        <v>1013</v>
      </c>
      <c r="E66" s="38">
        <v>1005</v>
      </c>
      <c r="F66" s="39">
        <v>99.21026653504443</v>
      </c>
      <c r="G66" s="40"/>
      <c r="H66" s="156">
        <v>107.016</v>
      </c>
      <c r="I66" s="157">
        <v>106.577</v>
      </c>
      <c r="J66" s="157">
        <v>95.5</v>
      </c>
      <c r="K66" s="41">
        <v>89.60657552755285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8</v>
      </c>
      <c r="D68" s="30">
        <v>8</v>
      </c>
      <c r="E68" s="30"/>
      <c r="F68" s="31"/>
      <c r="G68" s="31"/>
      <c r="H68" s="155">
        <v>1.2</v>
      </c>
      <c r="I68" s="155">
        <v>1.2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3</v>
      </c>
      <c r="D69" s="30">
        <v>3</v>
      </c>
      <c r="E69" s="30"/>
      <c r="F69" s="31"/>
      <c r="G69" s="31"/>
      <c r="H69" s="155">
        <v>0.45</v>
      </c>
      <c r="I69" s="155">
        <v>0.45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11</v>
      </c>
      <c r="D70" s="38">
        <v>11</v>
      </c>
      <c r="E70" s="38"/>
      <c r="F70" s="39"/>
      <c r="G70" s="40"/>
      <c r="H70" s="156">
        <v>1.65</v>
      </c>
      <c r="I70" s="157">
        <v>1.65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2284</v>
      </c>
      <c r="D72" s="30">
        <v>2006</v>
      </c>
      <c r="E72" s="30">
        <v>1900</v>
      </c>
      <c r="F72" s="31"/>
      <c r="G72" s="31"/>
      <c r="H72" s="155">
        <v>229.138</v>
      </c>
      <c r="I72" s="155">
        <v>204.329</v>
      </c>
      <c r="J72" s="155">
        <v>190</v>
      </c>
      <c r="K72" s="32"/>
    </row>
    <row r="73" spans="1:11" s="33" customFormat="1" ht="11.25" customHeight="1">
      <c r="A73" s="35" t="s">
        <v>57</v>
      </c>
      <c r="B73" s="29"/>
      <c r="C73" s="30">
        <v>154</v>
      </c>
      <c r="D73" s="30">
        <v>154</v>
      </c>
      <c r="E73" s="30">
        <v>160</v>
      </c>
      <c r="F73" s="31"/>
      <c r="G73" s="31"/>
      <c r="H73" s="155">
        <v>5.241</v>
      </c>
      <c r="I73" s="155">
        <v>5.02</v>
      </c>
      <c r="J73" s="155">
        <v>5.454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258</v>
      </c>
      <c r="D75" s="30">
        <v>277</v>
      </c>
      <c r="E75" s="30">
        <v>266</v>
      </c>
      <c r="F75" s="31"/>
      <c r="G75" s="31"/>
      <c r="H75" s="155">
        <v>21.071</v>
      </c>
      <c r="I75" s="155">
        <v>23.197</v>
      </c>
      <c r="J75" s="155">
        <v>18.354</v>
      </c>
      <c r="K75" s="32"/>
    </row>
    <row r="76" spans="1:11" s="33" customFormat="1" ht="11.25" customHeight="1">
      <c r="A76" s="35" t="s">
        <v>60</v>
      </c>
      <c r="B76" s="29"/>
      <c r="C76" s="30">
        <v>15</v>
      </c>
      <c r="D76" s="30">
        <v>15</v>
      </c>
      <c r="E76" s="30">
        <v>7</v>
      </c>
      <c r="F76" s="31"/>
      <c r="G76" s="31"/>
      <c r="H76" s="155">
        <v>0.352</v>
      </c>
      <c r="I76" s="155">
        <v>0.35</v>
      </c>
      <c r="J76" s="155">
        <v>0.168</v>
      </c>
      <c r="K76" s="32"/>
    </row>
    <row r="77" spans="1:11" s="33" customFormat="1" ht="11.25" customHeight="1">
      <c r="A77" s="35" t="s">
        <v>61</v>
      </c>
      <c r="B77" s="29"/>
      <c r="C77" s="30">
        <v>19</v>
      </c>
      <c r="D77" s="30">
        <v>15</v>
      </c>
      <c r="E77" s="30">
        <v>15</v>
      </c>
      <c r="F77" s="31"/>
      <c r="G77" s="31"/>
      <c r="H77" s="155">
        <v>0.624</v>
      </c>
      <c r="I77" s="155">
        <v>0.45</v>
      </c>
      <c r="J77" s="155">
        <v>0.45</v>
      </c>
      <c r="K77" s="32"/>
    </row>
    <row r="78" spans="1:11" s="33" customFormat="1" ht="11.25" customHeight="1">
      <c r="A78" s="35" t="s">
        <v>62</v>
      </c>
      <c r="B78" s="29"/>
      <c r="C78" s="30">
        <v>176</v>
      </c>
      <c r="D78" s="30">
        <v>203</v>
      </c>
      <c r="E78" s="30">
        <v>200</v>
      </c>
      <c r="F78" s="31"/>
      <c r="G78" s="31"/>
      <c r="H78" s="155">
        <v>11.476</v>
      </c>
      <c r="I78" s="155">
        <v>10.725</v>
      </c>
      <c r="J78" s="155">
        <v>11</v>
      </c>
      <c r="K78" s="32"/>
    </row>
    <row r="79" spans="1:11" s="33" customFormat="1" ht="11.25" customHeight="1">
      <c r="A79" s="35" t="s">
        <v>63</v>
      </c>
      <c r="B79" s="29"/>
      <c r="C79" s="30">
        <v>43</v>
      </c>
      <c r="D79" s="30">
        <v>30</v>
      </c>
      <c r="E79" s="30">
        <v>20</v>
      </c>
      <c r="F79" s="31"/>
      <c r="G79" s="31"/>
      <c r="H79" s="155">
        <v>4.195</v>
      </c>
      <c r="I79" s="155">
        <v>4.985</v>
      </c>
      <c r="J79" s="155">
        <v>1</v>
      </c>
      <c r="K79" s="32"/>
    </row>
    <row r="80" spans="1:11" s="42" customFormat="1" ht="11.25" customHeight="1">
      <c r="A80" s="43" t="s">
        <v>64</v>
      </c>
      <c r="B80" s="37"/>
      <c r="C80" s="38">
        <v>2949</v>
      </c>
      <c r="D80" s="38">
        <v>2700</v>
      </c>
      <c r="E80" s="38">
        <v>2568</v>
      </c>
      <c r="F80" s="39">
        <v>95.11111111111111</v>
      </c>
      <c r="G80" s="40"/>
      <c r="H80" s="156">
        <v>272.09700000000004</v>
      </c>
      <c r="I80" s="157">
        <v>249.056</v>
      </c>
      <c r="J80" s="157">
        <v>226.426</v>
      </c>
      <c r="K80" s="41">
        <v>90.91369009379416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130</v>
      </c>
      <c r="D82" s="30">
        <v>94</v>
      </c>
      <c r="E82" s="30">
        <v>80</v>
      </c>
      <c r="F82" s="31"/>
      <c r="G82" s="31"/>
      <c r="H82" s="155">
        <v>13.705</v>
      </c>
      <c r="I82" s="155">
        <v>12.332</v>
      </c>
      <c r="J82" s="155">
        <v>10.5</v>
      </c>
      <c r="K82" s="32"/>
    </row>
    <row r="83" spans="1:11" s="33" customFormat="1" ht="11.25" customHeight="1">
      <c r="A83" s="35" t="s">
        <v>66</v>
      </c>
      <c r="B83" s="29"/>
      <c r="C83" s="30">
        <v>22</v>
      </c>
      <c r="D83" s="30">
        <v>11</v>
      </c>
      <c r="E83" s="30">
        <v>11</v>
      </c>
      <c r="F83" s="31"/>
      <c r="G83" s="31"/>
      <c r="H83" s="155">
        <v>1.633</v>
      </c>
      <c r="I83" s="155">
        <v>1.095</v>
      </c>
      <c r="J83" s="155">
        <v>1.1</v>
      </c>
      <c r="K83" s="32"/>
    </row>
    <row r="84" spans="1:11" s="42" customFormat="1" ht="11.25" customHeight="1">
      <c r="A84" s="36" t="s">
        <v>67</v>
      </c>
      <c r="B84" s="37"/>
      <c r="C84" s="38">
        <v>152</v>
      </c>
      <c r="D84" s="38">
        <v>105</v>
      </c>
      <c r="E84" s="38">
        <v>91</v>
      </c>
      <c r="F84" s="39">
        <v>86.66666666666667</v>
      </c>
      <c r="G84" s="40"/>
      <c r="H84" s="156">
        <v>15.338000000000001</v>
      </c>
      <c r="I84" s="157">
        <v>13.427000000000001</v>
      </c>
      <c r="J84" s="157">
        <v>11.6</v>
      </c>
      <c r="K84" s="41">
        <v>86.39308855291576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4684</v>
      </c>
      <c r="D87" s="53">
        <v>4322</v>
      </c>
      <c r="E87" s="53">
        <v>4141</v>
      </c>
      <c r="F87" s="54">
        <f>IF(D87&gt;0,100*E87/D87,0)</f>
        <v>95.81212401665896</v>
      </c>
      <c r="G87" s="40"/>
      <c r="H87" s="160">
        <v>440.6430000000001</v>
      </c>
      <c r="I87" s="161">
        <v>407.29200000000003</v>
      </c>
      <c r="J87" s="161">
        <v>364.679</v>
      </c>
      <c r="K87" s="54">
        <f>IF(I87&gt;0,100*J87/I87,0)</f>
        <v>89.53748170845485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6" zoomScaleSheetLayoutView="96" zoomScalePageLayoutView="0" workbookViewId="0" topLeftCell="A1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9.71093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6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6">
        <v>0.017</v>
      </c>
      <c r="I17" s="157">
        <v>0.018</v>
      </c>
      <c r="J17" s="157">
        <v>0.045</v>
      </c>
      <c r="K17" s="41">
        <v>250.00000000000003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1870</v>
      </c>
      <c r="D24" s="38">
        <v>1937</v>
      </c>
      <c r="E24" s="38">
        <v>1983</v>
      </c>
      <c r="F24" s="39">
        <v>102.37480640165204</v>
      </c>
      <c r="G24" s="40"/>
      <c r="H24" s="156">
        <v>141.933</v>
      </c>
      <c r="I24" s="157">
        <v>140.691</v>
      </c>
      <c r="J24" s="157">
        <v>158.64</v>
      </c>
      <c r="K24" s="41">
        <v>112.75774569801905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92</v>
      </c>
      <c r="D26" s="38">
        <v>76</v>
      </c>
      <c r="E26" s="38">
        <v>20</v>
      </c>
      <c r="F26" s="39">
        <v>26.31578947368421</v>
      </c>
      <c r="G26" s="40"/>
      <c r="H26" s="156">
        <v>7.5</v>
      </c>
      <c r="I26" s="157">
        <v>6.5</v>
      </c>
      <c r="J26" s="157">
        <v>1.65</v>
      </c>
      <c r="K26" s="41">
        <v>25.384615384615383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>
        <v>12</v>
      </c>
      <c r="E28" s="30"/>
      <c r="F28" s="31"/>
      <c r="G28" s="31"/>
      <c r="H28" s="155"/>
      <c r="I28" s="155">
        <v>0.9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2</v>
      </c>
      <c r="D29" s="30"/>
      <c r="E29" s="30"/>
      <c r="F29" s="31"/>
      <c r="G29" s="31"/>
      <c r="H29" s="155">
        <v>0.09</v>
      </c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594</v>
      </c>
      <c r="D30" s="30">
        <v>445</v>
      </c>
      <c r="E30" s="30">
        <v>382</v>
      </c>
      <c r="F30" s="31"/>
      <c r="G30" s="31"/>
      <c r="H30" s="155">
        <v>39.798</v>
      </c>
      <c r="I30" s="155">
        <v>35.6</v>
      </c>
      <c r="J30" s="155">
        <v>20.202</v>
      </c>
      <c r="K30" s="32"/>
    </row>
    <row r="31" spans="1:11" s="42" customFormat="1" ht="11.25" customHeight="1">
      <c r="A31" s="43" t="s">
        <v>24</v>
      </c>
      <c r="B31" s="37"/>
      <c r="C31" s="38">
        <v>596</v>
      </c>
      <c r="D31" s="38">
        <v>457</v>
      </c>
      <c r="E31" s="38">
        <v>382</v>
      </c>
      <c r="F31" s="39">
        <v>83.58862144420131</v>
      </c>
      <c r="G31" s="40"/>
      <c r="H31" s="156">
        <v>39.888000000000005</v>
      </c>
      <c r="I31" s="157">
        <v>36.5</v>
      </c>
      <c r="J31" s="157">
        <v>20.202</v>
      </c>
      <c r="K31" s="41">
        <v>55.34794520547946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>
        <v>60</v>
      </c>
      <c r="D35" s="30">
        <v>60</v>
      </c>
      <c r="E35" s="30"/>
      <c r="F35" s="31"/>
      <c r="G35" s="31"/>
      <c r="H35" s="155">
        <v>2.5</v>
      </c>
      <c r="I35" s="155">
        <v>4</v>
      </c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>
        <v>60</v>
      </c>
      <c r="D37" s="38">
        <v>60</v>
      </c>
      <c r="E37" s="38"/>
      <c r="F37" s="39"/>
      <c r="G37" s="40"/>
      <c r="H37" s="156">
        <v>2.5</v>
      </c>
      <c r="I37" s="157">
        <v>4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110</v>
      </c>
      <c r="D54" s="30">
        <v>86</v>
      </c>
      <c r="E54" s="30">
        <v>102</v>
      </c>
      <c r="F54" s="31"/>
      <c r="G54" s="31"/>
      <c r="H54" s="155">
        <v>8.8</v>
      </c>
      <c r="I54" s="155">
        <v>6.708</v>
      </c>
      <c r="J54" s="155">
        <v>8.16</v>
      </c>
      <c r="K54" s="32"/>
    </row>
    <row r="55" spans="1:11" s="33" customFormat="1" ht="11.25" customHeight="1">
      <c r="A55" s="35" t="s">
        <v>43</v>
      </c>
      <c r="B55" s="29"/>
      <c r="C55" s="30">
        <v>76</v>
      </c>
      <c r="D55" s="30">
        <v>98</v>
      </c>
      <c r="E55" s="30">
        <v>98</v>
      </c>
      <c r="F55" s="31"/>
      <c r="G55" s="31"/>
      <c r="H55" s="155">
        <v>6.46</v>
      </c>
      <c r="I55" s="155">
        <v>8.33</v>
      </c>
      <c r="J55" s="155">
        <v>8.33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0.013</v>
      </c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465</v>
      </c>
      <c r="D58" s="30">
        <v>465</v>
      </c>
      <c r="E58" s="30">
        <v>432</v>
      </c>
      <c r="F58" s="31"/>
      <c r="G58" s="31"/>
      <c r="H58" s="155">
        <v>51.03</v>
      </c>
      <c r="I58" s="155">
        <v>42.18</v>
      </c>
      <c r="J58" s="155">
        <v>38.88</v>
      </c>
      <c r="K58" s="32"/>
    </row>
    <row r="59" spans="1:11" s="42" customFormat="1" ht="11.25" customHeight="1">
      <c r="A59" s="36" t="s">
        <v>47</v>
      </c>
      <c r="B59" s="37"/>
      <c r="C59" s="38">
        <v>651</v>
      </c>
      <c r="D59" s="38">
        <v>649</v>
      </c>
      <c r="E59" s="38">
        <v>632</v>
      </c>
      <c r="F59" s="39">
        <v>97.38058551617874</v>
      </c>
      <c r="G59" s="40"/>
      <c r="H59" s="156">
        <v>66.303</v>
      </c>
      <c r="I59" s="157">
        <v>57.218</v>
      </c>
      <c r="J59" s="157">
        <v>55.370000000000005</v>
      </c>
      <c r="K59" s="41">
        <v>96.77024712503058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35</v>
      </c>
      <c r="D66" s="38">
        <v>35</v>
      </c>
      <c r="E66" s="38">
        <v>18</v>
      </c>
      <c r="F66" s="39">
        <v>51.42857142857143</v>
      </c>
      <c r="G66" s="40"/>
      <c r="H66" s="156">
        <v>1.575</v>
      </c>
      <c r="I66" s="157">
        <v>1.8</v>
      </c>
      <c r="J66" s="157">
        <v>1.48</v>
      </c>
      <c r="K66" s="41">
        <v>82.22222222222221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19910</v>
      </c>
      <c r="D68" s="30">
        <v>20500</v>
      </c>
      <c r="E68" s="30">
        <v>20700</v>
      </c>
      <c r="F68" s="31"/>
      <c r="G68" s="31"/>
      <c r="H68" s="155">
        <v>1710</v>
      </c>
      <c r="I68" s="155">
        <v>1957.7</v>
      </c>
      <c r="J68" s="155">
        <v>1535</v>
      </c>
      <c r="K68" s="32"/>
    </row>
    <row r="69" spans="1:11" s="33" customFormat="1" ht="11.25" customHeight="1">
      <c r="A69" s="35" t="s">
        <v>54</v>
      </c>
      <c r="B69" s="29"/>
      <c r="C69" s="30">
        <v>2415</v>
      </c>
      <c r="D69" s="30">
        <v>2750</v>
      </c>
      <c r="E69" s="30">
        <v>2740</v>
      </c>
      <c r="F69" s="31"/>
      <c r="G69" s="31"/>
      <c r="H69" s="155">
        <v>208</v>
      </c>
      <c r="I69" s="155">
        <v>255</v>
      </c>
      <c r="J69" s="155">
        <v>198</v>
      </c>
      <c r="K69" s="32"/>
    </row>
    <row r="70" spans="1:11" s="42" customFormat="1" ht="11.25" customHeight="1">
      <c r="A70" s="36" t="s">
        <v>55</v>
      </c>
      <c r="B70" s="37"/>
      <c r="C70" s="38">
        <v>22325</v>
      </c>
      <c r="D70" s="38">
        <v>23250</v>
      </c>
      <c r="E70" s="38">
        <v>23440</v>
      </c>
      <c r="F70" s="39">
        <v>100.81720430107526</v>
      </c>
      <c r="G70" s="40"/>
      <c r="H70" s="156">
        <v>1918</v>
      </c>
      <c r="I70" s="157">
        <v>2212.7</v>
      </c>
      <c r="J70" s="157">
        <v>1733</v>
      </c>
      <c r="K70" s="41">
        <v>78.32060378722828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>
        <v>3</v>
      </c>
      <c r="F72" s="31"/>
      <c r="G72" s="31"/>
      <c r="H72" s="155"/>
      <c r="I72" s="155"/>
      <c r="J72" s="155">
        <v>0.135</v>
      </c>
      <c r="K72" s="32"/>
    </row>
    <row r="73" spans="1:11" s="33" customFormat="1" ht="11.25" customHeight="1">
      <c r="A73" s="35" t="s">
        <v>57</v>
      </c>
      <c r="B73" s="29"/>
      <c r="C73" s="30">
        <v>1019</v>
      </c>
      <c r="D73" s="30">
        <v>1019</v>
      </c>
      <c r="E73" s="30">
        <v>1070</v>
      </c>
      <c r="F73" s="31"/>
      <c r="G73" s="31"/>
      <c r="H73" s="155">
        <v>20.995</v>
      </c>
      <c r="I73" s="155">
        <v>20.995</v>
      </c>
      <c r="J73" s="155">
        <v>22.046</v>
      </c>
      <c r="K73" s="32"/>
    </row>
    <row r="74" spans="1:11" s="33" customFormat="1" ht="11.25" customHeight="1">
      <c r="A74" s="35" t="s">
        <v>58</v>
      </c>
      <c r="B74" s="29"/>
      <c r="C74" s="30"/>
      <c r="D74" s="30">
        <v>70</v>
      </c>
      <c r="E74" s="30">
        <v>56</v>
      </c>
      <c r="F74" s="31"/>
      <c r="G74" s="31"/>
      <c r="H74" s="155"/>
      <c r="I74" s="155">
        <v>6.24</v>
      </c>
      <c r="J74" s="155">
        <v>3.92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>
        <v>6</v>
      </c>
      <c r="F75" s="31"/>
      <c r="G75" s="31"/>
      <c r="H75" s="155"/>
      <c r="I75" s="155"/>
      <c r="J75" s="155">
        <v>0.52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28</v>
      </c>
      <c r="D77" s="30">
        <v>22</v>
      </c>
      <c r="E77" s="30">
        <v>22</v>
      </c>
      <c r="F77" s="31"/>
      <c r="G77" s="31"/>
      <c r="H77" s="155">
        <v>2.38</v>
      </c>
      <c r="I77" s="155">
        <v>1.87</v>
      </c>
      <c r="J77" s="155">
        <v>1.87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>
        <v>7511</v>
      </c>
      <c r="D79" s="30">
        <v>6230</v>
      </c>
      <c r="E79" s="30">
        <v>5700</v>
      </c>
      <c r="F79" s="31"/>
      <c r="G79" s="31"/>
      <c r="H79" s="155">
        <v>497.598</v>
      </c>
      <c r="I79" s="155">
        <v>716.45</v>
      </c>
      <c r="J79" s="155">
        <v>484.5</v>
      </c>
      <c r="K79" s="32"/>
    </row>
    <row r="80" spans="1:11" s="42" customFormat="1" ht="11.25" customHeight="1">
      <c r="A80" s="43" t="s">
        <v>64</v>
      </c>
      <c r="B80" s="37"/>
      <c r="C80" s="38">
        <v>8558</v>
      </c>
      <c r="D80" s="38">
        <v>7341</v>
      </c>
      <c r="E80" s="38">
        <v>6857</v>
      </c>
      <c r="F80" s="39">
        <v>93.40689279389728</v>
      </c>
      <c r="G80" s="40"/>
      <c r="H80" s="156">
        <v>520.973</v>
      </c>
      <c r="I80" s="157">
        <v>745.5550000000001</v>
      </c>
      <c r="J80" s="157">
        <v>512.991</v>
      </c>
      <c r="K80" s="41">
        <v>68.8065937455989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34188</v>
      </c>
      <c r="D87" s="53">
        <v>33806</v>
      </c>
      <c r="E87" s="53">
        <v>33333</v>
      </c>
      <c r="F87" s="54">
        <f>IF(D87&gt;0,100*E87/D87,0)</f>
        <v>98.60084008755842</v>
      </c>
      <c r="G87" s="40"/>
      <c r="H87" s="160">
        <v>2698.689</v>
      </c>
      <c r="I87" s="161">
        <v>3204.982</v>
      </c>
      <c r="J87" s="161">
        <v>2483.3779999999997</v>
      </c>
      <c r="K87" s="54">
        <f>IF(I87&gt;0,100*J87/I87,0)</f>
        <v>77.4849281524826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97"/>
  <sheetViews>
    <sheetView showZeros="0" view="pageBreakPreview" zoomScaleSheetLayoutView="100" zoomScalePageLayoutView="0" workbookViewId="0" topLeftCell="A1">
      <selection activeCell="A95" sqref="A95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29" width="13.28125" style="65" customWidth="1"/>
    <col min="30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124</v>
      </c>
      <c r="B2" s="67"/>
      <c r="C2" s="67"/>
      <c r="D2" s="67"/>
      <c r="E2" s="67"/>
      <c r="F2" s="67"/>
      <c r="G2" s="67"/>
      <c r="H2" s="67"/>
      <c r="J2" s="68" t="s">
        <v>125</v>
      </c>
      <c r="M2" s="68" t="s">
        <v>131</v>
      </c>
      <c r="O2" s="66" t="s">
        <v>124</v>
      </c>
      <c r="P2" s="67"/>
      <c r="Q2" s="67"/>
      <c r="R2" s="67"/>
      <c r="S2" s="67"/>
      <c r="T2" s="67"/>
      <c r="U2" s="67"/>
      <c r="V2" s="67"/>
      <c r="X2" s="68" t="s">
        <v>125</v>
      </c>
      <c r="AA2" s="68" t="s">
        <v>131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91" t="s">
        <v>126</v>
      </c>
      <c r="E4" s="192"/>
      <c r="F4" s="192"/>
      <c r="G4" s="192"/>
      <c r="H4" s="193"/>
      <c r="J4" s="191" t="s">
        <v>127</v>
      </c>
      <c r="K4" s="192"/>
      <c r="L4" s="192"/>
      <c r="M4" s="192"/>
      <c r="N4" s="193"/>
      <c r="O4" s="69"/>
      <c r="P4" s="70"/>
      <c r="Q4" s="71"/>
      <c r="R4" s="191" t="s">
        <v>126</v>
      </c>
      <c r="S4" s="192"/>
      <c r="T4" s="192"/>
      <c r="U4" s="192"/>
      <c r="V4" s="193"/>
      <c r="X4" s="191" t="s">
        <v>127</v>
      </c>
      <c r="Y4" s="192"/>
      <c r="Z4" s="192"/>
      <c r="AA4" s="192"/>
      <c r="AB4" s="193"/>
    </row>
    <row r="5" spans="1:28" s="68" customFormat="1" ht="11.25">
      <c r="A5" s="72" t="s">
        <v>128</v>
      </c>
      <c r="B5" s="73"/>
      <c r="C5" s="71"/>
      <c r="D5" s="69"/>
      <c r="E5" s="74" t="s">
        <v>336</v>
      </c>
      <c r="F5" s="74" t="s">
        <v>129</v>
      </c>
      <c r="G5" s="74" t="s">
        <v>130</v>
      </c>
      <c r="H5" s="75">
        <f>G6</f>
        <v>2020</v>
      </c>
      <c r="J5" s="69"/>
      <c r="K5" s="74" t="s">
        <v>336</v>
      </c>
      <c r="L5" s="74" t="s">
        <v>129</v>
      </c>
      <c r="M5" s="74" t="s">
        <v>130</v>
      </c>
      <c r="N5" s="75">
        <f>M6</f>
        <v>2020</v>
      </c>
      <c r="O5" s="72" t="s">
        <v>128</v>
      </c>
      <c r="P5" s="73"/>
      <c r="Q5" s="71"/>
      <c r="R5" s="69"/>
      <c r="S5" s="74" t="s">
        <v>336</v>
      </c>
      <c r="T5" s="74" t="s">
        <v>129</v>
      </c>
      <c r="U5" s="74" t="s">
        <v>130</v>
      </c>
      <c r="V5" s="75">
        <f>U6</f>
        <v>2020</v>
      </c>
      <c r="X5" s="69"/>
      <c r="Y5" s="74" t="s">
        <v>336</v>
      </c>
      <c r="Z5" s="74" t="s">
        <v>129</v>
      </c>
      <c r="AA5" s="74" t="s">
        <v>130</v>
      </c>
      <c r="AB5" s="75">
        <f>AA6</f>
        <v>2020</v>
      </c>
    </row>
    <row r="6" spans="1:28" s="68" customFormat="1" ht="23.25" customHeight="1" thickBot="1">
      <c r="A6" s="76"/>
      <c r="B6" s="77"/>
      <c r="C6" s="78"/>
      <c r="D6" s="79" t="s">
        <v>298</v>
      </c>
      <c r="E6" s="80">
        <f>G6-2</f>
        <v>2018</v>
      </c>
      <c r="F6" s="80">
        <f>G6-1</f>
        <v>2019</v>
      </c>
      <c r="G6" s="80">
        <v>2020</v>
      </c>
      <c r="H6" s="81" t="str">
        <f>CONCATENATE(F6,"=100")</f>
        <v>2019=100</v>
      </c>
      <c r="I6" s="82"/>
      <c r="J6" s="79" t="s">
        <v>298</v>
      </c>
      <c r="K6" s="80">
        <f>M6-2</f>
        <v>2018</v>
      </c>
      <c r="L6" s="80">
        <f>M6-1</f>
        <v>2019</v>
      </c>
      <c r="M6" s="80">
        <v>2020</v>
      </c>
      <c r="N6" s="81" t="str">
        <f>CONCATENATE(L6,"=100")</f>
        <v>2019=100</v>
      </c>
      <c r="O6" s="76"/>
      <c r="P6" s="77"/>
      <c r="Q6" s="78"/>
      <c r="R6" s="79" t="s">
        <v>298</v>
      </c>
      <c r="S6" s="80">
        <f>U6-2</f>
        <v>2018</v>
      </c>
      <c r="T6" s="80">
        <f>U6-1</f>
        <v>2019</v>
      </c>
      <c r="U6" s="80">
        <v>2020</v>
      </c>
      <c r="V6" s="81" t="str">
        <f>CONCATENATE(T6,"=100")</f>
        <v>2019=100</v>
      </c>
      <c r="W6" s="82"/>
      <c r="X6" s="79" t="s">
        <v>298</v>
      </c>
      <c r="Y6" s="80">
        <f>AA6-2</f>
        <v>2018</v>
      </c>
      <c r="Z6" s="80">
        <f>AA6-1</f>
        <v>2019</v>
      </c>
      <c r="AA6" s="80">
        <v>2020</v>
      </c>
      <c r="AB6" s="81" t="str">
        <f>CONCATENATE(Z6,"=100")</f>
        <v>2019=100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138</v>
      </c>
      <c r="B9" s="83"/>
      <c r="C9" s="83"/>
      <c r="D9" s="98"/>
      <c r="E9" s="85"/>
      <c r="F9" s="85"/>
      <c r="G9" s="85"/>
      <c r="H9" s="85">
        <f aca="true" t="shared" si="0" ref="H9:H22">IF(AND(F9&gt;0,G9&gt;0),G9*100/F9,"")</f>
      </c>
      <c r="I9" s="86"/>
      <c r="J9" s="99"/>
      <c r="K9" s="87"/>
      <c r="L9" s="87"/>
      <c r="M9" s="87"/>
      <c r="N9" s="87">
        <f aca="true" t="shared" si="1" ref="N9:N22">IF(AND(L9&gt;0,M9&gt;0),M9*100/L9,"")</f>
      </c>
      <c r="O9" s="83" t="s">
        <v>132</v>
      </c>
      <c r="P9" s="83"/>
      <c r="Q9" s="83"/>
      <c r="R9" s="98"/>
      <c r="S9" s="85"/>
      <c r="T9" s="85"/>
      <c r="U9" s="85"/>
      <c r="V9" s="85">
        <f aca="true" t="shared" si="2" ref="V9:V18">IF(AND(T9&gt;0,U9&gt;0),U9*100/T9,"")</f>
      </c>
      <c r="W9" s="86"/>
      <c r="X9" s="99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139</v>
      </c>
      <c r="B10" s="85"/>
      <c r="C10" s="85"/>
      <c r="D10" s="98">
        <v>9</v>
      </c>
      <c r="E10" s="91">
        <v>1686.9</v>
      </c>
      <c r="F10" s="91">
        <v>1651.762</v>
      </c>
      <c r="G10" s="91">
        <v>1658.246</v>
      </c>
      <c r="H10" s="91">
        <f t="shared" si="0"/>
        <v>100.39255050061692</v>
      </c>
      <c r="I10" s="87"/>
      <c r="J10" s="99">
        <v>9</v>
      </c>
      <c r="K10" s="88">
        <v>6703.231000000001</v>
      </c>
      <c r="L10" s="88">
        <v>5094.609</v>
      </c>
      <c r="M10" s="88">
        <v>7120.245</v>
      </c>
      <c r="N10" s="87">
        <f t="shared" si="1"/>
        <v>139.7603820038005</v>
      </c>
      <c r="O10" s="83" t="s">
        <v>326</v>
      </c>
      <c r="P10" s="85"/>
      <c r="Q10" s="85"/>
      <c r="R10" s="98">
        <v>6</v>
      </c>
      <c r="S10" s="91">
        <v>5.976</v>
      </c>
      <c r="T10" s="91">
        <v>6.497</v>
      </c>
      <c r="U10" s="91">
        <v>6.22</v>
      </c>
      <c r="V10" s="91">
        <f t="shared" si="2"/>
        <v>95.7364937663537</v>
      </c>
      <c r="W10" s="87"/>
      <c r="X10" s="99">
        <v>6</v>
      </c>
      <c r="Y10" s="88">
        <v>50.9</v>
      </c>
      <c r="Z10" s="88">
        <v>57.04899999999999</v>
      </c>
      <c r="AA10" s="88">
        <v>54.71</v>
      </c>
      <c r="AB10" s="88">
        <f t="shared" si="3"/>
        <v>95.90001577591195</v>
      </c>
    </row>
    <row r="11" spans="1:28" s="89" customFormat="1" ht="11.25" customHeight="1">
      <c r="A11" s="83" t="s">
        <v>140</v>
      </c>
      <c r="B11" s="85"/>
      <c r="C11" s="85"/>
      <c r="D11" s="98">
        <v>9</v>
      </c>
      <c r="E11" s="91">
        <v>374.608</v>
      </c>
      <c r="F11" s="91">
        <v>266.644</v>
      </c>
      <c r="G11" s="91">
        <v>251.27</v>
      </c>
      <c r="H11" s="91">
        <f t="shared" si="0"/>
        <v>94.23425991209253</v>
      </c>
      <c r="I11" s="87"/>
      <c r="J11" s="99">
        <v>9</v>
      </c>
      <c r="K11" s="88">
        <v>1282.494</v>
      </c>
      <c r="L11" s="88">
        <v>704.086</v>
      </c>
      <c r="M11" s="88">
        <v>819.298</v>
      </c>
      <c r="N11" s="87">
        <f t="shared" si="1"/>
        <v>116.36334197811063</v>
      </c>
      <c r="O11" s="83" t="s">
        <v>292</v>
      </c>
      <c r="P11" s="85"/>
      <c r="Q11" s="85"/>
      <c r="R11" s="98">
        <v>8</v>
      </c>
      <c r="S11" s="85">
        <v>24.099999999999998</v>
      </c>
      <c r="T11" s="85">
        <v>19.1</v>
      </c>
      <c r="U11" s="85">
        <v>38.3</v>
      </c>
      <c r="V11" s="91">
        <f t="shared" si="2"/>
        <v>200.52356020942403</v>
      </c>
      <c r="W11" s="87"/>
      <c r="X11" s="99">
        <v>9</v>
      </c>
      <c r="Y11" s="88">
        <v>5.664999999999999</v>
      </c>
      <c r="Z11" s="88">
        <v>4.5889999999999995</v>
      </c>
      <c r="AA11" s="88">
        <v>8.845</v>
      </c>
      <c r="AB11" s="88">
        <f t="shared" si="3"/>
        <v>192.7435171061234</v>
      </c>
    </row>
    <row r="12" spans="1:28" ht="12">
      <c r="A12" s="83" t="s">
        <v>141</v>
      </c>
      <c r="B12" s="85"/>
      <c r="C12" s="85"/>
      <c r="D12" s="98">
        <v>9</v>
      </c>
      <c r="E12" s="91">
        <v>2061.508</v>
      </c>
      <c r="F12" s="91">
        <v>1918.406</v>
      </c>
      <c r="G12" s="91">
        <v>1909.516</v>
      </c>
      <c r="H12" s="91">
        <f t="shared" si="0"/>
        <v>99.53659444351196</v>
      </c>
      <c r="I12" s="87"/>
      <c r="J12" s="99">
        <v>9</v>
      </c>
      <c r="K12" s="88">
        <v>7985.724999999999</v>
      </c>
      <c r="L12" s="88">
        <v>5798.695</v>
      </c>
      <c r="M12" s="88">
        <v>7939.543000000001</v>
      </c>
      <c r="N12" s="87">
        <f t="shared" si="1"/>
        <v>136.91947929663485</v>
      </c>
      <c r="O12" s="83" t="s">
        <v>190</v>
      </c>
      <c r="P12" s="85"/>
      <c r="Q12" s="85"/>
      <c r="R12" s="98">
        <v>10</v>
      </c>
      <c r="S12" s="91">
        <v>2.518</v>
      </c>
      <c r="T12" s="91">
        <v>2.339</v>
      </c>
      <c r="U12" s="91">
        <v>2.351</v>
      </c>
      <c r="V12" s="91">
        <f t="shared" si="2"/>
        <v>100.51303976058145</v>
      </c>
      <c r="W12" s="87"/>
      <c r="X12" s="99">
        <v>3</v>
      </c>
      <c r="Y12" s="88">
        <v>70.347</v>
      </c>
      <c r="Z12" s="88">
        <v>64.693</v>
      </c>
      <c r="AA12" s="88">
        <v>66.12299999999999</v>
      </c>
      <c r="AB12" s="88">
        <f t="shared" si="3"/>
        <v>102.21044007852471</v>
      </c>
    </row>
    <row r="13" spans="1:28" s="68" customFormat="1" ht="12">
      <c r="A13" s="83" t="s">
        <v>142</v>
      </c>
      <c r="B13" s="85"/>
      <c r="C13" s="85"/>
      <c r="D13" s="98">
        <v>9</v>
      </c>
      <c r="E13" s="91">
        <v>336.68</v>
      </c>
      <c r="F13" s="91">
        <v>267.098</v>
      </c>
      <c r="G13" s="91">
        <v>286.679</v>
      </c>
      <c r="H13" s="91">
        <f t="shared" si="0"/>
        <v>107.33101707987329</v>
      </c>
      <c r="I13" s="87"/>
      <c r="J13" s="99">
        <v>9</v>
      </c>
      <c r="K13" s="88">
        <v>1020.669</v>
      </c>
      <c r="L13" s="88">
        <v>612.4250000000001</v>
      </c>
      <c r="M13" s="88">
        <v>996.4430000000001</v>
      </c>
      <c r="N13" s="87">
        <f t="shared" si="1"/>
        <v>162.7044944278891</v>
      </c>
      <c r="O13" s="83" t="s">
        <v>191</v>
      </c>
      <c r="P13" s="85"/>
      <c r="Q13" s="85"/>
      <c r="R13" s="98">
        <v>9</v>
      </c>
      <c r="S13" s="91">
        <v>4.501</v>
      </c>
      <c r="T13" s="91">
        <v>4.299</v>
      </c>
      <c r="U13" s="91">
        <v>5.054</v>
      </c>
      <c r="V13" s="91">
        <f t="shared" si="2"/>
        <v>117.56222377297046</v>
      </c>
      <c r="W13" s="87"/>
      <c r="X13" s="99">
        <v>6</v>
      </c>
      <c r="Y13" s="88">
        <v>81.53</v>
      </c>
      <c r="Z13" s="88">
        <v>79.21600000000001</v>
      </c>
      <c r="AA13" s="88">
        <v>77.222</v>
      </c>
      <c r="AB13" s="88">
        <f t="shared" si="3"/>
        <v>97.48283175116137</v>
      </c>
    </row>
    <row r="14" spans="1:28" s="68" customFormat="1" ht="12" customHeight="1">
      <c r="A14" s="83" t="s">
        <v>143</v>
      </c>
      <c r="B14" s="85"/>
      <c r="C14" s="85"/>
      <c r="D14" s="98">
        <v>9</v>
      </c>
      <c r="E14" s="91">
        <v>2232.782</v>
      </c>
      <c r="F14" s="91">
        <v>2426.41</v>
      </c>
      <c r="G14" s="91">
        <v>2477.395</v>
      </c>
      <c r="H14" s="91">
        <f t="shared" si="0"/>
        <v>102.10125246763738</v>
      </c>
      <c r="I14" s="87"/>
      <c r="J14" s="99">
        <v>9</v>
      </c>
      <c r="K14" s="88">
        <v>8108.866</v>
      </c>
      <c r="L14" s="88">
        <v>6787.541</v>
      </c>
      <c r="M14" s="88">
        <v>9964.197000000002</v>
      </c>
      <c r="N14" s="87">
        <f t="shared" si="1"/>
        <v>146.80127899043265</v>
      </c>
      <c r="O14" s="83" t="s">
        <v>293</v>
      </c>
      <c r="P14" s="85"/>
      <c r="Q14" s="85"/>
      <c r="R14" s="98">
        <v>5</v>
      </c>
      <c r="S14" s="85">
        <v>45.565</v>
      </c>
      <c r="T14" s="85">
        <v>25.195470000000004</v>
      </c>
      <c r="U14" s="85">
        <v>43.5</v>
      </c>
      <c r="V14" s="91">
        <f t="shared" si="2"/>
        <v>172.6500835269197</v>
      </c>
      <c r="W14" s="87"/>
      <c r="X14" s="99">
        <v>6</v>
      </c>
      <c r="Y14" s="88">
        <v>149.80000000000004</v>
      </c>
      <c r="Z14" s="88">
        <v>151.82299999999998</v>
      </c>
      <c r="AA14" s="88">
        <v>148.432</v>
      </c>
      <c r="AB14" s="88">
        <f t="shared" si="3"/>
        <v>97.76647806985767</v>
      </c>
    </row>
    <row r="15" spans="1:28" s="68" customFormat="1" ht="12">
      <c r="A15" s="83" t="s">
        <v>144</v>
      </c>
      <c r="B15" s="85"/>
      <c r="C15" s="85"/>
      <c r="D15" s="98">
        <v>9</v>
      </c>
      <c r="E15" s="91">
        <v>2569.462</v>
      </c>
      <c r="F15" s="91">
        <v>2693.508</v>
      </c>
      <c r="G15" s="91">
        <v>2764.074</v>
      </c>
      <c r="H15" s="91">
        <f t="shared" si="0"/>
        <v>102.6198548509973</v>
      </c>
      <c r="I15" s="87"/>
      <c r="J15" s="99">
        <v>9</v>
      </c>
      <c r="K15" s="88">
        <v>9129.535000000002</v>
      </c>
      <c r="L15" s="88">
        <v>7399.965999999999</v>
      </c>
      <c r="M15" s="88">
        <v>10960.640000000001</v>
      </c>
      <c r="N15" s="87">
        <f t="shared" si="1"/>
        <v>148.11743729633358</v>
      </c>
      <c r="O15" s="83" t="s">
        <v>294</v>
      </c>
      <c r="P15" s="85"/>
      <c r="Q15" s="85"/>
      <c r="R15" s="98">
        <v>5</v>
      </c>
      <c r="S15" s="85">
        <v>9.426000000000002</v>
      </c>
      <c r="T15" s="85">
        <v>5.010129999999999</v>
      </c>
      <c r="U15" s="85">
        <v>9.3</v>
      </c>
      <c r="V15" s="91">
        <f t="shared" si="2"/>
        <v>185.6239259260738</v>
      </c>
      <c r="W15" s="87"/>
      <c r="X15" s="99">
        <v>6</v>
      </c>
      <c r="Y15" s="88">
        <v>16.450000000000003</v>
      </c>
      <c r="Z15" s="88">
        <v>18.341</v>
      </c>
      <c r="AA15" s="88">
        <v>16.927</v>
      </c>
      <c r="AB15" s="88">
        <f t="shared" si="3"/>
        <v>92.29049670137942</v>
      </c>
    </row>
    <row r="16" spans="1:28" s="68" customFormat="1" ht="12">
      <c r="A16" s="83" t="s">
        <v>145</v>
      </c>
      <c r="B16" s="85"/>
      <c r="C16" s="85"/>
      <c r="D16" s="98">
        <v>9</v>
      </c>
      <c r="E16" s="91">
        <v>556.5</v>
      </c>
      <c r="F16" s="91">
        <v>453.428</v>
      </c>
      <c r="G16" s="91">
        <v>508.558</v>
      </c>
      <c r="H16" s="91">
        <f t="shared" si="0"/>
        <v>112.1584904328802</v>
      </c>
      <c r="I16" s="87"/>
      <c r="J16" s="99">
        <v>9</v>
      </c>
      <c r="K16" s="88">
        <v>1486.9479999999999</v>
      </c>
      <c r="L16" s="88">
        <v>808.306</v>
      </c>
      <c r="M16" s="88">
        <v>1290.392</v>
      </c>
      <c r="N16" s="87">
        <f t="shared" si="1"/>
        <v>159.64152189888483</v>
      </c>
      <c r="O16" s="83" t="s">
        <v>192</v>
      </c>
      <c r="P16" s="85"/>
      <c r="Q16" s="85"/>
      <c r="R16" s="98">
        <v>9</v>
      </c>
      <c r="S16" s="91">
        <v>33.528</v>
      </c>
      <c r="T16" s="91">
        <v>31.504</v>
      </c>
      <c r="U16" s="91">
        <v>31.998</v>
      </c>
      <c r="V16" s="91">
        <f t="shared" si="2"/>
        <v>101.56805485017776</v>
      </c>
      <c r="W16" s="87"/>
      <c r="X16" s="99">
        <v>5</v>
      </c>
      <c r="Y16" s="88">
        <v>543.0889999999999</v>
      </c>
      <c r="Z16" s="88">
        <v>531.889</v>
      </c>
      <c r="AA16" s="88">
        <v>0</v>
      </c>
      <c r="AB16" s="88">
        <f t="shared" si="3"/>
      </c>
    </row>
    <row r="17" spans="1:28" s="68" customFormat="1" ht="12" customHeight="1">
      <c r="A17" s="83" t="s">
        <v>146</v>
      </c>
      <c r="B17" s="85"/>
      <c r="C17" s="85"/>
      <c r="D17" s="98">
        <v>9</v>
      </c>
      <c r="E17" s="91">
        <v>136.251</v>
      </c>
      <c r="F17" s="91">
        <v>138.093</v>
      </c>
      <c r="G17" s="91">
        <v>137.061</v>
      </c>
      <c r="H17" s="91">
        <f t="shared" si="0"/>
        <v>99.25267754339468</v>
      </c>
      <c r="I17" s="87"/>
      <c r="J17" s="99">
        <v>9</v>
      </c>
      <c r="K17" s="88">
        <v>388.467</v>
      </c>
      <c r="L17" s="88">
        <v>251.32399999999998</v>
      </c>
      <c r="M17" s="88">
        <v>388.523</v>
      </c>
      <c r="N17" s="87">
        <f t="shared" si="1"/>
        <v>154.59048877146634</v>
      </c>
      <c r="O17" s="83" t="s">
        <v>134</v>
      </c>
      <c r="P17" s="85"/>
      <c r="Q17" s="85"/>
      <c r="R17" s="98">
        <v>5</v>
      </c>
      <c r="S17" s="91">
        <v>1.88</v>
      </c>
      <c r="T17" s="91">
        <v>2.001</v>
      </c>
      <c r="U17" s="91">
        <v>1.86</v>
      </c>
      <c r="V17" s="91">
        <f t="shared" si="2"/>
        <v>92.95352323838081</v>
      </c>
      <c r="W17" s="87"/>
      <c r="X17" s="99">
        <v>5</v>
      </c>
      <c r="Y17" s="88">
        <v>94.696</v>
      </c>
      <c r="Z17" s="88">
        <v>114.9</v>
      </c>
      <c r="AA17" s="88">
        <v>107.94099999999999</v>
      </c>
      <c r="AB17" s="88">
        <f t="shared" si="3"/>
        <v>93.94342906875542</v>
      </c>
    </row>
    <row r="18" spans="1:28" s="89" customFormat="1" ht="11.25" customHeight="1">
      <c r="A18" s="83" t="s">
        <v>147</v>
      </c>
      <c r="B18" s="85"/>
      <c r="C18" s="85"/>
      <c r="D18" s="98">
        <v>9</v>
      </c>
      <c r="E18" s="91">
        <v>213.091</v>
      </c>
      <c r="F18" s="91">
        <v>250.782</v>
      </c>
      <c r="G18" s="91">
        <v>257.601</v>
      </c>
      <c r="H18" s="91">
        <f t="shared" si="0"/>
        <v>102.71909467186639</v>
      </c>
      <c r="I18" s="87"/>
      <c r="J18" s="99">
        <v>9</v>
      </c>
      <c r="K18" s="88">
        <v>649.0110000000001</v>
      </c>
      <c r="L18" s="88">
        <v>576.505</v>
      </c>
      <c r="M18" s="88">
        <v>763.1750000000001</v>
      </c>
      <c r="N18" s="87">
        <f t="shared" si="1"/>
        <v>132.37959774850174</v>
      </c>
      <c r="O18" s="83" t="s">
        <v>193</v>
      </c>
      <c r="P18" s="85"/>
      <c r="Q18" s="85"/>
      <c r="R18" s="98">
        <v>3</v>
      </c>
      <c r="S18" s="91">
        <v>7.503</v>
      </c>
      <c r="T18" s="91">
        <v>7.422</v>
      </c>
      <c r="U18" s="91">
        <v>7.377</v>
      </c>
      <c r="V18" s="91">
        <f t="shared" si="2"/>
        <v>99.39369442198868</v>
      </c>
      <c r="W18" s="87"/>
      <c r="X18" s="99">
        <v>6</v>
      </c>
      <c r="Y18" s="88">
        <v>643.621</v>
      </c>
      <c r="Z18" s="88">
        <v>739.165</v>
      </c>
      <c r="AA18" s="88">
        <v>804.2069999999998</v>
      </c>
      <c r="AB18" s="88">
        <f t="shared" si="3"/>
        <v>108.79938849918487</v>
      </c>
    </row>
    <row r="19" spans="1:28" s="89" customFormat="1" ht="11.25" customHeight="1">
      <c r="A19" s="83" t="s">
        <v>290</v>
      </c>
      <c r="B19" s="85"/>
      <c r="C19" s="85"/>
      <c r="D19" s="98"/>
      <c r="E19" s="91">
        <f>E12+E15+E16+E17+E18</f>
        <v>5536.812</v>
      </c>
      <c r="F19" s="91">
        <f>F12+F15+F16+F17+F18</f>
        <v>5454.217</v>
      </c>
      <c r="G19" s="91">
        <f>G12+G15+G16+G17+G18</f>
        <v>5576.8099999999995</v>
      </c>
      <c r="H19" s="91">
        <f>IF(AND(F19&gt;0,G19&gt;0),G19*100/F19,"")</f>
        <v>102.24767368075015</v>
      </c>
      <c r="I19" s="87"/>
      <c r="J19" s="99"/>
      <c r="K19" s="88">
        <f>K12+K15+K16+K17+K18</f>
        <v>19639.686</v>
      </c>
      <c r="L19" s="88">
        <f>L12+L15+L16+L17+L18</f>
        <v>14834.796</v>
      </c>
      <c r="M19" s="88">
        <f>M12+M15+M16+M17+M18</f>
        <v>21342.273</v>
      </c>
      <c r="N19" s="87">
        <f>IF(AND(L19&gt;0,M19&gt;0),M19*100/L19,"")</f>
        <v>143.86630594717988</v>
      </c>
      <c r="O19" s="83" t="s">
        <v>295</v>
      </c>
      <c r="P19" s="85"/>
      <c r="Q19" s="85"/>
      <c r="R19" s="98">
        <v>6</v>
      </c>
      <c r="S19" s="85">
        <v>0.4</v>
      </c>
      <c r="T19" s="85">
        <v>0.3</v>
      </c>
      <c r="U19" s="85">
        <v>0.4</v>
      </c>
      <c r="V19" s="91">
        <f aca="true" t="shared" si="4" ref="V19:V26">IF(AND(T19&gt;0,U19&gt;0),U19*100/T19,"")</f>
        <v>133.33333333333334</v>
      </c>
      <c r="W19" s="87"/>
      <c r="X19" s="99">
        <v>9</v>
      </c>
      <c r="Y19" s="88">
        <v>0.04</v>
      </c>
      <c r="Z19" s="88">
        <v>0.03</v>
      </c>
      <c r="AA19" s="88">
        <v>0.035</v>
      </c>
      <c r="AB19" s="88">
        <f aca="true" t="shared" si="5" ref="AB19:AB26">IF(AND(Z19&gt;0,AA19&gt;0),AA19*100/Z19,"")</f>
        <v>116.66666666666669</v>
      </c>
    </row>
    <row r="20" spans="1:28" s="89" customFormat="1" ht="11.25" customHeight="1">
      <c r="A20" s="83" t="s">
        <v>148</v>
      </c>
      <c r="B20" s="85"/>
      <c r="C20" s="85"/>
      <c r="D20" s="98">
        <v>7</v>
      </c>
      <c r="E20" s="91">
        <v>322.373</v>
      </c>
      <c r="F20" s="91">
        <v>356.825</v>
      </c>
      <c r="G20" s="91">
        <v>347.724</v>
      </c>
      <c r="H20" s="91">
        <f t="shared" si="0"/>
        <v>97.44945001050937</v>
      </c>
      <c r="I20" s="87"/>
      <c r="J20" s="99">
        <v>9</v>
      </c>
      <c r="K20" s="88">
        <v>3842.5190000000002</v>
      </c>
      <c r="L20" s="88">
        <v>4184.459</v>
      </c>
      <c r="M20" s="88">
        <v>4067.154</v>
      </c>
      <c r="N20" s="87">
        <f t="shared" si="1"/>
        <v>97.19665074983409</v>
      </c>
      <c r="O20" s="83" t="s">
        <v>135</v>
      </c>
      <c r="P20" s="85"/>
      <c r="Q20" s="85"/>
      <c r="R20" s="98">
        <v>4</v>
      </c>
      <c r="S20" s="91">
        <v>3.619</v>
      </c>
      <c r="T20" s="91">
        <v>3.473</v>
      </c>
      <c r="U20" s="91">
        <v>3.947</v>
      </c>
      <c r="V20" s="91">
        <f t="shared" si="4"/>
        <v>113.64814281600921</v>
      </c>
      <c r="W20" s="87"/>
      <c r="X20" s="99">
        <v>8</v>
      </c>
      <c r="Y20" s="88">
        <v>238.32500000000002</v>
      </c>
      <c r="Z20" s="88">
        <v>245.146</v>
      </c>
      <c r="AA20" s="88">
        <v>281.954</v>
      </c>
      <c r="AB20" s="88">
        <f t="shared" si="5"/>
        <v>115.01472591843229</v>
      </c>
    </row>
    <row r="21" spans="1:28" s="89" customFormat="1" ht="11.25" customHeight="1">
      <c r="A21" s="83" t="s">
        <v>149</v>
      </c>
      <c r="B21" s="85"/>
      <c r="C21" s="85"/>
      <c r="D21" s="98">
        <v>6</v>
      </c>
      <c r="E21" s="91">
        <v>5.967</v>
      </c>
      <c r="F21" s="91">
        <v>6.56</v>
      </c>
      <c r="G21" s="91">
        <v>5.508</v>
      </c>
      <c r="H21" s="91">
        <f t="shared" si="0"/>
        <v>83.96341463414635</v>
      </c>
      <c r="I21" s="87"/>
      <c r="J21" s="99">
        <v>7</v>
      </c>
      <c r="K21" s="88">
        <v>25.589</v>
      </c>
      <c r="L21" s="88">
        <v>25.141000000000005</v>
      </c>
      <c r="M21" s="88">
        <v>24.6</v>
      </c>
      <c r="N21" s="87">
        <f t="shared" si="1"/>
        <v>97.84813651008311</v>
      </c>
      <c r="O21" s="83" t="s">
        <v>194</v>
      </c>
      <c r="P21" s="85"/>
      <c r="Q21" s="85"/>
      <c r="R21" s="98">
        <v>5</v>
      </c>
      <c r="S21" s="91">
        <v>4.053</v>
      </c>
      <c r="T21" s="91">
        <v>4.096</v>
      </c>
      <c r="U21" s="91">
        <v>4.367</v>
      </c>
      <c r="V21" s="91">
        <f t="shared" si="4"/>
        <v>106.6162109375</v>
      </c>
      <c r="W21" s="87"/>
      <c r="X21" s="99">
        <v>9</v>
      </c>
      <c r="Y21" s="88">
        <v>121.33000000000001</v>
      </c>
      <c r="Z21" s="88">
        <v>129.11199999999997</v>
      </c>
      <c r="AA21" s="88">
        <v>150.81799999999998</v>
      </c>
      <c r="AB21" s="88">
        <f t="shared" si="5"/>
        <v>116.81176033211477</v>
      </c>
    </row>
    <row r="22" spans="1:28" s="89" customFormat="1" ht="11.25" customHeight="1">
      <c r="A22" s="83" t="s">
        <v>317</v>
      </c>
      <c r="B22" s="85"/>
      <c r="C22" s="85"/>
      <c r="D22" s="98">
        <v>9</v>
      </c>
      <c r="E22" s="91">
        <v>105.012</v>
      </c>
      <c r="F22" s="91">
        <v>103.367</v>
      </c>
      <c r="G22" s="91">
        <v>101.928</v>
      </c>
      <c r="H22" s="91">
        <f t="shared" si="0"/>
        <v>98.6078729188232</v>
      </c>
      <c r="I22" s="87"/>
      <c r="J22" s="99">
        <v>9</v>
      </c>
      <c r="K22" s="88">
        <v>808.167</v>
      </c>
      <c r="L22" s="88">
        <v>787.8320000000001</v>
      </c>
      <c r="M22" s="88">
        <v>782.15</v>
      </c>
      <c r="N22" s="87">
        <f t="shared" si="1"/>
        <v>99.27878024756546</v>
      </c>
      <c r="O22" s="83" t="s">
        <v>195</v>
      </c>
      <c r="P22" s="85"/>
      <c r="Q22" s="85"/>
      <c r="R22" s="98">
        <v>5</v>
      </c>
      <c r="S22" s="91">
        <v>11.112</v>
      </c>
      <c r="T22" s="91">
        <v>10.851</v>
      </c>
      <c r="U22" s="91">
        <v>11.135</v>
      </c>
      <c r="V22" s="91">
        <f t="shared" si="4"/>
        <v>102.61727029766841</v>
      </c>
      <c r="W22" s="87"/>
      <c r="X22" s="99">
        <v>7</v>
      </c>
      <c r="Y22" s="88">
        <v>596.315</v>
      </c>
      <c r="Z22" s="88">
        <v>605.527</v>
      </c>
      <c r="AA22" s="88">
        <v>595.888</v>
      </c>
      <c r="AB22" s="88">
        <f t="shared" si="5"/>
        <v>98.40816346752499</v>
      </c>
    </row>
    <row r="23" spans="1:28" s="89" customFormat="1" ht="11.25" customHeight="1">
      <c r="A23" s="83"/>
      <c r="B23" s="85"/>
      <c r="C23" s="85"/>
      <c r="D23" s="98"/>
      <c r="E23" s="91"/>
      <c r="F23" s="91"/>
      <c r="G23" s="91"/>
      <c r="H23" s="91"/>
      <c r="I23" s="87"/>
      <c r="J23" s="99"/>
      <c r="K23" s="88"/>
      <c r="L23" s="88"/>
      <c r="M23" s="88"/>
      <c r="N23" s="87"/>
      <c r="O23" s="83" t="s">
        <v>136</v>
      </c>
      <c r="P23" s="85"/>
      <c r="Q23" s="85"/>
      <c r="R23" s="98">
        <v>5</v>
      </c>
      <c r="S23" s="91">
        <v>6.55</v>
      </c>
      <c r="T23" s="91">
        <v>6.668</v>
      </c>
      <c r="U23" s="91">
        <v>6.973</v>
      </c>
      <c r="V23" s="91">
        <f t="shared" si="4"/>
        <v>104.5740851829634</v>
      </c>
      <c r="W23" s="87"/>
      <c r="X23" s="99">
        <v>9</v>
      </c>
      <c r="Y23" s="88">
        <v>382.4270000000001</v>
      </c>
      <c r="Z23" s="88">
        <v>384.295</v>
      </c>
      <c r="AA23" s="88">
        <v>407.87899999999996</v>
      </c>
      <c r="AB23" s="88">
        <f t="shared" si="5"/>
        <v>106.13695208108352</v>
      </c>
    </row>
    <row r="24" spans="1:28" s="89" customFormat="1" ht="11.25" customHeight="1">
      <c r="A24" s="83" t="s">
        <v>150</v>
      </c>
      <c r="B24" s="85"/>
      <c r="C24" s="85"/>
      <c r="D24" s="98"/>
      <c r="E24" s="91"/>
      <c r="F24" s="91"/>
      <c r="G24" s="91"/>
      <c r="H24" s="91"/>
      <c r="I24" s="87"/>
      <c r="J24" s="99"/>
      <c r="K24" s="88"/>
      <c r="L24" s="88"/>
      <c r="M24" s="88"/>
      <c r="N24" s="87"/>
      <c r="O24" s="83" t="s">
        <v>296</v>
      </c>
      <c r="P24" s="85"/>
      <c r="Q24" s="85"/>
      <c r="R24" s="98">
        <v>3</v>
      </c>
      <c r="S24" s="91">
        <v>6.305</v>
      </c>
      <c r="T24" s="91">
        <v>5.898</v>
      </c>
      <c r="U24" s="91">
        <v>5.199</v>
      </c>
      <c r="V24" s="91">
        <f t="shared" si="4"/>
        <v>88.14852492370295</v>
      </c>
      <c r="W24" s="87"/>
      <c r="X24" s="99">
        <v>5</v>
      </c>
      <c r="Y24" s="88">
        <v>65.712</v>
      </c>
      <c r="Z24" s="88">
        <v>69.566</v>
      </c>
      <c r="AA24" s="88">
        <v>79.79300000000002</v>
      </c>
      <c r="AB24" s="88">
        <f t="shared" si="5"/>
        <v>114.70114711209501</v>
      </c>
    </row>
    <row r="25" spans="1:28" s="89" customFormat="1" ht="11.25" customHeight="1">
      <c r="A25" s="83" t="s">
        <v>151</v>
      </c>
      <c r="B25" s="85"/>
      <c r="C25" s="85"/>
      <c r="D25" s="98">
        <v>8</v>
      </c>
      <c r="E25" s="91">
        <v>9.315</v>
      </c>
      <c r="F25" s="91">
        <v>9.326</v>
      </c>
      <c r="G25" s="91">
        <v>9.383</v>
      </c>
      <c r="H25" s="91">
        <f aca="true" t="shared" si="6" ref="H25:H32">IF(AND(F25&gt;0,G25&gt;0),G25*100/F25,"")</f>
        <v>100.61119450997211</v>
      </c>
      <c r="I25" s="87"/>
      <c r="J25" s="99">
        <v>8</v>
      </c>
      <c r="K25" s="88">
        <v>17.090999999999994</v>
      </c>
      <c r="L25" s="88">
        <v>14.615</v>
      </c>
      <c r="M25" s="88">
        <v>18.137</v>
      </c>
      <c r="N25" s="87">
        <f aca="true" t="shared" si="7" ref="N25:N32">IF(AND(L25&gt;0,M25&gt;0),M25*100/L25,"")</f>
        <v>124.0985289086555</v>
      </c>
      <c r="O25" s="83" t="s">
        <v>297</v>
      </c>
      <c r="P25" s="85"/>
      <c r="Q25" s="85"/>
      <c r="R25" s="98">
        <v>3</v>
      </c>
      <c r="S25" s="85">
        <v>23.3</v>
      </c>
      <c r="T25" s="85">
        <v>21.2</v>
      </c>
      <c r="U25" s="85">
        <v>21.8</v>
      </c>
      <c r="V25" s="91">
        <f t="shared" si="4"/>
        <v>102.83018867924528</v>
      </c>
      <c r="W25" s="87"/>
      <c r="X25" s="99">
        <v>6</v>
      </c>
      <c r="Y25" s="88">
        <v>4.178</v>
      </c>
      <c r="Z25" s="88">
        <v>3.947000000000001</v>
      </c>
      <c r="AA25" s="88">
        <v>4.035</v>
      </c>
      <c r="AB25" s="88">
        <f t="shared" si="5"/>
        <v>102.22954142386621</v>
      </c>
    </row>
    <row r="26" spans="1:28" s="89" customFormat="1" ht="11.25" customHeight="1">
      <c r="A26" s="83" t="s">
        <v>152</v>
      </c>
      <c r="B26" s="85"/>
      <c r="C26" s="85"/>
      <c r="D26" s="98">
        <v>8</v>
      </c>
      <c r="E26" s="91">
        <v>23.234</v>
      </c>
      <c r="F26" s="91">
        <v>22.065</v>
      </c>
      <c r="G26" s="91">
        <v>21.399</v>
      </c>
      <c r="H26" s="91">
        <f t="shared" si="6"/>
        <v>96.98164513936098</v>
      </c>
      <c r="I26" s="87"/>
      <c r="J26" s="99">
        <v>8</v>
      </c>
      <c r="K26" s="88">
        <v>34.75</v>
      </c>
      <c r="L26" s="88">
        <v>23.492</v>
      </c>
      <c r="M26" s="88">
        <v>34.53699999999999</v>
      </c>
      <c r="N26" s="87">
        <f t="shared" si="7"/>
        <v>147.01600544866335</v>
      </c>
      <c r="O26" s="83" t="s">
        <v>137</v>
      </c>
      <c r="P26" s="85"/>
      <c r="Q26" s="85"/>
      <c r="R26" s="98">
        <v>11</v>
      </c>
      <c r="S26" s="91">
        <v>2.847</v>
      </c>
      <c r="T26" s="91">
        <v>2.857</v>
      </c>
      <c r="U26" s="91">
        <v>2.868</v>
      </c>
      <c r="V26" s="91">
        <f t="shared" si="4"/>
        <v>100.38501925096254</v>
      </c>
      <c r="W26" s="87"/>
      <c r="X26" s="99">
        <v>3</v>
      </c>
      <c r="Y26" s="88">
        <v>81.63700000000001</v>
      </c>
      <c r="Z26" s="88">
        <v>80.279</v>
      </c>
      <c r="AA26" s="88">
        <v>87.021</v>
      </c>
      <c r="AB26" s="88">
        <f t="shared" si="5"/>
        <v>108.39821123830642</v>
      </c>
    </row>
    <row r="27" spans="1:15" s="89" customFormat="1" ht="11.25" customHeight="1">
      <c r="A27" s="83" t="s">
        <v>153</v>
      </c>
      <c r="B27" s="85"/>
      <c r="C27" s="85"/>
      <c r="D27" s="98">
        <v>8</v>
      </c>
      <c r="E27" s="91">
        <v>44.101</v>
      </c>
      <c r="F27" s="91">
        <v>50.318</v>
      </c>
      <c r="G27" s="91">
        <v>36.618</v>
      </c>
      <c r="H27" s="91">
        <f t="shared" si="6"/>
        <v>72.77316268532137</v>
      </c>
      <c r="I27" s="87"/>
      <c r="J27" s="99">
        <v>8</v>
      </c>
      <c r="K27" s="88">
        <v>42.827</v>
      </c>
      <c r="L27" s="88">
        <v>35.333</v>
      </c>
      <c r="M27" s="88">
        <v>46.427</v>
      </c>
      <c r="N27" s="87">
        <f t="shared" si="7"/>
        <v>131.3984094189568</v>
      </c>
      <c r="O27" s="83"/>
    </row>
    <row r="28" spans="1:28" s="89" customFormat="1" ht="11.25" customHeight="1">
      <c r="A28" s="83" t="s">
        <v>154</v>
      </c>
      <c r="B28" s="85"/>
      <c r="C28" s="85"/>
      <c r="D28" s="98">
        <v>8</v>
      </c>
      <c r="E28" s="91">
        <v>70.609</v>
      </c>
      <c r="F28" s="91">
        <v>53.224</v>
      </c>
      <c r="G28" s="91">
        <v>38.236</v>
      </c>
      <c r="H28" s="91">
        <f t="shared" si="6"/>
        <v>71.83977153163987</v>
      </c>
      <c r="I28" s="87"/>
      <c r="J28" s="99">
        <v>8</v>
      </c>
      <c r="K28" s="88">
        <v>91.456</v>
      </c>
      <c r="L28" s="88">
        <v>49.971000000000004</v>
      </c>
      <c r="M28" s="88">
        <v>45.126999999999995</v>
      </c>
      <c r="N28" s="87">
        <f t="shared" si="7"/>
        <v>90.30637769906545</v>
      </c>
      <c r="O28" s="83" t="s">
        <v>196</v>
      </c>
      <c r="P28" s="85"/>
      <c r="Q28" s="85"/>
      <c r="R28" s="98"/>
      <c r="S28" s="91"/>
      <c r="T28" s="91"/>
      <c r="U28" s="91"/>
      <c r="V28" s="91"/>
      <c r="W28" s="87"/>
      <c r="X28" s="99"/>
      <c r="Y28" s="88"/>
      <c r="Z28" s="88"/>
      <c r="AA28" s="88"/>
      <c r="AB28" s="88"/>
    </row>
    <row r="29" spans="1:28" s="89" customFormat="1" ht="12" customHeight="1">
      <c r="A29" s="83" t="s">
        <v>155</v>
      </c>
      <c r="B29" s="85"/>
      <c r="C29" s="85"/>
      <c r="D29" s="98">
        <v>8</v>
      </c>
      <c r="E29" s="91">
        <v>149.02</v>
      </c>
      <c r="F29" s="91">
        <v>145.399</v>
      </c>
      <c r="G29" s="91">
        <v>119.717</v>
      </c>
      <c r="H29" s="91">
        <f t="shared" si="6"/>
        <v>82.33687989601029</v>
      </c>
      <c r="I29" s="87"/>
      <c r="J29" s="99">
        <v>8</v>
      </c>
      <c r="K29" s="88">
        <v>262.567</v>
      </c>
      <c r="L29" s="88">
        <v>160.11499999999998</v>
      </c>
      <c r="M29" s="88">
        <v>227.299</v>
      </c>
      <c r="N29" s="87">
        <f t="shared" si="7"/>
        <v>141.95984136401964</v>
      </c>
      <c r="O29" s="83" t="s">
        <v>197</v>
      </c>
      <c r="P29" s="85"/>
      <c r="Q29" s="85"/>
      <c r="R29" s="98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99">
        <v>8</v>
      </c>
      <c r="Y29" s="88">
        <v>3930.369</v>
      </c>
      <c r="Z29" s="88">
        <v>3279.4579999999996</v>
      </c>
      <c r="AA29" s="88">
        <v>3449.535</v>
      </c>
      <c r="AB29" s="88">
        <f aca="true" t="shared" si="9" ref="AB29:AB34">IF(AND(Z29&gt;0,AA29&gt;0),AA29*100/Z29,"")</f>
        <v>105.18613136682953</v>
      </c>
    </row>
    <row r="30" spans="1:28" s="89" customFormat="1" ht="11.25" customHeight="1">
      <c r="A30" s="83" t="s">
        <v>156</v>
      </c>
      <c r="B30" s="85"/>
      <c r="C30" s="85"/>
      <c r="D30" s="98">
        <v>8</v>
      </c>
      <c r="E30" s="91">
        <v>103.116</v>
      </c>
      <c r="F30" s="91">
        <v>78.055</v>
      </c>
      <c r="G30" s="91">
        <v>83.085</v>
      </c>
      <c r="H30" s="91">
        <f t="shared" si="6"/>
        <v>106.44417397988597</v>
      </c>
      <c r="I30" s="87"/>
      <c r="J30" s="99">
        <v>8</v>
      </c>
      <c r="K30" s="88">
        <v>135.569</v>
      </c>
      <c r="L30" s="88">
        <v>62.467999999999996</v>
      </c>
      <c r="M30" s="88">
        <v>122.92800000000001</v>
      </c>
      <c r="N30" s="87">
        <f t="shared" si="7"/>
        <v>196.78555420375235</v>
      </c>
      <c r="O30" s="83" t="s">
        <v>198</v>
      </c>
      <c r="P30" s="85"/>
      <c r="Q30" s="85"/>
      <c r="R30" s="98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99">
        <v>8</v>
      </c>
      <c r="Y30" s="88">
        <v>1148.618</v>
      </c>
      <c r="Z30" s="88">
        <v>931.052</v>
      </c>
      <c r="AA30" s="88">
        <v>1031.3359999999998</v>
      </c>
      <c r="AB30" s="88">
        <f t="shared" si="9"/>
        <v>110.77104178928779</v>
      </c>
    </row>
    <row r="31" spans="1:28" s="89" customFormat="1" ht="11.25" customHeight="1">
      <c r="A31" s="83" t="s">
        <v>157</v>
      </c>
      <c r="B31" s="85"/>
      <c r="C31" s="85"/>
      <c r="D31" s="98">
        <v>8</v>
      </c>
      <c r="E31" s="91">
        <v>2.984</v>
      </c>
      <c r="F31" s="91">
        <v>2.445</v>
      </c>
      <c r="G31" s="91">
        <v>2.047</v>
      </c>
      <c r="H31" s="91">
        <f t="shared" si="6"/>
        <v>83.72188139059305</v>
      </c>
      <c r="I31" s="87"/>
      <c r="J31" s="99">
        <v>8</v>
      </c>
      <c r="K31" s="88">
        <v>2.786</v>
      </c>
      <c r="L31" s="88">
        <v>1.653</v>
      </c>
      <c r="M31" s="88">
        <v>1.882</v>
      </c>
      <c r="N31" s="87">
        <f t="shared" si="7"/>
        <v>113.85359951603145</v>
      </c>
      <c r="O31" s="83" t="s">
        <v>199</v>
      </c>
      <c r="P31" s="85"/>
      <c r="Q31" s="85"/>
      <c r="R31" s="98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99">
        <v>4</v>
      </c>
      <c r="Y31" s="88">
        <v>80.646</v>
      </c>
      <c r="Z31" s="88">
        <v>70.602</v>
      </c>
      <c r="AA31" s="88">
        <v>0</v>
      </c>
      <c r="AB31" s="88">
        <f t="shared" si="9"/>
      </c>
    </row>
    <row r="32" spans="1:28" s="89" customFormat="1" ht="11.25" customHeight="1">
      <c r="A32" s="83" t="s">
        <v>158</v>
      </c>
      <c r="B32" s="85"/>
      <c r="C32" s="85"/>
      <c r="D32" s="98">
        <v>8</v>
      </c>
      <c r="E32" s="91">
        <v>54.885</v>
      </c>
      <c r="F32" s="91">
        <v>43.102</v>
      </c>
      <c r="G32" s="91">
        <v>43.157</v>
      </c>
      <c r="H32" s="91">
        <f t="shared" si="6"/>
        <v>100.12760428750407</v>
      </c>
      <c r="I32" s="87"/>
      <c r="J32" s="99">
        <v>8</v>
      </c>
      <c r="K32" s="88">
        <v>63.055</v>
      </c>
      <c r="L32" s="88">
        <v>31.494999999999997</v>
      </c>
      <c r="M32" s="88">
        <v>63.7</v>
      </c>
      <c r="N32" s="87">
        <f t="shared" si="7"/>
        <v>202.25432608350533</v>
      </c>
      <c r="O32" s="83" t="s">
        <v>200</v>
      </c>
      <c r="P32" s="85"/>
      <c r="Q32" s="85"/>
      <c r="R32" s="98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99">
        <v>9</v>
      </c>
      <c r="Y32" s="88">
        <v>205.31</v>
      </c>
      <c r="Z32" s="88">
        <v>144.498</v>
      </c>
      <c r="AA32" s="88">
        <v>155.46399999999997</v>
      </c>
      <c r="AB32" s="88">
        <f t="shared" si="9"/>
        <v>107.5890323741505</v>
      </c>
    </row>
    <row r="33" spans="1:28" s="89" customFormat="1" ht="11.25" customHeight="1">
      <c r="A33" s="83"/>
      <c r="B33" s="85"/>
      <c r="C33" s="85"/>
      <c r="D33" s="98"/>
      <c r="E33" s="91"/>
      <c r="F33" s="91"/>
      <c r="G33" s="91"/>
      <c r="H33" s="91"/>
      <c r="I33" s="87"/>
      <c r="J33" s="99"/>
      <c r="K33" s="88"/>
      <c r="L33" s="88"/>
      <c r="M33" s="88"/>
      <c r="N33" s="87"/>
      <c r="O33" s="83" t="s">
        <v>201</v>
      </c>
      <c r="P33" s="85"/>
      <c r="Q33" s="85"/>
      <c r="R33" s="98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99">
        <v>1</v>
      </c>
      <c r="Y33" s="88">
        <v>1533.6019999999999</v>
      </c>
      <c r="Z33" s="88">
        <v>949.765</v>
      </c>
      <c r="AA33" s="88">
        <v>0</v>
      </c>
      <c r="AB33" s="88">
        <f t="shared" si="9"/>
      </c>
    </row>
    <row r="34" spans="1:28" s="89" customFormat="1" ht="11.25" customHeight="1">
      <c r="A34" s="83" t="s">
        <v>159</v>
      </c>
      <c r="B34" s="85"/>
      <c r="C34" s="85"/>
      <c r="D34" s="98"/>
      <c r="E34" s="91"/>
      <c r="F34" s="91"/>
      <c r="G34" s="91"/>
      <c r="H34" s="91"/>
      <c r="I34" s="87"/>
      <c r="J34" s="99"/>
      <c r="K34" s="88"/>
      <c r="L34" s="88"/>
      <c r="M34" s="88"/>
      <c r="N34" s="87"/>
      <c r="O34" s="83" t="s">
        <v>202</v>
      </c>
      <c r="P34" s="85"/>
      <c r="Q34" s="85"/>
      <c r="R34" s="98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99">
        <v>3</v>
      </c>
      <c r="Y34" s="88">
        <v>646.1099999999999</v>
      </c>
      <c r="Z34" s="88">
        <v>737.666</v>
      </c>
      <c r="AA34" s="88">
        <v>0</v>
      </c>
      <c r="AB34" s="88">
        <f t="shared" si="9"/>
      </c>
    </row>
    <row r="35" spans="1:26" s="89" customFormat="1" ht="11.25" customHeight="1">
      <c r="A35" s="83" t="s">
        <v>160</v>
      </c>
      <c r="B35" s="85"/>
      <c r="C35" s="85"/>
      <c r="D35" s="98">
        <v>4</v>
      </c>
      <c r="E35" s="91">
        <v>3.647</v>
      </c>
      <c r="F35" s="91">
        <v>3.597</v>
      </c>
      <c r="G35" s="91">
        <v>3.615</v>
      </c>
      <c r="H35" s="91">
        <f>IF(AND(F35&gt;0,G35&gt;0),G35*100/F35,"")</f>
        <v>100.50041701417848</v>
      </c>
      <c r="I35" s="87"/>
      <c r="J35" s="99">
        <v>4</v>
      </c>
      <c r="K35" s="88">
        <v>76.034</v>
      </c>
      <c r="L35" s="88">
        <v>84.367</v>
      </c>
      <c r="M35" s="88">
        <v>88.52000000000001</v>
      </c>
      <c r="N35" s="87">
        <f>IF(AND(L35&gt;0,M35&gt;0),M35*100/L35,"")</f>
        <v>104.92254080386883</v>
      </c>
      <c r="O35" s="83" t="s">
        <v>327</v>
      </c>
      <c r="Y35" s="151">
        <f>Y32+Y33+Y34</f>
        <v>2385.022</v>
      </c>
      <c r="Z35" s="151">
        <f>Z32+Z33+Z34</f>
        <v>1831.929</v>
      </c>
    </row>
    <row r="36" spans="1:14" s="89" customFormat="1" ht="11.25" customHeight="1">
      <c r="A36" s="83" t="s">
        <v>161</v>
      </c>
      <c r="B36" s="85"/>
      <c r="C36" s="85"/>
      <c r="D36" s="98">
        <v>6</v>
      </c>
      <c r="E36" s="91">
        <v>14.386</v>
      </c>
      <c r="F36" s="91">
        <v>13.907</v>
      </c>
      <c r="G36" s="91">
        <v>14.124</v>
      </c>
      <c r="H36" s="91">
        <f>IF(AND(F36&gt;0,G36&gt;0),G36*100/F36,"")</f>
        <v>101.5603652836701</v>
      </c>
      <c r="I36" s="87"/>
      <c r="J36" s="99">
        <v>6</v>
      </c>
      <c r="K36" s="88">
        <v>392.675</v>
      </c>
      <c r="L36" s="88">
        <v>434.18500000000006</v>
      </c>
      <c r="M36" s="88">
        <v>439.953</v>
      </c>
      <c r="N36" s="87">
        <f>IF(AND(L36&gt;0,M36&gt;0),M36*100/L36,"")</f>
        <v>101.32846597648465</v>
      </c>
    </row>
    <row r="37" spans="1:28" s="89" customFormat="1" ht="11.25" customHeight="1">
      <c r="A37" s="83" t="s">
        <v>162</v>
      </c>
      <c r="B37" s="85"/>
      <c r="C37" s="85"/>
      <c r="D37" s="98">
        <v>9</v>
      </c>
      <c r="E37" s="91">
        <v>29.899</v>
      </c>
      <c r="F37" s="91">
        <v>29.563</v>
      </c>
      <c r="G37" s="91">
        <v>31.682</v>
      </c>
      <c r="H37" s="91">
        <f>IF(AND(F37&gt;0,G37&gt;0),G37*100/F37,"")</f>
        <v>107.16774346311267</v>
      </c>
      <c r="I37" s="87"/>
      <c r="J37" s="99">
        <v>9</v>
      </c>
      <c r="K37" s="88">
        <v>818.3529999999998</v>
      </c>
      <c r="L37" s="88">
        <v>917.1390000000001</v>
      </c>
      <c r="M37" s="88">
        <v>933.3439999999999</v>
      </c>
      <c r="N37" s="87">
        <f>IF(AND(L37&gt;0,M37&gt;0),M37*100/L37,"")</f>
        <v>101.76690774244688</v>
      </c>
      <c r="O37" s="83" t="s">
        <v>203</v>
      </c>
      <c r="P37" s="85"/>
      <c r="Q37" s="85"/>
      <c r="R37" s="98"/>
      <c r="S37" s="91"/>
      <c r="T37" s="91"/>
      <c r="U37" s="91"/>
      <c r="V37" s="91"/>
      <c r="W37" s="87"/>
      <c r="X37" s="99"/>
      <c r="Y37" s="88"/>
      <c r="Z37" s="88"/>
      <c r="AA37" s="88"/>
      <c r="AB37" s="88"/>
    </row>
    <row r="38" spans="1:28" s="89" customFormat="1" ht="11.25" customHeight="1">
      <c r="A38" s="83" t="s">
        <v>163</v>
      </c>
      <c r="B38" s="85"/>
      <c r="C38" s="85"/>
      <c r="D38" s="98">
        <v>8</v>
      </c>
      <c r="E38" s="91">
        <v>19.556</v>
      </c>
      <c r="F38" s="91">
        <v>19.583</v>
      </c>
      <c r="G38" s="91">
        <v>17.868</v>
      </c>
      <c r="H38" s="91">
        <f>IF(AND(F38&gt;0,G38&gt;0),G38*100/F38,"")</f>
        <v>91.24240412602768</v>
      </c>
      <c r="I38" s="87"/>
      <c r="J38" s="99">
        <v>9</v>
      </c>
      <c r="K38" s="88">
        <v>723.871</v>
      </c>
      <c r="L38" s="88">
        <v>823.6289999999999</v>
      </c>
      <c r="M38" s="88">
        <v>682.706</v>
      </c>
      <c r="N38" s="87">
        <f>IF(AND(L38&gt;0,M38&gt;0),M38*100/L38,"")</f>
        <v>82.88999051757528</v>
      </c>
      <c r="O38" s="83" t="s">
        <v>204</v>
      </c>
      <c r="P38" s="85"/>
      <c r="Q38" s="85"/>
      <c r="R38" s="98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99">
        <v>8</v>
      </c>
      <c r="Y38" s="88">
        <v>79.34</v>
      </c>
      <c r="Z38" s="88">
        <v>82.43900000000001</v>
      </c>
      <c r="AA38" s="88">
        <v>90.88899999999998</v>
      </c>
      <c r="AB38" s="88">
        <f aca="true" t="shared" si="10" ref="AB38:AB55">IF(AND(Z38&gt;0,AA38&gt;0),AA38*100/Z38,"")</f>
        <v>110.25000303254524</v>
      </c>
    </row>
    <row r="39" spans="1:28" s="89" customFormat="1" ht="11.25" customHeight="1">
      <c r="A39" s="83" t="s">
        <v>164</v>
      </c>
      <c r="B39" s="85"/>
      <c r="C39" s="85"/>
      <c r="D39" s="98">
        <v>7</v>
      </c>
      <c r="E39" s="91">
        <v>67.488</v>
      </c>
      <c r="F39" s="91">
        <v>66.65</v>
      </c>
      <c r="G39" s="91">
        <v>67.289</v>
      </c>
      <c r="H39" s="91">
        <f>IF(AND(F39&gt;0,G39&gt;0),G39*100/F39,"")</f>
        <v>100.95873968492123</v>
      </c>
      <c r="I39" s="87"/>
      <c r="J39" s="99">
        <v>9</v>
      </c>
      <c r="K39" s="88">
        <v>2010.933</v>
      </c>
      <c r="L39" s="88">
        <v>2259.3199999999997</v>
      </c>
      <c r="M39" s="88">
        <v>2144.523</v>
      </c>
      <c r="N39" s="87">
        <f>IF(AND(L39&gt;0,M39&gt;0),M39*100/L39,"")</f>
        <v>94.91895791654127</v>
      </c>
      <c r="O39" s="83" t="s">
        <v>205</v>
      </c>
      <c r="P39" s="85"/>
      <c r="Q39" s="85"/>
      <c r="R39" s="98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99">
        <v>9</v>
      </c>
      <c r="Y39" s="88">
        <v>483.6209999999999</v>
      </c>
      <c r="Z39" s="88">
        <v>556.4000000000001</v>
      </c>
      <c r="AA39" s="88">
        <v>511.77099999999996</v>
      </c>
      <c r="AB39" s="88">
        <f t="shared" si="10"/>
        <v>91.97897196261681</v>
      </c>
    </row>
    <row r="40" spans="1:28" s="89" customFormat="1" ht="11.25" customHeight="1">
      <c r="A40" s="83"/>
      <c r="B40" s="85"/>
      <c r="C40" s="85"/>
      <c r="D40" s="98"/>
      <c r="E40" s="91"/>
      <c r="F40" s="91"/>
      <c r="G40" s="91"/>
      <c r="H40" s="91"/>
      <c r="I40" s="87"/>
      <c r="J40" s="99"/>
      <c r="K40" s="88"/>
      <c r="L40" s="88"/>
      <c r="M40" s="88"/>
      <c r="N40" s="87"/>
      <c r="O40" s="89" t="s">
        <v>328</v>
      </c>
      <c r="Y40" s="88">
        <f>Y38+Y39</f>
        <v>562.9609999999999</v>
      </c>
      <c r="Z40" s="88">
        <f>Z38+Z39</f>
        <v>638.839</v>
      </c>
      <c r="AA40" s="88">
        <f>AA38+AA39</f>
        <v>602.66</v>
      </c>
      <c r="AB40" s="88">
        <f t="shared" si="10"/>
        <v>94.33675777465056</v>
      </c>
    </row>
    <row r="41" spans="1:28" s="89" customFormat="1" ht="11.25" customHeight="1">
      <c r="A41" s="83" t="s">
        <v>165</v>
      </c>
      <c r="B41" s="85"/>
      <c r="C41" s="85"/>
      <c r="D41" s="98"/>
      <c r="E41" s="91"/>
      <c r="F41" s="91"/>
      <c r="G41" s="91"/>
      <c r="H41" s="91"/>
      <c r="I41" s="87"/>
      <c r="J41" s="99"/>
      <c r="K41" s="88"/>
      <c r="L41" s="88"/>
      <c r="M41" s="88"/>
      <c r="N41" s="87"/>
      <c r="O41" s="83" t="s">
        <v>206</v>
      </c>
      <c r="P41" s="85"/>
      <c r="Q41" s="85"/>
      <c r="R41" s="98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99">
        <v>9</v>
      </c>
      <c r="Y41" s="88">
        <v>332.319</v>
      </c>
      <c r="Z41" s="88">
        <v>330.66999999999996</v>
      </c>
      <c r="AA41" s="88">
        <v>320.11499999999995</v>
      </c>
      <c r="AB41" s="88">
        <f t="shared" si="10"/>
        <v>96.80799588713823</v>
      </c>
    </row>
    <row r="42" spans="1:28" s="89" customFormat="1" ht="11.25" customHeight="1">
      <c r="A42" s="83" t="s">
        <v>166</v>
      </c>
      <c r="B42" s="85"/>
      <c r="C42" s="85"/>
      <c r="D42" s="98">
        <v>9</v>
      </c>
      <c r="E42" s="91">
        <v>7.636</v>
      </c>
      <c r="F42" s="91">
        <v>6.272</v>
      </c>
      <c r="G42" s="91">
        <v>6.757</v>
      </c>
      <c r="H42" s="91">
        <f aca="true" t="shared" si="12" ref="H42:H49">IF(AND(F42&gt;0,G42&gt;0),G42*100/F42,"")</f>
        <v>107.73278061224488</v>
      </c>
      <c r="I42" s="87"/>
      <c r="J42" s="99">
        <v>9</v>
      </c>
      <c r="K42" s="88">
        <v>699.341</v>
      </c>
      <c r="L42" s="88">
        <v>480.91700000000003</v>
      </c>
      <c r="M42" s="88">
        <v>599.011</v>
      </c>
      <c r="N42" s="87">
        <f aca="true" t="shared" si="13" ref="N42:N49">IF(AND(L42&gt;0,M42&gt;0),M42*100/L42,"")</f>
        <v>124.55600446646717</v>
      </c>
      <c r="O42" s="83" t="s">
        <v>207</v>
      </c>
      <c r="P42" s="85"/>
      <c r="Q42" s="85"/>
      <c r="R42" s="98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99">
        <v>8</v>
      </c>
      <c r="Y42" s="88">
        <v>176.28900000000002</v>
      </c>
      <c r="Z42" s="88">
        <v>145.826</v>
      </c>
      <c r="AA42" s="88">
        <v>131.641</v>
      </c>
      <c r="AB42" s="88">
        <f t="shared" si="10"/>
        <v>90.27265371058658</v>
      </c>
    </row>
    <row r="43" spans="1:28" s="89" customFormat="1" ht="11.25" customHeight="1">
      <c r="A43" s="83" t="s">
        <v>167</v>
      </c>
      <c r="B43" s="85"/>
      <c r="C43" s="85"/>
      <c r="D43" s="98">
        <v>9</v>
      </c>
      <c r="E43" s="91">
        <v>27.654</v>
      </c>
      <c r="F43" s="91">
        <v>23.905</v>
      </c>
      <c r="G43" s="91">
        <v>20.089</v>
      </c>
      <c r="H43" s="91">
        <f t="shared" si="12"/>
        <v>84.03681238234678</v>
      </c>
      <c r="I43" s="87"/>
      <c r="J43" s="99">
        <v>9</v>
      </c>
      <c r="K43" s="88">
        <v>2170.936</v>
      </c>
      <c r="L43" s="88">
        <v>2271.8089999999997</v>
      </c>
      <c r="M43" s="88">
        <v>1959.809</v>
      </c>
      <c r="N43" s="87">
        <f t="shared" si="13"/>
        <v>86.26645109690119</v>
      </c>
      <c r="O43" s="83" t="s">
        <v>208</v>
      </c>
      <c r="P43" s="85"/>
      <c r="Q43" s="85"/>
      <c r="R43" s="98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99">
        <v>6</v>
      </c>
      <c r="Y43" s="88">
        <v>107.00000000000001</v>
      </c>
      <c r="Z43" s="88">
        <v>118.76200000000003</v>
      </c>
      <c r="AA43" s="88">
        <v>95.062</v>
      </c>
      <c r="AB43" s="88">
        <f t="shared" si="10"/>
        <v>80.04412185715967</v>
      </c>
    </row>
    <row r="44" spans="1:28" s="89" customFormat="1" ht="11.25" customHeight="1">
      <c r="A44" s="83" t="s">
        <v>291</v>
      </c>
      <c r="B44" s="85"/>
      <c r="C44" s="85"/>
      <c r="D44" s="98"/>
      <c r="E44" s="91">
        <f>SUM(E42:E43)</f>
        <v>35.29</v>
      </c>
      <c r="F44" s="91">
        <f>SUM(F42:F43)</f>
        <v>30.177</v>
      </c>
      <c r="G44" s="91">
        <f>SUM(G42:G43)</f>
        <v>26.845999999999997</v>
      </c>
      <c r="H44" s="91">
        <f t="shared" si="12"/>
        <v>88.96179209331609</v>
      </c>
      <c r="I44" s="87"/>
      <c r="J44" s="99"/>
      <c r="K44" s="88">
        <f>SUM(K42:K43)</f>
        <v>2870.277</v>
      </c>
      <c r="L44" s="88">
        <f>SUM(L42:L43)</f>
        <v>2752.7259999999997</v>
      </c>
      <c r="M44" s="88">
        <f>SUM(M42:M43)</f>
        <v>2558.8199999999997</v>
      </c>
      <c r="N44" s="87">
        <f t="shared" si="13"/>
        <v>92.95585539570592</v>
      </c>
      <c r="O44" s="83" t="s">
        <v>329</v>
      </c>
      <c r="P44" s="85"/>
      <c r="Q44" s="85"/>
      <c r="R44" s="98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99">
        <v>9</v>
      </c>
      <c r="Y44" s="88">
        <v>903.809</v>
      </c>
      <c r="Z44" s="88">
        <v>937.166</v>
      </c>
      <c r="AA44" s="88">
        <v>794.237</v>
      </c>
      <c r="AB44" s="88">
        <f t="shared" si="10"/>
        <v>84.74880650813195</v>
      </c>
    </row>
    <row r="45" spans="1:28" s="89" customFormat="1" ht="11.25" customHeight="1">
      <c r="A45" s="83" t="s">
        <v>318</v>
      </c>
      <c r="B45" s="85"/>
      <c r="C45" s="85"/>
      <c r="D45" s="98">
        <v>7</v>
      </c>
      <c r="E45" s="91">
        <v>65.121</v>
      </c>
      <c r="F45" s="91">
        <v>66.147</v>
      </c>
      <c r="G45" s="91">
        <v>61.64</v>
      </c>
      <c r="H45" s="91">
        <f t="shared" si="12"/>
        <v>93.18638789363085</v>
      </c>
      <c r="I45" s="87"/>
      <c r="J45" s="99">
        <v>9</v>
      </c>
      <c r="K45" s="88">
        <v>194.46200000000002</v>
      </c>
      <c r="L45" s="88">
        <v>210.015</v>
      </c>
      <c r="M45" s="88">
        <v>192.472</v>
      </c>
      <c r="N45" s="87">
        <f t="shared" si="13"/>
        <v>91.64678713425232</v>
      </c>
      <c r="O45" s="83" t="s">
        <v>209</v>
      </c>
      <c r="P45" s="85"/>
      <c r="Q45" s="85"/>
      <c r="R45" s="98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99">
        <v>6</v>
      </c>
      <c r="Y45" s="88">
        <v>152.984</v>
      </c>
      <c r="Z45" s="88">
        <v>179.839</v>
      </c>
      <c r="AA45" s="88">
        <v>151.48899999999998</v>
      </c>
      <c r="AB45" s="88">
        <f t="shared" si="10"/>
        <v>84.23589988823335</v>
      </c>
    </row>
    <row r="46" spans="1:28" s="89" customFormat="1" ht="11.25" customHeight="1">
      <c r="A46" s="83" t="s">
        <v>168</v>
      </c>
      <c r="B46" s="85"/>
      <c r="C46" s="85"/>
      <c r="D46" s="98">
        <v>6</v>
      </c>
      <c r="E46" s="91">
        <v>691.276</v>
      </c>
      <c r="F46" s="91">
        <v>701.768</v>
      </c>
      <c r="G46" s="91">
        <v>651.056</v>
      </c>
      <c r="H46" s="91">
        <f t="shared" si="12"/>
        <v>92.77368019060431</v>
      </c>
      <c r="I46" s="87"/>
      <c r="J46" s="99">
        <v>9</v>
      </c>
      <c r="K46" s="88">
        <v>950.3459999999999</v>
      </c>
      <c r="L46" s="88">
        <v>773.787</v>
      </c>
      <c r="M46" s="88">
        <v>885.1450000000001</v>
      </c>
      <c r="N46" s="87">
        <f t="shared" si="13"/>
        <v>114.39129889750023</v>
      </c>
      <c r="O46" s="83" t="s">
        <v>210</v>
      </c>
      <c r="P46" s="85"/>
      <c r="Q46" s="85"/>
      <c r="R46" s="98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99">
        <v>8</v>
      </c>
      <c r="Y46" s="88">
        <v>386.226</v>
      </c>
      <c r="Z46" s="88">
        <v>398.722</v>
      </c>
      <c r="AA46" s="88">
        <v>409.84299999999996</v>
      </c>
      <c r="AB46" s="88">
        <f t="shared" si="10"/>
        <v>102.789161370579</v>
      </c>
    </row>
    <row r="47" spans="1:28" s="89" customFormat="1" ht="11.25" customHeight="1">
      <c r="A47" s="83" t="s">
        <v>169</v>
      </c>
      <c r="B47" s="85"/>
      <c r="C47" s="85"/>
      <c r="D47" s="98">
        <v>9</v>
      </c>
      <c r="E47" s="91">
        <v>1.481</v>
      </c>
      <c r="F47" s="91">
        <v>1.571</v>
      </c>
      <c r="G47" s="91">
        <v>1.426</v>
      </c>
      <c r="H47" s="91">
        <f t="shared" si="12"/>
        <v>90.77021005728835</v>
      </c>
      <c r="I47" s="87"/>
      <c r="J47" s="99">
        <v>9</v>
      </c>
      <c r="K47" s="88">
        <v>4.249</v>
      </c>
      <c r="L47" s="88">
        <v>5.052999999999999</v>
      </c>
      <c r="M47" s="88">
        <v>4.185</v>
      </c>
      <c r="N47" s="87">
        <f t="shared" si="13"/>
        <v>82.82208588957056</v>
      </c>
      <c r="O47" s="83" t="s">
        <v>211</v>
      </c>
      <c r="P47" s="85"/>
      <c r="Q47" s="85"/>
      <c r="R47" s="98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99">
        <v>8</v>
      </c>
      <c r="Y47" s="88">
        <v>47.74999999999999</v>
      </c>
      <c r="Z47" s="88">
        <v>51.598</v>
      </c>
      <c r="AA47" s="88">
        <v>45.017</v>
      </c>
      <c r="AB47" s="88">
        <f t="shared" si="10"/>
        <v>87.24562967556884</v>
      </c>
    </row>
    <row r="48" spans="1:28" s="89" customFormat="1" ht="11.25" customHeight="1">
      <c r="A48" s="83" t="s">
        <v>170</v>
      </c>
      <c r="B48" s="85"/>
      <c r="C48" s="85"/>
      <c r="D48" s="98">
        <v>7</v>
      </c>
      <c r="E48" s="91">
        <v>78.401</v>
      </c>
      <c r="F48" s="91">
        <v>70.255</v>
      </c>
      <c r="G48" s="91">
        <v>71.834</v>
      </c>
      <c r="H48" s="91">
        <f t="shared" si="12"/>
        <v>102.24752686641521</v>
      </c>
      <c r="I48" s="87"/>
      <c r="J48" s="99">
        <v>7</v>
      </c>
      <c r="K48" s="88">
        <v>175.23099999999997</v>
      </c>
      <c r="L48" s="88">
        <v>143.981</v>
      </c>
      <c r="M48" s="88">
        <v>201.08300000000003</v>
      </c>
      <c r="N48" s="87">
        <f t="shared" si="13"/>
        <v>139.65939950410126</v>
      </c>
      <c r="O48" s="83" t="s">
        <v>212</v>
      </c>
      <c r="P48" s="85"/>
      <c r="Q48" s="85"/>
      <c r="R48" s="98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99">
        <v>9</v>
      </c>
      <c r="Y48" s="88">
        <v>23.833000000000006</v>
      </c>
      <c r="Z48" s="88">
        <v>24.508000000000006</v>
      </c>
      <c r="AA48" s="88">
        <v>25.346</v>
      </c>
      <c r="AB48" s="88">
        <f t="shared" si="10"/>
        <v>103.41929165986613</v>
      </c>
    </row>
    <row r="49" spans="1:28" s="89" customFormat="1" ht="11.25" customHeight="1">
      <c r="A49" s="83" t="s">
        <v>319</v>
      </c>
      <c r="B49" s="85"/>
      <c r="C49" s="85"/>
      <c r="D49" s="98">
        <v>9</v>
      </c>
      <c r="E49" s="91">
        <v>8.509</v>
      </c>
      <c r="F49" s="91">
        <v>8.67</v>
      </c>
      <c r="G49" s="91">
        <v>8.143</v>
      </c>
      <c r="H49" s="91">
        <f t="shared" si="12"/>
        <v>93.921568627451</v>
      </c>
      <c r="I49" s="87"/>
      <c r="J49" s="99">
        <v>9</v>
      </c>
      <c r="K49" s="88">
        <v>25.983</v>
      </c>
      <c r="L49" s="88">
        <v>27.766</v>
      </c>
      <c r="M49" s="88">
        <v>26.466</v>
      </c>
      <c r="N49" s="87">
        <f t="shared" si="13"/>
        <v>95.31801483829143</v>
      </c>
      <c r="O49" s="83" t="s">
        <v>213</v>
      </c>
      <c r="P49" s="85"/>
      <c r="Q49" s="85"/>
      <c r="R49" s="98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99">
        <v>3</v>
      </c>
      <c r="Y49" s="88">
        <v>89.59199999999998</v>
      </c>
      <c r="Z49" s="88">
        <v>97.727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98"/>
      <c r="E50" s="91"/>
      <c r="F50" s="91"/>
      <c r="G50" s="91"/>
      <c r="H50" s="91"/>
      <c r="I50" s="87"/>
      <c r="J50" s="99"/>
      <c r="K50" s="88"/>
      <c r="L50" s="88"/>
      <c r="M50" s="88"/>
      <c r="N50" s="87"/>
      <c r="O50" s="83" t="s">
        <v>214</v>
      </c>
      <c r="P50" s="85"/>
      <c r="Q50" s="85"/>
      <c r="R50" s="98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99">
        <v>8</v>
      </c>
      <c r="Y50" s="88">
        <v>547.119</v>
      </c>
      <c r="Z50" s="88">
        <v>605.1080000000001</v>
      </c>
      <c r="AA50" s="88">
        <v>465.9910000000001</v>
      </c>
      <c r="AB50" s="88">
        <f t="shared" si="10"/>
        <v>77.0095586242456</v>
      </c>
    </row>
    <row r="51" spans="1:28" s="89" customFormat="1" ht="11.25" customHeight="1">
      <c r="A51" s="83" t="s">
        <v>171</v>
      </c>
      <c r="B51" s="85"/>
      <c r="C51" s="85"/>
      <c r="D51" s="98"/>
      <c r="E51" s="91"/>
      <c r="F51" s="91"/>
      <c r="G51" s="91"/>
      <c r="H51" s="91"/>
      <c r="I51" s="87"/>
      <c r="J51" s="99"/>
      <c r="K51" s="88"/>
      <c r="L51" s="88"/>
      <c r="M51" s="88"/>
      <c r="N51" s="87"/>
      <c r="O51" s="83" t="s">
        <v>330</v>
      </c>
      <c r="P51" s="85"/>
      <c r="Q51" s="85"/>
      <c r="R51" s="98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99">
        <v>9</v>
      </c>
      <c r="Y51" s="88">
        <v>15.176</v>
      </c>
      <c r="Z51" s="88">
        <v>17.541999999999998</v>
      </c>
      <c r="AA51" s="88">
        <v>15.268</v>
      </c>
      <c r="AB51" s="88">
        <f t="shared" si="10"/>
        <v>87.03682590354579</v>
      </c>
    </row>
    <row r="52" spans="1:28" s="89" customFormat="1" ht="11.25" customHeight="1">
      <c r="A52" s="83" t="s">
        <v>320</v>
      </c>
      <c r="B52" s="85"/>
      <c r="C52" s="85"/>
      <c r="D52" s="98">
        <v>8</v>
      </c>
      <c r="E52" s="91">
        <v>107.341</v>
      </c>
      <c r="F52" s="91">
        <v>116.455</v>
      </c>
      <c r="G52" s="91">
        <v>108.929</v>
      </c>
      <c r="H52" s="91">
        <f>IF(AND(F52&gt;0,G52&gt;0),G52*100/F52,"")</f>
        <v>93.53741788673736</v>
      </c>
      <c r="I52" s="87"/>
      <c r="J52" s="99">
        <v>8</v>
      </c>
      <c r="K52" s="88">
        <v>4055.4930000000004</v>
      </c>
      <c r="L52" s="88">
        <v>4120.354</v>
      </c>
      <c r="M52" s="88">
        <v>4142.486000000001</v>
      </c>
      <c r="N52" s="87">
        <f>IF(AND(L52&gt;0,M52&gt;0),M52*100/L52,"")</f>
        <v>100.53713831384393</v>
      </c>
      <c r="O52" s="83" t="s">
        <v>215</v>
      </c>
      <c r="P52" s="85"/>
      <c r="Q52" s="85"/>
      <c r="R52" s="98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99">
        <v>9</v>
      </c>
      <c r="Y52" s="88">
        <v>184.765</v>
      </c>
      <c r="Z52" s="88">
        <v>188.93400000000003</v>
      </c>
      <c r="AA52" s="88">
        <v>161.884</v>
      </c>
      <c r="AB52" s="88">
        <f t="shared" si="10"/>
        <v>85.6828310415277</v>
      </c>
    </row>
    <row r="53" spans="1:28" s="89" customFormat="1" ht="11.25" customHeight="1">
      <c r="A53" s="83" t="s">
        <v>321</v>
      </c>
      <c r="B53" s="85"/>
      <c r="C53" s="85"/>
      <c r="D53" s="98">
        <v>8</v>
      </c>
      <c r="E53" s="91">
        <v>260.337</v>
      </c>
      <c r="F53" s="91">
        <v>259.287</v>
      </c>
      <c r="G53" s="91">
        <v>254.612</v>
      </c>
      <c r="H53" s="91">
        <f>IF(AND(F53&gt;0,G53&gt;0),G53*100/F53,"")</f>
        <v>98.1969786375715</v>
      </c>
      <c r="I53" s="87"/>
      <c r="J53" s="99">
        <v>8</v>
      </c>
      <c r="K53" s="88">
        <v>9900.826999999997</v>
      </c>
      <c r="L53" s="88">
        <v>9093.858000000002</v>
      </c>
      <c r="M53" s="88">
        <v>9879.806</v>
      </c>
      <c r="N53" s="87">
        <f>IF(AND(L53&gt;0,M53&gt;0),M53*100/L53,"")</f>
        <v>108.6426245054629</v>
      </c>
      <c r="O53" s="83" t="s">
        <v>216</v>
      </c>
      <c r="P53" s="85"/>
      <c r="Q53" s="85"/>
      <c r="R53" s="98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99">
        <v>6</v>
      </c>
      <c r="Y53" s="88">
        <v>43.705</v>
      </c>
      <c r="Z53" s="88">
        <v>59.99100000000001</v>
      </c>
      <c r="AA53" s="88">
        <v>51.784</v>
      </c>
      <c r="AB53" s="88">
        <f t="shared" si="10"/>
        <v>86.31961460885798</v>
      </c>
    </row>
    <row r="54" spans="1:28" s="89" customFormat="1" ht="11.25" customHeight="1">
      <c r="A54" s="83" t="s">
        <v>322</v>
      </c>
      <c r="B54" s="85"/>
      <c r="C54" s="85"/>
      <c r="D54" s="98">
        <v>8</v>
      </c>
      <c r="E54" s="91">
        <v>143.634</v>
      </c>
      <c r="F54" s="91">
        <v>151.404</v>
      </c>
      <c r="G54" s="91">
        <v>150.896</v>
      </c>
      <c r="H54" s="91">
        <f>IF(AND(F54&gt;0,G54&gt;0),G54*100/F54,"")</f>
        <v>99.66447385802223</v>
      </c>
      <c r="I54" s="87"/>
      <c r="J54" s="99">
        <v>8</v>
      </c>
      <c r="K54" s="88">
        <v>2139.4179999999997</v>
      </c>
      <c r="L54" s="88">
        <v>1413.9090000000003</v>
      </c>
      <c r="M54" s="88">
        <v>2153.072</v>
      </c>
      <c r="N54" s="87">
        <f>IF(AND(L54&gt;0,M54&gt;0),M54*100/L54,"")</f>
        <v>152.27797545669486</v>
      </c>
      <c r="O54" s="83" t="s">
        <v>331</v>
      </c>
      <c r="P54" s="85"/>
      <c r="Q54" s="85"/>
      <c r="R54" s="98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99">
        <v>9</v>
      </c>
      <c r="Y54" s="88">
        <v>339.03299999999996</v>
      </c>
      <c r="Z54" s="88">
        <v>340.421</v>
      </c>
      <c r="AA54" s="88">
        <v>348.25399999999996</v>
      </c>
      <c r="AB54" s="88">
        <f t="shared" si="10"/>
        <v>102.30097438172145</v>
      </c>
    </row>
    <row r="55" spans="1:28" s="89" customFormat="1" ht="11.25" customHeight="1">
      <c r="A55" s="83"/>
      <c r="B55" s="85"/>
      <c r="C55" s="85"/>
      <c r="D55" s="98"/>
      <c r="E55" s="91"/>
      <c r="F55" s="91"/>
      <c r="G55" s="91"/>
      <c r="H55" s="91"/>
      <c r="I55" s="87"/>
      <c r="J55" s="99"/>
      <c r="K55" s="88"/>
      <c r="L55" s="88"/>
      <c r="M55" s="88"/>
      <c r="N55" s="87"/>
      <c r="O55" s="83" t="s">
        <v>332</v>
      </c>
      <c r="P55" s="85"/>
      <c r="Q55" s="85"/>
      <c r="R55" s="98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99">
        <v>9</v>
      </c>
      <c r="Y55" s="88">
        <v>8.033</v>
      </c>
      <c r="Z55" s="88">
        <v>12.371</v>
      </c>
      <c r="AA55" s="88">
        <v>4.349</v>
      </c>
      <c r="AB55" s="88">
        <f t="shared" si="10"/>
        <v>35.154797510306366</v>
      </c>
    </row>
    <row r="56" spans="1:14" s="89" customFormat="1" ht="11.25" customHeight="1">
      <c r="A56" s="83" t="s">
        <v>132</v>
      </c>
      <c r="B56" s="85"/>
      <c r="C56" s="85"/>
      <c r="D56" s="98"/>
      <c r="E56" s="91"/>
      <c r="F56" s="91"/>
      <c r="G56" s="91"/>
      <c r="H56" s="91"/>
      <c r="I56" s="87"/>
      <c r="J56" s="99"/>
      <c r="K56" s="88"/>
      <c r="L56" s="88"/>
      <c r="M56" s="88"/>
      <c r="N56" s="87"/>
    </row>
    <row r="57" spans="1:28" s="89" customFormat="1" ht="11.25" customHeight="1">
      <c r="A57" s="83" t="s">
        <v>172</v>
      </c>
      <c r="B57" s="85"/>
      <c r="C57" s="85"/>
      <c r="D57" s="98">
        <v>11</v>
      </c>
      <c r="E57" s="91">
        <v>4.398</v>
      </c>
      <c r="F57" s="91">
        <v>4.479</v>
      </c>
      <c r="G57" s="91">
        <v>0</v>
      </c>
      <c r="H57" s="91">
        <f aca="true" t="shared" si="14" ref="H57:H78">IF(AND(F57&gt;0,G57&gt;0),G57*100/F57,"")</f>
      </c>
      <c r="I57" s="87"/>
      <c r="J57" s="99">
        <v>11</v>
      </c>
      <c r="K57" s="88">
        <v>153.834</v>
      </c>
      <c r="L57" s="88">
        <v>164.01600000000002</v>
      </c>
      <c r="M57" s="88">
        <v>0</v>
      </c>
      <c r="N57" s="87">
        <f aca="true" t="shared" si="15" ref="N57:N78">IF(AND(L57&gt;0,M57&gt;0),M57*100/L57,"")</f>
      </c>
      <c r="O57" s="83" t="s">
        <v>217</v>
      </c>
      <c r="P57" s="85"/>
      <c r="Q57" s="85"/>
      <c r="R57" s="98"/>
      <c r="S57" s="91"/>
      <c r="T57" s="91"/>
      <c r="U57" s="91"/>
      <c r="V57" s="91"/>
      <c r="W57" s="87"/>
      <c r="X57" s="99"/>
      <c r="Y57" s="88"/>
      <c r="Z57" s="88"/>
      <c r="AA57" s="88"/>
      <c r="AB57" s="88"/>
    </row>
    <row r="58" spans="1:28" s="89" customFormat="1" ht="11.25" customHeight="1">
      <c r="A58" s="83" t="s">
        <v>173</v>
      </c>
      <c r="B58" s="85"/>
      <c r="C58" s="85"/>
      <c r="D58" s="98">
        <v>7</v>
      </c>
      <c r="E58" s="91">
        <v>14.688</v>
      </c>
      <c r="F58" s="91">
        <v>13.373</v>
      </c>
      <c r="G58" s="91">
        <v>14.507</v>
      </c>
      <c r="H58" s="91">
        <f t="shared" si="14"/>
        <v>108.47977267628805</v>
      </c>
      <c r="I58" s="87"/>
      <c r="J58" s="99">
        <v>7</v>
      </c>
      <c r="K58" s="88">
        <v>68.40299999999999</v>
      </c>
      <c r="L58" s="88">
        <v>58.605000000000004</v>
      </c>
      <c r="M58" s="88">
        <v>68.728</v>
      </c>
      <c r="N58" s="87">
        <f t="shared" si="15"/>
        <v>117.27327019878848</v>
      </c>
      <c r="O58" s="83" t="s">
        <v>218</v>
      </c>
      <c r="P58" s="85"/>
      <c r="Q58" s="85"/>
      <c r="R58" s="98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99">
        <v>9</v>
      </c>
      <c r="Y58" s="88">
        <v>272.79600000000005</v>
      </c>
      <c r="Z58" s="88">
        <v>331.45799999999997</v>
      </c>
      <c r="AA58" s="88">
        <v>293.74</v>
      </c>
      <c r="AB58" s="88">
        <f>IF(AND(Z58&gt;0,AA58&gt;0),AA58*100/Z58,"")</f>
        <v>88.62057937958959</v>
      </c>
    </row>
    <row r="59" spans="1:28" s="89" customFormat="1" ht="11.25" customHeight="1">
      <c r="A59" s="83" t="s">
        <v>174</v>
      </c>
      <c r="B59" s="85"/>
      <c r="C59" s="85"/>
      <c r="D59" s="98">
        <v>8</v>
      </c>
      <c r="E59" s="91">
        <v>33.674</v>
      </c>
      <c r="F59" s="91">
        <v>35.168</v>
      </c>
      <c r="G59" s="91">
        <v>34.721</v>
      </c>
      <c r="H59" s="91">
        <f t="shared" si="14"/>
        <v>98.72895814376704</v>
      </c>
      <c r="I59" s="87"/>
      <c r="J59" s="99">
        <v>8</v>
      </c>
      <c r="K59" s="88">
        <v>934.6699999999998</v>
      </c>
      <c r="L59" s="88">
        <v>1004.668</v>
      </c>
      <c r="M59" s="88">
        <v>995.799</v>
      </c>
      <c r="N59" s="87">
        <f t="shared" si="15"/>
        <v>99.11722081324378</v>
      </c>
      <c r="O59" s="83" t="s">
        <v>333</v>
      </c>
      <c r="P59" s="85"/>
      <c r="Q59" s="85"/>
      <c r="R59" s="98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99">
        <v>9</v>
      </c>
      <c r="Y59" s="88">
        <v>6595.248</v>
      </c>
      <c r="Z59" s="88">
        <v>5092.245</v>
      </c>
      <c r="AA59" s="88">
        <v>5935.505999999999</v>
      </c>
      <c r="AB59" s="88">
        <f>IF(AND(Z59&gt;0,AA59&gt;0),AA59*100/Z59,"")</f>
        <v>116.55970991183652</v>
      </c>
    </row>
    <row r="60" spans="1:28" s="89" customFormat="1" ht="11.25" customHeight="1">
      <c r="A60" s="83" t="s">
        <v>175</v>
      </c>
      <c r="B60" s="85"/>
      <c r="C60" s="85"/>
      <c r="D60" s="98">
        <v>9</v>
      </c>
      <c r="E60" s="91">
        <v>20.401</v>
      </c>
      <c r="F60" s="91">
        <v>21.459</v>
      </c>
      <c r="G60" s="91">
        <v>21.972</v>
      </c>
      <c r="H60" s="91">
        <f t="shared" si="14"/>
        <v>102.39060534041663</v>
      </c>
      <c r="I60" s="87"/>
      <c r="J60" s="99">
        <v>9</v>
      </c>
      <c r="K60" s="88">
        <v>1092.401</v>
      </c>
      <c r="L60" s="88">
        <v>1200.093</v>
      </c>
      <c r="M60" s="88">
        <v>1268.3709999999999</v>
      </c>
      <c r="N60" s="87">
        <f t="shared" si="15"/>
        <v>105.6893924054219</v>
      </c>
      <c r="O60" s="83" t="s">
        <v>334</v>
      </c>
      <c r="P60" s="85"/>
      <c r="Q60" s="85"/>
      <c r="R60" s="98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99">
        <v>9</v>
      </c>
      <c r="Y60" s="88">
        <v>50355.364</v>
      </c>
      <c r="Z60" s="88">
        <v>37728.265999999996</v>
      </c>
      <c r="AA60" s="88"/>
      <c r="AB60" s="88">
        <f>IF(AND(Z60&gt;0,AA60&gt;0),AA60*100/Z60,"")</f>
      </c>
    </row>
    <row r="61" spans="1:28" s="89" customFormat="1" ht="11.25" customHeight="1">
      <c r="A61" s="83" t="s">
        <v>176</v>
      </c>
      <c r="B61" s="85"/>
      <c r="C61" s="85"/>
      <c r="D61" s="98">
        <v>9</v>
      </c>
      <c r="E61" s="91">
        <v>19.025</v>
      </c>
      <c r="F61" s="91">
        <v>19.691</v>
      </c>
      <c r="G61" s="91">
        <v>18.556</v>
      </c>
      <c r="H61" s="91">
        <f t="shared" si="14"/>
        <v>94.2359453557463</v>
      </c>
      <c r="I61" s="87"/>
      <c r="J61" s="99">
        <v>9</v>
      </c>
      <c r="K61" s="88">
        <v>664.3530000000001</v>
      </c>
      <c r="L61" s="88">
        <v>660.1909999999999</v>
      </c>
      <c r="M61" s="88">
        <v>623.1529999999999</v>
      </c>
      <c r="N61" s="87">
        <f t="shared" si="15"/>
        <v>94.38980537450526</v>
      </c>
      <c r="O61" s="83" t="s">
        <v>335</v>
      </c>
      <c r="P61" s="85"/>
      <c r="Q61" s="85"/>
      <c r="R61" s="98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99">
        <v>8</v>
      </c>
      <c r="Y61" s="88">
        <v>0.9</v>
      </c>
      <c r="Z61" s="88">
        <v>0.833</v>
      </c>
      <c r="AA61" s="88">
        <v>0.9</v>
      </c>
      <c r="AB61" s="88">
        <f>IF(AND(Z61&gt;0,AA61&gt;0),AA61*100/Z61,"")</f>
        <v>108.04321728691477</v>
      </c>
    </row>
    <row r="62" spans="1:28" s="89" customFormat="1" ht="11.25" customHeight="1">
      <c r="A62" s="83" t="s">
        <v>133</v>
      </c>
      <c r="B62" s="85"/>
      <c r="C62" s="85"/>
      <c r="D62" s="98">
        <v>5</v>
      </c>
      <c r="E62" s="91">
        <v>11.31</v>
      </c>
      <c r="F62" s="91">
        <v>10.386</v>
      </c>
      <c r="G62" s="91">
        <v>10.567</v>
      </c>
      <c r="H62" s="91">
        <f t="shared" si="14"/>
        <v>101.74273059888313</v>
      </c>
      <c r="I62" s="87"/>
      <c r="J62" s="99">
        <v>5</v>
      </c>
      <c r="K62" s="88">
        <v>991.8449999999998</v>
      </c>
      <c r="L62" s="88">
        <v>894.5679999999999</v>
      </c>
      <c r="M62" s="88">
        <v>784.7379999999999</v>
      </c>
      <c r="N62" s="87">
        <f t="shared" si="15"/>
        <v>87.72256552883627</v>
      </c>
      <c r="O62" s="83"/>
      <c r="P62" s="85"/>
      <c r="Q62" s="85"/>
      <c r="R62" s="98"/>
      <c r="S62" s="91"/>
      <c r="T62" s="91"/>
      <c r="U62" s="91"/>
      <c r="V62" s="91"/>
      <c r="W62" s="87"/>
      <c r="X62" s="99"/>
      <c r="Y62" s="88"/>
      <c r="Z62" s="88"/>
      <c r="AA62" s="88"/>
      <c r="AB62" s="88"/>
    </row>
    <row r="63" spans="1:28" s="89" customFormat="1" ht="11.25" customHeight="1">
      <c r="A63" s="83" t="s">
        <v>177</v>
      </c>
      <c r="B63" s="85"/>
      <c r="C63" s="85"/>
      <c r="D63" s="98">
        <v>9</v>
      </c>
      <c r="E63" s="91">
        <v>40.134</v>
      </c>
      <c r="F63" s="91">
        <v>42.229</v>
      </c>
      <c r="G63" s="91">
        <v>42.089</v>
      </c>
      <c r="H63" s="91">
        <f t="shared" si="14"/>
        <v>99.6684742712354</v>
      </c>
      <c r="I63" s="87"/>
      <c r="J63" s="99">
        <v>9</v>
      </c>
      <c r="K63" s="88">
        <v>3336.107</v>
      </c>
      <c r="L63" s="88">
        <v>3698.6989999999996</v>
      </c>
      <c r="M63" s="88">
        <v>3082.373</v>
      </c>
      <c r="N63" s="87">
        <f t="shared" si="15"/>
        <v>83.33668135741785</v>
      </c>
      <c r="O63" s="83" t="s">
        <v>219</v>
      </c>
      <c r="P63" s="85"/>
      <c r="Q63" s="85"/>
      <c r="R63" s="98"/>
      <c r="S63" s="91"/>
      <c r="T63" s="91"/>
      <c r="U63" s="91"/>
      <c r="V63" s="91"/>
      <c r="W63" s="87"/>
      <c r="X63" s="99"/>
      <c r="Y63" s="88"/>
      <c r="Z63" s="88"/>
      <c r="AA63" s="88"/>
      <c r="AB63" s="88"/>
    </row>
    <row r="64" spans="1:28" s="89" customFormat="1" ht="11.25" customHeight="1">
      <c r="A64" s="83" t="s">
        <v>178</v>
      </c>
      <c r="B64" s="85"/>
      <c r="C64" s="85"/>
      <c r="D64" s="98">
        <v>9</v>
      </c>
      <c r="E64" s="91">
        <v>4.684</v>
      </c>
      <c r="F64" s="91">
        <v>4.322</v>
      </c>
      <c r="G64" s="91">
        <v>4.141</v>
      </c>
      <c r="H64" s="91">
        <f t="shared" si="14"/>
        <v>95.81212401665896</v>
      </c>
      <c r="I64" s="87"/>
      <c r="J64" s="99">
        <v>9</v>
      </c>
      <c r="K64" s="88">
        <v>440.6430000000001</v>
      </c>
      <c r="L64" s="88">
        <v>407.29200000000003</v>
      </c>
      <c r="M64" s="88">
        <v>364.679</v>
      </c>
      <c r="N64" s="87">
        <f t="shared" si="15"/>
        <v>89.53748170845485</v>
      </c>
      <c r="O64" s="83" t="s">
        <v>220</v>
      </c>
      <c r="P64" s="85"/>
      <c r="Q64" s="85"/>
      <c r="R64" s="98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99">
        <v>9</v>
      </c>
      <c r="Y64" s="88">
        <v>601.2550000000001</v>
      </c>
      <c r="Z64" s="88">
        <v>470.438</v>
      </c>
      <c r="AA64" s="88">
        <v>606.918</v>
      </c>
      <c r="AB64" s="88">
        <f>IF(AND(Z64&gt;0,AA64&gt;0),AA64*100/Z64,"")</f>
        <v>129.01126184534414</v>
      </c>
    </row>
    <row r="65" spans="1:28" s="89" customFormat="1" ht="11.25" customHeight="1">
      <c r="A65" s="83" t="s">
        <v>179</v>
      </c>
      <c r="B65" s="85"/>
      <c r="C65" s="85"/>
      <c r="D65" s="98">
        <v>7</v>
      </c>
      <c r="E65" s="91">
        <v>56.128</v>
      </c>
      <c r="F65" s="91">
        <v>56.937</v>
      </c>
      <c r="G65" s="91">
        <v>56.797</v>
      </c>
      <c r="H65" s="91">
        <f t="shared" si="14"/>
        <v>99.7541141963925</v>
      </c>
      <c r="I65" s="87"/>
      <c r="J65" s="99">
        <v>12</v>
      </c>
      <c r="K65" s="88">
        <v>4768.594999999999</v>
      </c>
      <c r="L65" s="88">
        <v>5000.558999999999</v>
      </c>
      <c r="M65" s="88">
        <v>0</v>
      </c>
      <c r="N65" s="87">
        <f t="shared" si="15"/>
      </c>
      <c r="O65" s="83" t="s">
        <v>221</v>
      </c>
      <c r="P65" s="85"/>
      <c r="Q65" s="85"/>
      <c r="R65" s="98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99">
        <v>9</v>
      </c>
      <c r="Y65" s="88">
        <v>9114.868999999999</v>
      </c>
      <c r="Z65" s="88">
        <v>5433.479</v>
      </c>
      <c r="AA65" s="88">
        <v>7798.621000000001</v>
      </c>
      <c r="AB65" s="88">
        <f>IF(AND(Z65&gt;0,AA65&gt;0),AA65*100/Z65,"")</f>
        <v>143.5290538529734</v>
      </c>
    </row>
    <row r="66" spans="1:28" s="89" customFormat="1" ht="11.25" customHeight="1">
      <c r="A66" s="83" t="s">
        <v>323</v>
      </c>
      <c r="B66" s="85"/>
      <c r="C66" s="85"/>
      <c r="D66" s="98">
        <v>6</v>
      </c>
      <c r="E66" s="91">
        <v>34.188</v>
      </c>
      <c r="F66" s="91">
        <v>33.806</v>
      </c>
      <c r="G66" s="91">
        <v>33.333</v>
      </c>
      <c r="H66" s="91">
        <f t="shared" si="14"/>
        <v>98.60084008755842</v>
      </c>
      <c r="I66" s="87"/>
      <c r="J66" s="99">
        <v>9</v>
      </c>
      <c r="K66" s="88">
        <v>2698.689</v>
      </c>
      <c r="L66" s="88">
        <v>3204.982</v>
      </c>
      <c r="M66" s="88">
        <v>2483.3779999999997</v>
      </c>
      <c r="N66" s="87">
        <f t="shared" si="15"/>
        <v>77.4849281524826</v>
      </c>
      <c r="O66" s="83" t="s">
        <v>222</v>
      </c>
      <c r="P66" s="85"/>
      <c r="Q66" s="85"/>
      <c r="R66" s="98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99">
        <v>9</v>
      </c>
      <c r="Y66" s="88">
        <v>1804.938</v>
      </c>
      <c r="Z66" s="88">
        <v>1118.9060000000002</v>
      </c>
      <c r="AA66" s="88">
        <v>1621.883</v>
      </c>
      <c r="AB66" s="88">
        <f>IF(AND(Z66&gt;0,AA66&gt;0),AA66*100/Z66,"")</f>
        <v>144.95256974223034</v>
      </c>
    </row>
    <row r="67" spans="1:16" s="89" customFormat="1" ht="11.25" customHeight="1">
      <c r="A67" s="83" t="s">
        <v>324</v>
      </c>
      <c r="B67" s="85"/>
      <c r="C67" s="85"/>
      <c r="D67" s="98">
        <v>5</v>
      </c>
      <c r="E67" s="91">
        <v>20.399</v>
      </c>
      <c r="F67" s="91">
        <v>21.229</v>
      </c>
      <c r="G67" s="91">
        <v>23.608</v>
      </c>
      <c r="H67" s="91">
        <f t="shared" si="14"/>
        <v>111.2063686466626</v>
      </c>
      <c r="I67" s="87"/>
      <c r="J67" s="99">
        <v>6</v>
      </c>
      <c r="K67" s="88">
        <v>1271.721</v>
      </c>
      <c r="L67" s="88">
        <v>1399.1920000000002</v>
      </c>
      <c r="M67" s="88">
        <v>1541.96</v>
      </c>
      <c r="N67" s="87">
        <f t="shared" si="15"/>
        <v>110.20360322243121</v>
      </c>
      <c r="P67" s="92"/>
    </row>
    <row r="68" spans="1:28" s="89" customFormat="1" ht="11.25" customHeight="1">
      <c r="A68" s="83" t="s">
        <v>180</v>
      </c>
      <c r="B68" s="85"/>
      <c r="C68" s="85"/>
      <c r="D68" s="98">
        <v>7</v>
      </c>
      <c r="E68" s="91">
        <v>2.79</v>
      </c>
      <c r="F68" s="91">
        <v>2.496</v>
      </c>
      <c r="G68" s="91">
        <v>2.42</v>
      </c>
      <c r="H68" s="91">
        <f t="shared" si="14"/>
        <v>96.9551282051282</v>
      </c>
      <c r="I68" s="87"/>
      <c r="J68" s="99">
        <v>9</v>
      </c>
      <c r="K68" s="88">
        <v>116.774</v>
      </c>
      <c r="L68" s="88">
        <v>129.368</v>
      </c>
      <c r="M68" s="88">
        <v>120.013</v>
      </c>
      <c r="N68" s="87">
        <f t="shared" si="15"/>
        <v>92.76869086636573</v>
      </c>
      <c r="O68" s="66" t="s">
        <v>124</v>
      </c>
      <c r="P68" s="67"/>
      <c r="Q68" s="67"/>
      <c r="R68" s="67"/>
      <c r="S68" s="67"/>
      <c r="T68" s="67"/>
      <c r="U68" s="67"/>
      <c r="V68" s="67"/>
      <c r="W68" s="68"/>
      <c r="X68" s="68" t="s">
        <v>125</v>
      </c>
      <c r="Y68" s="68"/>
      <c r="Z68" s="68"/>
      <c r="AA68" s="68" t="s">
        <v>131</v>
      </c>
      <c r="AB68" s="68"/>
    </row>
    <row r="69" spans="1:28" s="89" customFormat="1" ht="11.25" customHeight="1" thickBot="1">
      <c r="A69" s="83" t="s">
        <v>181</v>
      </c>
      <c r="B69" s="85"/>
      <c r="C69" s="85"/>
      <c r="D69" s="98">
        <v>8</v>
      </c>
      <c r="E69" s="91">
        <v>7.032</v>
      </c>
      <c r="F69" s="91">
        <v>7.263</v>
      </c>
      <c r="G69" s="91">
        <v>6.671</v>
      </c>
      <c r="H69" s="91">
        <f t="shared" si="14"/>
        <v>91.84909816880078</v>
      </c>
      <c r="I69" s="87"/>
      <c r="J69" s="99">
        <v>8</v>
      </c>
      <c r="K69" s="88">
        <v>344.67900000000003</v>
      </c>
      <c r="L69" s="88">
        <v>351.9600000000001</v>
      </c>
      <c r="M69" s="88">
        <v>282.68100000000004</v>
      </c>
      <c r="N69" s="87">
        <f t="shared" si="15"/>
        <v>80.31622911694511</v>
      </c>
      <c r="O69" s="67"/>
      <c r="P69" s="67"/>
      <c r="Q69" s="67"/>
      <c r="R69" s="67"/>
      <c r="S69" s="67"/>
      <c r="T69" s="67"/>
      <c r="U69" s="67"/>
      <c r="V69" s="67"/>
      <c r="W69" s="68"/>
      <c r="X69" s="68"/>
      <c r="Y69" s="68"/>
      <c r="Z69" s="68"/>
      <c r="AA69" s="68"/>
      <c r="AB69" s="68"/>
    </row>
    <row r="70" spans="1:28" s="89" customFormat="1" ht="11.25" customHeight="1" thickBot="1">
      <c r="A70" s="83" t="s">
        <v>182</v>
      </c>
      <c r="B70" s="85"/>
      <c r="C70" s="85"/>
      <c r="D70" s="98">
        <v>8</v>
      </c>
      <c r="E70" s="91">
        <v>15.235</v>
      </c>
      <c r="F70" s="91">
        <v>14.909</v>
      </c>
      <c r="G70" s="91">
        <v>15.426</v>
      </c>
      <c r="H70" s="91">
        <f t="shared" si="14"/>
        <v>103.46770407136628</v>
      </c>
      <c r="I70" s="87"/>
      <c r="J70" s="99">
        <v>6</v>
      </c>
      <c r="K70" s="88">
        <v>195.56099999999998</v>
      </c>
      <c r="L70" s="88">
        <v>206.48100000000002</v>
      </c>
      <c r="M70" s="88">
        <v>0</v>
      </c>
      <c r="N70" s="87">
        <f t="shared" si="15"/>
      </c>
      <c r="O70" s="69"/>
      <c r="P70" s="70"/>
      <c r="Q70" s="71"/>
      <c r="R70" s="191" t="s">
        <v>126</v>
      </c>
      <c r="S70" s="192"/>
      <c r="T70" s="192"/>
      <c r="U70" s="192"/>
      <c r="V70" s="193"/>
      <c r="W70" s="68"/>
      <c r="X70" s="191" t="s">
        <v>127</v>
      </c>
      <c r="Y70" s="192"/>
      <c r="Z70" s="192"/>
      <c r="AA70" s="192"/>
      <c r="AB70" s="193"/>
    </row>
    <row r="71" spans="1:28" s="89" customFormat="1" ht="11.25" customHeight="1">
      <c r="A71" s="83" t="s">
        <v>183</v>
      </c>
      <c r="B71" s="85"/>
      <c r="C71" s="85"/>
      <c r="D71" s="98">
        <v>5</v>
      </c>
      <c r="E71" s="91">
        <v>7.672</v>
      </c>
      <c r="F71" s="91">
        <v>8.279</v>
      </c>
      <c r="G71" s="91">
        <v>0</v>
      </c>
      <c r="H71" s="91">
        <f t="shared" si="14"/>
      </c>
      <c r="I71" s="87"/>
      <c r="J71" s="99">
        <v>5</v>
      </c>
      <c r="K71" s="88">
        <v>187.851</v>
      </c>
      <c r="L71" s="88">
        <v>196.51900000000003</v>
      </c>
      <c r="M71" s="88">
        <v>0</v>
      </c>
      <c r="N71" s="87">
        <f t="shared" si="15"/>
      </c>
      <c r="O71" s="72" t="s">
        <v>128</v>
      </c>
      <c r="P71" s="73"/>
      <c r="Q71" s="71"/>
      <c r="R71" s="69"/>
      <c r="S71" s="74" t="s">
        <v>129</v>
      </c>
      <c r="T71" s="74" t="s">
        <v>129</v>
      </c>
      <c r="U71" s="74" t="s">
        <v>130</v>
      </c>
      <c r="V71" s="75">
        <f>U72</f>
        <v>2021</v>
      </c>
      <c r="W71" s="68"/>
      <c r="X71" s="69"/>
      <c r="Y71" s="74" t="s">
        <v>129</v>
      </c>
      <c r="Z71" s="74" t="s">
        <v>129</v>
      </c>
      <c r="AA71" s="74" t="s">
        <v>130</v>
      </c>
      <c r="AB71" s="75">
        <f>AA72</f>
        <v>2021</v>
      </c>
    </row>
    <row r="72" spans="1:28" s="89" customFormat="1" ht="11.25" customHeight="1" thickBot="1">
      <c r="A72" s="83" t="s">
        <v>184</v>
      </c>
      <c r="B72" s="85"/>
      <c r="C72" s="85"/>
      <c r="D72" s="98">
        <v>8</v>
      </c>
      <c r="E72" s="91">
        <v>28.428</v>
      </c>
      <c r="F72" s="91">
        <v>27.348</v>
      </c>
      <c r="G72" s="91">
        <v>27.564</v>
      </c>
      <c r="H72" s="91">
        <f t="shared" si="14"/>
        <v>100.78982009653357</v>
      </c>
      <c r="I72" s="87"/>
      <c r="J72" s="99">
        <v>8</v>
      </c>
      <c r="K72" s="88">
        <v>273.476</v>
      </c>
      <c r="L72" s="88">
        <v>271.353</v>
      </c>
      <c r="M72" s="88">
        <v>272.77700000000004</v>
      </c>
      <c r="N72" s="87">
        <f t="shared" si="15"/>
        <v>100.5247776881037</v>
      </c>
      <c r="O72" s="93"/>
      <c r="P72" s="94"/>
      <c r="Q72" s="71"/>
      <c r="R72" s="95" t="s">
        <v>298</v>
      </c>
      <c r="S72" s="96">
        <f>U72-2</f>
        <v>2019</v>
      </c>
      <c r="T72" s="96">
        <f>U72-1</f>
        <v>2020</v>
      </c>
      <c r="U72" s="96">
        <v>2021</v>
      </c>
      <c r="V72" s="81" t="str">
        <f>CONCATENATE(T72,"=100")</f>
        <v>2020=100</v>
      </c>
      <c r="W72" s="68"/>
      <c r="X72" s="95" t="s">
        <v>298</v>
      </c>
      <c r="Y72" s="96">
        <f>AA72-2</f>
        <v>2019</v>
      </c>
      <c r="Z72" s="96">
        <f>AA72-1</f>
        <v>2020</v>
      </c>
      <c r="AA72" s="96">
        <v>2021</v>
      </c>
      <c r="AB72" s="81" t="str">
        <f>CONCATENATE(Z72,"=100")</f>
        <v>2020=100</v>
      </c>
    </row>
    <row r="73" spans="1:28" s="89" customFormat="1" ht="11.25" customHeight="1">
      <c r="A73" s="83" t="s">
        <v>185</v>
      </c>
      <c r="B73" s="85"/>
      <c r="C73" s="85"/>
      <c r="D73" s="98">
        <v>8</v>
      </c>
      <c r="E73" s="91">
        <v>3.64</v>
      </c>
      <c r="F73" s="91">
        <v>4.546</v>
      </c>
      <c r="G73" s="91">
        <v>4.562</v>
      </c>
      <c r="H73" s="91">
        <f t="shared" si="14"/>
        <v>100.35195776506819</v>
      </c>
      <c r="I73" s="87"/>
      <c r="J73" s="99">
        <v>8</v>
      </c>
      <c r="K73" s="88">
        <v>178.444</v>
      </c>
      <c r="L73" s="88">
        <v>221.244</v>
      </c>
      <c r="M73" s="88">
        <v>180.48399999999998</v>
      </c>
      <c r="N73" s="87">
        <f t="shared" si="15"/>
        <v>81.5769015204932</v>
      </c>
      <c r="O73" s="83"/>
      <c r="P73" s="83"/>
      <c r="Q73" s="83"/>
      <c r="R73" s="84"/>
      <c r="S73" s="85"/>
      <c r="T73" s="85"/>
      <c r="U73" s="85"/>
      <c r="V73" s="85">
        <f>IF(AND(T73&gt;0,U73&gt;0),U73*100/T73,"")</f>
      </c>
      <c r="W73" s="86"/>
      <c r="X73" s="86"/>
      <c r="Y73" s="87"/>
      <c r="Z73" s="87"/>
      <c r="AA73" s="87"/>
      <c r="AB73" s="88">
        <f>IF(AND(Z73&gt;0,AA73&gt;0),AA73*100/Z73,"")</f>
      </c>
    </row>
    <row r="74" spans="1:28" s="89" customFormat="1" ht="11.25" customHeight="1">
      <c r="A74" s="83" t="s">
        <v>186</v>
      </c>
      <c r="B74" s="85"/>
      <c r="C74" s="85"/>
      <c r="D74" s="98">
        <v>6</v>
      </c>
      <c r="E74" s="91">
        <v>13.019</v>
      </c>
      <c r="F74" s="91">
        <v>13.48</v>
      </c>
      <c r="G74" s="91">
        <v>12.499</v>
      </c>
      <c r="H74" s="91">
        <f t="shared" si="14"/>
        <v>92.72255192878339</v>
      </c>
      <c r="I74" s="87"/>
      <c r="J74" s="99">
        <v>9</v>
      </c>
      <c r="K74" s="88">
        <v>772.446</v>
      </c>
      <c r="L74" s="88">
        <v>855.9879999999999</v>
      </c>
      <c r="M74" s="88">
        <v>756.4279999999999</v>
      </c>
      <c r="N74" s="87">
        <f t="shared" si="15"/>
        <v>88.3689958270443</v>
      </c>
      <c r="O74" s="83"/>
      <c r="P74" s="83"/>
      <c r="Q74" s="83"/>
      <c r="R74" s="84"/>
      <c r="S74" s="85"/>
      <c r="T74" s="85"/>
      <c r="U74" s="85"/>
      <c r="V74" s="85"/>
      <c r="W74" s="86"/>
      <c r="X74" s="86"/>
      <c r="Y74" s="87"/>
      <c r="Z74" s="87"/>
      <c r="AA74" s="87"/>
      <c r="AB74" s="88"/>
    </row>
    <row r="75" spans="1:28" s="89" customFormat="1" ht="11.25" customHeight="1">
      <c r="A75" s="83" t="s">
        <v>187</v>
      </c>
      <c r="B75" s="85"/>
      <c r="C75" s="85"/>
      <c r="D75" s="98">
        <v>8</v>
      </c>
      <c r="E75" s="91">
        <v>7.116</v>
      </c>
      <c r="F75" s="91">
        <v>7.863</v>
      </c>
      <c r="G75" s="91">
        <v>7.373</v>
      </c>
      <c r="H75" s="91">
        <f t="shared" si="14"/>
        <v>93.76828182627496</v>
      </c>
      <c r="I75" s="87"/>
      <c r="J75" s="99">
        <v>8</v>
      </c>
      <c r="K75" s="88">
        <v>322.038</v>
      </c>
      <c r="L75" s="88">
        <v>365.955</v>
      </c>
      <c r="M75" s="88">
        <v>330.02700000000004</v>
      </c>
      <c r="N75" s="87">
        <f t="shared" si="15"/>
        <v>90.18239947534535</v>
      </c>
      <c r="O75" s="83" t="s">
        <v>132</v>
      </c>
      <c r="P75" s="83"/>
      <c r="Q75" s="83"/>
      <c r="R75" s="98"/>
      <c r="S75" s="85"/>
      <c r="T75" s="85"/>
      <c r="U75" s="85"/>
      <c r="V75" s="85">
        <f aca="true" t="shared" si="16" ref="V75:V83">IF(AND(T75&gt;0,U75&gt;0),U75*100/T75,"")</f>
      </c>
      <c r="W75" s="86"/>
      <c r="X75" s="99"/>
      <c r="Y75" s="87"/>
      <c r="Z75" s="87"/>
      <c r="AA75" s="87"/>
      <c r="AB75" s="88">
        <f aca="true" t="shared" si="17" ref="AB75:AB83">IF(AND(Z75&gt;0,AA75&gt;0),AA75*100/Z75,"")</f>
      </c>
    </row>
    <row r="76" spans="1:28" s="89" customFormat="1" ht="11.25" customHeight="1">
      <c r="A76" s="83" t="s">
        <v>188</v>
      </c>
      <c r="B76" s="85"/>
      <c r="C76" s="85"/>
      <c r="D76" s="98">
        <v>8</v>
      </c>
      <c r="E76" s="91">
        <v>23.775</v>
      </c>
      <c r="F76" s="91">
        <v>25.889</v>
      </c>
      <c r="G76" s="91">
        <v>24.434</v>
      </c>
      <c r="H76" s="91">
        <f t="shared" si="14"/>
        <v>94.37985244698521</v>
      </c>
      <c r="I76" s="87"/>
      <c r="J76" s="99">
        <v>8</v>
      </c>
      <c r="K76" s="88">
        <v>1272.928</v>
      </c>
      <c r="L76" s="88">
        <v>1443.1869999999997</v>
      </c>
      <c r="M76" s="88">
        <v>1266.9389999999999</v>
      </c>
      <c r="N76" s="87">
        <f t="shared" si="15"/>
        <v>87.787584006785</v>
      </c>
      <c r="O76" s="83" t="s">
        <v>133</v>
      </c>
      <c r="P76" s="85"/>
      <c r="Q76" s="85"/>
      <c r="R76" s="98">
        <v>9</v>
      </c>
      <c r="S76" s="91">
        <v>10.386</v>
      </c>
      <c r="T76" s="91">
        <v>10.567</v>
      </c>
      <c r="U76" s="85">
        <v>10.54725</v>
      </c>
      <c r="V76" s="91">
        <f t="shared" si="16"/>
        <v>99.81309737863158</v>
      </c>
      <c r="W76" s="87"/>
      <c r="X76" s="99">
        <v>5</v>
      </c>
      <c r="Y76" s="88">
        <v>894.5679999999999</v>
      </c>
      <c r="Z76" s="88">
        <v>784.7379999999999</v>
      </c>
      <c r="AA76" s="88">
        <v>0</v>
      </c>
      <c r="AB76" s="88">
        <f t="shared" si="17"/>
      </c>
    </row>
    <row r="77" spans="1:28" s="89" customFormat="1" ht="11.25" customHeight="1">
      <c r="A77" s="83" t="s">
        <v>189</v>
      </c>
      <c r="B77" s="85"/>
      <c r="C77" s="85"/>
      <c r="D77" s="98">
        <v>5</v>
      </c>
      <c r="E77" s="91">
        <v>7.885</v>
      </c>
      <c r="F77" s="91">
        <v>7.54</v>
      </c>
      <c r="G77" s="91">
        <v>7.282</v>
      </c>
      <c r="H77" s="91">
        <f t="shared" si="14"/>
        <v>96.57824933687003</v>
      </c>
      <c r="I77" s="87"/>
      <c r="J77" s="99">
        <v>5</v>
      </c>
      <c r="K77" s="88">
        <v>138.925</v>
      </c>
      <c r="L77" s="88">
        <v>143.289</v>
      </c>
      <c r="M77" s="88">
        <v>141.894</v>
      </c>
      <c r="N77" s="87">
        <f t="shared" si="15"/>
        <v>99.02644306262171</v>
      </c>
      <c r="O77" s="83" t="s">
        <v>293</v>
      </c>
      <c r="P77" s="85"/>
      <c r="Q77" s="85"/>
      <c r="R77" s="98">
        <v>9</v>
      </c>
      <c r="S77" s="91">
        <v>25.195470000000004</v>
      </c>
      <c r="T77" s="91">
        <v>43.5</v>
      </c>
      <c r="U77" s="91">
        <v>43.4</v>
      </c>
      <c r="V77" s="91">
        <f t="shared" si="16"/>
        <v>99.77011494252874</v>
      </c>
      <c r="W77" s="87"/>
      <c r="X77" s="99">
        <v>6</v>
      </c>
      <c r="Y77" s="88">
        <v>151.82299999999998</v>
      </c>
      <c r="Z77" s="88">
        <v>148.432</v>
      </c>
      <c r="AA77" s="88">
        <v>0</v>
      </c>
      <c r="AB77" s="88">
        <f t="shared" si="17"/>
      </c>
    </row>
    <row r="78" spans="1:28" s="89" customFormat="1" ht="11.25" customHeight="1">
      <c r="A78" s="83" t="s">
        <v>325</v>
      </c>
      <c r="B78" s="85"/>
      <c r="C78" s="85"/>
      <c r="D78" s="98">
        <v>6</v>
      </c>
      <c r="E78" s="91">
        <v>13.825</v>
      </c>
      <c r="F78" s="91">
        <v>16.686</v>
      </c>
      <c r="G78" s="91">
        <v>15.924</v>
      </c>
      <c r="H78" s="91">
        <f t="shared" si="14"/>
        <v>95.43329737504494</v>
      </c>
      <c r="I78" s="87"/>
      <c r="J78" s="99">
        <v>6</v>
      </c>
      <c r="K78" s="88">
        <v>109.27000000000001</v>
      </c>
      <c r="L78" s="88">
        <v>126.984</v>
      </c>
      <c r="M78" s="88">
        <v>118.43799999999999</v>
      </c>
      <c r="N78" s="87">
        <f t="shared" si="15"/>
        <v>93.27001827001827</v>
      </c>
      <c r="O78" s="83" t="s">
        <v>294</v>
      </c>
      <c r="P78" s="85"/>
      <c r="Q78" s="85"/>
      <c r="R78" s="98">
        <v>9</v>
      </c>
      <c r="S78" s="91">
        <v>5.010129999999999</v>
      </c>
      <c r="T78" s="91">
        <v>9.3</v>
      </c>
      <c r="U78" s="91">
        <v>9.8</v>
      </c>
      <c r="V78" s="91">
        <f t="shared" si="16"/>
        <v>105.3763440860215</v>
      </c>
      <c r="W78" s="87"/>
      <c r="X78" s="99">
        <v>6</v>
      </c>
      <c r="Y78" s="88">
        <v>18.341</v>
      </c>
      <c r="Z78" s="88">
        <v>16.927</v>
      </c>
      <c r="AA78" s="88">
        <v>0</v>
      </c>
      <c r="AB78" s="88">
        <f t="shared" si="17"/>
      </c>
    </row>
    <row r="79" spans="1:28" s="89" customFormat="1" ht="11.25" customHeight="1">
      <c r="A79" s="83"/>
      <c r="B79" s="85"/>
      <c r="C79" s="85"/>
      <c r="D79" s="98"/>
      <c r="E79" s="91"/>
      <c r="F79" s="91"/>
      <c r="G79" s="91"/>
      <c r="H79" s="91"/>
      <c r="I79" s="87"/>
      <c r="J79" s="99"/>
      <c r="K79" s="88"/>
      <c r="L79" s="88"/>
      <c r="M79" s="88"/>
      <c r="N79" s="87"/>
      <c r="O79" s="83" t="s">
        <v>134</v>
      </c>
      <c r="P79" s="85"/>
      <c r="Q79" s="85"/>
      <c r="R79" s="98">
        <v>9</v>
      </c>
      <c r="S79" s="91">
        <v>2.001</v>
      </c>
      <c r="T79" s="91">
        <v>1.86</v>
      </c>
      <c r="U79" s="91">
        <v>1.965</v>
      </c>
      <c r="V79" s="91">
        <f t="shared" si="16"/>
        <v>105.64516129032258</v>
      </c>
      <c r="W79" s="87"/>
      <c r="X79" s="99">
        <v>5</v>
      </c>
      <c r="Y79" s="88">
        <v>114.9</v>
      </c>
      <c r="Z79" s="88">
        <v>107.94099999999999</v>
      </c>
      <c r="AA79" s="88">
        <v>0</v>
      </c>
      <c r="AB79" s="88">
        <f t="shared" si="17"/>
      </c>
    </row>
    <row r="80" spans="1:28" s="89" customFormat="1" ht="11.25" customHeight="1">
      <c r="A80" s="188" t="s">
        <v>299</v>
      </c>
      <c r="B80" s="188"/>
      <c r="C80" s="188"/>
      <c r="D80" s="188"/>
      <c r="E80" s="188"/>
      <c r="F80" s="88"/>
      <c r="G80" s="88"/>
      <c r="H80" s="88"/>
      <c r="I80" s="86"/>
      <c r="J80" s="90"/>
      <c r="K80" s="88"/>
      <c r="L80" s="88"/>
      <c r="M80" s="88"/>
      <c r="N80" s="88"/>
      <c r="O80" s="83" t="s">
        <v>135</v>
      </c>
      <c r="P80" s="85"/>
      <c r="Q80" s="85"/>
      <c r="R80" s="98">
        <v>9</v>
      </c>
      <c r="S80" s="91">
        <v>3.473</v>
      </c>
      <c r="T80" s="91">
        <v>3.947</v>
      </c>
      <c r="U80" s="91">
        <v>3.454</v>
      </c>
      <c r="V80" s="91">
        <f t="shared" si="16"/>
        <v>87.50950088674944</v>
      </c>
      <c r="W80" s="87"/>
      <c r="X80" s="99">
        <v>8</v>
      </c>
      <c r="Y80" s="88">
        <v>245.146</v>
      </c>
      <c r="Z80" s="88">
        <v>281.954</v>
      </c>
      <c r="AA80" s="88">
        <v>0</v>
      </c>
      <c r="AB80" s="88">
        <f t="shared" si="17"/>
      </c>
    </row>
    <row r="81" spans="1:28" s="89" customFormat="1" ht="11.25" customHeight="1">
      <c r="A81" s="188" t="s">
        <v>300</v>
      </c>
      <c r="B81" s="188"/>
      <c r="C81" s="188"/>
      <c r="D81" s="188"/>
      <c r="E81" s="188"/>
      <c r="F81" s="88"/>
      <c r="G81" s="88"/>
      <c r="H81" s="88"/>
      <c r="I81" s="86"/>
      <c r="J81" s="90"/>
      <c r="K81" s="88"/>
      <c r="L81" s="88"/>
      <c r="M81" s="88"/>
      <c r="N81" s="88"/>
      <c r="O81" s="83" t="s">
        <v>136</v>
      </c>
      <c r="P81" s="85"/>
      <c r="Q81" s="85"/>
      <c r="R81" s="98">
        <v>9</v>
      </c>
      <c r="S81" s="91">
        <v>6.668</v>
      </c>
      <c r="T81" s="91">
        <v>6.973</v>
      </c>
      <c r="U81" s="91">
        <v>6.915</v>
      </c>
      <c r="V81" s="91">
        <f t="shared" si="16"/>
        <v>99.16822027821598</v>
      </c>
      <c r="W81" s="87"/>
      <c r="X81" s="99">
        <v>9</v>
      </c>
      <c r="Y81" s="88">
        <v>384.295</v>
      </c>
      <c r="Z81" s="88">
        <v>407.87899999999996</v>
      </c>
      <c r="AA81" s="88">
        <v>0</v>
      </c>
      <c r="AB81" s="88">
        <f t="shared" si="17"/>
      </c>
    </row>
    <row r="82" spans="1:28" s="89" customFormat="1" ht="11.25" customHeight="1">
      <c r="A82" s="188" t="s">
        <v>301</v>
      </c>
      <c r="B82" s="188"/>
      <c r="C82" s="188"/>
      <c r="D82" s="188"/>
      <c r="E82" s="188"/>
      <c r="F82" s="88"/>
      <c r="G82" s="88"/>
      <c r="H82" s="88"/>
      <c r="I82" s="86"/>
      <c r="J82" s="90"/>
      <c r="K82" s="88"/>
      <c r="L82" s="88"/>
      <c r="M82" s="88"/>
      <c r="N82" s="88"/>
      <c r="O82" s="83" t="s">
        <v>296</v>
      </c>
      <c r="P82" s="85"/>
      <c r="Q82" s="85"/>
      <c r="R82" s="98">
        <v>9</v>
      </c>
      <c r="S82" s="91">
        <v>5.898</v>
      </c>
      <c r="T82" s="91">
        <v>5.199</v>
      </c>
      <c r="U82" s="91">
        <v>5.141</v>
      </c>
      <c r="V82" s="91">
        <f t="shared" si="16"/>
        <v>98.88440084631661</v>
      </c>
      <c r="W82" s="87"/>
      <c r="X82" s="99">
        <v>5</v>
      </c>
      <c r="Y82" s="88">
        <v>61.38400000000001</v>
      </c>
      <c r="Z82" s="88">
        <v>79.79300000000002</v>
      </c>
      <c r="AA82" s="88">
        <v>0</v>
      </c>
      <c r="AB82" s="88">
        <f t="shared" si="17"/>
      </c>
    </row>
    <row r="83" spans="1:28" s="89" customFormat="1" ht="11.25" customHeight="1">
      <c r="A83" s="188" t="s">
        <v>302</v>
      </c>
      <c r="B83" s="188"/>
      <c r="C83" s="188"/>
      <c r="D83" s="188"/>
      <c r="E83" s="188"/>
      <c r="F83" s="88"/>
      <c r="G83" s="88"/>
      <c r="H83" s="88"/>
      <c r="I83" s="86"/>
      <c r="J83" s="90"/>
      <c r="K83" s="88"/>
      <c r="L83" s="88"/>
      <c r="M83" s="88"/>
      <c r="N83" s="88"/>
      <c r="O83" s="83" t="s">
        <v>137</v>
      </c>
      <c r="P83" s="85"/>
      <c r="Q83" s="85"/>
      <c r="R83" s="98">
        <v>7</v>
      </c>
      <c r="S83" s="91">
        <v>2.857</v>
      </c>
      <c r="T83" s="91">
        <v>2.868</v>
      </c>
      <c r="U83" s="91">
        <v>2.667</v>
      </c>
      <c r="V83" s="91">
        <f t="shared" si="16"/>
        <v>92.99163179916317</v>
      </c>
      <c r="W83" s="87"/>
      <c r="X83" s="99">
        <v>9</v>
      </c>
      <c r="Y83" s="88">
        <v>80.279</v>
      </c>
      <c r="Z83" s="88">
        <v>87.021</v>
      </c>
      <c r="AA83" s="88">
        <v>73.00099999999999</v>
      </c>
      <c r="AB83" s="88">
        <f t="shared" si="17"/>
        <v>83.88894634628423</v>
      </c>
    </row>
    <row r="84" spans="1:28" s="89" customFormat="1" ht="11.25" customHeight="1">
      <c r="A84" s="188" t="s">
        <v>303</v>
      </c>
      <c r="B84" s="188"/>
      <c r="C84" s="188"/>
      <c r="D84" s="188"/>
      <c r="E84" s="188"/>
      <c r="F84" s="88"/>
      <c r="G84" s="88"/>
      <c r="H84" s="88"/>
      <c r="I84" s="86"/>
      <c r="J84" s="90"/>
      <c r="K84" s="88"/>
      <c r="L84" s="88"/>
      <c r="M84" s="88"/>
      <c r="N84" s="88"/>
      <c r="O84" s="83"/>
      <c r="P84" s="85"/>
      <c r="Q84" s="85"/>
      <c r="R84" s="98"/>
      <c r="S84" s="91"/>
      <c r="T84" s="91"/>
      <c r="U84" s="91"/>
      <c r="V84" s="91"/>
      <c r="W84" s="87"/>
      <c r="X84" s="99"/>
      <c r="Y84" s="88"/>
      <c r="Z84" s="88"/>
      <c r="AA84" s="88"/>
      <c r="AB84" s="88"/>
    </row>
    <row r="85" spans="1:28" s="89" customFormat="1" ht="11.25" customHeight="1">
      <c r="A85" s="188" t="s">
        <v>304</v>
      </c>
      <c r="B85" s="188"/>
      <c r="C85" s="188"/>
      <c r="D85" s="188"/>
      <c r="E85" s="188"/>
      <c r="F85" s="88"/>
      <c r="G85" s="88"/>
      <c r="H85" s="88"/>
      <c r="I85" s="86"/>
      <c r="J85" s="90"/>
      <c r="K85" s="88"/>
      <c r="L85" s="88"/>
      <c r="M85" s="88"/>
      <c r="N85" s="88"/>
      <c r="O85" s="189" t="s">
        <v>310</v>
      </c>
      <c r="P85" s="189"/>
      <c r="Q85" s="189"/>
      <c r="R85" s="189"/>
      <c r="S85" s="189"/>
      <c r="T85" s="189"/>
      <c r="U85" s="189"/>
      <c r="AB85" s="148"/>
    </row>
    <row r="86" spans="1:28" s="89" customFormat="1" ht="11.25" customHeight="1">
      <c r="A86" s="188" t="s">
        <v>305</v>
      </c>
      <c r="B86" s="188"/>
      <c r="C86" s="188"/>
      <c r="D86" s="188"/>
      <c r="E86" s="188"/>
      <c r="F86" s="88"/>
      <c r="G86" s="88"/>
      <c r="H86" s="88">
        <f>IF(AND(F86&gt;0,G86&gt;0),G86*100/F86,"")</f>
      </c>
      <c r="I86" s="86"/>
      <c r="J86" s="90"/>
      <c r="K86" s="88"/>
      <c r="L86" s="88"/>
      <c r="M86" s="88"/>
      <c r="N86" s="88">
        <f>IF(AND(L86&gt;0,M86&gt;0),M86*100/L86,"")</f>
      </c>
      <c r="O86" s="190" t="s">
        <v>311</v>
      </c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</row>
    <row r="87" spans="1:28" s="89" customFormat="1" ht="11.25" customHeight="1">
      <c r="A87" s="188" t="s">
        <v>306</v>
      </c>
      <c r="B87" s="188"/>
      <c r="C87" s="188"/>
      <c r="D87" s="188"/>
      <c r="E87" s="188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  <c r="O87" s="187" t="s">
        <v>312</v>
      </c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</row>
    <row r="88" spans="1:28" s="89" customFormat="1" ht="11.25" customHeight="1">
      <c r="A88" s="189" t="s">
        <v>307</v>
      </c>
      <c r="B88" s="189"/>
      <c r="C88" s="189"/>
      <c r="D88" s="189"/>
      <c r="E88" s="189"/>
      <c r="F88" s="189"/>
      <c r="G88" s="189"/>
      <c r="H88" s="97"/>
      <c r="O88" s="150" t="s">
        <v>313</v>
      </c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89" customFormat="1" ht="11.25" customHeight="1">
      <c r="A89" s="190" t="s">
        <v>308</v>
      </c>
      <c r="B89" s="190"/>
      <c r="C89" s="190"/>
      <c r="D89" s="190"/>
      <c r="E89" s="190"/>
      <c r="O89" s="149" t="s">
        <v>314</v>
      </c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</row>
    <row r="90" spans="1:28" s="89" customFormat="1" ht="11.25" customHeight="1">
      <c r="A90" s="190" t="s">
        <v>309</v>
      </c>
      <c r="B90" s="190"/>
      <c r="C90" s="190"/>
      <c r="D90" s="190"/>
      <c r="E90" s="190"/>
      <c r="N90" s="148"/>
      <c r="O90" s="152" t="s">
        <v>315</v>
      </c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</row>
    <row r="91" spans="15:28" s="89" customFormat="1" ht="11.25" customHeight="1">
      <c r="O91" s="153" t="s">
        <v>316</v>
      </c>
      <c r="P91" s="147"/>
      <c r="Q91" s="147"/>
      <c r="R91" s="147"/>
      <c r="S91" s="97"/>
      <c r="T91" s="97"/>
      <c r="U91" s="97"/>
      <c r="V91" s="97"/>
      <c r="W91" s="97"/>
      <c r="X91" s="97"/>
      <c r="Y91" s="97"/>
      <c r="Z91" s="97"/>
      <c r="AA91" s="97"/>
      <c r="AB91" s="97"/>
    </row>
    <row r="92" spans="16:28" s="89" customFormat="1" ht="12" customHeight="1"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</row>
    <row r="93" spans="1:28" s="68" customFormat="1" ht="12">
      <c r="A93" s="89"/>
      <c r="B93" s="89"/>
      <c r="C93" s="89"/>
      <c r="D93" s="90"/>
      <c r="E93" s="88"/>
      <c r="F93" s="88"/>
      <c r="G93" s="88"/>
      <c r="H93" s="88">
        <f>IF(AND(F93&gt;0,G93&gt;0),G93*100/F93,"")</f>
      </c>
      <c r="I93" s="86"/>
      <c r="J93" s="90"/>
      <c r="K93" s="88"/>
      <c r="L93" s="88"/>
      <c r="M93" s="88"/>
      <c r="N93" s="88">
        <f>IF(AND(L93&gt;0,M93&gt;0),M93*100/L93,"")</f>
      </c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1:28" s="97" customFormat="1" ht="11.25" customHeight="1">
      <c r="A94" s="89"/>
      <c r="B94" s="89"/>
      <c r="C94" s="89"/>
      <c r="D94" s="90"/>
      <c r="E94" s="88"/>
      <c r="F94" s="88"/>
      <c r="G94" s="88"/>
      <c r="H94" s="88">
        <f>IF(AND(F94&gt;0,G94&gt;0),G94*100/F94,"")</f>
      </c>
      <c r="I94" s="86"/>
      <c r="J94" s="90"/>
      <c r="K94" s="88"/>
      <c r="L94" s="88"/>
      <c r="M94" s="88"/>
      <c r="N94" s="88">
        <f>IF(AND(L94&gt;0,M94&gt;0),M94*100/L94,"")</f>
      </c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</row>
    <row r="95" spans="1:28" s="97" customFormat="1" ht="12">
      <c r="A95" s="89"/>
      <c r="B95" s="89"/>
      <c r="C95" s="89"/>
      <c r="D95" s="90"/>
      <c r="E95" s="88"/>
      <c r="F95" s="88"/>
      <c r="G95" s="88"/>
      <c r="H95" s="88">
        <f>IF(AND(F95&gt;0,G95&gt;0),G95*100/F95,"")</f>
      </c>
      <c r="I95" s="86"/>
      <c r="J95" s="90"/>
      <c r="K95" s="88"/>
      <c r="L95" s="88"/>
      <c r="M95" s="88"/>
      <c r="N95" s="88">
        <f>IF(AND(L95&gt;0,M95&gt;0),M95*100/L95,"")</f>
      </c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:28" s="97" customFormat="1" ht="12">
      <c r="A96" s="89"/>
      <c r="B96" s="89"/>
      <c r="C96" s="89"/>
      <c r="D96" s="90"/>
      <c r="E96" s="88"/>
      <c r="F96" s="88"/>
      <c r="G96" s="88"/>
      <c r="H96" s="88">
        <f>IF(AND(F96&gt;0,G96&gt;0),G96*100/F96,"")</f>
      </c>
      <c r="I96" s="86"/>
      <c r="J96" s="90"/>
      <c r="K96" s="88"/>
      <c r="L96" s="88"/>
      <c r="M96" s="88"/>
      <c r="N96" s="88">
        <f>IF(AND(L96&gt;0,M96&gt;0),M96*100/L96,"")</f>
      </c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97" customFormat="1" ht="12">
      <c r="A97" s="89"/>
      <c r="B97" s="89"/>
      <c r="C97" s="89"/>
      <c r="D97" s="90"/>
      <c r="E97" s="87"/>
      <c r="F97" s="87"/>
      <c r="G97" s="87"/>
      <c r="H97" s="87"/>
      <c r="I97" s="86"/>
      <c r="J97" s="90"/>
      <c r="K97" s="87"/>
      <c r="L97" s="87"/>
      <c r="M97" s="87"/>
      <c r="N97" s="87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</sheetData>
  <sheetProtection/>
  <mergeCells count="20">
    <mergeCell ref="R70:V70"/>
    <mergeCell ref="X70:AB70"/>
    <mergeCell ref="D4:H4"/>
    <mergeCell ref="J4:N4"/>
    <mergeCell ref="R4:V4"/>
    <mergeCell ref="X4:AB4"/>
    <mergeCell ref="A80:E80"/>
    <mergeCell ref="A81:E81"/>
    <mergeCell ref="A82:E82"/>
    <mergeCell ref="A83:E83"/>
    <mergeCell ref="A84:E84"/>
    <mergeCell ref="A85:E85"/>
    <mergeCell ref="O87:AB87"/>
    <mergeCell ref="A87:E87"/>
    <mergeCell ref="A88:G88"/>
    <mergeCell ref="A89:E89"/>
    <mergeCell ref="A90:E90"/>
    <mergeCell ref="O85:U85"/>
    <mergeCell ref="O86:AB86"/>
    <mergeCell ref="A86:E86"/>
  </mergeCells>
  <printOptions horizontalCentered="1"/>
  <pageMargins left="0.1968503937007874" right="0.1968503937007874" top="0.1968503937007874" bottom="0.1968503937007874" header="0" footer="0.3937007874015748"/>
  <pageSetup firstPageNumber="7" useFirstPageNumber="1" horizontalDpi="600" verticalDpi="600" orientation="portrait" pageOrder="overThenDown" paperSize="9" scale="75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6" zoomScaleSheetLayoutView="96" zoomScalePageLayoutView="0" workbookViewId="0" topLeftCell="A1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7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6">
        <v>0.01</v>
      </c>
      <c r="I17" s="157">
        <v>0.021</v>
      </c>
      <c r="J17" s="157">
        <v>0.018</v>
      </c>
      <c r="K17" s="41">
        <v>85.7142857142857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934</v>
      </c>
      <c r="D24" s="38">
        <v>946</v>
      </c>
      <c r="E24" s="38">
        <v>894</v>
      </c>
      <c r="F24" s="39">
        <v>94.5031712473573</v>
      </c>
      <c r="G24" s="40"/>
      <c r="H24" s="156">
        <v>27.46</v>
      </c>
      <c r="I24" s="157">
        <v>28.884</v>
      </c>
      <c r="J24" s="157">
        <v>27.119</v>
      </c>
      <c r="K24" s="41">
        <v>93.88935050547016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105</v>
      </c>
      <c r="D26" s="38">
        <v>110</v>
      </c>
      <c r="E26" s="38">
        <v>130</v>
      </c>
      <c r="F26" s="39">
        <v>118.18181818181819</v>
      </c>
      <c r="G26" s="40"/>
      <c r="H26" s="156">
        <v>2.7</v>
      </c>
      <c r="I26" s="157">
        <v>2.8</v>
      </c>
      <c r="J26" s="157">
        <v>3.3</v>
      </c>
      <c r="K26" s="41">
        <v>117.85714285714286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10</v>
      </c>
      <c r="D28" s="30">
        <v>17</v>
      </c>
      <c r="E28" s="30"/>
      <c r="F28" s="31"/>
      <c r="G28" s="31"/>
      <c r="H28" s="155">
        <v>0.4</v>
      </c>
      <c r="I28" s="155">
        <v>0.68</v>
      </c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124</v>
      </c>
      <c r="D30" s="30">
        <v>90</v>
      </c>
      <c r="E30" s="30">
        <v>82</v>
      </c>
      <c r="F30" s="31"/>
      <c r="G30" s="31"/>
      <c r="H30" s="155">
        <v>1.984</v>
      </c>
      <c r="I30" s="155">
        <v>1.408</v>
      </c>
      <c r="J30" s="155">
        <v>1.28</v>
      </c>
      <c r="K30" s="32"/>
    </row>
    <row r="31" spans="1:11" s="42" customFormat="1" ht="11.25" customHeight="1">
      <c r="A31" s="43" t="s">
        <v>24</v>
      </c>
      <c r="B31" s="37"/>
      <c r="C31" s="38">
        <v>134</v>
      </c>
      <c r="D31" s="38">
        <v>107</v>
      </c>
      <c r="E31" s="38">
        <v>82</v>
      </c>
      <c r="F31" s="39">
        <v>76.6355140186916</v>
      </c>
      <c r="G31" s="40"/>
      <c r="H31" s="156">
        <v>2.384</v>
      </c>
      <c r="I31" s="157">
        <v>2.088</v>
      </c>
      <c r="J31" s="157">
        <v>1.28</v>
      </c>
      <c r="K31" s="41">
        <v>61.30268199233716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195</v>
      </c>
      <c r="D54" s="30">
        <v>400</v>
      </c>
      <c r="E54" s="30">
        <v>486</v>
      </c>
      <c r="F54" s="31"/>
      <c r="G54" s="31"/>
      <c r="H54" s="155">
        <v>8.775</v>
      </c>
      <c r="I54" s="155">
        <v>16</v>
      </c>
      <c r="J54" s="155">
        <v>19.926</v>
      </c>
      <c r="K54" s="32"/>
    </row>
    <row r="55" spans="1:11" s="33" customFormat="1" ht="11.25" customHeight="1">
      <c r="A55" s="35" t="s">
        <v>43</v>
      </c>
      <c r="B55" s="29"/>
      <c r="C55" s="30">
        <v>300</v>
      </c>
      <c r="D55" s="30">
        <v>280</v>
      </c>
      <c r="E55" s="30">
        <v>170</v>
      </c>
      <c r="F55" s="31"/>
      <c r="G55" s="31"/>
      <c r="H55" s="155">
        <v>12</v>
      </c>
      <c r="I55" s="155">
        <v>11.2</v>
      </c>
      <c r="J55" s="155">
        <v>6.8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8</v>
      </c>
      <c r="D58" s="30">
        <v>12</v>
      </c>
      <c r="E58" s="30">
        <v>32</v>
      </c>
      <c r="F58" s="31"/>
      <c r="G58" s="31"/>
      <c r="H58" s="155">
        <v>0.3</v>
      </c>
      <c r="I58" s="155">
        <v>0.54</v>
      </c>
      <c r="J58" s="155">
        <v>1.17</v>
      </c>
      <c r="K58" s="32"/>
    </row>
    <row r="59" spans="1:11" s="42" customFormat="1" ht="11.25" customHeight="1">
      <c r="A59" s="36" t="s">
        <v>47</v>
      </c>
      <c r="B59" s="37"/>
      <c r="C59" s="38">
        <v>503</v>
      </c>
      <c r="D59" s="38">
        <v>692</v>
      </c>
      <c r="E59" s="38">
        <v>688</v>
      </c>
      <c r="F59" s="39">
        <v>99.42196531791907</v>
      </c>
      <c r="G59" s="40"/>
      <c r="H59" s="156">
        <v>21.075</v>
      </c>
      <c r="I59" s="157">
        <v>27.74</v>
      </c>
      <c r="J59" s="157">
        <v>27.896</v>
      </c>
      <c r="K59" s="41">
        <v>100.56236481614997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416</v>
      </c>
      <c r="D66" s="38">
        <v>45</v>
      </c>
      <c r="E66" s="38">
        <v>50</v>
      </c>
      <c r="F66" s="39">
        <v>111.11111111111111</v>
      </c>
      <c r="G66" s="40"/>
      <c r="H66" s="156">
        <v>35.2</v>
      </c>
      <c r="I66" s="157">
        <v>4.785</v>
      </c>
      <c r="J66" s="157">
        <v>1.75</v>
      </c>
      <c r="K66" s="41">
        <v>36.57262277951933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500</v>
      </c>
      <c r="D68" s="30">
        <v>465</v>
      </c>
      <c r="E68" s="30">
        <v>485</v>
      </c>
      <c r="F68" s="31"/>
      <c r="G68" s="31"/>
      <c r="H68" s="155">
        <v>20</v>
      </c>
      <c r="I68" s="155">
        <v>20.6</v>
      </c>
      <c r="J68" s="155">
        <v>20.5</v>
      </c>
      <c r="K68" s="32"/>
    </row>
    <row r="69" spans="1:11" s="33" customFormat="1" ht="11.25" customHeight="1">
      <c r="A69" s="35" t="s">
        <v>54</v>
      </c>
      <c r="B69" s="29"/>
      <c r="C69" s="30">
        <v>170</v>
      </c>
      <c r="D69" s="30">
        <v>130</v>
      </c>
      <c r="E69" s="30">
        <v>90</v>
      </c>
      <c r="F69" s="31"/>
      <c r="G69" s="31"/>
      <c r="H69" s="155">
        <v>7</v>
      </c>
      <c r="I69" s="155">
        <v>6.15</v>
      </c>
      <c r="J69" s="155">
        <v>3.5</v>
      </c>
      <c r="K69" s="32"/>
    </row>
    <row r="70" spans="1:11" s="42" customFormat="1" ht="11.25" customHeight="1">
      <c r="A70" s="36" t="s">
        <v>55</v>
      </c>
      <c r="B70" s="37"/>
      <c r="C70" s="38">
        <v>670</v>
      </c>
      <c r="D70" s="38">
        <v>595</v>
      </c>
      <c r="E70" s="38">
        <v>575</v>
      </c>
      <c r="F70" s="39">
        <v>96.63865546218487</v>
      </c>
      <c r="G70" s="40"/>
      <c r="H70" s="156">
        <v>27</v>
      </c>
      <c r="I70" s="157">
        <v>26.75</v>
      </c>
      <c r="J70" s="157">
        <v>24</v>
      </c>
      <c r="K70" s="41">
        <v>89.7196261682243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27</v>
      </c>
      <c r="D77" s="30"/>
      <c r="E77" s="30"/>
      <c r="F77" s="31"/>
      <c r="G77" s="31"/>
      <c r="H77" s="155">
        <v>0.945</v>
      </c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>
        <v>36.3</v>
      </c>
      <c r="J79" s="155">
        <v>34.65</v>
      </c>
      <c r="K79" s="32"/>
    </row>
    <row r="80" spans="1:11" s="42" customFormat="1" ht="11.25" customHeight="1">
      <c r="A80" s="43" t="s">
        <v>64</v>
      </c>
      <c r="B80" s="37"/>
      <c r="C80" s="38">
        <v>27</v>
      </c>
      <c r="D80" s="38"/>
      <c r="E80" s="38"/>
      <c r="F80" s="39"/>
      <c r="G80" s="40"/>
      <c r="H80" s="156">
        <v>0.945</v>
      </c>
      <c r="I80" s="157">
        <v>36.3</v>
      </c>
      <c r="J80" s="157">
        <v>34.65</v>
      </c>
      <c r="K80" s="41">
        <v>95.45454545454547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2790</v>
      </c>
      <c r="D87" s="53">
        <v>2496</v>
      </c>
      <c r="E87" s="53">
        <v>2420</v>
      </c>
      <c r="F87" s="54">
        <f>IF(D87&gt;0,100*E87/D87,0)</f>
        <v>96.9551282051282</v>
      </c>
      <c r="G87" s="40"/>
      <c r="H87" s="160">
        <v>116.774</v>
      </c>
      <c r="I87" s="161">
        <v>129.368</v>
      </c>
      <c r="J87" s="161">
        <v>120.013</v>
      </c>
      <c r="K87" s="54">
        <f>IF(I87&gt;0,100*J87/I87,0)</f>
        <v>92.76869086636573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6" zoomScaleSheetLayoutView="96" zoomScalePageLayoutView="0" workbookViewId="0" topLeftCell="A1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7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6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20</v>
      </c>
      <c r="E20" s="30">
        <v>20</v>
      </c>
      <c r="F20" s="31"/>
      <c r="G20" s="31"/>
      <c r="H20" s="155">
        <v>0.34</v>
      </c>
      <c r="I20" s="155">
        <v>0.396</v>
      </c>
      <c r="J20" s="155">
        <v>0.36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56">
        <v>0.34</v>
      </c>
      <c r="I22" s="157">
        <v>0.396</v>
      </c>
      <c r="J22" s="157">
        <v>0.36</v>
      </c>
      <c r="K22" s="41">
        <v>90.9090909090909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335</v>
      </c>
      <c r="D24" s="38">
        <v>329</v>
      </c>
      <c r="E24" s="38">
        <v>350</v>
      </c>
      <c r="F24" s="39">
        <v>106.38297872340425</v>
      </c>
      <c r="G24" s="40"/>
      <c r="H24" s="156">
        <v>19.515</v>
      </c>
      <c r="I24" s="157">
        <v>23.81</v>
      </c>
      <c r="J24" s="157">
        <v>22.75</v>
      </c>
      <c r="K24" s="41">
        <v>95.54808903821925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56">
        <v>1.28</v>
      </c>
      <c r="I26" s="157">
        <v>1.203</v>
      </c>
      <c r="J26" s="157">
        <v>1.2</v>
      </c>
      <c r="K26" s="41">
        <v>99.7506234413965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900</v>
      </c>
      <c r="D30" s="30">
        <v>880</v>
      </c>
      <c r="E30" s="30">
        <v>788</v>
      </c>
      <c r="F30" s="31"/>
      <c r="G30" s="31"/>
      <c r="H30" s="155">
        <v>59.4</v>
      </c>
      <c r="I30" s="155">
        <v>40.282</v>
      </c>
      <c r="J30" s="155">
        <v>43.34</v>
      </c>
      <c r="K30" s="32"/>
    </row>
    <row r="31" spans="1:11" s="42" customFormat="1" ht="11.25" customHeight="1">
      <c r="A31" s="43" t="s">
        <v>24</v>
      </c>
      <c r="B31" s="37"/>
      <c r="C31" s="38">
        <v>900</v>
      </c>
      <c r="D31" s="38">
        <v>880</v>
      </c>
      <c r="E31" s="38">
        <v>788</v>
      </c>
      <c r="F31" s="39">
        <v>89.54545454545455</v>
      </c>
      <c r="G31" s="40"/>
      <c r="H31" s="156">
        <v>59.4</v>
      </c>
      <c r="I31" s="157">
        <v>40.282</v>
      </c>
      <c r="J31" s="157">
        <v>43.34</v>
      </c>
      <c r="K31" s="41">
        <v>107.59148006553797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29</v>
      </c>
      <c r="D33" s="30">
        <v>31</v>
      </c>
      <c r="E33" s="30">
        <v>30</v>
      </c>
      <c r="F33" s="31"/>
      <c r="G33" s="31"/>
      <c r="H33" s="155">
        <v>0.873</v>
      </c>
      <c r="I33" s="155">
        <v>0.933</v>
      </c>
      <c r="J33" s="155">
        <v>0.7</v>
      </c>
      <c r="K33" s="32"/>
    </row>
    <row r="34" spans="1:11" s="33" customFormat="1" ht="11.25" customHeight="1">
      <c r="A34" s="35" t="s">
        <v>26</v>
      </c>
      <c r="B34" s="29"/>
      <c r="C34" s="30">
        <v>110</v>
      </c>
      <c r="D34" s="30">
        <v>112</v>
      </c>
      <c r="E34" s="30">
        <v>112</v>
      </c>
      <c r="F34" s="31"/>
      <c r="G34" s="31"/>
      <c r="H34" s="155">
        <v>3.846</v>
      </c>
      <c r="I34" s="155">
        <v>4.116</v>
      </c>
      <c r="J34" s="155">
        <v>4.116</v>
      </c>
      <c r="K34" s="32"/>
    </row>
    <row r="35" spans="1:11" s="33" customFormat="1" ht="11.25" customHeight="1">
      <c r="A35" s="35" t="s">
        <v>27</v>
      </c>
      <c r="B35" s="29"/>
      <c r="C35" s="30">
        <v>58</v>
      </c>
      <c r="D35" s="30">
        <v>56</v>
      </c>
      <c r="E35" s="30">
        <v>60</v>
      </c>
      <c r="F35" s="31"/>
      <c r="G35" s="31"/>
      <c r="H35" s="155">
        <v>2.371</v>
      </c>
      <c r="I35" s="155">
        <v>2.089</v>
      </c>
      <c r="J35" s="155">
        <v>2.5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>
        <v>197</v>
      </c>
      <c r="D37" s="38">
        <v>199</v>
      </c>
      <c r="E37" s="38">
        <v>202</v>
      </c>
      <c r="F37" s="39">
        <v>101.50753768844221</v>
      </c>
      <c r="G37" s="40"/>
      <c r="H37" s="156">
        <v>7.09</v>
      </c>
      <c r="I37" s="157">
        <v>7.138</v>
      </c>
      <c r="J37" s="157">
        <v>7.316</v>
      </c>
      <c r="K37" s="41">
        <v>102.4936957130849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70</v>
      </c>
      <c r="D39" s="38">
        <v>78</v>
      </c>
      <c r="E39" s="38">
        <v>75</v>
      </c>
      <c r="F39" s="39">
        <v>96.15384615384616</v>
      </c>
      <c r="G39" s="40"/>
      <c r="H39" s="156">
        <v>2.412</v>
      </c>
      <c r="I39" s="157">
        <v>2.713</v>
      </c>
      <c r="J39" s="157">
        <v>2.6</v>
      </c>
      <c r="K39" s="41">
        <v>95.83486914854404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147</v>
      </c>
      <c r="D41" s="30">
        <v>145</v>
      </c>
      <c r="E41" s="30">
        <v>130</v>
      </c>
      <c r="F41" s="31"/>
      <c r="G41" s="31"/>
      <c r="H41" s="155">
        <v>10.305</v>
      </c>
      <c r="I41" s="155">
        <v>8.001</v>
      </c>
      <c r="J41" s="155">
        <v>8.97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>
        <v>32</v>
      </c>
      <c r="D43" s="30">
        <v>45</v>
      </c>
      <c r="E43" s="30">
        <v>24</v>
      </c>
      <c r="F43" s="31"/>
      <c r="G43" s="31"/>
      <c r="H43" s="155">
        <v>1.44</v>
      </c>
      <c r="I43" s="155">
        <v>2.07</v>
      </c>
      <c r="J43" s="155">
        <v>0.96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20</v>
      </c>
      <c r="D45" s="30">
        <v>30</v>
      </c>
      <c r="E45" s="30">
        <v>25</v>
      </c>
      <c r="F45" s="31"/>
      <c r="G45" s="31"/>
      <c r="H45" s="155">
        <v>0.6</v>
      </c>
      <c r="I45" s="155">
        <v>0.81</v>
      </c>
      <c r="J45" s="155">
        <v>0.675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495</v>
      </c>
      <c r="D48" s="30">
        <v>517</v>
      </c>
      <c r="E48" s="30">
        <v>461</v>
      </c>
      <c r="F48" s="31"/>
      <c r="G48" s="31"/>
      <c r="H48" s="155">
        <v>17.325</v>
      </c>
      <c r="I48" s="155">
        <v>25.85</v>
      </c>
      <c r="J48" s="155">
        <v>23.05</v>
      </c>
      <c r="K48" s="32"/>
    </row>
    <row r="49" spans="1:11" s="33" customFormat="1" ht="11.25" customHeight="1">
      <c r="A49" s="35" t="s">
        <v>39</v>
      </c>
      <c r="B49" s="29"/>
      <c r="C49" s="30">
        <v>177</v>
      </c>
      <c r="D49" s="30">
        <v>131</v>
      </c>
      <c r="E49" s="30">
        <v>124</v>
      </c>
      <c r="F49" s="31"/>
      <c r="G49" s="31"/>
      <c r="H49" s="155">
        <v>7.08</v>
      </c>
      <c r="I49" s="155">
        <v>8.515</v>
      </c>
      <c r="J49" s="155">
        <v>6.82</v>
      </c>
      <c r="K49" s="32"/>
    </row>
    <row r="50" spans="1:11" s="42" customFormat="1" ht="11.25" customHeight="1">
      <c r="A50" s="43" t="s">
        <v>40</v>
      </c>
      <c r="B50" s="37"/>
      <c r="C50" s="38">
        <v>871</v>
      </c>
      <c r="D50" s="38">
        <v>868</v>
      </c>
      <c r="E50" s="38">
        <v>764</v>
      </c>
      <c r="F50" s="39">
        <v>88.0184331797235</v>
      </c>
      <c r="G50" s="40"/>
      <c r="H50" s="156">
        <v>36.75</v>
      </c>
      <c r="I50" s="157">
        <v>45.246</v>
      </c>
      <c r="J50" s="157">
        <v>40.475</v>
      </c>
      <c r="K50" s="41">
        <v>89.45542147372143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397</v>
      </c>
      <c r="D52" s="38">
        <v>1074</v>
      </c>
      <c r="E52" s="38">
        <v>1074</v>
      </c>
      <c r="F52" s="39">
        <v>100</v>
      </c>
      <c r="G52" s="40"/>
      <c r="H52" s="156">
        <v>16.142</v>
      </c>
      <c r="I52" s="157">
        <v>43.765</v>
      </c>
      <c r="J52" s="157">
        <v>43.765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4438</v>
      </c>
      <c r="D54" s="30">
        <v>4600</v>
      </c>
      <c r="E54" s="30">
        <v>4000</v>
      </c>
      <c r="F54" s="31"/>
      <c r="G54" s="31"/>
      <c r="H54" s="155">
        <v>332.85</v>
      </c>
      <c r="I54" s="155">
        <v>368</v>
      </c>
      <c r="J54" s="155">
        <v>294</v>
      </c>
      <c r="K54" s="32"/>
    </row>
    <row r="55" spans="1:11" s="33" customFormat="1" ht="11.25" customHeight="1">
      <c r="A55" s="35" t="s">
        <v>43</v>
      </c>
      <c r="B55" s="29"/>
      <c r="C55" s="30">
        <v>1675</v>
      </c>
      <c r="D55" s="30">
        <v>1898</v>
      </c>
      <c r="E55" s="30">
        <v>1780</v>
      </c>
      <c r="F55" s="31"/>
      <c r="G55" s="31"/>
      <c r="H55" s="155">
        <v>100.5</v>
      </c>
      <c r="I55" s="155">
        <v>138.36</v>
      </c>
      <c r="J55" s="155">
        <v>106.8</v>
      </c>
      <c r="K55" s="32"/>
    </row>
    <row r="56" spans="1:11" s="33" customFormat="1" ht="11.25" customHeight="1">
      <c r="A56" s="35" t="s">
        <v>44</v>
      </c>
      <c r="B56" s="29"/>
      <c r="C56" s="30">
        <v>1057</v>
      </c>
      <c r="D56" s="30">
        <v>1069</v>
      </c>
      <c r="E56" s="30">
        <v>1058</v>
      </c>
      <c r="F56" s="31"/>
      <c r="G56" s="31"/>
      <c r="H56" s="155">
        <v>63.941</v>
      </c>
      <c r="I56" s="155">
        <v>66.38</v>
      </c>
      <c r="J56" s="155">
        <v>68.87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>
        <v>32</v>
      </c>
      <c r="F57" s="31"/>
      <c r="G57" s="31"/>
      <c r="H57" s="155"/>
      <c r="I57" s="155"/>
      <c r="J57" s="155">
        <v>1.56</v>
      </c>
      <c r="K57" s="32"/>
    </row>
    <row r="58" spans="1:11" s="33" customFormat="1" ht="11.25" customHeight="1">
      <c r="A58" s="35" t="s">
        <v>46</v>
      </c>
      <c r="B58" s="29"/>
      <c r="C58" s="30">
        <v>677</v>
      </c>
      <c r="D58" s="30">
        <v>704</v>
      </c>
      <c r="E58" s="30">
        <v>509</v>
      </c>
      <c r="F58" s="31"/>
      <c r="G58" s="31"/>
      <c r="H58" s="155">
        <v>48.473</v>
      </c>
      <c r="I58" s="155">
        <v>50.026</v>
      </c>
      <c r="J58" s="155">
        <v>33.594</v>
      </c>
      <c r="K58" s="32"/>
    </row>
    <row r="59" spans="1:11" s="42" customFormat="1" ht="11.25" customHeight="1">
      <c r="A59" s="36" t="s">
        <v>47</v>
      </c>
      <c r="B59" s="37"/>
      <c r="C59" s="38">
        <v>7847</v>
      </c>
      <c r="D59" s="38">
        <v>8271</v>
      </c>
      <c r="E59" s="38">
        <v>7379</v>
      </c>
      <c r="F59" s="39">
        <v>89.21533067343731</v>
      </c>
      <c r="G59" s="40"/>
      <c r="H59" s="156">
        <v>545.764</v>
      </c>
      <c r="I59" s="157">
        <v>622.766</v>
      </c>
      <c r="J59" s="157">
        <v>504.824</v>
      </c>
      <c r="K59" s="41">
        <v>81.06158653491039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90</v>
      </c>
      <c r="D61" s="30">
        <v>81</v>
      </c>
      <c r="E61" s="30">
        <v>60</v>
      </c>
      <c r="F61" s="31"/>
      <c r="G61" s="31"/>
      <c r="H61" s="155">
        <v>3.15</v>
      </c>
      <c r="I61" s="155">
        <v>2.835</v>
      </c>
      <c r="J61" s="155">
        <v>2.1</v>
      </c>
      <c r="K61" s="32"/>
    </row>
    <row r="62" spans="1:11" s="33" customFormat="1" ht="11.25" customHeight="1">
      <c r="A62" s="35" t="s">
        <v>49</v>
      </c>
      <c r="B62" s="29"/>
      <c r="C62" s="30">
        <v>83</v>
      </c>
      <c r="D62" s="30">
        <v>88</v>
      </c>
      <c r="E62" s="30">
        <v>88</v>
      </c>
      <c r="F62" s="31"/>
      <c r="G62" s="31"/>
      <c r="H62" s="155">
        <v>1.839</v>
      </c>
      <c r="I62" s="155">
        <v>2.061</v>
      </c>
      <c r="J62" s="155">
        <v>2.061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>
        <v>173</v>
      </c>
      <c r="D64" s="38">
        <v>169</v>
      </c>
      <c r="E64" s="38">
        <v>148</v>
      </c>
      <c r="F64" s="39">
        <v>87.57396449704142</v>
      </c>
      <c r="G64" s="40"/>
      <c r="H64" s="156">
        <v>4.989</v>
      </c>
      <c r="I64" s="157">
        <v>4.896</v>
      </c>
      <c r="J64" s="157">
        <v>4.161</v>
      </c>
      <c r="K64" s="41">
        <v>84.98774509803921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185</v>
      </c>
      <c r="D66" s="38">
        <v>198</v>
      </c>
      <c r="E66" s="38">
        <v>110</v>
      </c>
      <c r="F66" s="39">
        <v>55.55555555555556</v>
      </c>
      <c r="G66" s="40"/>
      <c r="H66" s="156">
        <v>8.476</v>
      </c>
      <c r="I66" s="157">
        <v>9.519</v>
      </c>
      <c r="J66" s="157">
        <v>4.62</v>
      </c>
      <c r="K66" s="41">
        <v>48.53450992751339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36</v>
      </c>
      <c r="D72" s="30">
        <v>19</v>
      </c>
      <c r="E72" s="30">
        <v>18</v>
      </c>
      <c r="F72" s="31"/>
      <c r="G72" s="31"/>
      <c r="H72" s="155">
        <v>0.65</v>
      </c>
      <c r="I72" s="155">
        <v>0.34</v>
      </c>
      <c r="J72" s="155">
        <v>0.325</v>
      </c>
      <c r="K72" s="32"/>
    </row>
    <row r="73" spans="1:11" s="33" customFormat="1" ht="11.25" customHeight="1">
      <c r="A73" s="35" t="s">
        <v>57</v>
      </c>
      <c r="B73" s="29"/>
      <c r="C73" s="30">
        <v>86</v>
      </c>
      <c r="D73" s="30">
        <v>86</v>
      </c>
      <c r="E73" s="30">
        <v>89</v>
      </c>
      <c r="F73" s="31"/>
      <c r="G73" s="31"/>
      <c r="H73" s="155">
        <v>2.43</v>
      </c>
      <c r="I73" s="155">
        <v>2.272</v>
      </c>
      <c r="J73" s="155">
        <v>2.515</v>
      </c>
      <c r="K73" s="32"/>
    </row>
    <row r="74" spans="1:11" s="33" customFormat="1" ht="11.25" customHeight="1">
      <c r="A74" s="35" t="s">
        <v>58</v>
      </c>
      <c r="B74" s="29"/>
      <c r="C74" s="30">
        <v>407</v>
      </c>
      <c r="D74" s="30">
        <v>407</v>
      </c>
      <c r="E74" s="30">
        <v>290</v>
      </c>
      <c r="F74" s="31"/>
      <c r="G74" s="31"/>
      <c r="H74" s="155">
        <v>12.073</v>
      </c>
      <c r="I74" s="155">
        <v>12.001</v>
      </c>
      <c r="J74" s="155">
        <v>11.5</v>
      </c>
      <c r="K74" s="32"/>
    </row>
    <row r="75" spans="1:11" s="33" customFormat="1" ht="11.25" customHeight="1">
      <c r="A75" s="35" t="s">
        <v>59</v>
      </c>
      <c r="B75" s="29"/>
      <c r="C75" s="30">
        <v>113</v>
      </c>
      <c r="D75" s="30">
        <v>105</v>
      </c>
      <c r="E75" s="30">
        <v>100</v>
      </c>
      <c r="F75" s="31"/>
      <c r="G75" s="31"/>
      <c r="H75" s="155">
        <v>4.449</v>
      </c>
      <c r="I75" s="155">
        <v>4.814</v>
      </c>
      <c r="J75" s="155">
        <v>4.593</v>
      </c>
      <c r="K75" s="32"/>
    </row>
    <row r="76" spans="1:11" s="33" customFormat="1" ht="11.25" customHeight="1">
      <c r="A76" s="35" t="s">
        <v>60</v>
      </c>
      <c r="B76" s="29"/>
      <c r="C76" s="30">
        <v>52</v>
      </c>
      <c r="D76" s="30">
        <v>52</v>
      </c>
      <c r="E76" s="30">
        <v>20</v>
      </c>
      <c r="F76" s="31"/>
      <c r="G76" s="31"/>
      <c r="H76" s="155">
        <v>1.456</v>
      </c>
      <c r="I76" s="155">
        <v>1.458</v>
      </c>
      <c r="J76" s="155">
        <v>0.56</v>
      </c>
      <c r="K76" s="32"/>
    </row>
    <row r="77" spans="1:11" s="33" customFormat="1" ht="11.25" customHeight="1">
      <c r="A77" s="35" t="s">
        <v>61</v>
      </c>
      <c r="B77" s="29"/>
      <c r="C77" s="30">
        <v>6</v>
      </c>
      <c r="D77" s="30">
        <v>6</v>
      </c>
      <c r="E77" s="30">
        <v>7</v>
      </c>
      <c r="F77" s="31"/>
      <c r="G77" s="31"/>
      <c r="H77" s="155">
        <v>0.24</v>
      </c>
      <c r="I77" s="155">
        <v>0.239</v>
      </c>
      <c r="J77" s="155">
        <v>0.274</v>
      </c>
      <c r="K77" s="32"/>
    </row>
    <row r="78" spans="1:11" s="33" customFormat="1" ht="11.25" customHeight="1">
      <c r="A78" s="35" t="s">
        <v>62</v>
      </c>
      <c r="B78" s="29"/>
      <c r="C78" s="30">
        <v>448</v>
      </c>
      <c r="D78" s="30">
        <v>449</v>
      </c>
      <c r="E78" s="30">
        <v>445</v>
      </c>
      <c r="F78" s="31"/>
      <c r="G78" s="31"/>
      <c r="H78" s="155">
        <v>19.372</v>
      </c>
      <c r="I78" s="155">
        <v>19.645</v>
      </c>
      <c r="J78" s="155">
        <v>22.25</v>
      </c>
      <c r="K78" s="32"/>
    </row>
    <row r="79" spans="1:11" s="33" customFormat="1" ht="11.25" customHeight="1">
      <c r="A79" s="35" t="s">
        <v>63</v>
      </c>
      <c r="B79" s="29"/>
      <c r="C79" s="30">
        <v>856</v>
      </c>
      <c r="D79" s="30">
        <v>250</v>
      </c>
      <c r="E79" s="30">
        <v>600</v>
      </c>
      <c r="F79" s="31"/>
      <c r="G79" s="31"/>
      <c r="H79" s="155">
        <v>29.618</v>
      </c>
      <c r="I79" s="155">
        <v>13.485</v>
      </c>
      <c r="J79" s="155">
        <v>39</v>
      </c>
      <c r="K79" s="32"/>
    </row>
    <row r="80" spans="1:11" s="42" customFormat="1" ht="11.25" customHeight="1">
      <c r="A80" s="43" t="s">
        <v>64</v>
      </c>
      <c r="B80" s="37"/>
      <c r="C80" s="38">
        <v>2004</v>
      </c>
      <c r="D80" s="38">
        <v>1374</v>
      </c>
      <c r="E80" s="38">
        <v>1569</v>
      </c>
      <c r="F80" s="39">
        <v>114.19213973799127</v>
      </c>
      <c r="G80" s="40"/>
      <c r="H80" s="156">
        <v>70.288</v>
      </c>
      <c r="I80" s="157">
        <v>54.254</v>
      </c>
      <c r="J80" s="157">
        <v>81.017</v>
      </c>
      <c r="K80" s="41">
        <v>149.32908172669298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13019</v>
      </c>
      <c r="D87" s="53">
        <v>13480</v>
      </c>
      <c r="E87" s="53">
        <v>12499</v>
      </c>
      <c r="F87" s="54">
        <f>IF(D87&gt;0,100*E87/D87,0)</f>
        <v>92.72255192878339</v>
      </c>
      <c r="G87" s="40"/>
      <c r="H87" s="160">
        <v>772.446</v>
      </c>
      <c r="I87" s="161">
        <v>855.9879999999999</v>
      </c>
      <c r="J87" s="161">
        <v>756.4279999999999</v>
      </c>
      <c r="K87" s="54">
        <f>IF(I87&gt;0,100*J87/I87,0)</f>
        <v>88.3689958270443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64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6.14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8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56</v>
      </c>
      <c r="D24" s="38">
        <v>56</v>
      </c>
      <c r="E24" s="38">
        <v>50</v>
      </c>
      <c r="F24" s="39">
        <v>89.28571428571429</v>
      </c>
      <c r="G24" s="40"/>
      <c r="H24" s="156">
        <v>1.624</v>
      </c>
      <c r="I24" s="157">
        <v>1.624</v>
      </c>
      <c r="J24" s="157">
        <v>1.45</v>
      </c>
      <c r="K24" s="41">
        <v>89.28571428571428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>
        <v>8</v>
      </c>
      <c r="D36" s="30">
        <v>1</v>
      </c>
      <c r="E36" s="30">
        <v>2</v>
      </c>
      <c r="F36" s="31"/>
      <c r="G36" s="31"/>
      <c r="H36" s="155">
        <v>0.16</v>
      </c>
      <c r="I36" s="155">
        <v>0.02</v>
      </c>
      <c r="J36" s="155">
        <v>0.04</v>
      </c>
      <c r="K36" s="32"/>
    </row>
    <row r="37" spans="1:11" s="42" customFormat="1" ht="11.25" customHeight="1">
      <c r="A37" s="36" t="s">
        <v>29</v>
      </c>
      <c r="B37" s="37"/>
      <c r="C37" s="38">
        <v>8</v>
      </c>
      <c r="D37" s="38">
        <v>1</v>
      </c>
      <c r="E37" s="38">
        <v>2</v>
      </c>
      <c r="F37" s="39">
        <v>200</v>
      </c>
      <c r="G37" s="40"/>
      <c r="H37" s="156">
        <v>0.16</v>
      </c>
      <c r="I37" s="157">
        <v>0.02</v>
      </c>
      <c r="J37" s="157">
        <v>0.04</v>
      </c>
      <c r="K37" s="41">
        <v>200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>
        <v>81</v>
      </c>
      <c r="F46" s="31"/>
      <c r="G46" s="31"/>
      <c r="H46" s="155"/>
      <c r="I46" s="155"/>
      <c r="J46" s="155">
        <v>3.24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172</v>
      </c>
      <c r="D48" s="30">
        <v>125</v>
      </c>
      <c r="E48" s="30">
        <v>179</v>
      </c>
      <c r="F48" s="31"/>
      <c r="G48" s="31"/>
      <c r="H48" s="155">
        <v>3.784</v>
      </c>
      <c r="I48" s="155">
        <v>2.75</v>
      </c>
      <c r="J48" s="155">
        <v>3.938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172</v>
      </c>
      <c r="D50" s="38">
        <v>125</v>
      </c>
      <c r="E50" s="38">
        <v>260</v>
      </c>
      <c r="F50" s="39">
        <v>208</v>
      </c>
      <c r="G50" s="40"/>
      <c r="H50" s="156">
        <v>3.784</v>
      </c>
      <c r="I50" s="157">
        <v>2.75</v>
      </c>
      <c r="J50" s="157">
        <v>7.178000000000001</v>
      </c>
      <c r="K50" s="41">
        <v>261.01818181818186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>
        <v>1</v>
      </c>
      <c r="D56" s="30">
        <v>1</v>
      </c>
      <c r="E56" s="30">
        <v>1</v>
      </c>
      <c r="F56" s="31"/>
      <c r="G56" s="31"/>
      <c r="H56" s="155">
        <v>0.005</v>
      </c>
      <c r="I56" s="155">
        <v>0.007</v>
      </c>
      <c r="J56" s="155">
        <v>0.007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>
        <v>1</v>
      </c>
      <c r="D59" s="38">
        <v>1</v>
      </c>
      <c r="E59" s="38">
        <v>1</v>
      </c>
      <c r="F59" s="39">
        <v>100</v>
      </c>
      <c r="G59" s="40"/>
      <c r="H59" s="156">
        <v>0.005</v>
      </c>
      <c r="I59" s="157">
        <v>0.007</v>
      </c>
      <c r="J59" s="157">
        <v>0.007</v>
      </c>
      <c r="K59" s="41">
        <v>100.00000000000001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4</v>
      </c>
      <c r="D66" s="38">
        <v>8</v>
      </c>
      <c r="E66" s="38">
        <v>7</v>
      </c>
      <c r="F66" s="39">
        <v>87.5</v>
      </c>
      <c r="G66" s="40"/>
      <c r="H66" s="156">
        <v>0.092</v>
      </c>
      <c r="I66" s="157">
        <v>0.188</v>
      </c>
      <c r="J66" s="157">
        <v>0.17</v>
      </c>
      <c r="K66" s="41">
        <v>90.42553191489361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>
        <v>41</v>
      </c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>
        <v>41</v>
      </c>
      <c r="F80" s="39"/>
      <c r="G80" s="40"/>
      <c r="H80" s="156"/>
      <c r="I80" s="157"/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241</v>
      </c>
      <c r="D87" s="53">
        <v>191</v>
      </c>
      <c r="E87" s="53">
        <v>383</v>
      </c>
      <c r="F87" s="54">
        <f>IF(D87&gt;0,100*E87/D87,0)</f>
        <v>200.5235602094241</v>
      </c>
      <c r="G87" s="40"/>
      <c r="H87" s="160">
        <v>5.664999999999999</v>
      </c>
      <c r="I87" s="161">
        <v>4.5889999999999995</v>
      </c>
      <c r="J87" s="161">
        <v>8.845</v>
      </c>
      <c r="K87" s="54">
        <f>IF(I87&gt;0,100*J87/I87,0)</f>
        <v>192.7435171061234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6" zoomScaleSheetLayoutView="96" zoomScalePageLayoutView="0" workbookViewId="0" topLeftCell="A58">
      <selection activeCell="K66" sqref="K6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7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55">
        <v>0.024</v>
      </c>
      <c r="I9" s="155">
        <v>0.023</v>
      </c>
      <c r="J9" s="155">
        <v>0.011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>
        <v>2</v>
      </c>
      <c r="D12" s="30">
        <v>2</v>
      </c>
      <c r="E12" s="30">
        <v>1</v>
      </c>
      <c r="F12" s="31"/>
      <c r="G12" s="31"/>
      <c r="H12" s="155">
        <v>0.044</v>
      </c>
      <c r="I12" s="155">
        <v>0.047</v>
      </c>
      <c r="J12" s="155">
        <v>0.011</v>
      </c>
      <c r="K12" s="32"/>
    </row>
    <row r="13" spans="1:11" s="42" customFormat="1" ht="11.25" customHeight="1">
      <c r="A13" s="36" t="s">
        <v>12</v>
      </c>
      <c r="B13" s="37"/>
      <c r="C13" s="38">
        <v>3</v>
      </c>
      <c r="D13" s="38">
        <v>3</v>
      </c>
      <c r="E13" s="38">
        <v>2</v>
      </c>
      <c r="F13" s="39">
        <v>66.66666666666667</v>
      </c>
      <c r="G13" s="40"/>
      <c r="H13" s="156">
        <v>0.068</v>
      </c>
      <c r="I13" s="157">
        <v>0.07</v>
      </c>
      <c r="J13" s="157">
        <v>0.022</v>
      </c>
      <c r="K13" s="41">
        <v>31.428571428571423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6">
        <v>0.012</v>
      </c>
      <c r="I15" s="157">
        <v>0.012</v>
      </c>
      <c r="J15" s="157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3</v>
      </c>
      <c r="D19" s="30">
        <v>3</v>
      </c>
      <c r="E19" s="30">
        <v>3</v>
      </c>
      <c r="F19" s="31"/>
      <c r="G19" s="31"/>
      <c r="H19" s="155">
        <v>0.024</v>
      </c>
      <c r="I19" s="155">
        <v>0.026</v>
      </c>
      <c r="J19" s="155">
        <v>0.021</v>
      </c>
      <c r="K19" s="32"/>
    </row>
    <row r="20" spans="1:11" s="33" customFormat="1" ht="11.25" customHeight="1">
      <c r="A20" s="35" t="s">
        <v>16</v>
      </c>
      <c r="B20" s="29"/>
      <c r="C20" s="30">
        <v>2</v>
      </c>
      <c r="D20" s="30">
        <v>2</v>
      </c>
      <c r="E20" s="30">
        <v>2</v>
      </c>
      <c r="F20" s="31"/>
      <c r="G20" s="31"/>
      <c r="H20" s="155">
        <v>0.032</v>
      </c>
      <c r="I20" s="155">
        <v>0.034</v>
      </c>
      <c r="J20" s="155">
        <v>0.031</v>
      </c>
      <c r="K20" s="32"/>
    </row>
    <row r="21" spans="1:11" s="33" customFormat="1" ht="11.25" customHeight="1">
      <c r="A21" s="35" t="s">
        <v>17</v>
      </c>
      <c r="B21" s="29"/>
      <c r="C21" s="30">
        <v>3</v>
      </c>
      <c r="D21" s="30">
        <v>3</v>
      </c>
      <c r="E21" s="30">
        <v>3</v>
      </c>
      <c r="F21" s="31"/>
      <c r="G21" s="31"/>
      <c r="H21" s="155">
        <v>0.063</v>
      </c>
      <c r="I21" s="155">
        <v>0.064</v>
      </c>
      <c r="J21" s="155">
        <v>0.062</v>
      </c>
      <c r="K21" s="32"/>
    </row>
    <row r="22" spans="1:11" s="42" customFormat="1" ht="11.25" customHeight="1">
      <c r="A22" s="36" t="s">
        <v>18</v>
      </c>
      <c r="B22" s="37"/>
      <c r="C22" s="38">
        <v>8</v>
      </c>
      <c r="D22" s="38">
        <v>8</v>
      </c>
      <c r="E22" s="38">
        <v>8</v>
      </c>
      <c r="F22" s="39">
        <v>100</v>
      </c>
      <c r="G22" s="40"/>
      <c r="H22" s="156">
        <v>0.119</v>
      </c>
      <c r="I22" s="157">
        <v>0.124</v>
      </c>
      <c r="J22" s="157">
        <v>0.114</v>
      </c>
      <c r="K22" s="41">
        <v>91.93548387096774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839</v>
      </c>
      <c r="D24" s="38">
        <v>687</v>
      </c>
      <c r="E24" s="38">
        <v>687</v>
      </c>
      <c r="F24" s="39">
        <v>100</v>
      </c>
      <c r="G24" s="40"/>
      <c r="H24" s="156">
        <v>13.561</v>
      </c>
      <c r="I24" s="157">
        <v>12.736</v>
      </c>
      <c r="J24" s="157">
        <v>12.736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6</v>
      </c>
      <c r="D26" s="38">
        <v>5</v>
      </c>
      <c r="E26" s="38">
        <v>5</v>
      </c>
      <c r="F26" s="39">
        <v>100</v>
      </c>
      <c r="G26" s="40"/>
      <c r="H26" s="156">
        <v>0.144</v>
      </c>
      <c r="I26" s="157">
        <v>0.123</v>
      </c>
      <c r="J26" s="157">
        <v>0.12</v>
      </c>
      <c r="K26" s="41">
        <v>97.5609756097561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132</v>
      </c>
      <c r="D28" s="30">
        <v>82</v>
      </c>
      <c r="E28" s="30">
        <v>32</v>
      </c>
      <c r="F28" s="31"/>
      <c r="G28" s="31"/>
      <c r="H28" s="155">
        <v>3.102</v>
      </c>
      <c r="I28" s="155">
        <v>1.927</v>
      </c>
      <c r="J28" s="155">
        <v>0.448</v>
      </c>
      <c r="K28" s="32"/>
    </row>
    <row r="29" spans="1:11" s="33" customFormat="1" ht="11.25" customHeight="1">
      <c r="A29" s="35" t="s">
        <v>22</v>
      </c>
      <c r="B29" s="29"/>
      <c r="C29" s="30"/>
      <c r="D29" s="30">
        <v>1</v>
      </c>
      <c r="E29" s="30"/>
      <c r="F29" s="31"/>
      <c r="G29" s="31"/>
      <c r="H29" s="155"/>
      <c r="I29" s="155">
        <v>0.01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31</v>
      </c>
      <c r="D30" s="30">
        <v>80</v>
      </c>
      <c r="E30" s="30">
        <v>9</v>
      </c>
      <c r="F30" s="31"/>
      <c r="G30" s="31"/>
      <c r="H30" s="155">
        <v>0.824</v>
      </c>
      <c r="I30" s="155">
        <v>1.846</v>
      </c>
      <c r="J30" s="155">
        <v>0.18</v>
      </c>
      <c r="K30" s="32"/>
    </row>
    <row r="31" spans="1:11" s="42" customFormat="1" ht="11.25" customHeight="1">
      <c r="A31" s="43" t="s">
        <v>24</v>
      </c>
      <c r="B31" s="37"/>
      <c r="C31" s="38">
        <v>163</v>
      </c>
      <c r="D31" s="38">
        <v>163</v>
      </c>
      <c r="E31" s="38">
        <v>41</v>
      </c>
      <c r="F31" s="39">
        <v>25.153374233128833</v>
      </c>
      <c r="G31" s="40"/>
      <c r="H31" s="156">
        <v>3.9259999999999997</v>
      </c>
      <c r="I31" s="157">
        <v>3.7830000000000004</v>
      </c>
      <c r="J31" s="157">
        <v>0.628</v>
      </c>
      <c r="K31" s="41">
        <v>16.600581549035155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102</v>
      </c>
      <c r="D33" s="30">
        <v>85</v>
      </c>
      <c r="E33" s="30">
        <v>85</v>
      </c>
      <c r="F33" s="31"/>
      <c r="G33" s="31"/>
      <c r="H33" s="155">
        <v>0.894</v>
      </c>
      <c r="I33" s="155">
        <v>0.8</v>
      </c>
      <c r="J33" s="155">
        <v>0.68</v>
      </c>
      <c r="K33" s="32"/>
    </row>
    <row r="34" spans="1:11" s="33" customFormat="1" ht="11.25" customHeight="1">
      <c r="A34" s="35" t="s">
        <v>26</v>
      </c>
      <c r="B34" s="29"/>
      <c r="C34" s="30">
        <v>10</v>
      </c>
      <c r="D34" s="30">
        <v>10</v>
      </c>
      <c r="E34" s="30">
        <v>10</v>
      </c>
      <c r="F34" s="31"/>
      <c r="G34" s="31"/>
      <c r="H34" s="155">
        <v>0.152</v>
      </c>
      <c r="I34" s="155">
        <v>0.147</v>
      </c>
      <c r="J34" s="155">
        <v>0.147</v>
      </c>
      <c r="K34" s="32"/>
    </row>
    <row r="35" spans="1:11" s="33" customFormat="1" ht="11.25" customHeight="1">
      <c r="A35" s="35" t="s">
        <v>27</v>
      </c>
      <c r="B35" s="29"/>
      <c r="C35" s="30">
        <v>17</v>
      </c>
      <c r="D35" s="30">
        <v>19</v>
      </c>
      <c r="E35" s="30">
        <v>20</v>
      </c>
      <c r="F35" s="31"/>
      <c r="G35" s="31"/>
      <c r="H35" s="155">
        <v>0.237</v>
      </c>
      <c r="I35" s="155">
        <v>0.24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42</v>
      </c>
      <c r="D36" s="30">
        <v>155</v>
      </c>
      <c r="E36" s="30">
        <v>155</v>
      </c>
      <c r="F36" s="31"/>
      <c r="G36" s="31"/>
      <c r="H36" s="155">
        <v>0.525</v>
      </c>
      <c r="I36" s="155">
        <v>1.938</v>
      </c>
      <c r="J36" s="155">
        <v>1.95</v>
      </c>
      <c r="K36" s="32"/>
    </row>
    <row r="37" spans="1:11" s="42" customFormat="1" ht="11.25" customHeight="1">
      <c r="A37" s="36" t="s">
        <v>29</v>
      </c>
      <c r="B37" s="37"/>
      <c r="C37" s="38">
        <v>171</v>
      </c>
      <c r="D37" s="38">
        <v>269</v>
      </c>
      <c r="E37" s="38">
        <v>270</v>
      </c>
      <c r="F37" s="39">
        <v>100.37174721189591</v>
      </c>
      <c r="G37" s="40"/>
      <c r="H37" s="156">
        <v>1.8079999999999998</v>
      </c>
      <c r="I37" s="157">
        <v>3.125</v>
      </c>
      <c r="J37" s="157">
        <v>2.777</v>
      </c>
      <c r="K37" s="41">
        <v>88.86399999999999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16</v>
      </c>
      <c r="D39" s="38">
        <v>18</v>
      </c>
      <c r="E39" s="38">
        <v>18</v>
      </c>
      <c r="F39" s="39">
        <v>100</v>
      </c>
      <c r="G39" s="40"/>
      <c r="H39" s="156">
        <v>0.27</v>
      </c>
      <c r="I39" s="157">
        <v>0.35</v>
      </c>
      <c r="J39" s="157">
        <v>0.3</v>
      </c>
      <c r="K39" s="41">
        <v>85.71428571428572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201</v>
      </c>
      <c r="D41" s="30"/>
      <c r="E41" s="30">
        <v>103</v>
      </c>
      <c r="F41" s="31"/>
      <c r="G41" s="31"/>
      <c r="H41" s="155">
        <v>2.659</v>
      </c>
      <c r="I41" s="155"/>
      <c r="J41" s="155">
        <v>1.545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>
        <v>19</v>
      </c>
      <c r="F45" s="31"/>
      <c r="G45" s="31"/>
      <c r="H45" s="155"/>
      <c r="I45" s="155"/>
      <c r="J45" s="155">
        <v>0.285</v>
      </c>
      <c r="K45" s="32"/>
    </row>
    <row r="46" spans="1:11" s="33" customFormat="1" ht="11.25" customHeight="1">
      <c r="A46" s="35" t="s">
        <v>36</v>
      </c>
      <c r="B46" s="29"/>
      <c r="C46" s="30">
        <v>3</v>
      </c>
      <c r="D46" s="30">
        <v>4</v>
      </c>
      <c r="E46" s="30">
        <v>32</v>
      </c>
      <c r="F46" s="31"/>
      <c r="G46" s="31"/>
      <c r="H46" s="155">
        <v>0.045</v>
      </c>
      <c r="I46" s="155">
        <v>0.06</v>
      </c>
      <c r="J46" s="155">
        <v>0.48</v>
      </c>
      <c r="K46" s="32"/>
    </row>
    <row r="47" spans="1:11" s="33" customFormat="1" ht="11.25" customHeight="1">
      <c r="A47" s="35" t="s">
        <v>37</v>
      </c>
      <c r="B47" s="29"/>
      <c r="C47" s="30">
        <v>47</v>
      </c>
      <c r="D47" s="30">
        <v>37</v>
      </c>
      <c r="E47" s="30">
        <v>62</v>
      </c>
      <c r="F47" s="31"/>
      <c r="G47" s="31"/>
      <c r="H47" s="155">
        <v>0.376</v>
      </c>
      <c r="I47" s="155">
        <v>0.296</v>
      </c>
      <c r="J47" s="155">
        <v>0.496</v>
      </c>
      <c r="K47" s="32"/>
    </row>
    <row r="48" spans="1:11" s="33" customFormat="1" ht="11.25" customHeight="1">
      <c r="A48" s="35" t="s">
        <v>38</v>
      </c>
      <c r="B48" s="29"/>
      <c r="C48" s="30">
        <v>348</v>
      </c>
      <c r="D48" s="30">
        <v>309</v>
      </c>
      <c r="E48" s="30">
        <v>183</v>
      </c>
      <c r="F48" s="31"/>
      <c r="G48" s="31"/>
      <c r="H48" s="155">
        <v>7.656</v>
      </c>
      <c r="I48" s="155">
        <v>6.798</v>
      </c>
      <c r="J48" s="155">
        <v>4.026</v>
      </c>
      <c r="K48" s="32"/>
    </row>
    <row r="49" spans="1:11" s="33" customFormat="1" ht="11.25" customHeight="1">
      <c r="A49" s="35" t="s">
        <v>39</v>
      </c>
      <c r="B49" s="29"/>
      <c r="C49" s="30">
        <v>16</v>
      </c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615</v>
      </c>
      <c r="D50" s="38">
        <v>350</v>
      </c>
      <c r="E50" s="38">
        <v>399</v>
      </c>
      <c r="F50" s="39">
        <v>114</v>
      </c>
      <c r="G50" s="40"/>
      <c r="H50" s="156">
        <v>10.735999999999999</v>
      </c>
      <c r="I50" s="157">
        <v>7.154</v>
      </c>
      <c r="J50" s="157">
        <v>6.831999999999999</v>
      </c>
      <c r="K50" s="41">
        <v>95.49902152641877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6">
        <v>0.038</v>
      </c>
      <c r="I52" s="157">
        <v>0.038</v>
      </c>
      <c r="J52" s="157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258</v>
      </c>
      <c r="D54" s="30">
        <v>215</v>
      </c>
      <c r="E54" s="30">
        <v>229</v>
      </c>
      <c r="F54" s="31"/>
      <c r="G54" s="31"/>
      <c r="H54" s="155">
        <v>6.45</v>
      </c>
      <c r="I54" s="155">
        <v>5.375</v>
      </c>
      <c r="J54" s="155">
        <v>5.153</v>
      </c>
      <c r="K54" s="32"/>
    </row>
    <row r="55" spans="1:11" s="33" customFormat="1" ht="11.25" customHeight="1">
      <c r="A55" s="35" t="s">
        <v>43</v>
      </c>
      <c r="B55" s="29"/>
      <c r="C55" s="30">
        <v>3</v>
      </c>
      <c r="D55" s="30">
        <v>5</v>
      </c>
      <c r="E55" s="30">
        <v>2</v>
      </c>
      <c r="F55" s="31"/>
      <c r="G55" s="31"/>
      <c r="H55" s="155">
        <v>0.048</v>
      </c>
      <c r="I55" s="155">
        <v>0.08</v>
      </c>
      <c r="J55" s="155">
        <v>0.016</v>
      </c>
      <c r="K55" s="32"/>
    </row>
    <row r="56" spans="1:11" s="33" customFormat="1" ht="11.25" customHeight="1">
      <c r="A56" s="35" t="s">
        <v>44</v>
      </c>
      <c r="B56" s="29"/>
      <c r="C56" s="30">
        <v>17</v>
      </c>
      <c r="D56" s="30"/>
      <c r="E56" s="30">
        <v>21</v>
      </c>
      <c r="F56" s="31"/>
      <c r="G56" s="31"/>
      <c r="H56" s="155">
        <v>0.306</v>
      </c>
      <c r="I56" s="155"/>
      <c r="J56" s="155">
        <v>0.37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2</v>
      </c>
      <c r="D58" s="30">
        <v>2</v>
      </c>
      <c r="E58" s="30">
        <v>2</v>
      </c>
      <c r="F58" s="31"/>
      <c r="G58" s="31"/>
      <c r="H58" s="155">
        <v>0.037</v>
      </c>
      <c r="I58" s="155">
        <v>0.037</v>
      </c>
      <c r="J58" s="155">
        <v>0.07</v>
      </c>
      <c r="K58" s="32"/>
    </row>
    <row r="59" spans="1:11" s="42" customFormat="1" ht="11.25" customHeight="1">
      <c r="A59" s="36" t="s">
        <v>47</v>
      </c>
      <c r="B59" s="37"/>
      <c r="C59" s="38">
        <v>280</v>
      </c>
      <c r="D59" s="38">
        <v>222</v>
      </c>
      <c r="E59" s="38">
        <v>254</v>
      </c>
      <c r="F59" s="39">
        <v>114.41441441441441</v>
      </c>
      <c r="G59" s="40"/>
      <c r="H59" s="156">
        <v>6.841</v>
      </c>
      <c r="I59" s="157">
        <v>5.492</v>
      </c>
      <c r="J59" s="157">
        <v>5.609</v>
      </c>
      <c r="K59" s="41">
        <v>102.13037144938092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307</v>
      </c>
      <c r="D61" s="30">
        <v>287</v>
      </c>
      <c r="E61" s="30">
        <v>240</v>
      </c>
      <c r="F61" s="31"/>
      <c r="G61" s="31"/>
      <c r="H61" s="155">
        <v>6.754</v>
      </c>
      <c r="I61" s="155">
        <v>7.395</v>
      </c>
      <c r="J61" s="155">
        <v>6.625</v>
      </c>
      <c r="K61" s="32"/>
    </row>
    <row r="62" spans="1:11" s="33" customFormat="1" ht="11.25" customHeight="1">
      <c r="A62" s="35" t="s">
        <v>49</v>
      </c>
      <c r="B62" s="29"/>
      <c r="C62" s="30">
        <v>13</v>
      </c>
      <c r="D62" s="30">
        <v>13</v>
      </c>
      <c r="E62" s="30">
        <v>13</v>
      </c>
      <c r="F62" s="31"/>
      <c r="G62" s="31"/>
      <c r="H62" s="155">
        <v>0.263</v>
      </c>
      <c r="I62" s="155">
        <v>0.263</v>
      </c>
      <c r="J62" s="155">
        <v>0.263</v>
      </c>
      <c r="K62" s="32"/>
    </row>
    <row r="63" spans="1:11" s="33" customFormat="1" ht="11.25" customHeight="1">
      <c r="A63" s="35" t="s">
        <v>50</v>
      </c>
      <c r="B63" s="29"/>
      <c r="C63" s="30">
        <v>193</v>
      </c>
      <c r="D63" s="30">
        <v>193</v>
      </c>
      <c r="E63" s="30">
        <v>217</v>
      </c>
      <c r="F63" s="31"/>
      <c r="G63" s="31"/>
      <c r="H63" s="155">
        <v>3.474</v>
      </c>
      <c r="I63" s="155">
        <v>3.474</v>
      </c>
      <c r="J63" s="155">
        <v>3.878</v>
      </c>
      <c r="K63" s="32"/>
    </row>
    <row r="64" spans="1:11" s="42" customFormat="1" ht="11.25" customHeight="1">
      <c r="A64" s="36" t="s">
        <v>51</v>
      </c>
      <c r="B64" s="37"/>
      <c r="C64" s="38">
        <v>513</v>
      </c>
      <c r="D64" s="38">
        <v>493</v>
      </c>
      <c r="E64" s="38">
        <v>470</v>
      </c>
      <c r="F64" s="39">
        <v>95.33468559837728</v>
      </c>
      <c r="G64" s="40"/>
      <c r="H64" s="156">
        <v>10.491</v>
      </c>
      <c r="I64" s="157">
        <v>11.132</v>
      </c>
      <c r="J64" s="157">
        <v>10.766</v>
      </c>
      <c r="K64" s="41">
        <v>96.71218109953287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936</v>
      </c>
      <c r="D66" s="38">
        <v>1132</v>
      </c>
      <c r="E66" s="38">
        <v>1300</v>
      </c>
      <c r="F66" s="39">
        <v>114.84098939929329</v>
      </c>
      <c r="G66" s="40"/>
      <c r="H66" s="156">
        <v>20.498</v>
      </c>
      <c r="I66" s="157">
        <v>22.074</v>
      </c>
      <c r="J66" s="157">
        <v>23.01</v>
      </c>
      <c r="K66" s="41">
        <v>104.24028268551235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205</v>
      </c>
      <c r="D68" s="30">
        <v>212</v>
      </c>
      <c r="E68" s="30">
        <v>210</v>
      </c>
      <c r="F68" s="31"/>
      <c r="G68" s="31"/>
      <c r="H68" s="155">
        <v>3.075</v>
      </c>
      <c r="I68" s="155">
        <v>3.498</v>
      </c>
      <c r="J68" s="155">
        <v>3.2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>
        <v>205</v>
      </c>
      <c r="D70" s="38">
        <v>212</v>
      </c>
      <c r="E70" s="38">
        <v>210</v>
      </c>
      <c r="F70" s="39">
        <v>99.05660377358491</v>
      </c>
      <c r="G70" s="40"/>
      <c r="H70" s="156">
        <v>3.075</v>
      </c>
      <c r="I70" s="157">
        <v>3.498</v>
      </c>
      <c r="J70" s="157">
        <v>3.2</v>
      </c>
      <c r="K70" s="41">
        <v>91.48084619782732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340</v>
      </c>
      <c r="D72" s="30">
        <v>300</v>
      </c>
      <c r="E72" s="30">
        <v>871</v>
      </c>
      <c r="F72" s="31"/>
      <c r="G72" s="31"/>
      <c r="H72" s="155">
        <v>3.85</v>
      </c>
      <c r="I72" s="155">
        <v>3.45</v>
      </c>
      <c r="J72" s="155">
        <v>4.1</v>
      </c>
      <c r="K72" s="32"/>
    </row>
    <row r="73" spans="1:11" s="33" customFormat="1" ht="11.25" customHeight="1">
      <c r="A73" s="35" t="s">
        <v>57</v>
      </c>
      <c r="B73" s="29"/>
      <c r="C73" s="30">
        <v>43</v>
      </c>
      <c r="D73" s="30">
        <v>43</v>
      </c>
      <c r="E73" s="30">
        <v>45</v>
      </c>
      <c r="F73" s="31"/>
      <c r="G73" s="31"/>
      <c r="H73" s="155">
        <v>0.774</v>
      </c>
      <c r="I73" s="155">
        <v>0.774</v>
      </c>
      <c r="J73" s="155">
        <v>0.774</v>
      </c>
      <c r="K73" s="32"/>
    </row>
    <row r="74" spans="1:11" s="33" customFormat="1" ht="11.25" customHeight="1">
      <c r="A74" s="35" t="s">
        <v>58</v>
      </c>
      <c r="B74" s="29"/>
      <c r="C74" s="30">
        <v>70</v>
      </c>
      <c r="D74" s="30">
        <v>20</v>
      </c>
      <c r="E74" s="30">
        <v>90</v>
      </c>
      <c r="F74" s="31"/>
      <c r="G74" s="31"/>
      <c r="H74" s="155">
        <v>1.4</v>
      </c>
      <c r="I74" s="155">
        <v>0.4</v>
      </c>
      <c r="J74" s="155">
        <v>1.5</v>
      </c>
      <c r="K74" s="32"/>
    </row>
    <row r="75" spans="1:11" s="33" customFormat="1" ht="11.25" customHeight="1">
      <c r="A75" s="35" t="s">
        <v>59</v>
      </c>
      <c r="B75" s="29"/>
      <c r="C75" s="30">
        <v>174</v>
      </c>
      <c r="D75" s="30">
        <v>133</v>
      </c>
      <c r="E75" s="30">
        <v>174</v>
      </c>
      <c r="F75" s="31"/>
      <c r="G75" s="31"/>
      <c r="H75" s="155">
        <v>1.836</v>
      </c>
      <c r="I75" s="155">
        <v>0.808</v>
      </c>
      <c r="J75" s="155">
        <v>0.808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10</v>
      </c>
      <c r="D77" s="30">
        <v>14</v>
      </c>
      <c r="E77" s="30">
        <v>14</v>
      </c>
      <c r="F77" s="31"/>
      <c r="G77" s="31"/>
      <c r="H77" s="155">
        <v>0.12</v>
      </c>
      <c r="I77" s="155">
        <v>0.168</v>
      </c>
      <c r="J77" s="155">
        <v>0.168</v>
      </c>
      <c r="K77" s="32"/>
    </row>
    <row r="78" spans="1:11" s="33" customFormat="1" ht="11.25" customHeight="1">
      <c r="A78" s="35" t="s">
        <v>62</v>
      </c>
      <c r="B78" s="29"/>
      <c r="C78" s="30">
        <v>16</v>
      </c>
      <c r="D78" s="30">
        <v>16</v>
      </c>
      <c r="E78" s="30">
        <v>15</v>
      </c>
      <c r="F78" s="31"/>
      <c r="G78" s="31"/>
      <c r="H78" s="155">
        <v>0.304</v>
      </c>
      <c r="I78" s="155">
        <v>0.304</v>
      </c>
      <c r="J78" s="155">
        <v>0.3</v>
      </c>
      <c r="K78" s="32"/>
    </row>
    <row r="79" spans="1:11" s="33" customFormat="1" ht="11.25" customHeight="1">
      <c r="A79" s="35" t="s">
        <v>63</v>
      </c>
      <c r="B79" s="29"/>
      <c r="C79" s="30">
        <v>32</v>
      </c>
      <c r="D79" s="30">
        <v>150</v>
      </c>
      <c r="E79" s="30">
        <v>120</v>
      </c>
      <c r="F79" s="31"/>
      <c r="G79" s="31"/>
      <c r="H79" s="155">
        <v>0.528</v>
      </c>
      <c r="I79" s="155">
        <v>2.475</v>
      </c>
      <c r="J79" s="155">
        <v>2.28</v>
      </c>
      <c r="K79" s="32"/>
    </row>
    <row r="80" spans="1:11" s="42" customFormat="1" ht="11.25" customHeight="1">
      <c r="A80" s="43" t="s">
        <v>64</v>
      </c>
      <c r="B80" s="37"/>
      <c r="C80" s="38">
        <v>685</v>
      </c>
      <c r="D80" s="38">
        <v>676</v>
      </c>
      <c r="E80" s="38">
        <v>1329</v>
      </c>
      <c r="F80" s="39">
        <v>196.5976331360947</v>
      </c>
      <c r="G80" s="40"/>
      <c r="H80" s="156">
        <v>8.812000000000001</v>
      </c>
      <c r="I80" s="157">
        <v>8.379000000000001</v>
      </c>
      <c r="J80" s="157">
        <v>9.93</v>
      </c>
      <c r="K80" s="41">
        <v>118.51056211958466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23</v>
      </c>
      <c r="D82" s="30">
        <v>23</v>
      </c>
      <c r="E82" s="30">
        <v>23</v>
      </c>
      <c r="F82" s="31"/>
      <c r="G82" s="31"/>
      <c r="H82" s="155">
        <v>0.443</v>
      </c>
      <c r="I82" s="155">
        <v>0.438</v>
      </c>
      <c r="J82" s="155">
        <v>0.438</v>
      </c>
      <c r="K82" s="32"/>
    </row>
    <row r="83" spans="1:11" s="33" customFormat="1" ht="11.25" customHeight="1">
      <c r="A83" s="35" t="s">
        <v>66</v>
      </c>
      <c r="B83" s="29"/>
      <c r="C83" s="30">
        <v>35</v>
      </c>
      <c r="D83" s="30">
        <v>35</v>
      </c>
      <c r="E83" s="30">
        <v>35</v>
      </c>
      <c r="F83" s="31"/>
      <c r="G83" s="31"/>
      <c r="H83" s="155">
        <v>0.688</v>
      </c>
      <c r="I83" s="155">
        <v>0.688</v>
      </c>
      <c r="J83" s="155">
        <v>0.69</v>
      </c>
      <c r="K83" s="32"/>
    </row>
    <row r="84" spans="1:11" s="42" customFormat="1" ht="11.25" customHeight="1">
      <c r="A84" s="36" t="s">
        <v>67</v>
      </c>
      <c r="B84" s="37"/>
      <c r="C84" s="38">
        <v>58</v>
      </c>
      <c r="D84" s="38">
        <v>58</v>
      </c>
      <c r="E84" s="38">
        <v>58</v>
      </c>
      <c r="F84" s="39">
        <v>100</v>
      </c>
      <c r="G84" s="40"/>
      <c r="H84" s="156">
        <v>1.131</v>
      </c>
      <c r="I84" s="157">
        <v>1.126</v>
      </c>
      <c r="J84" s="157">
        <v>1.128</v>
      </c>
      <c r="K84" s="41">
        <v>100.17761989342806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4501</v>
      </c>
      <c r="D87" s="53">
        <v>4299</v>
      </c>
      <c r="E87" s="53">
        <v>5054</v>
      </c>
      <c r="F87" s="54">
        <f>IF(D87&gt;0,100*E87/D87,0)</f>
        <v>117.56222377297046</v>
      </c>
      <c r="G87" s="40"/>
      <c r="H87" s="160">
        <v>81.53</v>
      </c>
      <c r="I87" s="161">
        <v>79.21600000000001</v>
      </c>
      <c r="J87" s="161">
        <v>77.222</v>
      </c>
      <c r="K87" s="54">
        <f>IF(I87&gt;0,100*J87/I87,0)</f>
        <v>97.48283175116137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6" zoomScaleSheetLayoutView="96" zoomScalePageLayoutView="0" workbookViewId="0" topLeftCell="A70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5.4218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9</v>
      </c>
      <c r="F7" s="22" t="str">
        <f>CONCATENATE(D6,"=100")</f>
        <v>2020=100</v>
      </c>
      <c r="G7" s="23"/>
      <c r="H7" s="20" t="s">
        <v>7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5.61</v>
      </c>
      <c r="D24" s="38">
        <v>6</v>
      </c>
      <c r="E24" s="38">
        <v>6</v>
      </c>
      <c r="F24" s="39">
        <v>100</v>
      </c>
      <c r="G24" s="40"/>
      <c r="H24" s="156">
        <v>1.008</v>
      </c>
      <c r="I24" s="157">
        <v>1.008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234</v>
      </c>
      <c r="D26" s="38">
        <v>215</v>
      </c>
      <c r="E26" s="38">
        <v>215</v>
      </c>
      <c r="F26" s="39">
        <v>100</v>
      </c>
      <c r="G26" s="40"/>
      <c r="H26" s="156">
        <v>70.317</v>
      </c>
      <c r="I26" s="157">
        <v>70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10.33</v>
      </c>
      <c r="D39" s="38">
        <v>10</v>
      </c>
      <c r="E39" s="38">
        <v>9</v>
      </c>
      <c r="F39" s="39">
        <v>90</v>
      </c>
      <c r="G39" s="40"/>
      <c r="H39" s="156">
        <v>1.55</v>
      </c>
      <c r="I39" s="157">
        <v>1.5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66</v>
      </c>
      <c r="D54" s="30">
        <v>68</v>
      </c>
      <c r="E54" s="30">
        <v>69</v>
      </c>
      <c r="F54" s="31"/>
      <c r="G54" s="31"/>
      <c r="H54" s="155">
        <v>26.4</v>
      </c>
      <c r="I54" s="155">
        <v>26.52</v>
      </c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>
        <v>130</v>
      </c>
      <c r="D56" s="30">
        <v>130</v>
      </c>
      <c r="E56" s="30">
        <v>130</v>
      </c>
      <c r="F56" s="31"/>
      <c r="G56" s="31"/>
      <c r="H56" s="155">
        <v>52</v>
      </c>
      <c r="I56" s="155">
        <v>48.912</v>
      </c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>
        <v>1.96</v>
      </c>
      <c r="D59" s="38">
        <v>198</v>
      </c>
      <c r="E59" s="38">
        <v>199</v>
      </c>
      <c r="F59" s="39">
        <v>100.5050505050505</v>
      </c>
      <c r="G59" s="40"/>
      <c r="H59" s="156">
        <v>78.4</v>
      </c>
      <c r="I59" s="157">
        <v>75.432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>
        <v>3</v>
      </c>
      <c r="D63" s="30">
        <v>4</v>
      </c>
      <c r="E63" s="30">
        <v>3</v>
      </c>
      <c r="F63" s="31"/>
      <c r="G63" s="31"/>
      <c r="H63" s="155">
        <v>0.225</v>
      </c>
      <c r="I63" s="155">
        <v>0.225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0.03</v>
      </c>
      <c r="D64" s="38">
        <v>4</v>
      </c>
      <c r="E64" s="38">
        <v>3</v>
      </c>
      <c r="F64" s="39">
        <v>75</v>
      </c>
      <c r="G64" s="40"/>
      <c r="H64" s="156">
        <v>0.225</v>
      </c>
      <c r="I64" s="157">
        <v>0.225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/>
      <c r="I66" s="157"/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1.67</v>
      </c>
      <c r="D77" s="30">
        <v>2</v>
      </c>
      <c r="E77" s="30">
        <v>2</v>
      </c>
      <c r="F77" s="31"/>
      <c r="G77" s="31"/>
      <c r="H77" s="155">
        <v>0.267</v>
      </c>
      <c r="I77" s="155">
        <v>0.267</v>
      </c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>
        <v>0.0167</v>
      </c>
      <c r="D80" s="38">
        <v>2</v>
      </c>
      <c r="E80" s="38">
        <v>2</v>
      </c>
      <c r="F80" s="39">
        <v>100</v>
      </c>
      <c r="G80" s="40"/>
      <c r="H80" s="156">
        <v>0.267</v>
      </c>
      <c r="I80" s="157">
        <v>0.267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>
        <v>0.8</v>
      </c>
      <c r="D83" s="30"/>
      <c r="E83" s="30"/>
      <c r="F83" s="31"/>
      <c r="G83" s="31"/>
      <c r="H83" s="155">
        <v>0.056</v>
      </c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>
        <v>0.008</v>
      </c>
      <c r="D84" s="38"/>
      <c r="E84" s="38"/>
      <c r="F84" s="39"/>
      <c r="G84" s="40"/>
      <c r="H84" s="156">
        <v>0.056</v>
      </c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251.95470000000003</v>
      </c>
      <c r="D87" s="53">
        <v>435</v>
      </c>
      <c r="E87" s="53">
        <v>434</v>
      </c>
      <c r="F87" s="54">
        <f>IF(D87&gt;0,100*E87/D87,0)</f>
        <v>99.77011494252874</v>
      </c>
      <c r="G87" s="40"/>
      <c r="H87" s="160">
        <v>151.82299999999998</v>
      </c>
      <c r="I87" s="161">
        <v>148.432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="96" zoomScaleNormal="96" zoomScalePageLayoutView="0" workbookViewId="0" topLeftCell="A7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9.28125" style="62" bestFit="1" customWidth="1"/>
    <col min="4" max="4" width="11.421875" style="62" bestFit="1" customWidth="1"/>
    <col min="5" max="5" width="5.140625" style="62" bestFit="1" customWidth="1"/>
    <col min="6" max="6" width="7.8515625" style="62" bestFit="1" customWidth="1"/>
    <col min="7" max="7" width="0.71875" style="62" customWidth="1"/>
    <col min="8" max="8" width="9.28125" style="62" bestFit="1" customWidth="1"/>
    <col min="9" max="9" width="11.421875" style="62" bestFit="1" customWidth="1"/>
    <col min="10" max="10" width="5.140625" style="62" bestFit="1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2020=100</v>
      </c>
      <c r="G7" s="23"/>
      <c r="H7" s="20" t="s">
        <v>337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>
        <v>1</v>
      </c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56">
        <v>0.066</v>
      </c>
      <c r="I24" s="157">
        <v>0.066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56">
        <v>7.104</v>
      </c>
      <c r="I26" s="157">
        <v>6.8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0.11</v>
      </c>
      <c r="D30" s="30"/>
      <c r="E30" s="30"/>
      <c r="F30" s="31"/>
      <c r="G30" s="31"/>
      <c r="H30" s="155">
        <v>0.019</v>
      </c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>
        <v>0.0011</v>
      </c>
      <c r="D31" s="38"/>
      <c r="E31" s="38"/>
      <c r="F31" s="39"/>
      <c r="G31" s="40"/>
      <c r="H31" s="156">
        <v>0.019</v>
      </c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0.86</v>
      </c>
      <c r="D39" s="38">
        <v>1</v>
      </c>
      <c r="E39" s="38">
        <v>1</v>
      </c>
      <c r="F39" s="39">
        <v>100</v>
      </c>
      <c r="G39" s="40"/>
      <c r="H39" s="156">
        <v>0.114</v>
      </c>
      <c r="I39" s="157">
        <v>0.07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>
        <v>0.72</v>
      </c>
      <c r="D47" s="30"/>
      <c r="E47" s="30"/>
      <c r="F47" s="31"/>
      <c r="G47" s="31"/>
      <c r="H47" s="155">
        <v>0.198</v>
      </c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1</v>
      </c>
      <c r="D50" s="38"/>
      <c r="E50" s="38"/>
      <c r="F50" s="39"/>
      <c r="G50" s="40"/>
      <c r="H50" s="156">
        <v>0.198</v>
      </c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12</v>
      </c>
      <c r="D54" s="30">
        <v>12</v>
      </c>
      <c r="E54" s="30">
        <v>13</v>
      </c>
      <c r="F54" s="31"/>
      <c r="G54" s="31"/>
      <c r="H54" s="155">
        <v>3.6</v>
      </c>
      <c r="I54" s="155">
        <v>3.42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1</v>
      </c>
      <c r="D55" s="30">
        <v>1</v>
      </c>
      <c r="E55" s="30">
        <v>1</v>
      </c>
      <c r="F55" s="31"/>
      <c r="G55" s="31"/>
      <c r="H55" s="155">
        <v>0.26</v>
      </c>
      <c r="I55" s="155">
        <v>0.26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26</v>
      </c>
      <c r="D56" s="30">
        <v>26</v>
      </c>
      <c r="E56" s="30">
        <v>27</v>
      </c>
      <c r="F56" s="31"/>
      <c r="G56" s="31"/>
      <c r="H56" s="155">
        <v>6.5</v>
      </c>
      <c r="I56" s="155">
        <v>5.83</v>
      </c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>
        <v>0.39</v>
      </c>
      <c r="D59" s="38">
        <v>39</v>
      </c>
      <c r="E59" s="38">
        <v>41</v>
      </c>
      <c r="F59" s="39">
        <v>105.12820512820512</v>
      </c>
      <c r="G59" s="40"/>
      <c r="H59" s="156">
        <v>10.36</v>
      </c>
      <c r="I59" s="157">
        <v>9.51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>
        <v>1</v>
      </c>
      <c r="E66" s="38">
        <v>1</v>
      </c>
      <c r="F66" s="39">
        <v>100</v>
      </c>
      <c r="G66" s="40"/>
      <c r="H66" s="156"/>
      <c r="I66" s="157">
        <v>0.001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</v>
      </c>
      <c r="D72" s="30">
        <v>2</v>
      </c>
      <c r="E72" s="30"/>
      <c r="F72" s="31"/>
      <c r="G72" s="31"/>
      <c r="H72" s="155">
        <v>0.16</v>
      </c>
      <c r="I72" s="155">
        <v>0.16</v>
      </c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1</v>
      </c>
      <c r="D75" s="30">
        <v>1</v>
      </c>
      <c r="E75" s="30">
        <v>5</v>
      </c>
      <c r="F75" s="31"/>
      <c r="G75" s="31"/>
      <c r="H75" s="155">
        <v>0.16</v>
      </c>
      <c r="I75" s="155">
        <v>0.16</v>
      </c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1</v>
      </c>
      <c r="D77" s="30">
        <v>1</v>
      </c>
      <c r="E77" s="30">
        <v>1</v>
      </c>
      <c r="F77" s="31"/>
      <c r="G77" s="31"/>
      <c r="H77" s="155">
        <v>0.16</v>
      </c>
      <c r="I77" s="155">
        <v>0.16</v>
      </c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>
        <v>0.04</v>
      </c>
      <c r="D80" s="38">
        <v>4</v>
      </c>
      <c r="E80" s="38">
        <v>6</v>
      </c>
      <c r="F80" s="39">
        <v>150</v>
      </c>
      <c r="G80" s="40"/>
      <c r="H80" s="156">
        <v>0.48</v>
      </c>
      <c r="I80" s="157">
        <v>0.48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50.101299999999995</v>
      </c>
      <c r="D87" s="53">
        <v>93</v>
      </c>
      <c r="E87" s="53">
        <v>98</v>
      </c>
      <c r="F87" s="54">
        <f>IF(D87&gt;0,100*E87/D87,0)</f>
        <v>105.3763440860215</v>
      </c>
      <c r="G87" s="40"/>
      <c r="H87" s="160">
        <v>18.341</v>
      </c>
      <c r="I87" s="161">
        <v>16.927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="96" zoomScaleNormal="96" zoomScalePageLayoutView="0" workbookViewId="0" topLeftCell="A67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0.7109375" style="62" bestFit="1" customWidth="1"/>
    <col min="4" max="4" width="13.140625" style="62" bestFit="1" customWidth="1"/>
    <col min="5" max="5" width="6.8515625" style="62" bestFit="1" customWidth="1"/>
    <col min="6" max="6" width="9.140625" style="62" bestFit="1" customWidth="1"/>
    <col min="7" max="7" width="0.71875" style="62" customWidth="1"/>
    <col min="8" max="8" width="10.7109375" style="62" bestFit="1" customWidth="1"/>
    <col min="9" max="9" width="13.140625" style="62" bestFit="1" customWidth="1"/>
    <col min="10" max="10" width="5.574218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>
        <v>4</v>
      </c>
      <c r="F9" s="31"/>
      <c r="G9" s="31"/>
      <c r="H9" s="155"/>
      <c r="I9" s="155">
        <v>0.096</v>
      </c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5</v>
      </c>
      <c r="F11" s="31"/>
      <c r="G11" s="31"/>
      <c r="H11" s="155"/>
      <c r="I11" s="155">
        <v>0.13</v>
      </c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20</v>
      </c>
      <c r="F12" s="31"/>
      <c r="G12" s="31"/>
      <c r="H12" s="155"/>
      <c r="I12" s="155">
        <v>0.48</v>
      </c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>
        <v>29</v>
      </c>
      <c r="F13" s="39"/>
      <c r="G13" s="40"/>
      <c r="H13" s="156"/>
      <c r="I13" s="157">
        <v>0.706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6">
        <v>0.014</v>
      </c>
      <c r="I15" s="157">
        <v>0.014</v>
      </c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49</v>
      </c>
      <c r="D19" s="30">
        <v>23</v>
      </c>
      <c r="E19" s="30">
        <v>49</v>
      </c>
      <c r="F19" s="31"/>
      <c r="G19" s="31"/>
      <c r="H19" s="155">
        <v>0.368</v>
      </c>
      <c r="I19" s="155">
        <v>0.207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49</v>
      </c>
      <c r="D22" s="38">
        <v>23</v>
      </c>
      <c r="E22" s="38">
        <v>49</v>
      </c>
      <c r="F22" s="39">
        <v>213.04347826086956</v>
      </c>
      <c r="G22" s="40"/>
      <c r="H22" s="156">
        <v>0.368</v>
      </c>
      <c r="I22" s="157">
        <v>0.207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5958</v>
      </c>
      <c r="D24" s="38">
        <v>5307</v>
      </c>
      <c r="E24" s="38">
        <v>5307</v>
      </c>
      <c r="F24" s="39">
        <v>100</v>
      </c>
      <c r="G24" s="40"/>
      <c r="H24" s="156">
        <v>75.965</v>
      </c>
      <c r="I24" s="157">
        <v>72.474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207</v>
      </c>
      <c r="D26" s="38">
        <v>204</v>
      </c>
      <c r="E26" s="38">
        <v>210</v>
      </c>
      <c r="F26" s="39">
        <v>102.94117647058823</v>
      </c>
      <c r="G26" s="40"/>
      <c r="H26" s="156">
        <v>2.7</v>
      </c>
      <c r="I26" s="157">
        <v>2.9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114</v>
      </c>
      <c r="D28" s="30">
        <v>4</v>
      </c>
      <c r="E28" s="30">
        <v>11</v>
      </c>
      <c r="F28" s="31"/>
      <c r="G28" s="31"/>
      <c r="H28" s="155">
        <v>0.1</v>
      </c>
      <c r="I28" s="155">
        <v>0.125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>
        <v>3</v>
      </c>
      <c r="E29" s="30"/>
      <c r="F29" s="31"/>
      <c r="G29" s="31"/>
      <c r="H29" s="155">
        <v>0.039</v>
      </c>
      <c r="I29" s="155">
        <v>0.075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1878</v>
      </c>
      <c r="D30" s="30">
        <v>1666</v>
      </c>
      <c r="E30" s="30">
        <v>2121</v>
      </c>
      <c r="F30" s="31"/>
      <c r="G30" s="31"/>
      <c r="H30" s="155">
        <v>39.345</v>
      </c>
      <c r="I30" s="155">
        <v>25.808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1995</v>
      </c>
      <c r="D31" s="38">
        <v>1673</v>
      </c>
      <c r="E31" s="38">
        <v>2132</v>
      </c>
      <c r="F31" s="39">
        <v>127.43574417214585</v>
      </c>
      <c r="G31" s="40"/>
      <c r="H31" s="156">
        <v>39.484</v>
      </c>
      <c r="I31" s="157">
        <v>26.008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62</v>
      </c>
      <c r="D33" s="30">
        <v>58</v>
      </c>
      <c r="E33" s="30">
        <v>50</v>
      </c>
      <c r="F33" s="31"/>
      <c r="G33" s="31"/>
      <c r="H33" s="155">
        <v>1.1</v>
      </c>
      <c r="I33" s="155">
        <v>0.94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28</v>
      </c>
      <c r="D34" s="30">
        <v>10</v>
      </c>
      <c r="E34" s="30">
        <v>10</v>
      </c>
      <c r="F34" s="31"/>
      <c r="G34" s="31"/>
      <c r="H34" s="155">
        <v>0.64</v>
      </c>
      <c r="I34" s="155">
        <v>0.25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9</v>
      </c>
      <c r="D35" s="30">
        <v>9</v>
      </c>
      <c r="E35" s="30">
        <v>5</v>
      </c>
      <c r="F35" s="31"/>
      <c r="G35" s="31"/>
      <c r="H35" s="155">
        <v>0.045</v>
      </c>
      <c r="I35" s="155">
        <v>0.12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35</v>
      </c>
      <c r="D36" s="30">
        <v>19</v>
      </c>
      <c r="E36" s="30">
        <v>19</v>
      </c>
      <c r="F36" s="31"/>
      <c r="G36" s="31"/>
      <c r="H36" s="155">
        <v>0.7</v>
      </c>
      <c r="I36" s="155">
        <v>0.38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134</v>
      </c>
      <c r="D37" s="38">
        <v>96</v>
      </c>
      <c r="E37" s="38">
        <v>84</v>
      </c>
      <c r="F37" s="39">
        <v>87.5</v>
      </c>
      <c r="G37" s="40"/>
      <c r="H37" s="156">
        <v>2.4850000000000003</v>
      </c>
      <c r="I37" s="157">
        <v>1.69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27</v>
      </c>
      <c r="D39" s="38">
        <v>25</v>
      </c>
      <c r="E39" s="38">
        <v>25</v>
      </c>
      <c r="F39" s="39">
        <v>100</v>
      </c>
      <c r="G39" s="40"/>
      <c r="H39" s="156">
        <v>0.51</v>
      </c>
      <c r="I39" s="157">
        <v>0.48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>
        <v>10</v>
      </c>
      <c r="D42" s="30">
        <v>15</v>
      </c>
      <c r="E42" s="30"/>
      <c r="F42" s="31"/>
      <c r="G42" s="31"/>
      <c r="H42" s="155">
        <v>0.17</v>
      </c>
      <c r="I42" s="155">
        <v>0.255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38</v>
      </c>
      <c r="D43" s="30">
        <v>26</v>
      </c>
      <c r="E43" s="30">
        <v>25</v>
      </c>
      <c r="F43" s="31"/>
      <c r="G43" s="31"/>
      <c r="H43" s="155">
        <v>0.38</v>
      </c>
      <c r="I43" s="155">
        <v>0.364</v>
      </c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>
        <v>2</v>
      </c>
      <c r="D46" s="30">
        <v>1</v>
      </c>
      <c r="E46" s="30">
        <v>11</v>
      </c>
      <c r="F46" s="31"/>
      <c r="G46" s="31"/>
      <c r="H46" s="155">
        <v>0.036</v>
      </c>
      <c r="I46" s="155">
        <v>0.018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22</v>
      </c>
      <c r="D47" s="30">
        <v>46</v>
      </c>
      <c r="E47" s="30">
        <v>11</v>
      </c>
      <c r="F47" s="31"/>
      <c r="G47" s="31"/>
      <c r="H47" s="155">
        <v>0.264</v>
      </c>
      <c r="I47" s="155">
        <v>0.276</v>
      </c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72</v>
      </c>
      <c r="D50" s="38">
        <v>88</v>
      </c>
      <c r="E50" s="38">
        <v>47</v>
      </c>
      <c r="F50" s="39">
        <v>53.40909090909091</v>
      </c>
      <c r="G50" s="40"/>
      <c r="H50" s="156">
        <v>0.8500000000000001</v>
      </c>
      <c r="I50" s="157">
        <v>0.913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56">
        <v>0.15</v>
      </c>
      <c r="I52" s="157">
        <v>0.15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2041</v>
      </c>
      <c r="D54" s="30">
        <v>1670</v>
      </c>
      <c r="E54" s="30">
        <v>1460</v>
      </c>
      <c r="F54" s="31"/>
      <c r="G54" s="31"/>
      <c r="H54" s="155">
        <v>24.878</v>
      </c>
      <c r="I54" s="155">
        <v>21.9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80</v>
      </c>
      <c r="D55" s="30">
        <v>70</v>
      </c>
      <c r="E55" s="30">
        <v>97</v>
      </c>
      <c r="F55" s="31"/>
      <c r="G55" s="31"/>
      <c r="H55" s="155">
        <v>0.886</v>
      </c>
      <c r="I55" s="155">
        <v>0.84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85</v>
      </c>
      <c r="D56" s="30">
        <v>17</v>
      </c>
      <c r="E56" s="30"/>
      <c r="F56" s="31"/>
      <c r="G56" s="31"/>
      <c r="H56" s="155">
        <v>0.25</v>
      </c>
      <c r="I56" s="155">
        <v>0.245</v>
      </c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23</v>
      </c>
      <c r="D58" s="30">
        <v>14</v>
      </c>
      <c r="E58" s="30">
        <v>5</v>
      </c>
      <c r="F58" s="31"/>
      <c r="G58" s="31"/>
      <c r="H58" s="155">
        <v>0.276</v>
      </c>
      <c r="I58" s="155">
        <v>0.168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2229</v>
      </c>
      <c r="D59" s="38">
        <v>1771</v>
      </c>
      <c r="E59" s="38">
        <v>1562</v>
      </c>
      <c r="F59" s="39">
        <v>88.19875776397515</v>
      </c>
      <c r="G59" s="40"/>
      <c r="H59" s="156">
        <v>26.29</v>
      </c>
      <c r="I59" s="157">
        <v>23.153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2380</v>
      </c>
      <c r="D61" s="30">
        <v>2410</v>
      </c>
      <c r="E61" s="30">
        <v>2500</v>
      </c>
      <c r="F61" s="31"/>
      <c r="G61" s="31"/>
      <c r="H61" s="155">
        <v>58.75</v>
      </c>
      <c r="I61" s="155">
        <v>60.625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68</v>
      </c>
      <c r="D62" s="30">
        <v>68</v>
      </c>
      <c r="E62" s="30">
        <v>68</v>
      </c>
      <c r="F62" s="31"/>
      <c r="G62" s="31"/>
      <c r="H62" s="155">
        <v>1.357</v>
      </c>
      <c r="I62" s="155">
        <v>1.357</v>
      </c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>
        <v>2448</v>
      </c>
      <c r="D64" s="38">
        <v>2478</v>
      </c>
      <c r="E64" s="38">
        <v>2568</v>
      </c>
      <c r="F64" s="39">
        <v>103.6319612590799</v>
      </c>
      <c r="G64" s="40"/>
      <c r="H64" s="156">
        <v>60.107</v>
      </c>
      <c r="I64" s="157">
        <v>61.982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12088</v>
      </c>
      <c r="D66" s="38">
        <v>12596</v>
      </c>
      <c r="E66" s="38">
        <v>13021</v>
      </c>
      <c r="F66" s="39">
        <v>103.37408701174976</v>
      </c>
      <c r="G66" s="40"/>
      <c r="H66" s="156">
        <v>202.233</v>
      </c>
      <c r="I66" s="157">
        <v>223.554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5630</v>
      </c>
      <c r="D68" s="30">
        <v>4500</v>
      </c>
      <c r="E68" s="30">
        <v>4500</v>
      </c>
      <c r="F68" s="31"/>
      <c r="G68" s="31"/>
      <c r="H68" s="155">
        <v>67.7</v>
      </c>
      <c r="I68" s="155">
        <v>58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20</v>
      </c>
      <c r="D69" s="30">
        <v>20</v>
      </c>
      <c r="E69" s="30">
        <v>20</v>
      </c>
      <c r="F69" s="31"/>
      <c r="G69" s="31"/>
      <c r="H69" s="155">
        <v>0.13</v>
      </c>
      <c r="I69" s="155">
        <v>0.25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5650</v>
      </c>
      <c r="D70" s="38">
        <v>4520</v>
      </c>
      <c r="E70" s="38">
        <v>4520</v>
      </c>
      <c r="F70" s="39">
        <v>100</v>
      </c>
      <c r="G70" s="40"/>
      <c r="H70" s="156">
        <v>67.83</v>
      </c>
      <c r="I70" s="157">
        <v>58.25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561</v>
      </c>
      <c r="D72" s="30">
        <v>548</v>
      </c>
      <c r="E72" s="30">
        <v>592</v>
      </c>
      <c r="F72" s="31"/>
      <c r="G72" s="31"/>
      <c r="H72" s="155">
        <v>12.175</v>
      </c>
      <c r="I72" s="155">
        <v>13.304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360</v>
      </c>
      <c r="D73" s="30">
        <v>360</v>
      </c>
      <c r="E73" s="30">
        <v>375</v>
      </c>
      <c r="F73" s="31"/>
      <c r="G73" s="31"/>
      <c r="H73" s="155">
        <v>16.923</v>
      </c>
      <c r="I73" s="155">
        <v>17.08</v>
      </c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>
        <v>1</v>
      </c>
      <c r="E74" s="30"/>
      <c r="F74" s="31"/>
      <c r="G74" s="31"/>
      <c r="H74" s="155">
        <v>0.025</v>
      </c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1504</v>
      </c>
      <c r="D75" s="30">
        <v>1577</v>
      </c>
      <c r="E75" s="30">
        <v>1350</v>
      </c>
      <c r="F75" s="31"/>
      <c r="G75" s="31"/>
      <c r="H75" s="155">
        <v>29.497</v>
      </c>
      <c r="I75" s="155">
        <v>25.881</v>
      </c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34</v>
      </c>
      <c r="D77" s="30">
        <v>36</v>
      </c>
      <c r="E77" s="30">
        <v>36</v>
      </c>
      <c r="F77" s="31"/>
      <c r="G77" s="31"/>
      <c r="H77" s="155">
        <v>0.398</v>
      </c>
      <c r="I77" s="155">
        <v>0.418</v>
      </c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>
        <v>10</v>
      </c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>
        <v>201</v>
      </c>
      <c r="D79" s="30">
        <v>180</v>
      </c>
      <c r="E79" s="30">
        <v>80</v>
      </c>
      <c r="F79" s="31"/>
      <c r="G79" s="31"/>
      <c r="H79" s="155">
        <v>5.085</v>
      </c>
      <c r="I79" s="155">
        <v>2.52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2660</v>
      </c>
      <c r="D80" s="38">
        <v>2712</v>
      </c>
      <c r="E80" s="38">
        <v>2433</v>
      </c>
      <c r="F80" s="39">
        <v>89.71238938053098</v>
      </c>
      <c r="G80" s="40"/>
      <c r="H80" s="156">
        <v>64.103</v>
      </c>
      <c r="I80" s="157">
        <v>59.203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>
        <v>0.205</v>
      </c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>
        <v>0.205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33528</v>
      </c>
      <c r="D87" s="53">
        <v>31504</v>
      </c>
      <c r="E87" s="53">
        <v>31998</v>
      </c>
      <c r="F87" s="54">
        <f>IF(D87&gt;0,100*E87/D87,0)</f>
        <v>101.56805485017776</v>
      </c>
      <c r="G87" s="40"/>
      <c r="H87" s="160">
        <v>543.0889999999999</v>
      </c>
      <c r="I87" s="161">
        <v>531.889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6" zoomScaleSheetLayoutView="96" zoomScalePageLayoutView="0" workbookViewId="0" topLeftCell="A67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5.4218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" t="s">
        <v>7</v>
      </c>
      <c r="D7" s="21" t="s">
        <v>7</v>
      </c>
      <c r="E7" s="21">
        <v>9</v>
      </c>
      <c r="F7" s="22" t="str">
        <f>CONCATENATE(D6,"=100")</f>
        <v>2020=100</v>
      </c>
      <c r="G7" s="23"/>
      <c r="H7" s="21" t="s">
        <v>7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</v>
      </c>
      <c r="D24" s="38">
        <v>1</v>
      </c>
      <c r="E24" s="38">
        <v>4</v>
      </c>
      <c r="F24" s="39">
        <v>400</v>
      </c>
      <c r="G24" s="40"/>
      <c r="H24" s="156">
        <v>0.032</v>
      </c>
      <c r="I24" s="157">
        <v>0.032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10</v>
      </c>
      <c r="D26" s="38">
        <v>10</v>
      </c>
      <c r="E26" s="38">
        <v>10</v>
      </c>
      <c r="F26" s="39">
        <v>100</v>
      </c>
      <c r="G26" s="40"/>
      <c r="H26" s="156">
        <v>0.36</v>
      </c>
      <c r="I26" s="157">
        <v>0.36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1</v>
      </c>
      <c r="D30" s="30">
        <v>1</v>
      </c>
      <c r="E30" s="30">
        <v>9</v>
      </c>
      <c r="F30" s="31"/>
      <c r="G30" s="31"/>
      <c r="H30" s="155">
        <v>0.03</v>
      </c>
      <c r="I30" s="155">
        <v>0.03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1</v>
      </c>
      <c r="D31" s="38">
        <v>1</v>
      </c>
      <c r="E31" s="38">
        <v>9</v>
      </c>
      <c r="F31" s="39">
        <v>900</v>
      </c>
      <c r="G31" s="40"/>
      <c r="H31" s="156">
        <v>0.03</v>
      </c>
      <c r="I31" s="157">
        <v>0.03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71</v>
      </c>
      <c r="D33" s="30">
        <v>80</v>
      </c>
      <c r="E33" s="30">
        <v>70</v>
      </c>
      <c r="F33" s="31"/>
      <c r="G33" s="31"/>
      <c r="H33" s="155">
        <v>1.711</v>
      </c>
      <c r="I33" s="155">
        <v>1.9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6</v>
      </c>
      <c r="D34" s="30">
        <v>6</v>
      </c>
      <c r="E34" s="30">
        <v>6</v>
      </c>
      <c r="F34" s="31"/>
      <c r="G34" s="31"/>
      <c r="H34" s="155">
        <v>0.162</v>
      </c>
      <c r="I34" s="155">
        <v>0.16</v>
      </c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>
        <v>1</v>
      </c>
      <c r="E35" s="30">
        <v>1</v>
      </c>
      <c r="F35" s="31"/>
      <c r="G35" s="31"/>
      <c r="H35" s="155"/>
      <c r="I35" s="155">
        <v>0.025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28</v>
      </c>
      <c r="D36" s="30">
        <v>28</v>
      </c>
      <c r="E36" s="30">
        <v>28</v>
      </c>
      <c r="F36" s="31"/>
      <c r="G36" s="31"/>
      <c r="H36" s="155">
        <v>0.56</v>
      </c>
      <c r="I36" s="155">
        <v>0.56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105</v>
      </c>
      <c r="D37" s="38">
        <v>115</v>
      </c>
      <c r="E37" s="38">
        <v>105</v>
      </c>
      <c r="F37" s="39">
        <v>91.30434782608695</v>
      </c>
      <c r="G37" s="40"/>
      <c r="H37" s="156">
        <v>2.433</v>
      </c>
      <c r="I37" s="157">
        <v>2.645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23</v>
      </c>
      <c r="D39" s="38">
        <v>20</v>
      </c>
      <c r="E39" s="38">
        <v>20</v>
      </c>
      <c r="F39" s="39">
        <v>100</v>
      </c>
      <c r="G39" s="40"/>
      <c r="H39" s="156">
        <v>0.405</v>
      </c>
      <c r="I39" s="157">
        <v>0.35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>
        <v>1</v>
      </c>
      <c r="D46" s="30">
        <v>1</v>
      </c>
      <c r="E46" s="30">
        <v>1</v>
      </c>
      <c r="F46" s="31"/>
      <c r="G46" s="31"/>
      <c r="H46" s="155">
        <v>0.01</v>
      </c>
      <c r="I46" s="155">
        <v>0.01</v>
      </c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1</v>
      </c>
      <c r="D50" s="38">
        <v>1</v>
      </c>
      <c r="E50" s="38">
        <v>1</v>
      </c>
      <c r="F50" s="39">
        <v>100</v>
      </c>
      <c r="G50" s="40"/>
      <c r="H50" s="156">
        <v>0.01</v>
      </c>
      <c r="I50" s="157">
        <v>0.01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6">
        <v>0.041</v>
      </c>
      <c r="I52" s="157">
        <v>0.041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55</v>
      </c>
      <c r="D54" s="30"/>
      <c r="E54" s="30"/>
      <c r="F54" s="31"/>
      <c r="G54" s="31"/>
      <c r="H54" s="155">
        <v>1.375</v>
      </c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2</v>
      </c>
      <c r="D58" s="30">
        <v>2</v>
      </c>
      <c r="E58" s="30">
        <v>2</v>
      </c>
      <c r="F58" s="31"/>
      <c r="G58" s="31"/>
      <c r="H58" s="155">
        <v>0.06</v>
      </c>
      <c r="I58" s="155">
        <v>0.06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57</v>
      </c>
      <c r="D59" s="38">
        <v>2</v>
      </c>
      <c r="E59" s="38">
        <v>2</v>
      </c>
      <c r="F59" s="39">
        <v>100</v>
      </c>
      <c r="G59" s="40"/>
      <c r="H59" s="156">
        <v>1.435</v>
      </c>
      <c r="I59" s="157">
        <v>0.06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295</v>
      </c>
      <c r="D61" s="30">
        <v>295</v>
      </c>
      <c r="E61" s="30">
        <v>300</v>
      </c>
      <c r="F61" s="31"/>
      <c r="G61" s="31"/>
      <c r="H61" s="155">
        <v>17.7</v>
      </c>
      <c r="I61" s="155">
        <v>17.7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7</v>
      </c>
      <c r="D62" s="30">
        <v>7</v>
      </c>
      <c r="E62" s="30">
        <v>7</v>
      </c>
      <c r="F62" s="31"/>
      <c r="G62" s="31"/>
      <c r="H62" s="155">
        <v>0.228</v>
      </c>
      <c r="I62" s="155">
        <v>0.228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58</v>
      </c>
      <c r="D63" s="30">
        <v>80</v>
      </c>
      <c r="E63" s="30">
        <v>80</v>
      </c>
      <c r="F63" s="31"/>
      <c r="G63" s="31"/>
      <c r="H63" s="155">
        <v>1.624</v>
      </c>
      <c r="I63" s="155">
        <v>2.24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360</v>
      </c>
      <c r="D64" s="38">
        <v>382</v>
      </c>
      <c r="E64" s="38">
        <v>387</v>
      </c>
      <c r="F64" s="39">
        <v>101.30890052356021</v>
      </c>
      <c r="G64" s="40"/>
      <c r="H64" s="156">
        <v>19.552</v>
      </c>
      <c r="I64" s="157">
        <v>20.168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1254</v>
      </c>
      <c r="D66" s="38">
        <v>1120</v>
      </c>
      <c r="E66" s="38">
        <v>1220</v>
      </c>
      <c r="F66" s="39">
        <v>108.92857142857143</v>
      </c>
      <c r="G66" s="40"/>
      <c r="H66" s="156">
        <v>84.278</v>
      </c>
      <c r="I66" s="157">
        <v>77.392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50</v>
      </c>
      <c r="D72" s="30">
        <v>69</v>
      </c>
      <c r="E72" s="30">
        <v>73</v>
      </c>
      <c r="F72" s="31"/>
      <c r="G72" s="31"/>
      <c r="H72" s="155">
        <v>1</v>
      </c>
      <c r="I72" s="155">
        <v>1.5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7</v>
      </c>
      <c r="D73" s="30">
        <v>7</v>
      </c>
      <c r="E73" s="30">
        <v>7</v>
      </c>
      <c r="F73" s="31"/>
      <c r="G73" s="31"/>
      <c r="H73" s="155">
        <v>0.49</v>
      </c>
      <c r="I73" s="155">
        <v>0.515</v>
      </c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84</v>
      </c>
      <c r="D75" s="30">
        <v>84</v>
      </c>
      <c r="E75" s="30">
        <v>84</v>
      </c>
      <c r="F75" s="31"/>
      <c r="G75" s="31"/>
      <c r="H75" s="155">
        <v>3.691</v>
      </c>
      <c r="I75" s="155">
        <v>3.691</v>
      </c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1</v>
      </c>
      <c r="D77" s="30">
        <v>1</v>
      </c>
      <c r="E77" s="30">
        <v>1</v>
      </c>
      <c r="F77" s="31"/>
      <c r="G77" s="31"/>
      <c r="H77" s="155">
        <v>0.017</v>
      </c>
      <c r="I77" s="155">
        <v>0.017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26</v>
      </c>
      <c r="D78" s="30">
        <v>26</v>
      </c>
      <c r="E78" s="30">
        <v>25</v>
      </c>
      <c r="F78" s="31"/>
      <c r="G78" s="31"/>
      <c r="H78" s="155">
        <v>0.624</v>
      </c>
      <c r="I78" s="155">
        <v>0.624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6</v>
      </c>
      <c r="D79" s="30">
        <v>6</v>
      </c>
      <c r="E79" s="30">
        <v>2</v>
      </c>
      <c r="F79" s="31"/>
      <c r="G79" s="31"/>
      <c r="H79" s="155">
        <v>0.148</v>
      </c>
      <c r="I79" s="155">
        <v>0.15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174</v>
      </c>
      <c r="D80" s="38">
        <v>193</v>
      </c>
      <c r="E80" s="38">
        <v>192</v>
      </c>
      <c r="F80" s="39">
        <v>99.48186528497409</v>
      </c>
      <c r="G80" s="40"/>
      <c r="H80" s="156">
        <v>5.97</v>
      </c>
      <c r="I80" s="157">
        <v>6.497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3</v>
      </c>
      <c r="D82" s="30">
        <v>3</v>
      </c>
      <c r="E82" s="30">
        <v>3</v>
      </c>
      <c r="F82" s="31"/>
      <c r="G82" s="31"/>
      <c r="H82" s="155">
        <v>0.106</v>
      </c>
      <c r="I82" s="155">
        <v>0.106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10</v>
      </c>
      <c r="D83" s="30">
        <v>10</v>
      </c>
      <c r="E83" s="30">
        <v>10</v>
      </c>
      <c r="F83" s="31"/>
      <c r="G83" s="31"/>
      <c r="H83" s="155">
        <v>0.248</v>
      </c>
      <c r="I83" s="155">
        <v>0.25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13</v>
      </c>
      <c r="D84" s="38">
        <v>13</v>
      </c>
      <c r="E84" s="38">
        <v>13</v>
      </c>
      <c r="F84" s="39">
        <v>100</v>
      </c>
      <c r="G84" s="40"/>
      <c r="H84" s="156">
        <v>0.354</v>
      </c>
      <c r="I84" s="157">
        <v>0.356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2001</v>
      </c>
      <c r="D87" s="53">
        <v>1860</v>
      </c>
      <c r="E87" s="53">
        <v>1965</v>
      </c>
      <c r="F87" s="54">
        <f>IF(D87&gt;0,100*E87/D87,0)</f>
        <v>105.64516129032258</v>
      </c>
      <c r="G87" s="40"/>
      <c r="H87" s="160">
        <v>114.9</v>
      </c>
      <c r="I87" s="161">
        <v>107.94099999999999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6" zoomScaleSheetLayoutView="96" zoomScalePageLayoutView="0" workbookViewId="0" topLeftCell="A67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6.14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6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>
        <v>1</v>
      </c>
      <c r="D36" s="30"/>
      <c r="E36" s="30"/>
      <c r="F36" s="31"/>
      <c r="G36" s="31"/>
      <c r="H36" s="155">
        <v>0.01</v>
      </c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>
        <v>1</v>
      </c>
      <c r="D37" s="38"/>
      <c r="E37" s="38"/>
      <c r="F37" s="39"/>
      <c r="G37" s="40"/>
      <c r="H37" s="156">
        <v>0.01</v>
      </c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>
        <v>3</v>
      </c>
      <c r="F66" s="39"/>
      <c r="G66" s="40"/>
      <c r="H66" s="156"/>
      <c r="I66" s="157"/>
      <c r="J66" s="157">
        <v>0.025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1</v>
      </c>
      <c r="D77" s="30">
        <v>1</v>
      </c>
      <c r="E77" s="30">
        <v>1</v>
      </c>
      <c r="F77" s="31"/>
      <c r="G77" s="31"/>
      <c r="H77" s="155">
        <v>0.01</v>
      </c>
      <c r="I77" s="155">
        <v>0.01</v>
      </c>
      <c r="J77" s="155">
        <v>0.01</v>
      </c>
      <c r="K77" s="32"/>
    </row>
    <row r="78" spans="1:11" s="33" customFormat="1" ht="11.25" customHeight="1">
      <c r="A78" s="35" t="s">
        <v>62</v>
      </c>
      <c r="B78" s="29"/>
      <c r="C78" s="30">
        <v>2</v>
      </c>
      <c r="D78" s="30">
        <v>2</v>
      </c>
      <c r="E78" s="30"/>
      <c r="F78" s="31"/>
      <c r="G78" s="31"/>
      <c r="H78" s="155">
        <v>0.02</v>
      </c>
      <c r="I78" s="155">
        <v>0.02</v>
      </c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>
        <v>3</v>
      </c>
      <c r="D80" s="38">
        <v>3</v>
      </c>
      <c r="E80" s="38">
        <v>1</v>
      </c>
      <c r="F80" s="39">
        <v>33.333333333333336</v>
      </c>
      <c r="G80" s="40"/>
      <c r="H80" s="156">
        <v>0.03</v>
      </c>
      <c r="I80" s="157">
        <v>0.03</v>
      </c>
      <c r="J80" s="157">
        <v>0.01</v>
      </c>
      <c r="K80" s="41">
        <v>33.333333333333336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4</v>
      </c>
      <c r="D87" s="53">
        <v>3</v>
      </c>
      <c r="E87" s="53">
        <v>4</v>
      </c>
      <c r="F87" s="54">
        <f>IF(D87&gt;0,100*E87/D87,0)</f>
        <v>133.33333333333334</v>
      </c>
      <c r="G87" s="40"/>
      <c r="H87" s="160">
        <v>0.04</v>
      </c>
      <c r="I87" s="161">
        <v>0.03</v>
      </c>
      <c r="J87" s="161">
        <v>0.035</v>
      </c>
      <c r="K87" s="54">
        <f>IF(I87&gt;0,100*J87/I87,0)</f>
        <v>116.66666666666669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6" zoomScaleSheetLayoutView="96" workbookViewId="0" topLeftCell="A76">
      <selection activeCell="M17" sqref="M1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3.140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3.140625" style="62" bestFit="1" customWidth="1"/>
    <col min="9" max="9" width="13.28125" style="62" bestFit="1" customWidth="1"/>
    <col min="10" max="10" width="5.4218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9</v>
      </c>
      <c r="F7" s="22" t="str">
        <f>CONCATENATE(D6,"=100")</f>
        <v>2020=100</v>
      </c>
      <c r="G7" s="23"/>
      <c r="H7" s="20" t="s">
        <v>7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>
        <v>1</v>
      </c>
      <c r="D10" s="30">
        <v>1</v>
      </c>
      <c r="E10" s="30">
        <v>1</v>
      </c>
      <c r="F10" s="31"/>
      <c r="G10" s="31"/>
      <c r="H10" s="155">
        <v>0.06</v>
      </c>
      <c r="I10" s="155">
        <v>0.07</v>
      </c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56">
        <v>0.06</v>
      </c>
      <c r="I13" s="157">
        <v>0.07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56">
        <v>0.02</v>
      </c>
      <c r="I15" s="157">
        <v>0.02</v>
      </c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>
        <v>5</v>
      </c>
      <c r="D21" s="30"/>
      <c r="E21" s="30"/>
      <c r="F21" s="31"/>
      <c r="G21" s="31"/>
      <c r="H21" s="155">
        <v>0.025</v>
      </c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5</v>
      </c>
      <c r="D22" s="38"/>
      <c r="E22" s="38"/>
      <c r="F22" s="39"/>
      <c r="G22" s="40"/>
      <c r="H22" s="156">
        <v>0.025</v>
      </c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102</v>
      </c>
      <c r="D24" s="38">
        <v>82</v>
      </c>
      <c r="E24" s="38">
        <v>85</v>
      </c>
      <c r="F24" s="39">
        <v>103.65853658536585</v>
      </c>
      <c r="G24" s="40"/>
      <c r="H24" s="156">
        <v>5.869</v>
      </c>
      <c r="I24" s="157">
        <v>4.703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14</v>
      </c>
      <c r="D26" s="38">
        <v>15</v>
      </c>
      <c r="E26" s="38">
        <v>15</v>
      </c>
      <c r="F26" s="39">
        <v>100</v>
      </c>
      <c r="G26" s="40"/>
      <c r="H26" s="156">
        <v>0.602</v>
      </c>
      <c r="I26" s="157">
        <v>0.6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>
        <v>1</v>
      </c>
      <c r="E28" s="30"/>
      <c r="F28" s="31"/>
      <c r="G28" s="31"/>
      <c r="H28" s="155">
        <v>0.038</v>
      </c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22</v>
      </c>
      <c r="D30" s="30">
        <v>24</v>
      </c>
      <c r="E30" s="30">
        <v>24</v>
      </c>
      <c r="F30" s="31"/>
      <c r="G30" s="31"/>
      <c r="H30" s="155">
        <v>0.88</v>
      </c>
      <c r="I30" s="155">
        <v>1.08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23</v>
      </c>
      <c r="D31" s="38">
        <v>25</v>
      </c>
      <c r="E31" s="38">
        <v>24</v>
      </c>
      <c r="F31" s="39">
        <v>96</v>
      </c>
      <c r="G31" s="40"/>
      <c r="H31" s="156">
        <v>0.918</v>
      </c>
      <c r="I31" s="157">
        <v>1.08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54</v>
      </c>
      <c r="D33" s="30">
        <v>50</v>
      </c>
      <c r="E33" s="30">
        <v>50</v>
      </c>
      <c r="F33" s="31"/>
      <c r="G33" s="31"/>
      <c r="H33" s="155">
        <v>1.625</v>
      </c>
      <c r="I33" s="155">
        <v>1.6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16</v>
      </c>
      <c r="D34" s="30">
        <v>18</v>
      </c>
      <c r="E34" s="30"/>
      <c r="F34" s="31"/>
      <c r="G34" s="31"/>
      <c r="H34" s="155">
        <v>0.41</v>
      </c>
      <c r="I34" s="155">
        <v>0.41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15</v>
      </c>
      <c r="D35" s="30">
        <v>15</v>
      </c>
      <c r="E35" s="30"/>
      <c r="F35" s="31"/>
      <c r="G35" s="31"/>
      <c r="H35" s="155">
        <v>0.297</v>
      </c>
      <c r="I35" s="155">
        <v>0.3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50</v>
      </c>
      <c r="D36" s="30">
        <v>50</v>
      </c>
      <c r="E36" s="30"/>
      <c r="F36" s="31"/>
      <c r="G36" s="31"/>
      <c r="H36" s="155">
        <v>1.248</v>
      </c>
      <c r="I36" s="155">
        <v>1.25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135</v>
      </c>
      <c r="D37" s="38">
        <v>133</v>
      </c>
      <c r="E37" s="38">
        <v>50</v>
      </c>
      <c r="F37" s="39">
        <v>37.59398496240601</v>
      </c>
      <c r="G37" s="40"/>
      <c r="H37" s="156">
        <v>3.58</v>
      </c>
      <c r="I37" s="157">
        <v>3.56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59</v>
      </c>
      <c r="D39" s="38">
        <v>55</v>
      </c>
      <c r="E39" s="38">
        <v>55</v>
      </c>
      <c r="F39" s="39">
        <v>100</v>
      </c>
      <c r="G39" s="40"/>
      <c r="H39" s="156">
        <v>1.442</v>
      </c>
      <c r="I39" s="157">
        <v>1.3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>
        <v>2</v>
      </c>
      <c r="D43" s="30">
        <v>1</v>
      </c>
      <c r="E43" s="30">
        <v>1</v>
      </c>
      <c r="F43" s="31"/>
      <c r="G43" s="31"/>
      <c r="H43" s="155">
        <v>0.052</v>
      </c>
      <c r="I43" s="155">
        <v>0.02</v>
      </c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>
        <v>2</v>
      </c>
      <c r="D46" s="30">
        <v>1</v>
      </c>
      <c r="E46" s="30"/>
      <c r="F46" s="31"/>
      <c r="G46" s="31"/>
      <c r="H46" s="155">
        <v>0.03</v>
      </c>
      <c r="I46" s="155">
        <v>0.014</v>
      </c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4</v>
      </c>
      <c r="D50" s="38">
        <v>2</v>
      </c>
      <c r="E50" s="38">
        <v>1</v>
      </c>
      <c r="F50" s="39">
        <v>50</v>
      </c>
      <c r="G50" s="40"/>
      <c r="H50" s="156">
        <v>0.08199999999999999</v>
      </c>
      <c r="I50" s="157">
        <v>0.034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6">
        <v>0.061</v>
      </c>
      <c r="I52" s="157">
        <v>0.061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12</v>
      </c>
      <c r="D54" s="30">
        <v>15</v>
      </c>
      <c r="E54" s="30">
        <v>15</v>
      </c>
      <c r="F54" s="31"/>
      <c r="G54" s="31"/>
      <c r="H54" s="155">
        <v>0.324</v>
      </c>
      <c r="I54" s="155">
        <v>0.405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27</v>
      </c>
      <c r="D55" s="30">
        <v>37</v>
      </c>
      <c r="E55" s="30">
        <v>37</v>
      </c>
      <c r="F55" s="31"/>
      <c r="G55" s="31"/>
      <c r="H55" s="155">
        <v>0.864</v>
      </c>
      <c r="I55" s="155">
        <v>1.184</v>
      </c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3</v>
      </c>
      <c r="D58" s="30">
        <v>3</v>
      </c>
      <c r="E58" s="30">
        <v>3</v>
      </c>
      <c r="F58" s="31"/>
      <c r="G58" s="31"/>
      <c r="H58" s="155">
        <v>0.081</v>
      </c>
      <c r="I58" s="155">
        <v>0.087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42</v>
      </c>
      <c r="D59" s="38">
        <v>55</v>
      </c>
      <c r="E59" s="38">
        <v>55</v>
      </c>
      <c r="F59" s="39">
        <v>100</v>
      </c>
      <c r="G59" s="40"/>
      <c r="H59" s="156">
        <v>1.269</v>
      </c>
      <c r="I59" s="157">
        <v>1.676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63</v>
      </c>
      <c r="D61" s="30">
        <v>60</v>
      </c>
      <c r="E61" s="30">
        <v>55</v>
      </c>
      <c r="F61" s="31"/>
      <c r="G61" s="31"/>
      <c r="H61" s="155">
        <v>3.095</v>
      </c>
      <c r="I61" s="155">
        <v>3.1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70</v>
      </c>
      <c r="D62" s="30">
        <v>70</v>
      </c>
      <c r="E62" s="30">
        <v>70</v>
      </c>
      <c r="F62" s="31"/>
      <c r="G62" s="31"/>
      <c r="H62" s="155">
        <v>2.009</v>
      </c>
      <c r="I62" s="155">
        <v>2.009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117</v>
      </c>
      <c r="D63" s="30">
        <v>121</v>
      </c>
      <c r="E63" s="30"/>
      <c r="F63" s="31"/>
      <c r="G63" s="31"/>
      <c r="H63" s="155">
        <v>7.371</v>
      </c>
      <c r="I63" s="155">
        <v>7.623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250</v>
      </c>
      <c r="D64" s="38">
        <v>251</v>
      </c>
      <c r="E64" s="38">
        <v>125</v>
      </c>
      <c r="F64" s="39">
        <v>49.800796812749006</v>
      </c>
      <c r="G64" s="40"/>
      <c r="H64" s="156">
        <v>12.475000000000001</v>
      </c>
      <c r="I64" s="157">
        <v>12.732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45</v>
      </c>
      <c r="D66" s="38">
        <v>43</v>
      </c>
      <c r="E66" s="38">
        <v>47</v>
      </c>
      <c r="F66" s="39">
        <v>109.30232558139535</v>
      </c>
      <c r="G66" s="40"/>
      <c r="H66" s="156">
        <v>1.979</v>
      </c>
      <c r="I66" s="157">
        <v>2.06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73</v>
      </c>
      <c r="D68" s="30">
        <v>70</v>
      </c>
      <c r="E68" s="30">
        <v>70</v>
      </c>
      <c r="F68" s="31"/>
      <c r="G68" s="31"/>
      <c r="H68" s="155">
        <v>5.256</v>
      </c>
      <c r="I68" s="155">
        <v>5</v>
      </c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>
        <v>73</v>
      </c>
      <c r="D70" s="38">
        <v>70</v>
      </c>
      <c r="E70" s="38">
        <v>70</v>
      </c>
      <c r="F70" s="39">
        <v>100</v>
      </c>
      <c r="G70" s="40"/>
      <c r="H70" s="156">
        <v>5.256</v>
      </c>
      <c r="I70" s="157">
        <v>5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2164</v>
      </c>
      <c r="D72" s="30">
        <v>2651</v>
      </c>
      <c r="E72" s="30">
        <v>2367</v>
      </c>
      <c r="F72" s="31"/>
      <c r="G72" s="31"/>
      <c r="H72" s="155">
        <v>190.614</v>
      </c>
      <c r="I72" s="155">
        <v>227.91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161</v>
      </c>
      <c r="D73" s="30">
        <v>160</v>
      </c>
      <c r="E73" s="30">
        <v>161</v>
      </c>
      <c r="F73" s="31"/>
      <c r="G73" s="31"/>
      <c r="H73" s="155">
        <v>4.505</v>
      </c>
      <c r="I73" s="155">
        <v>4.505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16</v>
      </c>
      <c r="D74" s="30">
        <v>20</v>
      </c>
      <c r="E74" s="30">
        <v>20</v>
      </c>
      <c r="F74" s="31"/>
      <c r="G74" s="31"/>
      <c r="H74" s="155">
        <v>0.44</v>
      </c>
      <c r="I74" s="155">
        <v>0.5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105</v>
      </c>
      <c r="D75" s="30">
        <v>105</v>
      </c>
      <c r="E75" s="30">
        <v>105</v>
      </c>
      <c r="F75" s="31"/>
      <c r="G75" s="31"/>
      <c r="H75" s="155">
        <v>4.563</v>
      </c>
      <c r="I75" s="155">
        <v>4.563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8</v>
      </c>
      <c r="D76" s="30">
        <v>8</v>
      </c>
      <c r="E76" s="30">
        <v>7</v>
      </c>
      <c r="F76" s="31"/>
      <c r="G76" s="31"/>
      <c r="H76" s="155">
        <v>0.16</v>
      </c>
      <c r="I76" s="155">
        <v>0.19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41</v>
      </c>
      <c r="D77" s="30">
        <v>41</v>
      </c>
      <c r="E77" s="30">
        <v>41</v>
      </c>
      <c r="F77" s="31"/>
      <c r="G77" s="31"/>
      <c r="H77" s="155">
        <v>0.812</v>
      </c>
      <c r="I77" s="155">
        <v>0.812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130</v>
      </c>
      <c r="D78" s="30">
        <v>135</v>
      </c>
      <c r="E78" s="30">
        <v>130</v>
      </c>
      <c r="F78" s="31"/>
      <c r="G78" s="31"/>
      <c r="H78" s="155">
        <v>6.38</v>
      </c>
      <c r="I78" s="155">
        <v>6.615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12</v>
      </c>
      <c r="D79" s="30">
        <v>12</v>
      </c>
      <c r="E79" s="30">
        <v>12</v>
      </c>
      <c r="F79" s="31"/>
      <c r="G79" s="31"/>
      <c r="H79" s="155">
        <v>0.358</v>
      </c>
      <c r="I79" s="155">
        <v>0.3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2637</v>
      </c>
      <c r="D80" s="38">
        <v>3132</v>
      </c>
      <c r="E80" s="38">
        <v>2843</v>
      </c>
      <c r="F80" s="39">
        <v>90.77266922094508</v>
      </c>
      <c r="G80" s="40"/>
      <c r="H80" s="156">
        <v>207.832</v>
      </c>
      <c r="I80" s="157">
        <v>245.395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41</v>
      </c>
      <c r="D82" s="30">
        <v>41</v>
      </c>
      <c r="E82" s="30">
        <v>41</v>
      </c>
      <c r="F82" s="31"/>
      <c r="G82" s="31"/>
      <c r="H82" s="155">
        <v>1.323</v>
      </c>
      <c r="I82" s="155">
        <v>1.323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38</v>
      </c>
      <c r="D83" s="30">
        <v>38</v>
      </c>
      <c r="E83" s="30">
        <v>38</v>
      </c>
      <c r="F83" s="31"/>
      <c r="G83" s="31"/>
      <c r="H83" s="155">
        <v>2.353</v>
      </c>
      <c r="I83" s="155">
        <v>2.34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79</v>
      </c>
      <c r="D84" s="38">
        <v>79</v>
      </c>
      <c r="E84" s="38">
        <v>79</v>
      </c>
      <c r="F84" s="39">
        <v>100</v>
      </c>
      <c r="G84" s="40"/>
      <c r="H84" s="156">
        <v>3.676</v>
      </c>
      <c r="I84" s="157">
        <v>3.663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3473</v>
      </c>
      <c r="D87" s="53">
        <v>3947</v>
      </c>
      <c r="E87" s="53">
        <v>3454</v>
      </c>
      <c r="F87" s="54">
        <f>IF(D87&gt;0,100*E87/D87,0)</f>
        <v>87.50950088674944</v>
      </c>
      <c r="G87" s="40"/>
      <c r="H87" s="160">
        <v>245.146</v>
      </c>
      <c r="I87" s="161">
        <v>281.954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1">
      <selection activeCell="K13" sqref="K1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1695</v>
      </c>
      <c r="D9" s="30">
        <v>1783</v>
      </c>
      <c r="E9" s="30">
        <v>1700</v>
      </c>
      <c r="F9" s="31"/>
      <c r="G9" s="31"/>
      <c r="H9" s="155">
        <v>5.068</v>
      </c>
      <c r="I9" s="155">
        <v>5.171</v>
      </c>
      <c r="J9" s="155">
        <v>6.375</v>
      </c>
      <c r="K9" s="32"/>
    </row>
    <row r="10" spans="1:11" s="33" customFormat="1" ht="11.25" customHeight="1">
      <c r="A10" s="35" t="s">
        <v>9</v>
      </c>
      <c r="B10" s="29"/>
      <c r="C10" s="30">
        <v>3189</v>
      </c>
      <c r="D10" s="30">
        <v>2915</v>
      </c>
      <c r="E10" s="30">
        <v>1816</v>
      </c>
      <c r="F10" s="31"/>
      <c r="G10" s="31"/>
      <c r="H10" s="155">
        <v>7.494</v>
      </c>
      <c r="I10" s="155">
        <v>7.579</v>
      </c>
      <c r="J10" s="155">
        <v>3.414</v>
      </c>
      <c r="K10" s="32"/>
    </row>
    <row r="11" spans="1:11" s="33" customFormat="1" ht="11.25" customHeight="1">
      <c r="A11" s="28" t="s">
        <v>10</v>
      </c>
      <c r="B11" s="29"/>
      <c r="C11" s="30">
        <v>8207</v>
      </c>
      <c r="D11" s="30">
        <v>7687</v>
      </c>
      <c r="E11" s="30">
        <v>9230</v>
      </c>
      <c r="F11" s="31"/>
      <c r="G11" s="31"/>
      <c r="H11" s="155">
        <v>22.159</v>
      </c>
      <c r="I11" s="155">
        <v>21.37</v>
      </c>
      <c r="J11" s="155">
        <v>17.445</v>
      </c>
      <c r="K11" s="32"/>
    </row>
    <row r="12" spans="1:11" s="33" customFormat="1" ht="11.25" customHeight="1">
      <c r="A12" s="35" t="s">
        <v>11</v>
      </c>
      <c r="B12" s="29"/>
      <c r="C12" s="30">
        <v>196</v>
      </c>
      <c r="D12" s="30">
        <v>166</v>
      </c>
      <c r="E12" s="30">
        <v>196</v>
      </c>
      <c r="F12" s="31"/>
      <c r="G12" s="31"/>
      <c r="H12" s="155">
        <v>0.431</v>
      </c>
      <c r="I12" s="155">
        <v>0.365</v>
      </c>
      <c r="J12" s="155">
        <v>0.345</v>
      </c>
      <c r="K12" s="32"/>
    </row>
    <row r="13" spans="1:11" s="42" customFormat="1" ht="11.25" customHeight="1">
      <c r="A13" s="36" t="s">
        <v>12</v>
      </c>
      <c r="B13" s="37"/>
      <c r="C13" s="38">
        <v>13287</v>
      </c>
      <c r="D13" s="38">
        <v>12551</v>
      </c>
      <c r="E13" s="38">
        <v>12942</v>
      </c>
      <c r="F13" s="39">
        <v>103.1152896183571</v>
      </c>
      <c r="G13" s="40"/>
      <c r="H13" s="156">
        <v>35.151999999999994</v>
      </c>
      <c r="I13" s="157">
        <v>34.48500000000001</v>
      </c>
      <c r="J13" s="157">
        <v>27.579</v>
      </c>
      <c r="K13" s="41">
        <v>79.97390169638972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85</v>
      </c>
      <c r="D15" s="38">
        <v>65</v>
      </c>
      <c r="E15" s="38">
        <v>55</v>
      </c>
      <c r="F15" s="39">
        <v>84.61538461538461</v>
      </c>
      <c r="G15" s="40"/>
      <c r="H15" s="156">
        <v>0.024</v>
      </c>
      <c r="I15" s="157">
        <v>0.13</v>
      </c>
      <c r="J15" s="157">
        <v>0.105</v>
      </c>
      <c r="K15" s="41">
        <v>80.76923076923076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659</v>
      </c>
      <c r="D17" s="38">
        <v>644</v>
      </c>
      <c r="E17" s="38">
        <v>528</v>
      </c>
      <c r="F17" s="39">
        <v>81.98757763975155</v>
      </c>
      <c r="G17" s="40"/>
      <c r="H17" s="156">
        <v>1.489</v>
      </c>
      <c r="I17" s="157">
        <v>1.361</v>
      </c>
      <c r="J17" s="157">
        <v>1.193</v>
      </c>
      <c r="K17" s="41">
        <v>87.65613519470978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22889</v>
      </c>
      <c r="D19" s="30">
        <v>24019</v>
      </c>
      <c r="E19" s="30">
        <v>20350</v>
      </c>
      <c r="F19" s="31"/>
      <c r="G19" s="31"/>
      <c r="H19" s="155">
        <v>125.89</v>
      </c>
      <c r="I19" s="155">
        <v>162.128</v>
      </c>
      <c r="J19" s="155">
        <v>148</v>
      </c>
      <c r="K19" s="32"/>
    </row>
    <row r="20" spans="1:11" s="33" customFormat="1" ht="11.25" customHeight="1">
      <c r="A20" s="35" t="s">
        <v>16</v>
      </c>
      <c r="B20" s="29"/>
      <c r="C20" s="30"/>
      <c r="D20" s="30">
        <v>3</v>
      </c>
      <c r="E20" s="30"/>
      <c r="F20" s="31"/>
      <c r="G20" s="31"/>
      <c r="H20" s="155"/>
      <c r="I20" s="155">
        <v>0.017</v>
      </c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22889</v>
      </c>
      <c r="D22" s="38">
        <v>24022</v>
      </c>
      <c r="E22" s="38">
        <v>20350</v>
      </c>
      <c r="F22" s="39">
        <v>84.7140121555241</v>
      </c>
      <c r="G22" s="40"/>
      <c r="H22" s="156">
        <v>125.89</v>
      </c>
      <c r="I22" s="157">
        <v>162.14499999999998</v>
      </c>
      <c r="J22" s="157">
        <v>148</v>
      </c>
      <c r="K22" s="41">
        <v>91.27632674458047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78018</v>
      </c>
      <c r="D24" s="38">
        <v>79195</v>
      </c>
      <c r="E24" s="38">
        <v>76826</v>
      </c>
      <c r="F24" s="39">
        <v>97.00864953595556</v>
      </c>
      <c r="G24" s="40"/>
      <c r="H24" s="156">
        <v>391.427</v>
      </c>
      <c r="I24" s="157">
        <v>427.873</v>
      </c>
      <c r="J24" s="157">
        <v>418.023</v>
      </c>
      <c r="K24" s="41">
        <v>97.69791503553625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29834</v>
      </c>
      <c r="D26" s="38">
        <v>29625</v>
      </c>
      <c r="E26" s="38">
        <v>26000</v>
      </c>
      <c r="F26" s="39">
        <v>87.76371308016877</v>
      </c>
      <c r="G26" s="40"/>
      <c r="H26" s="156">
        <v>157.395</v>
      </c>
      <c r="I26" s="157">
        <v>147.541</v>
      </c>
      <c r="J26" s="157">
        <v>141</v>
      </c>
      <c r="K26" s="41">
        <v>95.56665604814933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63737</v>
      </c>
      <c r="D28" s="30">
        <v>66780</v>
      </c>
      <c r="E28" s="30">
        <v>66283</v>
      </c>
      <c r="F28" s="31"/>
      <c r="G28" s="31"/>
      <c r="H28" s="155">
        <v>269.358</v>
      </c>
      <c r="I28" s="155">
        <v>252.064</v>
      </c>
      <c r="J28" s="155">
        <v>342.65</v>
      </c>
      <c r="K28" s="32"/>
    </row>
    <row r="29" spans="1:11" s="33" customFormat="1" ht="11.25" customHeight="1">
      <c r="A29" s="35" t="s">
        <v>22</v>
      </c>
      <c r="B29" s="29"/>
      <c r="C29" s="30">
        <v>35068</v>
      </c>
      <c r="D29" s="30">
        <v>30892</v>
      </c>
      <c r="E29" s="30">
        <v>34118</v>
      </c>
      <c r="F29" s="31"/>
      <c r="G29" s="31"/>
      <c r="H29" s="155">
        <v>84.324</v>
      </c>
      <c r="I29" s="155">
        <v>59.951</v>
      </c>
      <c r="J29" s="155">
        <v>91.414</v>
      </c>
      <c r="K29" s="32"/>
    </row>
    <row r="30" spans="1:11" s="33" customFormat="1" ht="11.25" customHeight="1">
      <c r="A30" s="35" t="s">
        <v>23</v>
      </c>
      <c r="B30" s="29"/>
      <c r="C30" s="30">
        <v>47496</v>
      </c>
      <c r="D30" s="30">
        <v>52791</v>
      </c>
      <c r="E30" s="30">
        <v>55275</v>
      </c>
      <c r="F30" s="31"/>
      <c r="G30" s="31"/>
      <c r="H30" s="155">
        <v>156.671</v>
      </c>
      <c r="I30" s="155">
        <v>171.424</v>
      </c>
      <c r="J30" s="155">
        <v>225.973</v>
      </c>
      <c r="K30" s="32"/>
    </row>
    <row r="31" spans="1:11" s="42" customFormat="1" ht="11.25" customHeight="1">
      <c r="A31" s="43" t="s">
        <v>24</v>
      </c>
      <c r="B31" s="37"/>
      <c r="C31" s="38">
        <v>146301</v>
      </c>
      <c r="D31" s="38">
        <v>150463</v>
      </c>
      <c r="E31" s="38">
        <v>155676</v>
      </c>
      <c r="F31" s="39">
        <v>103.46463914716576</v>
      </c>
      <c r="G31" s="40"/>
      <c r="H31" s="156">
        <v>510.353</v>
      </c>
      <c r="I31" s="157">
        <v>483.43899999999996</v>
      </c>
      <c r="J31" s="157">
        <v>660.037</v>
      </c>
      <c r="K31" s="41">
        <v>136.52953113009087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22107</v>
      </c>
      <c r="D33" s="30">
        <v>18154</v>
      </c>
      <c r="E33" s="30">
        <v>23740</v>
      </c>
      <c r="F33" s="31"/>
      <c r="G33" s="31"/>
      <c r="H33" s="155">
        <v>113.15</v>
      </c>
      <c r="I33" s="155">
        <v>75.366</v>
      </c>
      <c r="J33" s="155">
        <v>108.63</v>
      </c>
      <c r="K33" s="32"/>
    </row>
    <row r="34" spans="1:11" s="33" customFormat="1" ht="11.25" customHeight="1">
      <c r="A34" s="35" t="s">
        <v>26</v>
      </c>
      <c r="B34" s="29"/>
      <c r="C34" s="30">
        <v>11630</v>
      </c>
      <c r="D34" s="30">
        <v>10738</v>
      </c>
      <c r="E34" s="30">
        <v>10500</v>
      </c>
      <c r="F34" s="31"/>
      <c r="G34" s="31"/>
      <c r="H34" s="155">
        <v>45.802</v>
      </c>
      <c r="I34" s="155">
        <v>44.364</v>
      </c>
      <c r="J34" s="155">
        <v>36</v>
      </c>
      <c r="K34" s="32"/>
    </row>
    <row r="35" spans="1:11" s="33" customFormat="1" ht="11.25" customHeight="1">
      <c r="A35" s="35" t="s">
        <v>27</v>
      </c>
      <c r="B35" s="29"/>
      <c r="C35" s="30">
        <v>50709</v>
      </c>
      <c r="D35" s="30">
        <v>44839</v>
      </c>
      <c r="E35" s="30">
        <v>50000</v>
      </c>
      <c r="F35" s="31"/>
      <c r="G35" s="31"/>
      <c r="H35" s="155">
        <v>222.594</v>
      </c>
      <c r="I35" s="155">
        <v>135.136</v>
      </c>
      <c r="J35" s="155">
        <v>222</v>
      </c>
      <c r="K35" s="32"/>
    </row>
    <row r="36" spans="1:11" s="33" customFormat="1" ht="11.25" customHeight="1">
      <c r="A36" s="35" t="s">
        <v>28</v>
      </c>
      <c r="B36" s="29"/>
      <c r="C36" s="30">
        <v>6074</v>
      </c>
      <c r="D36" s="30">
        <v>5582</v>
      </c>
      <c r="E36" s="30">
        <v>6825</v>
      </c>
      <c r="F36" s="31"/>
      <c r="G36" s="31"/>
      <c r="H36" s="155">
        <v>22.929</v>
      </c>
      <c r="I36" s="155">
        <v>15.673</v>
      </c>
      <c r="J36" s="155">
        <v>33</v>
      </c>
      <c r="K36" s="32"/>
    </row>
    <row r="37" spans="1:11" s="42" customFormat="1" ht="11.25" customHeight="1">
      <c r="A37" s="36" t="s">
        <v>29</v>
      </c>
      <c r="B37" s="37"/>
      <c r="C37" s="38">
        <v>90520</v>
      </c>
      <c r="D37" s="38">
        <v>79313</v>
      </c>
      <c r="E37" s="38">
        <v>91065</v>
      </c>
      <c r="F37" s="39">
        <v>114.81724307490575</v>
      </c>
      <c r="G37" s="40"/>
      <c r="H37" s="156">
        <v>404.47499999999997</v>
      </c>
      <c r="I37" s="157">
        <v>270.539</v>
      </c>
      <c r="J37" s="157">
        <v>399.63</v>
      </c>
      <c r="K37" s="41">
        <v>147.7162257567301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5970</v>
      </c>
      <c r="D39" s="38">
        <v>5838</v>
      </c>
      <c r="E39" s="38">
        <v>5700</v>
      </c>
      <c r="F39" s="39">
        <v>97.63617677286742</v>
      </c>
      <c r="G39" s="40"/>
      <c r="H39" s="156">
        <v>11.373</v>
      </c>
      <c r="I39" s="157">
        <v>8.804</v>
      </c>
      <c r="J39" s="157">
        <v>8.8</v>
      </c>
      <c r="K39" s="41">
        <v>99.95456610631533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34848</v>
      </c>
      <c r="D41" s="30">
        <v>33257</v>
      </c>
      <c r="E41" s="30">
        <v>33499</v>
      </c>
      <c r="F41" s="31"/>
      <c r="G41" s="31"/>
      <c r="H41" s="155">
        <v>119.9</v>
      </c>
      <c r="I41" s="155">
        <v>51.848</v>
      </c>
      <c r="J41" s="155">
        <v>146.119</v>
      </c>
      <c r="K41" s="32"/>
    </row>
    <row r="42" spans="1:11" s="33" customFormat="1" ht="11.25" customHeight="1">
      <c r="A42" s="35" t="s">
        <v>32</v>
      </c>
      <c r="B42" s="29"/>
      <c r="C42" s="30">
        <v>222769</v>
      </c>
      <c r="D42" s="30">
        <v>210459</v>
      </c>
      <c r="E42" s="30">
        <v>184239</v>
      </c>
      <c r="F42" s="31"/>
      <c r="G42" s="31"/>
      <c r="H42" s="155">
        <v>1024.431</v>
      </c>
      <c r="I42" s="155">
        <v>795.893</v>
      </c>
      <c r="J42" s="155">
        <v>965.757</v>
      </c>
      <c r="K42" s="32"/>
    </row>
    <row r="43" spans="1:11" s="33" customFormat="1" ht="11.25" customHeight="1">
      <c r="A43" s="35" t="s">
        <v>33</v>
      </c>
      <c r="B43" s="29"/>
      <c r="C43" s="30">
        <v>64631</v>
      </c>
      <c r="D43" s="30">
        <v>51362</v>
      </c>
      <c r="E43" s="30">
        <v>53480</v>
      </c>
      <c r="F43" s="31"/>
      <c r="G43" s="31"/>
      <c r="H43" s="155">
        <v>313.56</v>
      </c>
      <c r="I43" s="155">
        <v>182.497</v>
      </c>
      <c r="J43" s="155">
        <v>243.98</v>
      </c>
      <c r="K43" s="32"/>
    </row>
    <row r="44" spans="1:11" s="33" customFormat="1" ht="11.25" customHeight="1">
      <c r="A44" s="35" t="s">
        <v>34</v>
      </c>
      <c r="B44" s="29"/>
      <c r="C44" s="30">
        <v>130249</v>
      </c>
      <c r="D44" s="30">
        <v>114079</v>
      </c>
      <c r="E44" s="30">
        <v>118077</v>
      </c>
      <c r="F44" s="31"/>
      <c r="G44" s="31"/>
      <c r="H44" s="155">
        <v>553.584</v>
      </c>
      <c r="I44" s="155">
        <v>364.184</v>
      </c>
      <c r="J44" s="155">
        <v>586.552</v>
      </c>
      <c r="K44" s="32"/>
    </row>
    <row r="45" spans="1:11" s="33" customFormat="1" ht="11.25" customHeight="1">
      <c r="A45" s="35" t="s">
        <v>35</v>
      </c>
      <c r="B45" s="29"/>
      <c r="C45" s="30">
        <v>71358</v>
      </c>
      <c r="D45" s="30">
        <v>57751</v>
      </c>
      <c r="E45" s="30">
        <v>69188</v>
      </c>
      <c r="F45" s="31"/>
      <c r="G45" s="31"/>
      <c r="H45" s="155">
        <v>288.475</v>
      </c>
      <c r="I45" s="155">
        <v>108.47</v>
      </c>
      <c r="J45" s="155">
        <v>288.269</v>
      </c>
      <c r="K45" s="32"/>
    </row>
    <row r="46" spans="1:11" s="33" customFormat="1" ht="11.25" customHeight="1">
      <c r="A46" s="35" t="s">
        <v>36</v>
      </c>
      <c r="B46" s="29"/>
      <c r="C46" s="30">
        <v>72711</v>
      </c>
      <c r="D46" s="30">
        <v>71610</v>
      </c>
      <c r="E46" s="30">
        <v>66690</v>
      </c>
      <c r="F46" s="31"/>
      <c r="G46" s="31"/>
      <c r="H46" s="155">
        <v>231.576</v>
      </c>
      <c r="I46" s="155">
        <v>156.539</v>
      </c>
      <c r="J46" s="155">
        <v>270.709</v>
      </c>
      <c r="K46" s="32"/>
    </row>
    <row r="47" spans="1:11" s="33" customFormat="1" ht="11.25" customHeight="1">
      <c r="A47" s="35" t="s">
        <v>37</v>
      </c>
      <c r="B47" s="29"/>
      <c r="C47" s="30">
        <v>100759</v>
      </c>
      <c r="D47" s="30">
        <v>98608</v>
      </c>
      <c r="E47" s="30">
        <v>87767</v>
      </c>
      <c r="F47" s="31"/>
      <c r="G47" s="31"/>
      <c r="H47" s="155">
        <v>369.944</v>
      </c>
      <c r="I47" s="155">
        <v>305.037</v>
      </c>
      <c r="J47" s="155">
        <v>381.575</v>
      </c>
      <c r="K47" s="32"/>
    </row>
    <row r="48" spans="1:11" s="33" customFormat="1" ht="11.25" customHeight="1">
      <c r="A48" s="35" t="s">
        <v>38</v>
      </c>
      <c r="B48" s="29"/>
      <c r="C48" s="30">
        <v>107564</v>
      </c>
      <c r="D48" s="30">
        <v>99141</v>
      </c>
      <c r="E48" s="30">
        <v>104313</v>
      </c>
      <c r="F48" s="31"/>
      <c r="G48" s="31"/>
      <c r="H48" s="155">
        <v>434.551</v>
      </c>
      <c r="I48" s="155">
        <v>206.203</v>
      </c>
      <c r="J48" s="155">
        <v>512.668</v>
      </c>
      <c r="K48" s="32"/>
    </row>
    <row r="49" spans="1:11" s="33" customFormat="1" ht="11.25" customHeight="1">
      <c r="A49" s="35" t="s">
        <v>39</v>
      </c>
      <c r="B49" s="29"/>
      <c r="C49" s="30">
        <v>67768</v>
      </c>
      <c r="D49" s="30">
        <v>62609</v>
      </c>
      <c r="E49" s="30">
        <v>69474</v>
      </c>
      <c r="F49" s="31"/>
      <c r="G49" s="31"/>
      <c r="H49" s="155">
        <v>257.546</v>
      </c>
      <c r="I49" s="155">
        <v>158.393</v>
      </c>
      <c r="J49" s="155">
        <v>300.312</v>
      </c>
      <c r="K49" s="32"/>
    </row>
    <row r="50" spans="1:11" s="42" customFormat="1" ht="11.25" customHeight="1">
      <c r="A50" s="43" t="s">
        <v>40</v>
      </c>
      <c r="B50" s="37"/>
      <c r="C50" s="38">
        <v>872657</v>
      </c>
      <c r="D50" s="38">
        <v>798876</v>
      </c>
      <c r="E50" s="38">
        <v>786727</v>
      </c>
      <c r="F50" s="39">
        <v>98.47923832985344</v>
      </c>
      <c r="G50" s="40"/>
      <c r="H50" s="156">
        <v>3593.5669999999996</v>
      </c>
      <c r="I50" s="157">
        <v>2329.0640000000003</v>
      </c>
      <c r="J50" s="157">
        <v>3695.9409999999993</v>
      </c>
      <c r="K50" s="41">
        <v>158.68782480859258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17213</v>
      </c>
      <c r="D52" s="38">
        <v>15826</v>
      </c>
      <c r="E52" s="38">
        <v>15826</v>
      </c>
      <c r="F52" s="39">
        <v>100</v>
      </c>
      <c r="G52" s="40"/>
      <c r="H52" s="156">
        <v>59.217</v>
      </c>
      <c r="I52" s="157">
        <v>31.973</v>
      </c>
      <c r="J52" s="157">
        <v>31.973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62150</v>
      </c>
      <c r="D54" s="30">
        <v>65547</v>
      </c>
      <c r="E54" s="30">
        <v>66679</v>
      </c>
      <c r="F54" s="31"/>
      <c r="G54" s="31"/>
      <c r="H54" s="155">
        <v>218.719</v>
      </c>
      <c r="I54" s="155">
        <v>238.273</v>
      </c>
      <c r="J54" s="155">
        <v>251.682</v>
      </c>
      <c r="K54" s="32"/>
    </row>
    <row r="55" spans="1:11" s="33" customFormat="1" ht="11.25" customHeight="1">
      <c r="A55" s="35" t="s">
        <v>43</v>
      </c>
      <c r="B55" s="29"/>
      <c r="C55" s="30">
        <v>38425</v>
      </c>
      <c r="D55" s="30">
        <v>41550</v>
      </c>
      <c r="E55" s="30">
        <v>42000</v>
      </c>
      <c r="F55" s="31"/>
      <c r="G55" s="31"/>
      <c r="H55" s="155">
        <v>95.853</v>
      </c>
      <c r="I55" s="155">
        <v>78.969</v>
      </c>
      <c r="J55" s="155">
        <v>147</v>
      </c>
      <c r="K55" s="32"/>
    </row>
    <row r="56" spans="1:11" s="33" customFormat="1" ht="11.25" customHeight="1">
      <c r="A56" s="35" t="s">
        <v>44</v>
      </c>
      <c r="B56" s="29"/>
      <c r="C56" s="30">
        <v>32874</v>
      </c>
      <c r="D56" s="30">
        <v>32941</v>
      </c>
      <c r="E56" s="30">
        <v>34627</v>
      </c>
      <c r="F56" s="31"/>
      <c r="G56" s="31"/>
      <c r="H56" s="155">
        <v>90.196</v>
      </c>
      <c r="I56" s="155">
        <v>80.722</v>
      </c>
      <c r="J56" s="155">
        <v>110.95</v>
      </c>
      <c r="K56" s="32"/>
    </row>
    <row r="57" spans="1:11" s="33" customFormat="1" ht="11.25" customHeight="1">
      <c r="A57" s="35" t="s">
        <v>45</v>
      </c>
      <c r="B57" s="29"/>
      <c r="C57" s="30">
        <v>60476</v>
      </c>
      <c r="D57" s="30">
        <v>58566</v>
      </c>
      <c r="E57" s="30">
        <v>57105</v>
      </c>
      <c r="F57" s="31"/>
      <c r="G57" s="31"/>
      <c r="H57" s="155">
        <v>187.665</v>
      </c>
      <c r="I57" s="155">
        <v>168.072</v>
      </c>
      <c r="J57" s="155">
        <v>232.126</v>
      </c>
      <c r="K57" s="32"/>
    </row>
    <row r="58" spans="1:11" s="33" customFormat="1" ht="11.25" customHeight="1">
      <c r="A58" s="35" t="s">
        <v>46</v>
      </c>
      <c r="B58" s="29"/>
      <c r="C58" s="30">
        <v>44496</v>
      </c>
      <c r="D58" s="30">
        <v>47361</v>
      </c>
      <c r="E58" s="30">
        <v>48220</v>
      </c>
      <c r="F58" s="31"/>
      <c r="G58" s="31"/>
      <c r="H58" s="155">
        <v>153.337</v>
      </c>
      <c r="I58" s="155">
        <v>77.786</v>
      </c>
      <c r="J58" s="155">
        <v>166.459</v>
      </c>
      <c r="K58" s="32"/>
    </row>
    <row r="59" spans="1:11" s="42" customFormat="1" ht="11.25" customHeight="1">
      <c r="A59" s="36" t="s">
        <v>47</v>
      </c>
      <c r="B59" s="37"/>
      <c r="C59" s="38">
        <v>238421</v>
      </c>
      <c r="D59" s="38">
        <v>245965</v>
      </c>
      <c r="E59" s="38">
        <v>248631</v>
      </c>
      <c r="F59" s="39">
        <v>101.08389404996646</v>
      </c>
      <c r="G59" s="40"/>
      <c r="H59" s="156">
        <v>745.77</v>
      </c>
      <c r="I59" s="157">
        <v>643.8219999999999</v>
      </c>
      <c r="J59" s="157">
        <v>908.2170000000001</v>
      </c>
      <c r="K59" s="41">
        <v>141.06647489523507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1093</v>
      </c>
      <c r="D61" s="30">
        <v>1330</v>
      </c>
      <c r="E61" s="30">
        <v>1350</v>
      </c>
      <c r="F61" s="31"/>
      <c r="G61" s="31"/>
      <c r="H61" s="155">
        <v>2.418</v>
      </c>
      <c r="I61" s="155">
        <v>2.791</v>
      </c>
      <c r="J61" s="155">
        <v>4.625</v>
      </c>
      <c r="K61" s="32"/>
    </row>
    <row r="62" spans="1:11" s="33" customFormat="1" ht="11.25" customHeight="1">
      <c r="A62" s="35" t="s">
        <v>49</v>
      </c>
      <c r="B62" s="29"/>
      <c r="C62" s="30">
        <v>819</v>
      </c>
      <c r="D62" s="30">
        <v>724</v>
      </c>
      <c r="E62" s="30">
        <v>724</v>
      </c>
      <c r="F62" s="31"/>
      <c r="G62" s="31"/>
      <c r="H62" s="155">
        <v>1.102</v>
      </c>
      <c r="I62" s="155">
        <v>1.2</v>
      </c>
      <c r="J62" s="155">
        <v>1.742</v>
      </c>
      <c r="K62" s="32"/>
    </row>
    <row r="63" spans="1:11" s="33" customFormat="1" ht="11.25" customHeight="1">
      <c r="A63" s="35" t="s">
        <v>50</v>
      </c>
      <c r="B63" s="29"/>
      <c r="C63" s="30">
        <v>2331</v>
      </c>
      <c r="D63" s="30">
        <v>2438</v>
      </c>
      <c r="E63" s="30">
        <v>2437</v>
      </c>
      <c r="F63" s="31"/>
      <c r="G63" s="31"/>
      <c r="H63" s="155">
        <v>6.884</v>
      </c>
      <c r="I63" s="155">
        <v>3.63</v>
      </c>
      <c r="J63" s="155">
        <v>7.379</v>
      </c>
      <c r="K63" s="32"/>
    </row>
    <row r="64" spans="1:11" s="42" customFormat="1" ht="11.25" customHeight="1">
      <c r="A64" s="36" t="s">
        <v>51</v>
      </c>
      <c r="B64" s="37"/>
      <c r="C64" s="38">
        <v>4243</v>
      </c>
      <c r="D64" s="38">
        <v>4492</v>
      </c>
      <c r="E64" s="38">
        <v>4511</v>
      </c>
      <c r="F64" s="39">
        <v>100.42297417631345</v>
      </c>
      <c r="G64" s="40"/>
      <c r="H64" s="156">
        <v>10.404</v>
      </c>
      <c r="I64" s="157">
        <v>7.6209999999999996</v>
      </c>
      <c r="J64" s="157">
        <v>13.745999999999999</v>
      </c>
      <c r="K64" s="41">
        <v>180.37003017976645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7505</v>
      </c>
      <c r="D66" s="38">
        <v>9137</v>
      </c>
      <c r="E66" s="38">
        <v>12242</v>
      </c>
      <c r="F66" s="39">
        <v>133.98270767210244</v>
      </c>
      <c r="G66" s="40"/>
      <c r="H66" s="156">
        <v>9.474</v>
      </c>
      <c r="I66" s="157">
        <v>12.901</v>
      </c>
      <c r="J66" s="157">
        <v>25.708</v>
      </c>
      <c r="K66" s="41">
        <v>199.27137431206882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56631</v>
      </c>
      <c r="D68" s="30">
        <v>61812</v>
      </c>
      <c r="E68" s="30">
        <v>62400</v>
      </c>
      <c r="F68" s="31"/>
      <c r="G68" s="31"/>
      <c r="H68" s="155">
        <v>249.777</v>
      </c>
      <c r="I68" s="155">
        <v>127.09</v>
      </c>
      <c r="J68" s="155">
        <v>180</v>
      </c>
      <c r="K68" s="32"/>
    </row>
    <row r="69" spans="1:11" s="33" customFormat="1" ht="11.25" customHeight="1">
      <c r="A69" s="35" t="s">
        <v>54</v>
      </c>
      <c r="B69" s="29"/>
      <c r="C69" s="30">
        <v>4466</v>
      </c>
      <c r="D69" s="30">
        <v>4232</v>
      </c>
      <c r="E69" s="30">
        <v>4500</v>
      </c>
      <c r="F69" s="31"/>
      <c r="G69" s="31"/>
      <c r="H69" s="155">
        <v>15.307</v>
      </c>
      <c r="I69" s="155">
        <v>7.178</v>
      </c>
      <c r="J69" s="155">
        <v>9.8</v>
      </c>
      <c r="K69" s="32"/>
    </row>
    <row r="70" spans="1:11" s="42" customFormat="1" ht="11.25" customHeight="1">
      <c r="A70" s="36" t="s">
        <v>55</v>
      </c>
      <c r="B70" s="37"/>
      <c r="C70" s="38">
        <v>61097</v>
      </c>
      <c r="D70" s="38">
        <v>66044</v>
      </c>
      <c r="E70" s="38">
        <v>66900</v>
      </c>
      <c r="F70" s="39">
        <v>101.29610562655199</v>
      </c>
      <c r="G70" s="40"/>
      <c r="H70" s="156">
        <v>265.084</v>
      </c>
      <c r="I70" s="157">
        <v>134.268</v>
      </c>
      <c r="J70" s="157">
        <v>189.8</v>
      </c>
      <c r="K70" s="41">
        <v>141.35907289897816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3030</v>
      </c>
      <c r="D72" s="30">
        <v>3446</v>
      </c>
      <c r="E72" s="30">
        <v>3095</v>
      </c>
      <c r="F72" s="31"/>
      <c r="G72" s="31"/>
      <c r="H72" s="155">
        <v>4.31</v>
      </c>
      <c r="I72" s="155">
        <v>4.78</v>
      </c>
      <c r="J72" s="155">
        <v>7.116</v>
      </c>
      <c r="K72" s="32"/>
    </row>
    <row r="73" spans="1:11" s="33" customFormat="1" ht="11.25" customHeight="1">
      <c r="A73" s="35" t="s">
        <v>57</v>
      </c>
      <c r="B73" s="29"/>
      <c r="C73" s="30">
        <v>9616</v>
      </c>
      <c r="D73" s="30">
        <v>13825</v>
      </c>
      <c r="E73" s="30">
        <v>16505</v>
      </c>
      <c r="F73" s="31"/>
      <c r="G73" s="31"/>
      <c r="H73" s="155">
        <v>31.026</v>
      </c>
      <c r="I73" s="155">
        <v>46.2</v>
      </c>
      <c r="J73" s="155">
        <v>53.245</v>
      </c>
      <c r="K73" s="32"/>
    </row>
    <row r="74" spans="1:11" s="33" customFormat="1" ht="11.25" customHeight="1">
      <c r="A74" s="35" t="s">
        <v>58</v>
      </c>
      <c r="B74" s="29"/>
      <c r="C74" s="30">
        <v>18521</v>
      </c>
      <c r="D74" s="30">
        <v>23345</v>
      </c>
      <c r="E74" s="30">
        <v>22090</v>
      </c>
      <c r="F74" s="31"/>
      <c r="G74" s="31"/>
      <c r="H74" s="155">
        <v>96.309</v>
      </c>
      <c r="I74" s="155">
        <v>59.702</v>
      </c>
      <c r="J74" s="155">
        <v>81.3</v>
      </c>
      <c r="K74" s="32"/>
    </row>
    <row r="75" spans="1:11" s="33" customFormat="1" ht="11.25" customHeight="1">
      <c r="A75" s="35" t="s">
        <v>59</v>
      </c>
      <c r="B75" s="29"/>
      <c r="C75" s="30">
        <v>8494</v>
      </c>
      <c r="D75" s="30">
        <v>11917</v>
      </c>
      <c r="E75" s="30">
        <v>12227</v>
      </c>
      <c r="F75" s="31"/>
      <c r="G75" s="31"/>
      <c r="H75" s="155">
        <v>15.993</v>
      </c>
      <c r="I75" s="155">
        <v>21.168</v>
      </c>
      <c r="J75" s="155">
        <v>13.414</v>
      </c>
      <c r="K75" s="32"/>
    </row>
    <row r="76" spans="1:11" s="33" customFormat="1" ht="11.25" customHeight="1">
      <c r="A76" s="35" t="s">
        <v>60</v>
      </c>
      <c r="B76" s="29"/>
      <c r="C76" s="30">
        <v>3775</v>
      </c>
      <c r="D76" s="30">
        <v>4820</v>
      </c>
      <c r="E76" s="30">
        <v>5196</v>
      </c>
      <c r="F76" s="31"/>
      <c r="G76" s="31"/>
      <c r="H76" s="155">
        <v>15.637</v>
      </c>
      <c r="I76" s="155">
        <v>11.02</v>
      </c>
      <c r="J76" s="155">
        <v>18.03</v>
      </c>
      <c r="K76" s="32"/>
    </row>
    <row r="77" spans="1:11" s="33" customFormat="1" ht="11.25" customHeight="1">
      <c r="A77" s="35" t="s">
        <v>61</v>
      </c>
      <c r="B77" s="29"/>
      <c r="C77" s="30">
        <v>2026</v>
      </c>
      <c r="D77" s="30">
        <v>2228</v>
      </c>
      <c r="E77" s="30">
        <v>2382</v>
      </c>
      <c r="F77" s="31"/>
      <c r="G77" s="31"/>
      <c r="H77" s="155">
        <v>7.744</v>
      </c>
      <c r="I77" s="155">
        <v>6.327</v>
      </c>
      <c r="J77" s="155">
        <v>8.546</v>
      </c>
      <c r="K77" s="32"/>
    </row>
    <row r="78" spans="1:11" s="33" customFormat="1" ht="11.25" customHeight="1">
      <c r="A78" s="35" t="s">
        <v>62</v>
      </c>
      <c r="B78" s="29"/>
      <c r="C78" s="30">
        <v>4360</v>
      </c>
      <c r="D78" s="30">
        <v>6128</v>
      </c>
      <c r="E78" s="30">
        <v>7100</v>
      </c>
      <c r="F78" s="31"/>
      <c r="G78" s="31"/>
      <c r="H78" s="155">
        <v>17.266</v>
      </c>
      <c r="I78" s="155">
        <v>15.803</v>
      </c>
      <c r="J78" s="155">
        <v>20.022</v>
      </c>
      <c r="K78" s="32"/>
    </row>
    <row r="79" spans="1:11" s="33" customFormat="1" ht="11.25" customHeight="1">
      <c r="A79" s="35" t="s">
        <v>63</v>
      </c>
      <c r="B79" s="29"/>
      <c r="C79" s="30">
        <v>48090</v>
      </c>
      <c r="D79" s="30">
        <v>63730</v>
      </c>
      <c r="E79" s="30">
        <v>65400</v>
      </c>
      <c r="F79" s="31"/>
      <c r="G79" s="31"/>
      <c r="H79" s="155">
        <v>193.489</v>
      </c>
      <c r="I79" s="155">
        <v>233.343</v>
      </c>
      <c r="J79" s="155">
        <v>248.52</v>
      </c>
      <c r="K79" s="32"/>
    </row>
    <row r="80" spans="1:11" s="42" customFormat="1" ht="11.25" customHeight="1">
      <c r="A80" s="43" t="s">
        <v>64</v>
      </c>
      <c r="B80" s="37"/>
      <c r="C80" s="38">
        <v>97912</v>
      </c>
      <c r="D80" s="38">
        <v>129439</v>
      </c>
      <c r="E80" s="38">
        <v>133995</v>
      </c>
      <c r="F80" s="39">
        <v>103.51980469564815</v>
      </c>
      <c r="G80" s="40"/>
      <c r="H80" s="156">
        <v>381.774</v>
      </c>
      <c r="I80" s="157">
        <v>398.34299999999996</v>
      </c>
      <c r="J80" s="157">
        <v>450.193</v>
      </c>
      <c r="K80" s="41">
        <v>113.01642052201244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55">
        <v>0.192</v>
      </c>
      <c r="I82" s="155">
        <v>0.149</v>
      </c>
      <c r="J82" s="155">
        <v>0.149</v>
      </c>
      <c r="K82" s="32"/>
    </row>
    <row r="83" spans="1:11" s="33" customFormat="1" ht="11.25" customHeight="1">
      <c r="A83" s="35" t="s">
        <v>66</v>
      </c>
      <c r="B83" s="29"/>
      <c r="C83" s="30">
        <v>160</v>
      </c>
      <c r="D83" s="30">
        <v>155</v>
      </c>
      <c r="E83" s="30">
        <v>160</v>
      </c>
      <c r="F83" s="31"/>
      <c r="G83" s="31"/>
      <c r="H83" s="155">
        <v>0.171</v>
      </c>
      <c r="I83" s="155">
        <v>0.151</v>
      </c>
      <c r="J83" s="155">
        <v>0.151</v>
      </c>
      <c r="K83" s="32"/>
    </row>
    <row r="84" spans="1:11" s="42" customFormat="1" ht="11.25" customHeight="1">
      <c r="A84" s="36" t="s">
        <v>67</v>
      </c>
      <c r="B84" s="37"/>
      <c r="C84" s="38">
        <v>289</v>
      </c>
      <c r="D84" s="38">
        <v>267</v>
      </c>
      <c r="E84" s="38">
        <v>272</v>
      </c>
      <c r="F84" s="39">
        <v>101.87265917602996</v>
      </c>
      <c r="G84" s="40"/>
      <c r="H84" s="156">
        <v>0.363</v>
      </c>
      <c r="I84" s="157">
        <v>0.3</v>
      </c>
      <c r="J84" s="157">
        <v>0.3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1686900</v>
      </c>
      <c r="D87" s="53">
        <v>1651762</v>
      </c>
      <c r="E87" s="53">
        <v>1658246</v>
      </c>
      <c r="F87" s="54">
        <f>IF(D87&gt;0,100*E87/D87,0)</f>
        <v>100.39255050061692</v>
      </c>
      <c r="G87" s="40"/>
      <c r="H87" s="160">
        <v>6703.231000000001</v>
      </c>
      <c r="I87" s="161">
        <v>5094.609</v>
      </c>
      <c r="J87" s="161">
        <v>7120.245</v>
      </c>
      <c r="K87" s="54">
        <f>IF(I87&gt;0,100*J87/I87,0)</f>
        <v>139.7603820038005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6" zoomScaleSheetLayoutView="96" zoomScalePageLayoutView="0" workbookViewId="0" topLeftCell="A82">
      <selection activeCell="P25" sqref="P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5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44</v>
      </c>
      <c r="D15" s="38">
        <v>36</v>
      </c>
      <c r="E15" s="38">
        <v>36</v>
      </c>
      <c r="F15" s="39">
        <v>100</v>
      </c>
      <c r="G15" s="40"/>
      <c r="H15" s="156">
        <v>0.616</v>
      </c>
      <c r="I15" s="157">
        <v>0.504</v>
      </c>
      <c r="J15" s="157">
        <v>0.6</v>
      </c>
      <c r="K15" s="41">
        <v>119.04761904761905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>
        <v>1</v>
      </c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>
        <v>2</v>
      </c>
      <c r="E19" s="30">
        <v>1</v>
      </c>
      <c r="F19" s="31"/>
      <c r="G19" s="31"/>
      <c r="H19" s="155">
        <v>0.033</v>
      </c>
      <c r="I19" s="155">
        <v>0.055</v>
      </c>
      <c r="J19" s="155">
        <v>0.053</v>
      </c>
      <c r="K19" s="32"/>
    </row>
    <row r="20" spans="1:11" s="33" customFormat="1" ht="11.25" customHeight="1">
      <c r="A20" s="35" t="s">
        <v>16</v>
      </c>
      <c r="B20" s="29"/>
      <c r="C20" s="30">
        <v>7</v>
      </c>
      <c r="D20" s="30">
        <v>7</v>
      </c>
      <c r="E20" s="30">
        <v>7</v>
      </c>
      <c r="F20" s="31"/>
      <c r="G20" s="31"/>
      <c r="H20" s="155">
        <v>0.135</v>
      </c>
      <c r="I20" s="155">
        <v>0.155</v>
      </c>
      <c r="J20" s="155">
        <v>0.155</v>
      </c>
      <c r="K20" s="32"/>
    </row>
    <row r="21" spans="1:11" s="33" customFormat="1" ht="11.25" customHeight="1">
      <c r="A21" s="35" t="s">
        <v>17</v>
      </c>
      <c r="B21" s="29"/>
      <c r="C21" s="30">
        <v>28</v>
      </c>
      <c r="D21" s="30">
        <v>28</v>
      </c>
      <c r="E21" s="30"/>
      <c r="F21" s="31"/>
      <c r="G21" s="31"/>
      <c r="H21" s="155">
        <v>0.343</v>
      </c>
      <c r="I21" s="155">
        <v>0.315</v>
      </c>
      <c r="J21" s="155">
        <v>0.315</v>
      </c>
      <c r="K21" s="32"/>
    </row>
    <row r="22" spans="1:11" s="42" customFormat="1" ht="11.25" customHeight="1">
      <c r="A22" s="36" t="s">
        <v>18</v>
      </c>
      <c r="B22" s="37"/>
      <c r="C22" s="38">
        <v>36</v>
      </c>
      <c r="D22" s="38">
        <v>37</v>
      </c>
      <c r="E22" s="38">
        <v>8</v>
      </c>
      <c r="F22" s="39">
        <v>21.62162162162162</v>
      </c>
      <c r="G22" s="40"/>
      <c r="H22" s="156">
        <v>0.511</v>
      </c>
      <c r="I22" s="157">
        <v>0.525</v>
      </c>
      <c r="J22" s="157">
        <v>0.523</v>
      </c>
      <c r="K22" s="41">
        <v>99.61904761904762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157</v>
      </c>
      <c r="D24" s="38">
        <v>160</v>
      </c>
      <c r="E24" s="38">
        <v>188</v>
      </c>
      <c r="F24" s="39">
        <v>117.5</v>
      </c>
      <c r="G24" s="40"/>
      <c r="H24" s="156">
        <v>6.72</v>
      </c>
      <c r="I24" s="157">
        <v>8.176</v>
      </c>
      <c r="J24" s="157">
        <v>8.648</v>
      </c>
      <c r="K24" s="41">
        <v>105.7729941291585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17</v>
      </c>
      <c r="D26" s="38">
        <v>18</v>
      </c>
      <c r="E26" s="38">
        <v>18</v>
      </c>
      <c r="F26" s="39">
        <v>100</v>
      </c>
      <c r="G26" s="40"/>
      <c r="H26" s="156">
        <v>0.442</v>
      </c>
      <c r="I26" s="157">
        <v>0.432</v>
      </c>
      <c r="J26" s="157">
        <v>0.35</v>
      </c>
      <c r="K26" s="41">
        <v>81.01851851851852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11</v>
      </c>
      <c r="D28" s="30">
        <v>6</v>
      </c>
      <c r="E28" s="30">
        <v>24</v>
      </c>
      <c r="F28" s="31"/>
      <c r="G28" s="31"/>
      <c r="H28" s="155">
        <v>0.762</v>
      </c>
      <c r="I28" s="155">
        <v>0.45</v>
      </c>
      <c r="J28" s="155">
        <v>1.5</v>
      </c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>
        <v>1</v>
      </c>
      <c r="E29" s="30"/>
      <c r="F29" s="31"/>
      <c r="G29" s="31"/>
      <c r="H29" s="155">
        <v>0.01</v>
      </c>
      <c r="I29" s="155">
        <v>0.03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36</v>
      </c>
      <c r="D30" s="30">
        <v>74</v>
      </c>
      <c r="E30" s="30">
        <v>75</v>
      </c>
      <c r="F30" s="31"/>
      <c r="G30" s="31"/>
      <c r="H30" s="155">
        <v>1.139</v>
      </c>
      <c r="I30" s="155">
        <v>2.382</v>
      </c>
      <c r="J30" s="155">
        <v>1.577</v>
      </c>
      <c r="K30" s="32"/>
    </row>
    <row r="31" spans="1:11" s="42" customFormat="1" ht="11.25" customHeight="1">
      <c r="A31" s="43" t="s">
        <v>24</v>
      </c>
      <c r="B31" s="37"/>
      <c r="C31" s="38">
        <v>50</v>
      </c>
      <c r="D31" s="38">
        <v>81</v>
      </c>
      <c r="E31" s="38">
        <v>99</v>
      </c>
      <c r="F31" s="39">
        <v>122.22222222222223</v>
      </c>
      <c r="G31" s="40"/>
      <c r="H31" s="156">
        <v>1.911</v>
      </c>
      <c r="I31" s="157">
        <v>2.862</v>
      </c>
      <c r="J31" s="157">
        <v>3.077</v>
      </c>
      <c r="K31" s="41">
        <v>107.51222921034241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41</v>
      </c>
      <c r="D33" s="30">
        <v>91</v>
      </c>
      <c r="E33" s="30">
        <v>80</v>
      </c>
      <c r="F33" s="31"/>
      <c r="G33" s="31"/>
      <c r="H33" s="155">
        <v>1.441</v>
      </c>
      <c r="I33" s="155">
        <v>2.578</v>
      </c>
      <c r="J33" s="155">
        <v>2</v>
      </c>
      <c r="K33" s="32"/>
    </row>
    <row r="34" spans="1:11" s="33" customFormat="1" ht="11.25" customHeight="1">
      <c r="A34" s="35" t="s">
        <v>26</v>
      </c>
      <c r="B34" s="29"/>
      <c r="C34" s="30">
        <v>50</v>
      </c>
      <c r="D34" s="30">
        <v>72</v>
      </c>
      <c r="E34" s="30">
        <v>70</v>
      </c>
      <c r="F34" s="31"/>
      <c r="G34" s="31"/>
      <c r="H34" s="155">
        <v>1.359</v>
      </c>
      <c r="I34" s="155">
        <v>2.021</v>
      </c>
      <c r="J34" s="155">
        <v>2.021</v>
      </c>
      <c r="K34" s="32"/>
    </row>
    <row r="35" spans="1:11" s="33" customFormat="1" ht="11.25" customHeight="1">
      <c r="A35" s="35" t="s">
        <v>27</v>
      </c>
      <c r="B35" s="29"/>
      <c r="C35" s="30">
        <v>52</v>
      </c>
      <c r="D35" s="30">
        <v>74</v>
      </c>
      <c r="E35" s="30">
        <v>70</v>
      </c>
      <c r="F35" s="31"/>
      <c r="G35" s="31"/>
      <c r="H35" s="155">
        <v>1.316</v>
      </c>
      <c r="I35" s="155">
        <v>1.71</v>
      </c>
      <c r="J35" s="155">
        <v>1.8</v>
      </c>
      <c r="K35" s="32"/>
    </row>
    <row r="36" spans="1:11" s="33" customFormat="1" ht="11.25" customHeight="1">
      <c r="A36" s="35" t="s">
        <v>28</v>
      </c>
      <c r="B36" s="29"/>
      <c r="C36" s="30">
        <v>118</v>
      </c>
      <c r="D36" s="30">
        <v>130</v>
      </c>
      <c r="E36" s="30">
        <v>130</v>
      </c>
      <c r="F36" s="31"/>
      <c r="G36" s="31"/>
      <c r="H36" s="155">
        <v>3.486</v>
      </c>
      <c r="I36" s="155">
        <v>3.885</v>
      </c>
      <c r="J36" s="155">
        <v>3.9</v>
      </c>
      <c r="K36" s="32"/>
    </row>
    <row r="37" spans="1:11" s="42" customFormat="1" ht="11.25" customHeight="1">
      <c r="A37" s="36" t="s">
        <v>29</v>
      </c>
      <c r="B37" s="37"/>
      <c r="C37" s="38">
        <v>261</v>
      </c>
      <c r="D37" s="38">
        <v>367</v>
      </c>
      <c r="E37" s="38">
        <v>350</v>
      </c>
      <c r="F37" s="39">
        <v>95.36784741144415</v>
      </c>
      <c r="G37" s="40"/>
      <c r="H37" s="156">
        <v>7.602</v>
      </c>
      <c r="I37" s="157">
        <v>10.193999999999999</v>
      </c>
      <c r="J37" s="157">
        <v>9.721</v>
      </c>
      <c r="K37" s="41">
        <v>95.36001569550717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47</v>
      </c>
      <c r="D39" s="38">
        <v>43</v>
      </c>
      <c r="E39" s="38">
        <v>40</v>
      </c>
      <c r="F39" s="39">
        <v>93.02325581395348</v>
      </c>
      <c r="G39" s="40"/>
      <c r="H39" s="156">
        <v>0.795</v>
      </c>
      <c r="I39" s="157">
        <v>0.716</v>
      </c>
      <c r="J39" s="157">
        <v>0.67</v>
      </c>
      <c r="K39" s="41">
        <v>93.57541899441341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</v>
      </c>
      <c r="D41" s="30">
        <v>4</v>
      </c>
      <c r="E41" s="30">
        <v>10</v>
      </c>
      <c r="F41" s="31"/>
      <c r="G41" s="31"/>
      <c r="H41" s="155">
        <v>0.024</v>
      </c>
      <c r="I41" s="155">
        <v>0.06</v>
      </c>
      <c r="J41" s="155">
        <v>0.008</v>
      </c>
      <c r="K41" s="32"/>
    </row>
    <row r="42" spans="1:11" s="33" customFormat="1" ht="11.25" customHeight="1">
      <c r="A42" s="35" t="s">
        <v>32</v>
      </c>
      <c r="B42" s="29"/>
      <c r="C42" s="30">
        <v>9</v>
      </c>
      <c r="D42" s="30">
        <v>9</v>
      </c>
      <c r="E42" s="30">
        <v>8</v>
      </c>
      <c r="F42" s="31"/>
      <c r="G42" s="31"/>
      <c r="H42" s="155">
        <v>0.225</v>
      </c>
      <c r="I42" s="155">
        <v>0.36</v>
      </c>
      <c r="J42" s="155">
        <v>0.3</v>
      </c>
      <c r="K42" s="32"/>
    </row>
    <row r="43" spans="1:11" s="33" customFormat="1" ht="11.25" customHeight="1">
      <c r="A43" s="35" t="s">
        <v>33</v>
      </c>
      <c r="B43" s="29"/>
      <c r="C43" s="30">
        <v>5</v>
      </c>
      <c r="D43" s="30">
        <v>4</v>
      </c>
      <c r="E43" s="30">
        <v>1</v>
      </c>
      <c r="F43" s="31"/>
      <c r="G43" s="31"/>
      <c r="H43" s="155">
        <v>0.1</v>
      </c>
      <c r="I43" s="155">
        <v>0.1</v>
      </c>
      <c r="J43" s="155">
        <v>0.022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7</v>
      </c>
      <c r="D45" s="30">
        <v>3</v>
      </c>
      <c r="E45" s="30">
        <v>7</v>
      </c>
      <c r="F45" s="31"/>
      <c r="G45" s="31"/>
      <c r="H45" s="155">
        <v>0.245</v>
      </c>
      <c r="I45" s="155">
        <v>0.105</v>
      </c>
      <c r="J45" s="155">
        <v>0.21</v>
      </c>
      <c r="K45" s="32"/>
    </row>
    <row r="46" spans="1:11" s="33" customFormat="1" ht="11.25" customHeight="1">
      <c r="A46" s="35" t="s">
        <v>36</v>
      </c>
      <c r="B46" s="29"/>
      <c r="C46" s="30">
        <v>5</v>
      </c>
      <c r="D46" s="30">
        <v>3</v>
      </c>
      <c r="E46" s="30">
        <v>2</v>
      </c>
      <c r="F46" s="31"/>
      <c r="G46" s="31"/>
      <c r="H46" s="155">
        <v>0.15</v>
      </c>
      <c r="I46" s="155">
        <v>0.075</v>
      </c>
      <c r="J46" s="155">
        <v>0.048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230</v>
      </c>
      <c r="D48" s="30">
        <v>234</v>
      </c>
      <c r="E48" s="30">
        <v>225</v>
      </c>
      <c r="F48" s="31"/>
      <c r="G48" s="31"/>
      <c r="H48" s="155">
        <v>5.75</v>
      </c>
      <c r="I48" s="155">
        <v>5.85</v>
      </c>
      <c r="J48" s="155">
        <v>5.625</v>
      </c>
      <c r="K48" s="32"/>
    </row>
    <row r="49" spans="1:11" s="33" customFormat="1" ht="11.25" customHeight="1">
      <c r="A49" s="35" t="s">
        <v>39</v>
      </c>
      <c r="B49" s="29"/>
      <c r="C49" s="30">
        <v>45</v>
      </c>
      <c r="D49" s="30">
        <v>85</v>
      </c>
      <c r="E49" s="30">
        <v>172</v>
      </c>
      <c r="F49" s="31"/>
      <c r="G49" s="31"/>
      <c r="H49" s="155">
        <v>1.125</v>
      </c>
      <c r="I49" s="155">
        <v>2.125</v>
      </c>
      <c r="J49" s="155">
        <v>4.3</v>
      </c>
      <c r="K49" s="32"/>
    </row>
    <row r="50" spans="1:11" s="42" customFormat="1" ht="11.25" customHeight="1">
      <c r="A50" s="43" t="s">
        <v>40</v>
      </c>
      <c r="B50" s="37"/>
      <c r="C50" s="38">
        <v>302</v>
      </c>
      <c r="D50" s="38">
        <v>342</v>
      </c>
      <c r="E50" s="38">
        <v>425</v>
      </c>
      <c r="F50" s="39">
        <v>124.26900584795321</v>
      </c>
      <c r="G50" s="40"/>
      <c r="H50" s="156">
        <v>7.619</v>
      </c>
      <c r="I50" s="157">
        <v>8.675</v>
      </c>
      <c r="J50" s="157">
        <v>10.513</v>
      </c>
      <c r="K50" s="41">
        <v>121.18731988472621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69</v>
      </c>
      <c r="D52" s="38">
        <v>69</v>
      </c>
      <c r="E52" s="38">
        <v>69</v>
      </c>
      <c r="F52" s="39">
        <v>100</v>
      </c>
      <c r="G52" s="40"/>
      <c r="H52" s="156">
        <v>1.587</v>
      </c>
      <c r="I52" s="157">
        <v>1.532</v>
      </c>
      <c r="J52" s="157">
        <v>1.532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131</v>
      </c>
      <c r="D54" s="30">
        <v>17</v>
      </c>
      <c r="E54" s="30">
        <v>52</v>
      </c>
      <c r="F54" s="31"/>
      <c r="G54" s="31"/>
      <c r="H54" s="155">
        <v>3.144</v>
      </c>
      <c r="I54" s="155">
        <v>0.391</v>
      </c>
      <c r="J54" s="155">
        <v>1.56</v>
      </c>
      <c r="K54" s="32"/>
    </row>
    <row r="55" spans="1:11" s="33" customFormat="1" ht="11.25" customHeight="1">
      <c r="A55" s="35" t="s">
        <v>43</v>
      </c>
      <c r="B55" s="29"/>
      <c r="C55" s="30">
        <v>309</v>
      </c>
      <c r="D55" s="30">
        <v>305</v>
      </c>
      <c r="E55" s="30">
        <v>305</v>
      </c>
      <c r="F55" s="31"/>
      <c r="G55" s="31"/>
      <c r="H55" s="155">
        <v>7.416</v>
      </c>
      <c r="I55" s="155">
        <v>7.32</v>
      </c>
      <c r="J55" s="155">
        <v>8.592</v>
      </c>
      <c r="K55" s="32"/>
    </row>
    <row r="56" spans="1:11" s="33" customFormat="1" ht="11.25" customHeight="1">
      <c r="A56" s="35" t="s">
        <v>44</v>
      </c>
      <c r="B56" s="29"/>
      <c r="C56" s="30">
        <v>44</v>
      </c>
      <c r="D56" s="30">
        <v>45</v>
      </c>
      <c r="E56" s="30">
        <v>25</v>
      </c>
      <c r="F56" s="31"/>
      <c r="G56" s="31"/>
      <c r="H56" s="155">
        <v>1.21</v>
      </c>
      <c r="I56" s="155">
        <v>1.41</v>
      </c>
      <c r="J56" s="155">
        <v>1.45</v>
      </c>
      <c r="K56" s="32"/>
    </row>
    <row r="57" spans="1:11" s="33" customFormat="1" ht="11.25" customHeight="1">
      <c r="A57" s="35" t="s">
        <v>45</v>
      </c>
      <c r="B57" s="29"/>
      <c r="C57" s="30">
        <v>7</v>
      </c>
      <c r="D57" s="30">
        <v>3</v>
      </c>
      <c r="E57" s="30">
        <v>1</v>
      </c>
      <c r="F57" s="31"/>
      <c r="G57" s="31"/>
      <c r="H57" s="155">
        <v>0.17</v>
      </c>
      <c r="I57" s="155">
        <v>0.015</v>
      </c>
      <c r="J57" s="155">
        <v>0.002</v>
      </c>
      <c r="K57" s="32"/>
    </row>
    <row r="58" spans="1:11" s="33" customFormat="1" ht="11.25" customHeight="1">
      <c r="A58" s="35" t="s">
        <v>46</v>
      </c>
      <c r="B58" s="29"/>
      <c r="C58" s="30">
        <v>88</v>
      </c>
      <c r="D58" s="30">
        <v>62</v>
      </c>
      <c r="E58" s="30">
        <v>62</v>
      </c>
      <c r="F58" s="31"/>
      <c r="G58" s="31"/>
      <c r="H58" s="155">
        <v>3.168</v>
      </c>
      <c r="I58" s="155">
        <v>2.55</v>
      </c>
      <c r="J58" s="155">
        <v>2.232</v>
      </c>
      <c r="K58" s="32"/>
    </row>
    <row r="59" spans="1:11" s="42" customFormat="1" ht="11.25" customHeight="1">
      <c r="A59" s="36" t="s">
        <v>47</v>
      </c>
      <c r="B59" s="37"/>
      <c r="C59" s="38">
        <v>579</v>
      </c>
      <c r="D59" s="38">
        <v>432</v>
      </c>
      <c r="E59" s="38">
        <v>445</v>
      </c>
      <c r="F59" s="39">
        <v>103.00925925925925</v>
      </c>
      <c r="G59" s="40"/>
      <c r="H59" s="156">
        <v>15.108</v>
      </c>
      <c r="I59" s="157">
        <v>11.686</v>
      </c>
      <c r="J59" s="157">
        <v>13.836000000000002</v>
      </c>
      <c r="K59" s="41">
        <v>118.39808317645047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402</v>
      </c>
      <c r="D61" s="30">
        <v>403</v>
      </c>
      <c r="E61" s="30">
        <v>370</v>
      </c>
      <c r="F61" s="31"/>
      <c r="G61" s="31"/>
      <c r="H61" s="155">
        <v>14.07</v>
      </c>
      <c r="I61" s="155">
        <v>14.105</v>
      </c>
      <c r="J61" s="155">
        <v>14.8</v>
      </c>
      <c r="K61" s="32"/>
    </row>
    <row r="62" spans="1:11" s="33" customFormat="1" ht="11.25" customHeight="1">
      <c r="A62" s="35" t="s">
        <v>49</v>
      </c>
      <c r="B62" s="29"/>
      <c r="C62" s="30">
        <v>145</v>
      </c>
      <c r="D62" s="30">
        <v>145</v>
      </c>
      <c r="E62" s="30">
        <v>145</v>
      </c>
      <c r="F62" s="31"/>
      <c r="G62" s="31"/>
      <c r="H62" s="155">
        <v>2.967</v>
      </c>
      <c r="I62" s="155">
        <v>3.133</v>
      </c>
      <c r="J62" s="155">
        <v>3.142</v>
      </c>
      <c r="K62" s="32"/>
    </row>
    <row r="63" spans="1:11" s="33" customFormat="1" ht="11.25" customHeight="1">
      <c r="A63" s="35" t="s">
        <v>50</v>
      </c>
      <c r="B63" s="29"/>
      <c r="C63" s="30">
        <v>694</v>
      </c>
      <c r="D63" s="30">
        <v>702</v>
      </c>
      <c r="E63" s="30">
        <v>690</v>
      </c>
      <c r="F63" s="31"/>
      <c r="G63" s="31"/>
      <c r="H63" s="155">
        <v>21.821</v>
      </c>
      <c r="I63" s="155">
        <v>21.048</v>
      </c>
      <c r="J63" s="155">
        <v>20.7</v>
      </c>
      <c r="K63" s="32"/>
    </row>
    <row r="64" spans="1:11" s="42" customFormat="1" ht="11.25" customHeight="1">
      <c r="A64" s="36" t="s">
        <v>51</v>
      </c>
      <c r="B64" s="37"/>
      <c r="C64" s="38">
        <v>1241</v>
      </c>
      <c r="D64" s="38">
        <v>1250</v>
      </c>
      <c r="E64" s="38">
        <v>1205</v>
      </c>
      <c r="F64" s="39">
        <v>96.4</v>
      </c>
      <c r="G64" s="40"/>
      <c r="H64" s="156">
        <v>38.858000000000004</v>
      </c>
      <c r="I64" s="157">
        <v>38.286</v>
      </c>
      <c r="J64" s="157">
        <v>38.641999999999996</v>
      </c>
      <c r="K64" s="41">
        <v>100.92984380713575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99</v>
      </c>
      <c r="D66" s="38">
        <v>157</v>
      </c>
      <c r="E66" s="38">
        <v>320</v>
      </c>
      <c r="F66" s="39">
        <v>203.82165605095543</v>
      </c>
      <c r="G66" s="40"/>
      <c r="H66" s="156">
        <v>3.911</v>
      </c>
      <c r="I66" s="157">
        <v>6.178</v>
      </c>
      <c r="J66" s="157">
        <v>19.2</v>
      </c>
      <c r="K66" s="41">
        <v>310.7801877630301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98</v>
      </c>
      <c r="D68" s="30">
        <v>45</v>
      </c>
      <c r="E68" s="30">
        <v>40</v>
      </c>
      <c r="F68" s="31"/>
      <c r="G68" s="31"/>
      <c r="H68" s="155">
        <v>3.208</v>
      </c>
      <c r="I68" s="155">
        <v>1.641</v>
      </c>
      <c r="J68" s="155">
        <v>3.15</v>
      </c>
      <c r="K68" s="32"/>
    </row>
    <row r="69" spans="1:11" s="33" customFormat="1" ht="11.25" customHeight="1">
      <c r="A69" s="35" t="s">
        <v>54</v>
      </c>
      <c r="B69" s="29"/>
      <c r="C69" s="30">
        <v>39</v>
      </c>
      <c r="D69" s="30">
        <v>39</v>
      </c>
      <c r="E69" s="30">
        <v>40</v>
      </c>
      <c r="F69" s="31"/>
      <c r="G69" s="31"/>
      <c r="H69" s="155">
        <v>1.268</v>
      </c>
      <c r="I69" s="155">
        <v>1.454</v>
      </c>
      <c r="J69" s="155">
        <v>0.9</v>
      </c>
      <c r="K69" s="32"/>
    </row>
    <row r="70" spans="1:11" s="42" customFormat="1" ht="11.25" customHeight="1">
      <c r="A70" s="36" t="s">
        <v>55</v>
      </c>
      <c r="B70" s="37"/>
      <c r="C70" s="38">
        <v>137</v>
      </c>
      <c r="D70" s="38">
        <v>84</v>
      </c>
      <c r="E70" s="38">
        <v>80</v>
      </c>
      <c r="F70" s="39">
        <v>95.23809523809524</v>
      </c>
      <c r="G70" s="40"/>
      <c r="H70" s="156">
        <v>4.476</v>
      </c>
      <c r="I70" s="157">
        <v>3.0949999999999998</v>
      </c>
      <c r="J70" s="157">
        <v>4.05</v>
      </c>
      <c r="K70" s="41">
        <v>130.8562197092084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30</v>
      </c>
      <c r="D72" s="30">
        <v>30</v>
      </c>
      <c r="E72" s="30">
        <v>41</v>
      </c>
      <c r="F72" s="31"/>
      <c r="G72" s="31"/>
      <c r="H72" s="155">
        <v>0.39</v>
      </c>
      <c r="I72" s="155">
        <v>0.39</v>
      </c>
      <c r="J72" s="155">
        <v>0.577</v>
      </c>
      <c r="K72" s="32"/>
    </row>
    <row r="73" spans="1:11" s="33" customFormat="1" ht="11.25" customHeight="1">
      <c r="A73" s="35" t="s">
        <v>57</v>
      </c>
      <c r="B73" s="29"/>
      <c r="C73" s="30">
        <v>61</v>
      </c>
      <c r="D73" s="30">
        <v>61</v>
      </c>
      <c r="E73" s="30">
        <v>64</v>
      </c>
      <c r="F73" s="31"/>
      <c r="G73" s="31"/>
      <c r="H73" s="155">
        <v>2.451</v>
      </c>
      <c r="I73" s="155">
        <v>2.45</v>
      </c>
      <c r="J73" s="155">
        <v>2.45</v>
      </c>
      <c r="K73" s="32"/>
    </row>
    <row r="74" spans="1:11" s="33" customFormat="1" ht="11.25" customHeight="1">
      <c r="A74" s="35" t="s">
        <v>58</v>
      </c>
      <c r="B74" s="29"/>
      <c r="C74" s="30">
        <v>41</v>
      </c>
      <c r="D74" s="30">
        <v>17</v>
      </c>
      <c r="E74" s="30">
        <v>23</v>
      </c>
      <c r="F74" s="31"/>
      <c r="G74" s="31"/>
      <c r="H74" s="155">
        <v>1.032</v>
      </c>
      <c r="I74" s="155">
        <v>0.422</v>
      </c>
      <c r="J74" s="155">
        <v>0.575</v>
      </c>
      <c r="K74" s="32"/>
    </row>
    <row r="75" spans="1:11" s="33" customFormat="1" ht="11.25" customHeight="1">
      <c r="A75" s="35" t="s">
        <v>59</v>
      </c>
      <c r="B75" s="29"/>
      <c r="C75" s="30">
        <v>54</v>
      </c>
      <c r="D75" s="30">
        <v>66</v>
      </c>
      <c r="E75" s="30">
        <v>66</v>
      </c>
      <c r="F75" s="31"/>
      <c r="G75" s="31"/>
      <c r="H75" s="155">
        <v>1.438</v>
      </c>
      <c r="I75" s="155">
        <v>1.981</v>
      </c>
      <c r="J75" s="155">
        <v>1.46</v>
      </c>
      <c r="K75" s="32"/>
    </row>
    <row r="76" spans="1:11" s="33" customFormat="1" ht="11.25" customHeight="1">
      <c r="A76" s="35" t="s">
        <v>60</v>
      </c>
      <c r="B76" s="29"/>
      <c r="C76" s="30">
        <v>40</v>
      </c>
      <c r="D76" s="30">
        <v>40</v>
      </c>
      <c r="E76" s="30">
        <v>80</v>
      </c>
      <c r="F76" s="31"/>
      <c r="G76" s="31"/>
      <c r="H76" s="155">
        <v>0.92</v>
      </c>
      <c r="I76" s="155">
        <v>0.92</v>
      </c>
      <c r="J76" s="155">
        <v>1.6</v>
      </c>
      <c r="K76" s="32"/>
    </row>
    <row r="77" spans="1:11" s="33" customFormat="1" ht="11.25" customHeight="1">
      <c r="A77" s="35" t="s">
        <v>61</v>
      </c>
      <c r="B77" s="29"/>
      <c r="C77" s="30">
        <v>4</v>
      </c>
      <c r="D77" s="30">
        <v>3</v>
      </c>
      <c r="E77" s="30">
        <v>3</v>
      </c>
      <c r="F77" s="31"/>
      <c r="G77" s="31"/>
      <c r="H77" s="155">
        <v>0.096</v>
      </c>
      <c r="I77" s="155">
        <v>0.084</v>
      </c>
      <c r="J77" s="155">
        <v>0.084</v>
      </c>
      <c r="K77" s="32"/>
    </row>
    <row r="78" spans="1:11" s="33" customFormat="1" ht="11.25" customHeight="1">
      <c r="A78" s="35" t="s">
        <v>62</v>
      </c>
      <c r="B78" s="29"/>
      <c r="C78" s="30">
        <v>10</v>
      </c>
      <c r="D78" s="30">
        <v>10</v>
      </c>
      <c r="E78" s="30">
        <v>10</v>
      </c>
      <c r="F78" s="31"/>
      <c r="G78" s="31"/>
      <c r="H78" s="155">
        <v>0.35</v>
      </c>
      <c r="I78" s="155">
        <v>0.35</v>
      </c>
      <c r="J78" s="155">
        <v>0.35</v>
      </c>
      <c r="K78" s="32"/>
    </row>
    <row r="79" spans="1:11" s="33" customFormat="1" ht="11.25" customHeight="1">
      <c r="A79" s="35" t="s">
        <v>63</v>
      </c>
      <c r="B79" s="29"/>
      <c r="C79" s="30">
        <v>174</v>
      </c>
      <c r="D79" s="30">
        <v>180</v>
      </c>
      <c r="E79" s="30">
        <v>180</v>
      </c>
      <c r="F79" s="31"/>
      <c r="G79" s="31"/>
      <c r="H79" s="155">
        <v>5.846</v>
      </c>
      <c r="I79" s="155">
        <v>10.8</v>
      </c>
      <c r="J79" s="155">
        <v>13.5</v>
      </c>
      <c r="K79" s="32"/>
    </row>
    <row r="80" spans="1:11" s="42" customFormat="1" ht="11.25" customHeight="1">
      <c r="A80" s="43" t="s">
        <v>64</v>
      </c>
      <c r="B80" s="37"/>
      <c r="C80" s="38">
        <v>414</v>
      </c>
      <c r="D80" s="38">
        <v>407</v>
      </c>
      <c r="E80" s="38">
        <v>467</v>
      </c>
      <c r="F80" s="39">
        <v>114.74201474201475</v>
      </c>
      <c r="G80" s="40"/>
      <c r="H80" s="156">
        <v>12.523</v>
      </c>
      <c r="I80" s="157">
        <v>17.397</v>
      </c>
      <c r="J80" s="157">
        <v>20.596</v>
      </c>
      <c r="K80" s="41">
        <v>118.38822785537737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242</v>
      </c>
      <c r="D82" s="30">
        <v>256</v>
      </c>
      <c r="E82" s="30">
        <v>256</v>
      </c>
      <c r="F82" s="31"/>
      <c r="G82" s="31"/>
      <c r="H82" s="155">
        <v>9.662</v>
      </c>
      <c r="I82" s="155">
        <v>9.859</v>
      </c>
      <c r="J82" s="155">
        <v>9.86</v>
      </c>
      <c r="K82" s="32"/>
    </row>
    <row r="83" spans="1:11" s="33" customFormat="1" ht="11.25" customHeight="1">
      <c r="A83" s="35" t="s">
        <v>66</v>
      </c>
      <c r="B83" s="29"/>
      <c r="C83" s="30">
        <v>358</v>
      </c>
      <c r="D83" s="30">
        <v>357</v>
      </c>
      <c r="E83" s="30">
        <v>360</v>
      </c>
      <c r="F83" s="31"/>
      <c r="G83" s="31"/>
      <c r="H83" s="155">
        <v>8.989</v>
      </c>
      <c r="I83" s="155">
        <v>8.995</v>
      </c>
      <c r="J83" s="155">
        <v>9</v>
      </c>
      <c r="K83" s="32"/>
    </row>
    <row r="84" spans="1:11" s="42" customFormat="1" ht="11.25" customHeight="1">
      <c r="A84" s="36" t="s">
        <v>67</v>
      </c>
      <c r="B84" s="37"/>
      <c r="C84" s="38">
        <v>600</v>
      </c>
      <c r="D84" s="38">
        <v>613</v>
      </c>
      <c r="E84" s="38">
        <v>616</v>
      </c>
      <c r="F84" s="39">
        <v>100.48939641109298</v>
      </c>
      <c r="G84" s="40"/>
      <c r="H84" s="156">
        <v>18.651000000000003</v>
      </c>
      <c r="I84" s="157">
        <v>18.854</v>
      </c>
      <c r="J84" s="157">
        <v>18.86</v>
      </c>
      <c r="K84" s="41">
        <v>100.03182348573247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4053</v>
      </c>
      <c r="D87" s="53">
        <v>4096</v>
      </c>
      <c r="E87" s="53">
        <v>4367</v>
      </c>
      <c r="F87" s="54">
        <f>IF(D87&gt;0,100*E87/D87,0)</f>
        <v>106.6162109375</v>
      </c>
      <c r="G87" s="40"/>
      <c r="H87" s="160">
        <v>121.33000000000001</v>
      </c>
      <c r="I87" s="161">
        <v>129.11199999999997</v>
      </c>
      <c r="J87" s="161">
        <v>150.81799999999998</v>
      </c>
      <c r="K87" s="54">
        <f>IF(I87&gt;0,100*J87/I87,0)</f>
        <v>116.81176033211477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6" zoomScaleSheetLayoutView="96" workbookViewId="0" topLeftCell="A58">
      <selection activeCell="M71" sqref="M7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28125" style="62" bestFit="1" customWidth="1"/>
    <col min="4" max="4" width="13.8515625" style="62" bestFit="1" customWidth="1"/>
    <col min="5" max="5" width="6.421875" style="62" bestFit="1" customWidth="1"/>
    <col min="6" max="6" width="9.57421875" style="62" bestFit="1" customWidth="1"/>
    <col min="7" max="7" width="0.71875" style="62" customWidth="1"/>
    <col min="8" max="8" width="11.28125" style="62" bestFit="1" customWidth="1"/>
    <col min="9" max="9" width="13.8515625" style="62" bestFit="1" customWidth="1"/>
    <col min="10" max="10" width="8.57421875" style="62" bestFit="1" customWidth="1"/>
    <col min="11" max="11" width="9.5742187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5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29</v>
      </c>
      <c r="D9" s="30">
        <v>27</v>
      </c>
      <c r="E9" s="30">
        <v>29</v>
      </c>
      <c r="F9" s="31"/>
      <c r="G9" s="31"/>
      <c r="H9" s="155">
        <v>0.655</v>
      </c>
      <c r="I9" s="155">
        <v>0.594</v>
      </c>
      <c r="J9" s="155">
        <v>0.655</v>
      </c>
      <c r="K9" s="32"/>
    </row>
    <row r="10" spans="1:11" s="33" customFormat="1" ht="11.25" customHeight="1">
      <c r="A10" s="35" t="s">
        <v>9</v>
      </c>
      <c r="B10" s="29"/>
      <c r="C10" s="30">
        <v>21</v>
      </c>
      <c r="D10" s="30">
        <v>21</v>
      </c>
      <c r="E10" s="30">
        <v>21</v>
      </c>
      <c r="F10" s="31"/>
      <c r="G10" s="31"/>
      <c r="H10" s="155">
        <v>0.496</v>
      </c>
      <c r="I10" s="155">
        <v>0.504</v>
      </c>
      <c r="J10" s="155">
        <v>0.496</v>
      </c>
      <c r="K10" s="32"/>
    </row>
    <row r="11" spans="1:11" s="33" customFormat="1" ht="11.25" customHeight="1">
      <c r="A11" s="28" t="s">
        <v>10</v>
      </c>
      <c r="B11" s="29"/>
      <c r="C11" s="30">
        <v>21</v>
      </c>
      <c r="D11" s="30">
        <v>21</v>
      </c>
      <c r="E11" s="30">
        <v>21</v>
      </c>
      <c r="F11" s="31"/>
      <c r="G11" s="31"/>
      <c r="H11" s="155">
        <v>0.464</v>
      </c>
      <c r="I11" s="155">
        <v>0.423</v>
      </c>
      <c r="J11" s="155">
        <v>0.463</v>
      </c>
      <c r="K11" s="32"/>
    </row>
    <row r="12" spans="1:11" s="33" customFormat="1" ht="11.25" customHeight="1">
      <c r="A12" s="35" t="s">
        <v>11</v>
      </c>
      <c r="B12" s="29"/>
      <c r="C12" s="30">
        <v>50</v>
      </c>
      <c r="D12" s="30">
        <v>49</v>
      </c>
      <c r="E12" s="30">
        <v>50</v>
      </c>
      <c r="F12" s="31"/>
      <c r="G12" s="31"/>
      <c r="H12" s="155">
        <v>1.194</v>
      </c>
      <c r="I12" s="155">
        <v>1.176</v>
      </c>
      <c r="J12" s="155">
        <v>1.194</v>
      </c>
      <c r="K12" s="32"/>
    </row>
    <row r="13" spans="1:11" s="42" customFormat="1" ht="11.25" customHeight="1">
      <c r="A13" s="36" t="s">
        <v>12</v>
      </c>
      <c r="B13" s="37"/>
      <c r="C13" s="38">
        <v>121</v>
      </c>
      <c r="D13" s="38">
        <v>118</v>
      </c>
      <c r="E13" s="38">
        <v>121</v>
      </c>
      <c r="F13" s="39">
        <v>102.54237288135593</v>
      </c>
      <c r="G13" s="40"/>
      <c r="H13" s="156">
        <v>2.809</v>
      </c>
      <c r="I13" s="157">
        <v>2.697</v>
      </c>
      <c r="J13" s="157">
        <v>2.808</v>
      </c>
      <c r="K13" s="41">
        <v>104.11568409343714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6">
        <v>0.012</v>
      </c>
      <c r="I15" s="157">
        <v>0.012</v>
      </c>
      <c r="J15" s="157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16</v>
      </c>
      <c r="D19" s="30">
        <v>16</v>
      </c>
      <c r="E19" s="30">
        <v>16</v>
      </c>
      <c r="F19" s="31"/>
      <c r="G19" s="31"/>
      <c r="H19" s="155">
        <v>0.88</v>
      </c>
      <c r="I19" s="155">
        <v>0.968</v>
      </c>
      <c r="J19" s="155">
        <v>0.97</v>
      </c>
      <c r="K19" s="32"/>
    </row>
    <row r="20" spans="1:11" s="33" customFormat="1" ht="11.25" customHeight="1">
      <c r="A20" s="35" t="s">
        <v>16</v>
      </c>
      <c r="B20" s="29"/>
      <c r="C20" s="30">
        <v>14</v>
      </c>
      <c r="D20" s="30">
        <v>14</v>
      </c>
      <c r="E20" s="30">
        <v>14</v>
      </c>
      <c r="F20" s="31"/>
      <c r="G20" s="31"/>
      <c r="H20" s="155">
        <v>0.285</v>
      </c>
      <c r="I20" s="155">
        <v>0.285</v>
      </c>
      <c r="J20" s="155">
        <v>0.294</v>
      </c>
      <c r="K20" s="32"/>
    </row>
    <row r="21" spans="1:11" s="33" customFormat="1" ht="11.25" customHeight="1">
      <c r="A21" s="35" t="s">
        <v>17</v>
      </c>
      <c r="B21" s="29"/>
      <c r="C21" s="30">
        <v>10</v>
      </c>
      <c r="D21" s="30">
        <v>10</v>
      </c>
      <c r="E21" s="30">
        <v>10</v>
      </c>
      <c r="F21" s="31"/>
      <c r="G21" s="31"/>
      <c r="H21" s="155">
        <v>0.156</v>
      </c>
      <c r="I21" s="155">
        <v>0.172</v>
      </c>
      <c r="J21" s="155">
        <v>0.18</v>
      </c>
      <c r="K21" s="32"/>
    </row>
    <row r="22" spans="1:11" s="42" customFormat="1" ht="11.25" customHeight="1">
      <c r="A22" s="36" t="s">
        <v>18</v>
      </c>
      <c r="B22" s="37"/>
      <c r="C22" s="38">
        <v>40</v>
      </c>
      <c r="D22" s="38">
        <v>40</v>
      </c>
      <c r="E22" s="38">
        <v>40</v>
      </c>
      <c r="F22" s="39">
        <v>100</v>
      </c>
      <c r="G22" s="40"/>
      <c r="H22" s="156">
        <v>1.321</v>
      </c>
      <c r="I22" s="157">
        <v>1.4249999999999998</v>
      </c>
      <c r="J22" s="157">
        <v>1.444</v>
      </c>
      <c r="K22" s="41">
        <v>101.33333333333336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26</v>
      </c>
      <c r="D24" s="38">
        <v>19</v>
      </c>
      <c r="E24" s="38">
        <v>19</v>
      </c>
      <c r="F24" s="39">
        <v>100</v>
      </c>
      <c r="G24" s="40"/>
      <c r="H24" s="156">
        <v>2.267</v>
      </c>
      <c r="I24" s="157">
        <v>1.9</v>
      </c>
      <c r="J24" s="157">
        <v>1.3</v>
      </c>
      <c r="K24" s="41">
        <v>68.42105263157895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71</v>
      </c>
      <c r="D26" s="38">
        <v>81</v>
      </c>
      <c r="E26" s="38">
        <v>90</v>
      </c>
      <c r="F26" s="39">
        <v>111.11111111111111</v>
      </c>
      <c r="G26" s="40"/>
      <c r="H26" s="156">
        <v>4.629</v>
      </c>
      <c r="I26" s="157">
        <v>7.306</v>
      </c>
      <c r="J26" s="157">
        <v>8</v>
      </c>
      <c r="K26" s="41">
        <v>109.49904188338353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6</v>
      </c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1</v>
      </c>
      <c r="D30" s="30"/>
      <c r="E30" s="30"/>
      <c r="F30" s="31"/>
      <c r="G30" s="31"/>
      <c r="H30" s="155">
        <v>0.045</v>
      </c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>
        <v>1</v>
      </c>
      <c r="D31" s="38"/>
      <c r="E31" s="38">
        <v>6</v>
      </c>
      <c r="F31" s="39"/>
      <c r="G31" s="40"/>
      <c r="H31" s="156">
        <v>0.045</v>
      </c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69</v>
      </c>
      <c r="D33" s="30">
        <v>67</v>
      </c>
      <c r="E33" s="30">
        <v>50</v>
      </c>
      <c r="F33" s="31"/>
      <c r="G33" s="31"/>
      <c r="H33" s="155">
        <v>1.223</v>
      </c>
      <c r="I33" s="155">
        <v>1.219</v>
      </c>
      <c r="J33" s="155">
        <v>0.725</v>
      </c>
      <c r="K33" s="32"/>
    </row>
    <row r="34" spans="1:11" s="33" customFormat="1" ht="11.25" customHeight="1">
      <c r="A34" s="35" t="s">
        <v>26</v>
      </c>
      <c r="B34" s="29"/>
      <c r="C34" s="30">
        <v>28</v>
      </c>
      <c r="D34" s="30">
        <v>27</v>
      </c>
      <c r="E34" s="30">
        <v>27</v>
      </c>
      <c r="F34" s="31"/>
      <c r="G34" s="31"/>
      <c r="H34" s="155">
        <v>0.689</v>
      </c>
      <c r="I34" s="155">
        <v>0.61</v>
      </c>
      <c r="J34" s="155">
        <v>0.61</v>
      </c>
      <c r="K34" s="32"/>
    </row>
    <row r="35" spans="1:11" s="33" customFormat="1" ht="11.25" customHeight="1">
      <c r="A35" s="35" t="s">
        <v>27</v>
      </c>
      <c r="B35" s="29"/>
      <c r="C35" s="30">
        <v>25</v>
      </c>
      <c r="D35" s="30">
        <v>21</v>
      </c>
      <c r="E35" s="30">
        <v>20</v>
      </c>
      <c r="F35" s="31"/>
      <c r="G35" s="31"/>
      <c r="H35" s="155">
        <v>0.38</v>
      </c>
      <c r="I35" s="155">
        <v>0.291</v>
      </c>
      <c r="J35" s="155">
        <v>0.3</v>
      </c>
      <c r="K35" s="32"/>
    </row>
    <row r="36" spans="1:11" s="33" customFormat="1" ht="11.25" customHeight="1">
      <c r="A36" s="35" t="s">
        <v>28</v>
      </c>
      <c r="B36" s="29"/>
      <c r="C36" s="30">
        <v>9</v>
      </c>
      <c r="D36" s="30">
        <v>18</v>
      </c>
      <c r="E36" s="30">
        <v>20</v>
      </c>
      <c r="F36" s="31"/>
      <c r="G36" s="31"/>
      <c r="H36" s="155">
        <v>0.162</v>
      </c>
      <c r="I36" s="155">
        <v>0.324</v>
      </c>
      <c r="J36" s="155">
        <v>0.325</v>
      </c>
      <c r="K36" s="32"/>
    </row>
    <row r="37" spans="1:11" s="42" customFormat="1" ht="11.25" customHeight="1">
      <c r="A37" s="36" t="s">
        <v>29</v>
      </c>
      <c r="B37" s="37"/>
      <c r="C37" s="38">
        <v>131</v>
      </c>
      <c r="D37" s="38">
        <v>133</v>
      </c>
      <c r="E37" s="38">
        <v>117</v>
      </c>
      <c r="F37" s="39">
        <v>87.96992481203007</v>
      </c>
      <c r="G37" s="40"/>
      <c r="H37" s="156">
        <v>2.4539999999999997</v>
      </c>
      <c r="I37" s="157">
        <v>2.444</v>
      </c>
      <c r="J37" s="157">
        <v>1.96</v>
      </c>
      <c r="K37" s="41">
        <v>80.19639934533552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43</v>
      </c>
      <c r="D39" s="38">
        <v>38</v>
      </c>
      <c r="E39" s="38">
        <v>35</v>
      </c>
      <c r="F39" s="39">
        <v>92.10526315789474</v>
      </c>
      <c r="G39" s="40"/>
      <c r="H39" s="156">
        <v>0.737</v>
      </c>
      <c r="I39" s="157">
        <v>0.65</v>
      </c>
      <c r="J39" s="157">
        <v>0.58</v>
      </c>
      <c r="K39" s="41">
        <v>89.23076923076921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152</v>
      </c>
      <c r="D41" s="30">
        <v>110</v>
      </c>
      <c r="E41" s="30">
        <v>178</v>
      </c>
      <c r="F41" s="31"/>
      <c r="G41" s="31"/>
      <c r="H41" s="155">
        <v>11.02</v>
      </c>
      <c r="I41" s="155">
        <v>8.847</v>
      </c>
      <c r="J41" s="155">
        <v>13.848</v>
      </c>
      <c r="K41" s="32"/>
    </row>
    <row r="42" spans="1:11" s="33" customFormat="1" ht="11.25" customHeight="1">
      <c r="A42" s="35" t="s">
        <v>32</v>
      </c>
      <c r="B42" s="29"/>
      <c r="C42" s="30">
        <v>9</v>
      </c>
      <c r="D42" s="30">
        <v>8</v>
      </c>
      <c r="E42" s="30">
        <v>15</v>
      </c>
      <c r="F42" s="31"/>
      <c r="G42" s="31"/>
      <c r="H42" s="155">
        <v>0.675</v>
      </c>
      <c r="I42" s="155">
        <v>0.6</v>
      </c>
      <c r="J42" s="155">
        <v>1.125</v>
      </c>
      <c r="K42" s="32"/>
    </row>
    <row r="43" spans="1:11" s="33" customFormat="1" ht="11.25" customHeight="1">
      <c r="A43" s="35" t="s">
        <v>33</v>
      </c>
      <c r="B43" s="29"/>
      <c r="C43" s="30"/>
      <c r="D43" s="30">
        <v>10</v>
      </c>
      <c r="E43" s="30">
        <v>18</v>
      </c>
      <c r="F43" s="31"/>
      <c r="G43" s="31"/>
      <c r="H43" s="155"/>
      <c r="I43" s="155">
        <v>0.65</v>
      </c>
      <c r="J43" s="155">
        <v>1.17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19</v>
      </c>
      <c r="D45" s="30">
        <v>2</v>
      </c>
      <c r="E45" s="30">
        <v>33</v>
      </c>
      <c r="F45" s="31"/>
      <c r="G45" s="31"/>
      <c r="H45" s="155">
        <v>1.14</v>
      </c>
      <c r="I45" s="155">
        <v>0.11</v>
      </c>
      <c r="J45" s="155">
        <v>1.98</v>
      </c>
      <c r="K45" s="32"/>
    </row>
    <row r="46" spans="1:11" s="33" customFormat="1" ht="11.25" customHeight="1">
      <c r="A46" s="35" t="s">
        <v>36</v>
      </c>
      <c r="B46" s="29"/>
      <c r="C46" s="30">
        <v>1076</v>
      </c>
      <c r="D46" s="30">
        <v>1051</v>
      </c>
      <c r="E46" s="30">
        <v>1077</v>
      </c>
      <c r="F46" s="31"/>
      <c r="G46" s="31"/>
      <c r="H46" s="155">
        <v>73.168</v>
      </c>
      <c r="I46" s="155">
        <v>66.213</v>
      </c>
      <c r="J46" s="155">
        <v>62.408</v>
      </c>
      <c r="K46" s="32"/>
    </row>
    <row r="47" spans="1:11" s="33" customFormat="1" ht="11.25" customHeight="1">
      <c r="A47" s="35" t="s">
        <v>37</v>
      </c>
      <c r="B47" s="29"/>
      <c r="C47" s="30">
        <v>51</v>
      </c>
      <c r="D47" s="30">
        <v>45</v>
      </c>
      <c r="E47" s="30">
        <v>52</v>
      </c>
      <c r="F47" s="31"/>
      <c r="G47" s="31"/>
      <c r="H47" s="155">
        <v>4.08</v>
      </c>
      <c r="I47" s="155">
        <v>3.15</v>
      </c>
      <c r="J47" s="155">
        <v>3.64</v>
      </c>
      <c r="K47" s="32"/>
    </row>
    <row r="48" spans="1:11" s="33" customFormat="1" ht="11.25" customHeight="1">
      <c r="A48" s="35" t="s">
        <v>38</v>
      </c>
      <c r="B48" s="29"/>
      <c r="C48" s="30">
        <v>1116</v>
      </c>
      <c r="D48" s="30">
        <v>1259</v>
      </c>
      <c r="E48" s="30">
        <v>1239</v>
      </c>
      <c r="F48" s="31"/>
      <c r="G48" s="31"/>
      <c r="H48" s="155">
        <v>83.7</v>
      </c>
      <c r="I48" s="155">
        <v>94.425</v>
      </c>
      <c r="J48" s="155">
        <v>92.925</v>
      </c>
      <c r="K48" s="32"/>
    </row>
    <row r="49" spans="1:11" s="33" customFormat="1" ht="11.25" customHeight="1">
      <c r="A49" s="35" t="s">
        <v>39</v>
      </c>
      <c r="B49" s="29"/>
      <c r="C49" s="30">
        <v>157</v>
      </c>
      <c r="D49" s="30">
        <v>177</v>
      </c>
      <c r="E49" s="30">
        <v>171</v>
      </c>
      <c r="F49" s="31"/>
      <c r="G49" s="31"/>
      <c r="H49" s="155">
        <v>10.205</v>
      </c>
      <c r="I49" s="155">
        <v>11.505</v>
      </c>
      <c r="J49" s="155">
        <v>12.825</v>
      </c>
      <c r="K49" s="32"/>
    </row>
    <row r="50" spans="1:11" s="42" customFormat="1" ht="11.25" customHeight="1">
      <c r="A50" s="43" t="s">
        <v>40</v>
      </c>
      <c r="B50" s="37"/>
      <c r="C50" s="38">
        <v>2580</v>
      </c>
      <c r="D50" s="38">
        <v>2662</v>
      </c>
      <c r="E50" s="38">
        <v>2783</v>
      </c>
      <c r="F50" s="39">
        <v>104.54545454545455</v>
      </c>
      <c r="G50" s="40"/>
      <c r="H50" s="156">
        <v>183.98800000000003</v>
      </c>
      <c r="I50" s="157">
        <v>185.5</v>
      </c>
      <c r="J50" s="157">
        <v>189.921</v>
      </c>
      <c r="K50" s="41">
        <v>102.3832884097035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44</v>
      </c>
      <c r="D52" s="38">
        <v>62</v>
      </c>
      <c r="E52" s="38">
        <v>62</v>
      </c>
      <c r="F52" s="39">
        <v>100</v>
      </c>
      <c r="G52" s="40"/>
      <c r="H52" s="156">
        <v>1.408</v>
      </c>
      <c r="I52" s="157">
        <v>1.934</v>
      </c>
      <c r="J52" s="157">
        <v>1.934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292</v>
      </c>
      <c r="D54" s="30">
        <v>217</v>
      </c>
      <c r="E54" s="30">
        <v>279</v>
      </c>
      <c r="F54" s="31"/>
      <c r="G54" s="31"/>
      <c r="H54" s="155">
        <v>16.936</v>
      </c>
      <c r="I54" s="155">
        <v>11.935</v>
      </c>
      <c r="J54" s="155">
        <v>16.182</v>
      </c>
      <c r="K54" s="32"/>
    </row>
    <row r="55" spans="1:11" s="33" customFormat="1" ht="11.25" customHeight="1">
      <c r="A55" s="35" t="s">
        <v>43</v>
      </c>
      <c r="B55" s="29"/>
      <c r="C55" s="30">
        <v>2</v>
      </c>
      <c r="D55" s="30">
        <v>2</v>
      </c>
      <c r="E55" s="30">
        <v>1</v>
      </c>
      <c r="F55" s="31"/>
      <c r="G55" s="31"/>
      <c r="H55" s="155">
        <v>0.08</v>
      </c>
      <c r="I55" s="155">
        <v>0.08</v>
      </c>
      <c r="J55" s="155">
        <v>0.04</v>
      </c>
      <c r="K55" s="32"/>
    </row>
    <row r="56" spans="1:11" s="33" customFormat="1" ht="11.25" customHeight="1">
      <c r="A56" s="35" t="s">
        <v>44</v>
      </c>
      <c r="B56" s="29"/>
      <c r="C56" s="30"/>
      <c r="D56" s="30">
        <v>1</v>
      </c>
      <c r="E56" s="30">
        <v>1</v>
      </c>
      <c r="F56" s="31"/>
      <c r="G56" s="31"/>
      <c r="H56" s="155"/>
      <c r="I56" s="155">
        <v>0.004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3</v>
      </c>
      <c r="D57" s="30"/>
      <c r="E57" s="30"/>
      <c r="F57" s="31"/>
      <c r="G57" s="31"/>
      <c r="H57" s="155">
        <v>0.135</v>
      </c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89</v>
      </c>
      <c r="D58" s="30">
        <v>82</v>
      </c>
      <c r="E58" s="30">
        <v>85</v>
      </c>
      <c r="F58" s="31"/>
      <c r="G58" s="31"/>
      <c r="H58" s="155">
        <v>6.586</v>
      </c>
      <c r="I58" s="155">
        <v>5.33</v>
      </c>
      <c r="J58" s="155">
        <v>4.93</v>
      </c>
      <c r="K58" s="32"/>
    </row>
    <row r="59" spans="1:11" s="42" customFormat="1" ht="11.25" customHeight="1">
      <c r="A59" s="36" t="s">
        <v>47</v>
      </c>
      <c r="B59" s="37"/>
      <c r="C59" s="38">
        <v>386</v>
      </c>
      <c r="D59" s="38">
        <v>302</v>
      </c>
      <c r="E59" s="38">
        <v>366</v>
      </c>
      <c r="F59" s="39">
        <v>121.19205298013244</v>
      </c>
      <c r="G59" s="40"/>
      <c r="H59" s="156">
        <v>23.737000000000002</v>
      </c>
      <c r="I59" s="157">
        <v>17.349</v>
      </c>
      <c r="J59" s="157">
        <v>21.151999999999997</v>
      </c>
      <c r="K59" s="41">
        <v>121.92057179088131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55">
        <v>8.26</v>
      </c>
      <c r="I61" s="155">
        <v>9.1</v>
      </c>
      <c r="J61" s="155">
        <v>8.4</v>
      </c>
      <c r="K61" s="32"/>
    </row>
    <row r="62" spans="1:11" s="33" customFormat="1" ht="11.25" customHeight="1">
      <c r="A62" s="35" t="s">
        <v>49</v>
      </c>
      <c r="B62" s="29"/>
      <c r="C62" s="30">
        <v>9</v>
      </c>
      <c r="D62" s="30">
        <v>6</v>
      </c>
      <c r="E62" s="30">
        <v>6</v>
      </c>
      <c r="F62" s="31"/>
      <c r="G62" s="31"/>
      <c r="H62" s="155">
        <v>0.214</v>
      </c>
      <c r="I62" s="155">
        <v>0.15</v>
      </c>
      <c r="J62" s="155">
        <v>0.15</v>
      </c>
      <c r="K62" s="32"/>
    </row>
    <row r="63" spans="1:11" s="33" customFormat="1" ht="11.25" customHeight="1">
      <c r="A63" s="35" t="s">
        <v>50</v>
      </c>
      <c r="B63" s="29"/>
      <c r="C63" s="30">
        <v>5</v>
      </c>
      <c r="D63" s="30">
        <v>5</v>
      </c>
      <c r="E63" s="30">
        <v>5</v>
      </c>
      <c r="F63" s="31"/>
      <c r="G63" s="31"/>
      <c r="H63" s="155">
        <v>0.25</v>
      </c>
      <c r="I63" s="155">
        <v>0.25</v>
      </c>
      <c r="J63" s="155">
        <v>0.25</v>
      </c>
      <c r="K63" s="32"/>
    </row>
    <row r="64" spans="1:11" s="42" customFormat="1" ht="11.25" customHeight="1">
      <c r="A64" s="36" t="s">
        <v>51</v>
      </c>
      <c r="B64" s="37"/>
      <c r="C64" s="38">
        <v>154</v>
      </c>
      <c r="D64" s="38">
        <v>151</v>
      </c>
      <c r="E64" s="38">
        <v>151</v>
      </c>
      <c r="F64" s="39">
        <v>100</v>
      </c>
      <c r="G64" s="40"/>
      <c r="H64" s="156">
        <v>8.724</v>
      </c>
      <c r="I64" s="157">
        <v>9.5</v>
      </c>
      <c r="J64" s="157">
        <v>8.8</v>
      </c>
      <c r="K64" s="41">
        <v>92.63157894736844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32</v>
      </c>
      <c r="D66" s="38">
        <v>23</v>
      </c>
      <c r="E66" s="38">
        <v>16</v>
      </c>
      <c r="F66" s="39">
        <v>69.56521739130434</v>
      </c>
      <c r="G66" s="40"/>
      <c r="H66" s="156">
        <v>1.264</v>
      </c>
      <c r="I66" s="157">
        <v>1.047</v>
      </c>
      <c r="J66" s="157">
        <v>0.482</v>
      </c>
      <c r="K66" s="41">
        <f>IF(I66&gt;0,100*J66/I66,0)</f>
        <v>46.03629417382999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>
        <v>2031</v>
      </c>
      <c r="D73" s="30">
        <v>2031</v>
      </c>
      <c r="E73" s="30">
        <v>2031</v>
      </c>
      <c r="F73" s="31"/>
      <c r="G73" s="31"/>
      <c r="H73" s="155">
        <v>114.26</v>
      </c>
      <c r="I73" s="155">
        <v>113.339</v>
      </c>
      <c r="J73" s="155">
        <v>114.26</v>
      </c>
      <c r="K73" s="32"/>
    </row>
    <row r="74" spans="1:11" s="33" customFormat="1" ht="11.25" customHeight="1">
      <c r="A74" s="35" t="s">
        <v>58</v>
      </c>
      <c r="B74" s="29"/>
      <c r="C74" s="30">
        <v>37</v>
      </c>
      <c r="D74" s="30">
        <v>56</v>
      </c>
      <c r="E74" s="30">
        <v>20</v>
      </c>
      <c r="F74" s="31"/>
      <c r="G74" s="31"/>
      <c r="H74" s="155">
        <v>1.295</v>
      </c>
      <c r="I74" s="155">
        <v>1.96</v>
      </c>
      <c r="J74" s="155">
        <v>0.7</v>
      </c>
      <c r="K74" s="32"/>
    </row>
    <row r="75" spans="1:11" s="33" customFormat="1" ht="11.25" customHeight="1">
      <c r="A75" s="35" t="s">
        <v>59</v>
      </c>
      <c r="B75" s="29"/>
      <c r="C75" s="30">
        <v>3</v>
      </c>
      <c r="D75" s="30">
        <v>1</v>
      </c>
      <c r="E75" s="30">
        <v>3</v>
      </c>
      <c r="F75" s="31"/>
      <c r="G75" s="31"/>
      <c r="H75" s="155">
        <v>0.102</v>
      </c>
      <c r="I75" s="155">
        <v>0.037</v>
      </c>
      <c r="J75" s="155">
        <v>0.183</v>
      </c>
      <c r="K75" s="32"/>
    </row>
    <row r="76" spans="1:11" s="33" customFormat="1" ht="11.25" customHeight="1">
      <c r="A76" s="35" t="s">
        <v>60</v>
      </c>
      <c r="B76" s="29"/>
      <c r="C76" s="30">
        <v>42</v>
      </c>
      <c r="D76" s="30">
        <v>42</v>
      </c>
      <c r="E76" s="30">
        <v>30</v>
      </c>
      <c r="F76" s="31"/>
      <c r="G76" s="31"/>
      <c r="H76" s="155">
        <v>2.053</v>
      </c>
      <c r="I76" s="155">
        <v>2.053</v>
      </c>
      <c r="J76" s="155">
        <v>2.08</v>
      </c>
      <c r="K76" s="32"/>
    </row>
    <row r="77" spans="1:11" s="33" customFormat="1" ht="11.25" customHeight="1">
      <c r="A77" s="35" t="s">
        <v>61</v>
      </c>
      <c r="B77" s="29"/>
      <c r="C77" s="30">
        <v>1</v>
      </c>
      <c r="D77" s="30">
        <v>3</v>
      </c>
      <c r="E77" s="30">
        <v>3</v>
      </c>
      <c r="F77" s="31"/>
      <c r="G77" s="31"/>
      <c r="H77" s="155">
        <v>0.025</v>
      </c>
      <c r="I77" s="155">
        <v>0.075</v>
      </c>
      <c r="J77" s="155">
        <v>0.075</v>
      </c>
      <c r="K77" s="32"/>
    </row>
    <row r="78" spans="1:11" s="33" customFormat="1" ht="11.25" customHeight="1">
      <c r="A78" s="35" t="s">
        <v>62</v>
      </c>
      <c r="B78" s="29"/>
      <c r="C78" s="30">
        <v>70</v>
      </c>
      <c r="D78" s="30">
        <v>68</v>
      </c>
      <c r="E78" s="30">
        <v>70</v>
      </c>
      <c r="F78" s="31"/>
      <c r="G78" s="31"/>
      <c r="H78" s="155">
        <v>2.051</v>
      </c>
      <c r="I78" s="155">
        <v>1.972</v>
      </c>
      <c r="J78" s="155">
        <v>2.03</v>
      </c>
      <c r="K78" s="32"/>
    </row>
    <row r="79" spans="1:11" s="33" customFormat="1" ht="11.25" customHeight="1">
      <c r="A79" s="35" t="s">
        <v>63</v>
      </c>
      <c r="B79" s="29"/>
      <c r="C79" s="30">
        <v>503</v>
      </c>
      <c r="D79" s="30">
        <v>600</v>
      </c>
      <c r="E79" s="30">
        <v>780</v>
      </c>
      <c r="F79" s="31"/>
      <c r="G79" s="31"/>
      <c r="H79" s="155">
        <v>21.73</v>
      </c>
      <c r="I79" s="155">
        <v>25.8</v>
      </c>
      <c r="J79" s="155">
        <v>42.9</v>
      </c>
      <c r="K79" s="32"/>
    </row>
    <row r="80" spans="1:11" s="42" customFormat="1" ht="11.25" customHeight="1">
      <c r="A80" s="43" t="s">
        <v>64</v>
      </c>
      <c r="B80" s="37"/>
      <c r="C80" s="38">
        <v>2687</v>
      </c>
      <c r="D80" s="38">
        <v>2801</v>
      </c>
      <c r="E80" s="38">
        <v>2937</v>
      </c>
      <c r="F80" s="39">
        <v>104.85540878257765</v>
      </c>
      <c r="G80" s="40"/>
      <c r="H80" s="156">
        <v>141.51600000000002</v>
      </c>
      <c r="I80" s="157">
        <v>145.236</v>
      </c>
      <c r="J80" s="157">
        <v>162.228</v>
      </c>
      <c r="K80" s="41">
        <v>111.69957861687186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102</v>
      </c>
      <c r="D82" s="30">
        <v>109</v>
      </c>
      <c r="E82" s="30">
        <v>109</v>
      </c>
      <c r="F82" s="31"/>
      <c r="G82" s="31"/>
      <c r="H82" s="155">
        <v>3.577</v>
      </c>
      <c r="I82" s="155">
        <v>3.458</v>
      </c>
      <c r="J82" s="155">
        <v>3.458</v>
      </c>
      <c r="K82" s="32"/>
    </row>
    <row r="83" spans="1:11" s="33" customFormat="1" ht="11.25" customHeight="1">
      <c r="A83" s="35" t="s">
        <v>66</v>
      </c>
      <c r="B83" s="29"/>
      <c r="C83" s="30">
        <v>131</v>
      </c>
      <c r="D83" s="30">
        <v>128</v>
      </c>
      <c r="E83" s="30">
        <v>120</v>
      </c>
      <c r="F83" s="31"/>
      <c r="G83" s="31"/>
      <c r="H83" s="155">
        <v>3.939</v>
      </c>
      <c r="I83" s="155">
        <v>3.837</v>
      </c>
      <c r="J83" s="155">
        <v>3.8</v>
      </c>
      <c r="K83" s="32"/>
    </row>
    <row r="84" spans="1:11" s="42" customFormat="1" ht="11.25" customHeight="1">
      <c r="A84" s="36" t="s">
        <v>67</v>
      </c>
      <c r="B84" s="37"/>
      <c r="C84" s="38">
        <v>233</v>
      </c>
      <c r="D84" s="38">
        <v>237</v>
      </c>
      <c r="E84" s="38">
        <v>229</v>
      </c>
      <c r="F84" s="39">
        <v>96.62447257383967</v>
      </c>
      <c r="G84" s="40"/>
      <c r="H84" s="156">
        <v>7.516</v>
      </c>
      <c r="I84" s="157">
        <v>7.295</v>
      </c>
      <c r="J84" s="157">
        <v>7.258</v>
      </c>
      <c r="K84" s="41">
        <v>99.4928032899246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6550</v>
      </c>
      <c r="D87" s="53">
        <v>6668</v>
      </c>
      <c r="E87" s="53">
        <v>6973</v>
      </c>
      <c r="F87" s="54">
        <f>IF(D87&gt;0,100*E87/D87,0)</f>
        <v>104.5740851829634</v>
      </c>
      <c r="G87" s="40"/>
      <c r="H87" s="160">
        <v>382.4270000000001</v>
      </c>
      <c r="I87" s="161">
        <v>384.295</v>
      </c>
      <c r="J87" s="161">
        <v>407.87899999999996</v>
      </c>
      <c r="K87" s="54">
        <f>IF(I87&gt;0,100*J87/I87,0)</f>
        <v>106.13695208108352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91" ht="11.25" customHeight="1">
      <c r="J91" s="154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L625"/>
  <sheetViews>
    <sheetView view="pageBreakPreview" zoomScale="96" zoomScaleSheetLayoutView="96" zoomScalePageLayoutView="0" workbookViewId="0" topLeftCell="A73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3.140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3.140625" style="62" bestFit="1" customWidth="1"/>
    <col min="9" max="9" width="13.28125" style="62" bestFit="1" customWidth="1"/>
    <col min="10" max="10" width="5.4218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" t="s">
        <v>7</v>
      </c>
      <c r="D7" s="21" t="s">
        <v>7</v>
      </c>
      <c r="E7" s="21">
        <v>9</v>
      </c>
      <c r="F7" s="22" t="str">
        <f>CONCATENATE(D6,"=100")</f>
        <v>2020=100</v>
      </c>
      <c r="G7" s="23"/>
      <c r="H7" s="21" t="s">
        <v>7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2" s="33" customFormat="1" ht="11.25" customHeight="1">
      <c r="A9" s="28" t="s">
        <v>8</v>
      </c>
      <c r="B9" s="29"/>
      <c r="C9" s="30">
        <v>2442</v>
      </c>
      <c r="D9" s="30">
        <v>2558</v>
      </c>
      <c r="E9" s="30">
        <v>2558</v>
      </c>
      <c r="F9" s="31"/>
      <c r="G9" s="31"/>
      <c r="H9" s="155">
        <v>32.304</v>
      </c>
      <c r="I9" s="155">
        <v>32.8</v>
      </c>
      <c r="J9" s="155"/>
      <c r="K9" s="32"/>
      <c r="L9" s="164"/>
    </row>
    <row r="10" spans="1:12" s="33" customFormat="1" ht="11.25" customHeight="1">
      <c r="A10" s="35" t="s">
        <v>9</v>
      </c>
      <c r="B10" s="29"/>
      <c r="C10" s="30">
        <v>1569</v>
      </c>
      <c r="D10" s="30">
        <v>1800</v>
      </c>
      <c r="E10" s="30">
        <v>1800</v>
      </c>
      <c r="F10" s="31"/>
      <c r="G10" s="31"/>
      <c r="H10" s="155">
        <v>13.745</v>
      </c>
      <c r="I10" s="155">
        <v>28.7</v>
      </c>
      <c r="J10" s="155"/>
      <c r="K10" s="32"/>
      <c r="L10" s="164"/>
    </row>
    <row r="11" spans="1:12" s="33" customFormat="1" ht="11.25" customHeight="1">
      <c r="A11" s="28" t="s">
        <v>10</v>
      </c>
      <c r="B11" s="29"/>
      <c r="C11" s="30">
        <v>1113</v>
      </c>
      <c r="D11" s="30">
        <v>250</v>
      </c>
      <c r="E11" s="30">
        <v>250</v>
      </c>
      <c r="F11" s="31"/>
      <c r="G11" s="31"/>
      <c r="H11" s="155">
        <v>11.408</v>
      </c>
      <c r="I11" s="155">
        <v>8.31</v>
      </c>
      <c r="J11" s="155"/>
      <c r="K11" s="32"/>
      <c r="L11" s="164"/>
    </row>
    <row r="12" spans="1:12" s="33" customFormat="1" ht="11.25" customHeight="1">
      <c r="A12" s="35" t="s">
        <v>11</v>
      </c>
      <c r="B12" s="29"/>
      <c r="C12" s="30">
        <v>367</v>
      </c>
      <c r="D12" s="30">
        <v>300</v>
      </c>
      <c r="E12" s="30">
        <v>300</v>
      </c>
      <c r="F12" s="31"/>
      <c r="G12" s="31"/>
      <c r="H12" s="155">
        <v>2.886</v>
      </c>
      <c r="I12" s="155">
        <v>2.69</v>
      </c>
      <c r="J12" s="155"/>
      <c r="K12" s="32"/>
      <c r="L12" s="164"/>
    </row>
    <row r="13" spans="1:12" s="42" customFormat="1" ht="11.25" customHeight="1">
      <c r="A13" s="36" t="s">
        <v>12</v>
      </c>
      <c r="B13" s="37"/>
      <c r="C13" s="38">
        <v>5491</v>
      </c>
      <c r="D13" s="38">
        <v>4908</v>
      </c>
      <c r="E13" s="38">
        <v>4908</v>
      </c>
      <c r="F13" s="39">
        <v>100</v>
      </c>
      <c r="G13" s="40"/>
      <c r="H13" s="156">
        <v>60.343</v>
      </c>
      <c r="I13" s="157">
        <v>72.5</v>
      </c>
      <c r="J13" s="157"/>
      <c r="K13" s="41"/>
      <c r="L13" s="164"/>
    </row>
    <row r="14" spans="1:12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  <c r="L14" s="164"/>
    </row>
    <row r="15" spans="1:12" s="42" customFormat="1" ht="11.25" customHeight="1">
      <c r="A15" s="36" t="s">
        <v>13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56">
        <v>0.03</v>
      </c>
      <c r="I15" s="163">
        <v>0.03</v>
      </c>
      <c r="J15" s="157"/>
      <c r="K15" s="41"/>
      <c r="L15" s="164"/>
    </row>
    <row r="16" spans="1:12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  <c r="L16" s="164"/>
    </row>
    <row r="17" spans="1:12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  <c r="L17" s="164"/>
    </row>
    <row r="18" spans="1:12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  <c r="L18" s="164"/>
    </row>
    <row r="19" spans="1:12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  <c r="L19" s="164"/>
    </row>
    <row r="20" spans="1:12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  <c r="L20" s="164"/>
    </row>
    <row r="21" spans="1:12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  <c r="L21" s="164"/>
    </row>
    <row r="22" spans="1:12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  <c r="L22" s="164"/>
    </row>
    <row r="23" spans="1:12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  <c r="L23" s="164"/>
    </row>
    <row r="24" spans="1:12" s="42" customFormat="1" ht="11.25" customHeight="1">
      <c r="A24" s="36" t="s">
        <v>19</v>
      </c>
      <c r="B24" s="37"/>
      <c r="C24" s="38">
        <v>7</v>
      </c>
      <c r="D24" s="38">
        <v>7</v>
      </c>
      <c r="E24" s="38">
        <v>10</v>
      </c>
      <c r="F24" s="39">
        <v>142.85714285714286</v>
      </c>
      <c r="G24" s="40"/>
      <c r="H24" s="156">
        <v>0.09</v>
      </c>
      <c r="I24" s="157">
        <v>0.09</v>
      </c>
      <c r="J24" s="157"/>
      <c r="K24" s="41"/>
      <c r="L24" s="164"/>
    </row>
    <row r="25" spans="1:12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  <c r="L25" s="164"/>
    </row>
    <row r="26" spans="1:12" s="42" customFormat="1" ht="11.25" customHeight="1">
      <c r="A26" s="36" t="s">
        <v>20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56">
        <v>0.12</v>
      </c>
      <c r="I26" s="157">
        <v>0.1</v>
      </c>
      <c r="J26" s="157"/>
      <c r="K26" s="41"/>
      <c r="L26" s="164"/>
    </row>
    <row r="27" spans="1:12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  <c r="L27" s="164"/>
    </row>
    <row r="28" spans="1:12" s="33" customFormat="1" ht="11.25" customHeight="1">
      <c r="A28" s="35" t="s">
        <v>21</v>
      </c>
      <c r="B28" s="29"/>
      <c r="C28" s="30"/>
      <c r="D28" s="30"/>
      <c r="E28" s="30">
        <v>1</v>
      </c>
      <c r="F28" s="31"/>
      <c r="G28" s="31"/>
      <c r="H28" s="155"/>
      <c r="I28" s="155"/>
      <c r="J28" s="155"/>
      <c r="K28" s="32"/>
      <c r="L28" s="164"/>
    </row>
    <row r="29" spans="1:12" s="33" customFormat="1" ht="11.25" customHeight="1">
      <c r="A29" s="35" t="s">
        <v>22</v>
      </c>
      <c r="B29" s="29"/>
      <c r="C29" s="30">
        <v>7</v>
      </c>
      <c r="D29" s="30">
        <v>3</v>
      </c>
      <c r="E29" s="30"/>
      <c r="F29" s="31"/>
      <c r="G29" s="31"/>
      <c r="H29" s="155">
        <v>0.064</v>
      </c>
      <c r="I29" s="155"/>
      <c r="J29" s="155"/>
      <c r="K29" s="32"/>
      <c r="L29" s="164"/>
    </row>
    <row r="30" spans="1:12" s="33" customFormat="1" ht="11.25" customHeight="1">
      <c r="A30" s="35" t="s">
        <v>23</v>
      </c>
      <c r="B30" s="29"/>
      <c r="C30" s="30">
        <v>1</v>
      </c>
      <c r="D30" s="30">
        <v>1</v>
      </c>
      <c r="E30" s="30">
        <v>2</v>
      </c>
      <c r="F30" s="31"/>
      <c r="G30" s="31"/>
      <c r="H30" s="155">
        <v>0.013</v>
      </c>
      <c r="I30" s="155">
        <v>0.01</v>
      </c>
      <c r="J30" s="155"/>
      <c r="K30" s="32"/>
      <c r="L30" s="164"/>
    </row>
    <row r="31" spans="1:12" s="42" customFormat="1" ht="11.25" customHeight="1">
      <c r="A31" s="43" t="s">
        <v>24</v>
      </c>
      <c r="B31" s="37"/>
      <c r="C31" s="38">
        <v>8</v>
      </c>
      <c r="D31" s="38">
        <v>4</v>
      </c>
      <c r="E31" s="38">
        <v>3</v>
      </c>
      <c r="F31" s="39">
        <v>75</v>
      </c>
      <c r="G31" s="40"/>
      <c r="H31" s="156">
        <v>0.077</v>
      </c>
      <c r="I31" s="157">
        <v>0.01</v>
      </c>
      <c r="J31" s="157"/>
      <c r="K31" s="41"/>
      <c r="L31" s="164"/>
    </row>
    <row r="32" spans="1:12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  <c r="L32" s="164"/>
    </row>
    <row r="33" spans="1:12" s="33" customFormat="1" ht="11.25" customHeight="1">
      <c r="A33" s="35" t="s">
        <v>25</v>
      </c>
      <c r="B33" s="29"/>
      <c r="C33" s="30">
        <v>10</v>
      </c>
      <c r="D33" s="30">
        <v>10</v>
      </c>
      <c r="E33" s="30">
        <v>10</v>
      </c>
      <c r="F33" s="31"/>
      <c r="G33" s="31"/>
      <c r="H33" s="155">
        <v>0.2</v>
      </c>
      <c r="I33" s="155">
        <v>0.12</v>
      </c>
      <c r="J33" s="155"/>
      <c r="K33" s="32"/>
      <c r="L33" s="164"/>
    </row>
    <row r="34" spans="1:12" s="33" customFormat="1" ht="11.25" customHeight="1">
      <c r="A34" s="35" t="s">
        <v>26</v>
      </c>
      <c r="B34" s="29"/>
      <c r="C34" s="30">
        <v>50</v>
      </c>
      <c r="D34" s="30">
        <v>50</v>
      </c>
      <c r="E34" s="30">
        <v>50</v>
      </c>
      <c r="F34" s="31"/>
      <c r="G34" s="31"/>
      <c r="H34" s="155">
        <v>1.051</v>
      </c>
      <c r="I34" s="155">
        <v>1.05</v>
      </c>
      <c r="J34" s="155"/>
      <c r="K34" s="32"/>
      <c r="L34" s="164"/>
    </row>
    <row r="35" spans="1:12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  <c r="L35" s="164"/>
    </row>
    <row r="36" spans="1:12" s="33" customFormat="1" ht="11.25" customHeight="1">
      <c r="A36" s="35" t="s">
        <v>28</v>
      </c>
      <c r="B36" s="29"/>
      <c r="C36" s="30">
        <v>2</v>
      </c>
      <c r="D36" s="30">
        <v>2</v>
      </c>
      <c r="E36" s="30">
        <v>2</v>
      </c>
      <c r="F36" s="31"/>
      <c r="G36" s="31"/>
      <c r="H36" s="155">
        <v>0.04</v>
      </c>
      <c r="I36" s="155">
        <v>0.04</v>
      </c>
      <c r="J36" s="155"/>
      <c r="K36" s="32"/>
      <c r="L36" s="164"/>
    </row>
    <row r="37" spans="1:12" s="42" customFormat="1" ht="11.25" customHeight="1">
      <c r="A37" s="36" t="s">
        <v>29</v>
      </c>
      <c r="B37" s="37"/>
      <c r="C37" s="38">
        <v>62</v>
      </c>
      <c r="D37" s="38">
        <v>62</v>
      </c>
      <c r="E37" s="38">
        <v>62</v>
      </c>
      <c r="F37" s="39">
        <v>100</v>
      </c>
      <c r="G37" s="40"/>
      <c r="H37" s="156">
        <v>1.291</v>
      </c>
      <c r="I37" s="157">
        <v>1.21</v>
      </c>
      <c r="J37" s="157"/>
      <c r="K37" s="41"/>
      <c r="L37" s="164"/>
    </row>
    <row r="38" spans="1:12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  <c r="L38" s="164"/>
    </row>
    <row r="39" spans="1:12" s="42" customFormat="1" ht="11.25" customHeight="1">
      <c r="A39" s="36" t="s">
        <v>30</v>
      </c>
      <c r="B39" s="37"/>
      <c r="C39" s="38">
        <v>7</v>
      </c>
      <c r="D39" s="38">
        <v>7</v>
      </c>
      <c r="E39" s="38">
        <v>7</v>
      </c>
      <c r="F39" s="39">
        <v>100</v>
      </c>
      <c r="G39" s="40"/>
      <c r="H39" s="156">
        <v>0.147</v>
      </c>
      <c r="I39" s="157">
        <v>0.15</v>
      </c>
      <c r="J39" s="157"/>
      <c r="K39" s="41"/>
      <c r="L39" s="164"/>
    </row>
    <row r="40" spans="1:12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  <c r="L40" s="164"/>
    </row>
    <row r="41" spans="1:12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  <c r="L41" s="164"/>
    </row>
    <row r="42" spans="1:12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  <c r="L42" s="164"/>
    </row>
    <row r="43" spans="1:12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  <c r="L43" s="164"/>
    </row>
    <row r="44" spans="1:12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  <c r="L44" s="164"/>
    </row>
    <row r="45" spans="1:12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  <c r="L45" s="164"/>
    </row>
    <row r="46" spans="1:12" s="33" customFormat="1" ht="11.25" customHeight="1">
      <c r="A46" s="35" t="s">
        <v>36</v>
      </c>
      <c r="B46" s="29"/>
      <c r="C46" s="30">
        <v>26</v>
      </c>
      <c r="D46" s="30">
        <v>26</v>
      </c>
      <c r="E46" s="30">
        <v>33</v>
      </c>
      <c r="F46" s="31"/>
      <c r="G46" s="31"/>
      <c r="H46" s="155">
        <v>0.91</v>
      </c>
      <c r="I46" s="155">
        <v>0.91</v>
      </c>
      <c r="J46" s="155"/>
      <c r="K46" s="32"/>
      <c r="L46" s="164"/>
    </row>
    <row r="47" spans="1:12" s="33" customFormat="1" ht="11.25" customHeight="1">
      <c r="A47" s="35" t="s">
        <v>37</v>
      </c>
      <c r="B47" s="29"/>
      <c r="C47" s="30">
        <v>49</v>
      </c>
      <c r="D47" s="30"/>
      <c r="E47" s="30"/>
      <c r="F47" s="31"/>
      <c r="G47" s="31"/>
      <c r="H47" s="155">
        <v>0.735</v>
      </c>
      <c r="I47" s="155"/>
      <c r="J47" s="155"/>
      <c r="K47" s="32"/>
      <c r="L47" s="164"/>
    </row>
    <row r="48" spans="1:12" s="33" customFormat="1" ht="11.25" customHeight="1">
      <c r="A48" s="35" t="s">
        <v>38</v>
      </c>
      <c r="B48" s="29"/>
      <c r="C48" s="30">
        <v>2</v>
      </c>
      <c r="D48" s="30">
        <v>2</v>
      </c>
      <c r="E48" s="30"/>
      <c r="F48" s="31"/>
      <c r="G48" s="31"/>
      <c r="H48" s="155">
        <v>0.09</v>
      </c>
      <c r="I48" s="155">
        <v>0.09</v>
      </c>
      <c r="J48" s="155"/>
      <c r="K48" s="32"/>
      <c r="L48" s="164"/>
    </row>
    <row r="49" spans="1:12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  <c r="L49" s="164"/>
    </row>
    <row r="50" spans="1:12" s="42" customFormat="1" ht="11.25" customHeight="1">
      <c r="A50" s="43" t="s">
        <v>40</v>
      </c>
      <c r="B50" s="37"/>
      <c r="C50" s="38">
        <v>77</v>
      </c>
      <c r="D50" s="38">
        <v>28</v>
      </c>
      <c r="E50" s="38">
        <v>33</v>
      </c>
      <c r="F50" s="39">
        <v>117.85714285714286</v>
      </c>
      <c r="G50" s="40"/>
      <c r="H50" s="156">
        <v>1.735</v>
      </c>
      <c r="I50" s="157">
        <v>1</v>
      </c>
      <c r="J50" s="157"/>
      <c r="K50" s="41"/>
      <c r="L50" s="164"/>
    </row>
    <row r="51" spans="1:12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  <c r="L51" s="164"/>
    </row>
    <row r="52" spans="1:12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  <c r="L52" s="164"/>
    </row>
    <row r="53" spans="1:12" s="33" customFormat="1" ht="11.25" customHeight="1">
      <c r="A53" s="35"/>
      <c r="B53" s="29"/>
      <c r="C53" s="30"/>
      <c r="D53" s="30"/>
      <c r="E53" s="30"/>
      <c r="F53" s="31"/>
      <c r="G53" s="31"/>
      <c r="H53" s="155">
        <v>0</v>
      </c>
      <c r="I53" s="155"/>
      <c r="J53" s="155"/>
      <c r="K53" s="32"/>
      <c r="L53" s="164"/>
    </row>
    <row r="54" spans="1:12" s="33" customFormat="1" ht="11.25" customHeight="1">
      <c r="A54" s="35" t="s">
        <v>42</v>
      </c>
      <c r="B54" s="29"/>
      <c r="C54" s="30">
        <v>36</v>
      </c>
      <c r="D54" s="30"/>
      <c r="E54" s="30"/>
      <c r="F54" s="31"/>
      <c r="G54" s="31"/>
      <c r="H54" s="155">
        <v>0.792</v>
      </c>
      <c r="I54" s="155"/>
      <c r="J54" s="155"/>
      <c r="K54" s="32"/>
      <c r="L54" s="164"/>
    </row>
    <row r="55" spans="1:12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0</v>
      </c>
      <c r="I55" s="155"/>
      <c r="J55" s="155"/>
      <c r="K55" s="32"/>
      <c r="L55" s="164"/>
    </row>
    <row r="56" spans="1:12" s="33" customFormat="1" ht="11.25" customHeight="1">
      <c r="A56" s="35" t="s">
        <v>44</v>
      </c>
      <c r="B56" s="29"/>
      <c r="C56" s="30">
        <v>33</v>
      </c>
      <c r="D56" s="30">
        <v>33</v>
      </c>
      <c r="E56" s="30"/>
      <c r="F56" s="31"/>
      <c r="G56" s="31"/>
      <c r="H56" s="155">
        <v>0.627</v>
      </c>
      <c r="I56" s="155">
        <v>0.295</v>
      </c>
      <c r="J56" s="155"/>
      <c r="K56" s="32"/>
      <c r="L56" s="164"/>
    </row>
    <row r="57" spans="1:12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0</v>
      </c>
      <c r="I57" s="155"/>
      <c r="J57" s="155"/>
      <c r="K57" s="32"/>
      <c r="L57" s="164"/>
    </row>
    <row r="58" spans="1:12" s="33" customFormat="1" ht="11.25" customHeight="1">
      <c r="A58" s="35" t="s">
        <v>46</v>
      </c>
      <c r="B58" s="29"/>
      <c r="C58" s="30">
        <v>2</v>
      </c>
      <c r="D58" s="30">
        <v>2</v>
      </c>
      <c r="E58" s="30">
        <v>2</v>
      </c>
      <c r="F58" s="31"/>
      <c r="G58" s="31"/>
      <c r="H58" s="155">
        <v>0.06</v>
      </c>
      <c r="I58" s="155">
        <v>0.06</v>
      </c>
      <c r="J58" s="155"/>
      <c r="K58" s="32"/>
      <c r="L58" s="164"/>
    </row>
    <row r="59" spans="1:12" s="42" customFormat="1" ht="11.25" customHeight="1">
      <c r="A59" s="36" t="s">
        <v>47</v>
      </c>
      <c r="B59" s="37"/>
      <c r="C59" s="38">
        <v>71</v>
      </c>
      <c r="D59" s="38">
        <v>35</v>
      </c>
      <c r="E59" s="38">
        <v>2</v>
      </c>
      <c r="F59" s="39">
        <v>5.714285714285714</v>
      </c>
      <c r="G59" s="40"/>
      <c r="H59" s="156">
        <v>1.479</v>
      </c>
      <c r="I59" s="157">
        <v>0.355</v>
      </c>
      <c r="J59" s="157"/>
      <c r="K59" s="41"/>
      <c r="L59" s="164"/>
    </row>
    <row r="60" spans="1:12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  <c r="L60" s="164"/>
    </row>
    <row r="61" spans="1:12" s="33" customFormat="1" ht="11.25" customHeight="1">
      <c r="A61" s="35" t="s">
        <v>48</v>
      </c>
      <c r="B61" s="29"/>
      <c r="C61" s="30">
        <v>42</v>
      </c>
      <c r="D61" s="30">
        <v>40</v>
      </c>
      <c r="E61" s="30"/>
      <c r="F61" s="31"/>
      <c r="G61" s="31"/>
      <c r="H61" s="155">
        <v>1.47</v>
      </c>
      <c r="I61" s="155">
        <v>1.4</v>
      </c>
      <c r="J61" s="155"/>
      <c r="K61" s="32"/>
      <c r="L61" s="164"/>
    </row>
    <row r="62" spans="1:12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0</v>
      </c>
      <c r="I62" s="155"/>
      <c r="J62" s="155"/>
      <c r="K62" s="32"/>
      <c r="L62" s="164"/>
    </row>
    <row r="63" spans="1:12" s="33" customFormat="1" ht="11.25" customHeight="1">
      <c r="A63" s="35" t="s">
        <v>50</v>
      </c>
      <c r="B63" s="29"/>
      <c r="C63" s="30">
        <v>47</v>
      </c>
      <c r="D63" s="30">
        <v>47</v>
      </c>
      <c r="E63" s="30">
        <v>62</v>
      </c>
      <c r="F63" s="31"/>
      <c r="G63" s="31"/>
      <c r="H63" s="155">
        <v>1.215</v>
      </c>
      <c r="I63" s="155">
        <v>1.603</v>
      </c>
      <c r="J63" s="155"/>
      <c r="K63" s="32"/>
      <c r="L63" s="164"/>
    </row>
    <row r="64" spans="1:12" s="42" customFormat="1" ht="11.25" customHeight="1">
      <c r="A64" s="36" t="s">
        <v>51</v>
      </c>
      <c r="B64" s="37"/>
      <c r="C64" s="38">
        <v>89</v>
      </c>
      <c r="D64" s="38">
        <v>87</v>
      </c>
      <c r="E64" s="38">
        <v>62</v>
      </c>
      <c r="F64" s="39">
        <v>71.26436781609195</v>
      </c>
      <c r="G64" s="40"/>
      <c r="H64" s="156">
        <v>2.685</v>
      </c>
      <c r="I64" s="157">
        <v>3.003</v>
      </c>
      <c r="J64" s="157"/>
      <c r="K64" s="41"/>
      <c r="L64" s="164"/>
    </row>
    <row r="65" spans="1:12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  <c r="L65" s="164"/>
    </row>
    <row r="66" spans="1:12" s="42" customFormat="1" ht="11.25" customHeight="1">
      <c r="A66" s="36" t="s">
        <v>52</v>
      </c>
      <c r="B66" s="37"/>
      <c r="C66" s="38">
        <v>12</v>
      </c>
      <c r="D66" s="38">
        <v>8</v>
      </c>
      <c r="E66" s="38">
        <v>5</v>
      </c>
      <c r="F66" s="39">
        <v>62.5</v>
      </c>
      <c r="G66" s="40"/>
      <c r="H66" s="156">
        <v>0.206</v>
      </c>
      <c r="I66" s="157">
        <v>0.224</v>
      </c>
      <c r="J66" s="157"/>
      <c r="K66" s="41"/>
      <c r="L66" s="164"/>
    </row>
    <row r="67" spans="1:12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  <c r="L67" s="164"/>
    </row>
    <row r="68" spans="1:12" s="33" customFormat="1" ht="11.25" customHeight="1">
      <c r="A68" s="35" t="s">
        <v>53</v>
      </c>
      <c r="B68" s="29"/>
      <c r="C68" s="30">
        <v>25</v>
      </c>
      <c r="D68" s="30"/>
      <c r="E68" s="30"/>
      <c r="F68" s="31"/>
      <c r="G68" s="31"/>
      <c r="H68" s="155">
        <v>0.242</v>
      </c>
      <c r="I68" s="155"/>
      <c r="J68" s="155"/>
      <c r="K68" s="32"/>
      <c r="L68" s="164"/>
    </row>
    <row r="69" spans="1:12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  <c r="L69" s="164"/>
    </row>
    <row r="70" spans="1:12" s="42" customFormat="1" ht="11.25" customHeight="1">
      <c r="A70" s="36" t="s">
        <v>55</v>
      </c>
      <c r="B70" s="37"/>
      <c r="C70" s="38">
        <v>25</v>
      </c>
      <c r="D70" s="38"/>
      <c r="E70" s="38"/>
      <c r="F70" s="39"/>
      <c r="G70" s="40"/>
      <c r="H70" s="156">
        <v>0.242</v>
      </c>
      <c r="I70" s="157"/>
      <c r="J70" s="157"/>
      <c r="K70" s="41"/>
      <c r="L70" s="164"/>
    </row>
    <row r="71" spans="1:12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  <c r="L71" s="164"/>
    </row>
    <row r="72" spans="1:12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  <c r="L72" s="164"/>
    </row>
    <row r="73" spans="1:12" s="33" customFormat="1" ht="11.25" customHeight="1">
      <c r="A73" s="35" t="s">
        <v>57</v>
      </c>
      <c r="B73" s="29"/>
      <c r="C73" s="30">
        <v>14</v>
      </c>
      <c r="D73" s="30">
        <v>13</v>
      </c>
      <c r="E73" s="30">
        <v>14</v>
      </c>
      <c r="F73" s="31"/>
      <c r="G73" s="31"/>
      <c r="H73" s="155">
        <v>0.507</v>
      </c>
      <c r="I73" s="155">
        <v>0.471</v>
      </c>
      <c r="J73" s="155"/>
      <c r="K73" s="32"/>
      <c r="L73" s="164"/>
    </row>
    <row r="74" spans="1:12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0</v>
      </c>
      <c r="I74" s="155"/>
      <c r="J74" s="155"/>
      <c r="K74" s="32"/>
      <c r="L74" s="164"/>
    </row>
    <row r="75" spans="1:12" s="33" customFormat="1" ht="11.25" customHeight="1">
      <c r="A75" s="35" t="s">
        <v>59</v>
      </c>
      <c r="B75" s="29"/>
      <c r="C75" s="30">
        <v>2</v>
      </c>
      <c r="D75" s="30">
        <v>2</v>
      </c>
      <c r="E75" s="30">
        <v>2</v>
      </c>
      <c r="F75" s="31"/>
      <c r="G75" s="31"/>
      <c r="H75" s="155">
        <v>0.039</v>
      </c>
      <c r="I75" s="155">
        <v>0.039</v>
      </c>
      <c r="J75" s="155"/>
      <c r="K75" s="32"/>
      <c r="L75" s="164"/>
    </row>
    <row r="76" spans="1:12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  <c r="L76" s="164"/>
    </row>
    <row r="77" spans="1:12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  <c r="L77" s="164"/>
    </row>
    <row r="78" spans="1:12" s="33" customFormat="1" ht="11.25" customHeight="1">
      <c r="A78" s="35" t="s">
        <v>62</v>
      </c>
      <c r="B78" s="29"/>
      <c r="C78" s="30">
        <v>22</v>
      </c>
      <c r="D78" s="30">
        <v>25</v>
      </c>
      <c r="E78" s="30">
        <v>22</v>
      </c>
      <c r="F78" s="31"/>
      <c r="G78" s="31"/>
      <c r="H78" s="155">
        <v>0.44</v>
      </c>
      <c r="I78" s="155">
        <v>0.44</v>
      </c>
      <c r="J78" s="155"/>
      <c r="K78" s="32"/>
      <c r="L78" s="164"/>
    </row>
    <row r="79" spans="1:12" s="33" customFormat="1" ht="11.25" customHeight="1">
      <c r="A79" s="35" t="s">
        <v>63</v>
      </c>
      <c r="B79" s="29"/>
      <c r="C79" s="30"/>
      <c r="D79" s="30">
        <v>2</v>
      </c>
      <c r="E79" s="30"/>
      <c r="F79" s="31"/>
      <c r="G79" s="31"/>
      <c r="H79" s="155"/>
      <c r="I79" s="155">
        <v>0.036</v>
      </c>
      <c r="J79" s="155"/>
      <c r="K79" s="32"/>
      <c r="L79" s="164"/>
    </row>
    <row r="80" spans="1:12" s="42" customFormat="1" ht="11.25" customHeight="1">
      <c r="A80" s="43" t="s">
        <v>64</v>
      </c>
      <c r="B80" s="37"/>
      <c r="C80" s="38">
        <v>38</v>
      </c>
      <c r="D80" s="38">
        <v>42</v>
      </c>
      <c r="E80" s="38">
        <v>38</v>
      </c>
      <c r="F80" s="39">
        <v>90.47619047619048</v>
      </c>
      <c r="G80" s="40"/>
      <c r="H80" s="156">
        <v>0.986</v>
      </c>
      <c r="I80" s="157">
        <v>0.986</v>
      </c>
      <c r="J80" s="157"/>
      <c r="K80" s="41"/>
      <c r="L80" s="164"/>
    </row>
    <row r="81" spans="1:12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  <c r="L81" s="164"/>
    </row>
    <row r="82" spans="1:12" s="33" customFormat="1" ht="11.25" customHeight="1">
      <c r="A82" s="35" t="s">
        <v>65</v>
      </c>
      <c r="B82" s="29"/>
      <c r="C82" s="30">
        <v>6</v>
      </c>
      <c r="D82" s="30">
        <v>6</v>
      </c>
      <c r="E82" s="30">
        <v>6</v>
      </c>
      <c r="F82" s="31"/>
      <c r="G82" s="31"/>
      <c r="H82" s="155">
        <v>0.135</v>
      </c>
      <c r="I82" s="155">
        <v>0.135</v>
      </c>
      <c r="J82" s="155"/>
      <c r="K82" s="32"/>
      <c r="L82" s="164"/>
    </row>
    <row r="83" spans="1:12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  <c r="L83" s="164"/>
    </row>
    <row r="84" spans="1:12" s="42" customFormat="1" ht="11.25" customHeight="1">
      <c r="A84" s="36" t="s">
        <v>67</v>
      </c>
      <c r="B84" s="37"/>
      <c r="C84" s="38">
        <v>6</v>
      </c>
      <c r="D84" s="38">
        <v>6</v>
      </c>
      <c r="E84" s="38">
        <v>6</v>
      </c>
      <c r="F84" s="39">
        <v>100</v>
      </c>
      <c r="G84" s="40"/>
      <c r="H84" s="156">
        <v>0.135</v>
      </c>
      <c r="I84" s="157">
        <v>0.135</v>
      </c>
      <c r="J84" s="157"/>
      <c r="K84" s="41"/>
      <c r="L84" s="164"/>
    </row>
    <row r="85" spans="1:12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  <c r="L85" s="164"/>
    </row>
    <row r="86" spans="1:12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  <c r="L86" s="164"/>
    </row>
    <row r="87" spans="1:11" s="42" customFormat="1" ht="11.25" customHeight="1">
      <c r="A87" s="51" t="s">
        <v>68</v>
      </c>
      <c r="B87" s="52"/>
      <c r="C87" s="53">
        <v>5898</v>
      </c>
      <c r="D87" s="53">
        <v>5199</v>
      </c>
      <c r="E87" s="53">
        <v>5141</v>
      </c>
      <c r="F87" s="54">
        <f>IF(D87&gt;0,100*E87/D87,0)</f>
        <v>98.8844008463166</v>
      </c>
      <c r="G87" s="40"/>
      <c r="H87" s="160">
        <v>69.566</v>
      </c>
      <c r="I87" s="161">
        <v>79.79300000000002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6" zoomScaleSheetLayoutView="96" zoomScalePageLayoutView="0" workbookViewId="0" topLeftCell="A58">
      <selection activeCell="N16" sqref="N1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3.140625" style="62" bestFit="1" customWidth="1"/>
    <col min="4" max="4" width="13.28125" style="62" bestFit="1" customWidth="1"/>
    <col min="5" max="5" width="6.140625" style="62" bestFit="1" customWidth="1"/>
    <col min="6" max="6" width="9.140625" style="62" bestFit="1" customWidth="1"/>
    <col min="7" max="7" width="0.71875" style="62" customWidth="1"/>
    <col min="8" max="8" width="13.57421875" style="62" customWidth="1"/>
    <col min="9" max="9" width="13.28125" style="62" bestFit="1" customWidth="1"/>
    <col min="10" max="10" width="7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" t="s">
        <v>7</v>
      </c>
      <c r="D7" s="21" t="s">
        <v>7</v>
      </c>
      <c r="E7" s="21">
        <v>7</v>
      </c>
      <c r="F7" s="22" t="str">
        <f>CONCATENATE(D6,"=100")</f>
        <v>2020=100</v>
      </c>
      <c r="G7" s="23"/>
      <c r="H7" s="21" t="s">
        <v>7</v>
      </c>
      <c r="I7" s="21" t="s">
        <v>7</v>
      </c>
      <c r="J7" s="21">
        <v>9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43</v>
      </c>
      <c r="D9" s="30">
        <v>50</v>
      </c>
      <c r="E9" s="30">
        <v>50</v>
      </c>
      <c r="F9" s="31"/>
      <c r="G9" s="31"/>
      <c r="H9" s="155">
        <v>0.748</v>
      </c>
      <c r="I9" s="155">
        <v>0.761</v>
      </c>
      <c r="J9" s="155">
        <v>0.761</v>
      </c>
      <c r="K9" s="32"/>
    </row>
    <row r="10" spans="1:11" s="33" customFormat="1" ht="11.25" customHeight="1">
      <c r="A10" s="35" t="s">
        <v>9</v>
      </c>
      <c r="B10" s="29"/>
      <c r="C10" s="30">
        <v>15</v>
      </c>
      <c r="D10" s="30">
        <v>16</v>
      </c>
      <c r="E10" s="30">
        <v>16</v>
      </c>
      <c r="F10" s="31"/>
      <c r="G10" s="31"/>
      <c r="H10" s="155">
        <v>0.263</v>
      </c>
      <c r="I10" s="155">
        <v>0.267</v>
      </c>
      <c r="J10" s="155">
        <v>0.267</v>
      </c>
      <c r="K10" s="32"/>
    </row>
    <row r="11" spans="1:11" s="33" customFormat="1" ht="11.25" customHeight="1">
      <c r="A11" s="28" t="s">
        <v>10</v>
      </c>
      <c r="B11" s="29"/>
      <c r="C11" s="30">
        <v>23</v>
      </c>
      <c r="D11" s="30">
        <v>20</v>
      </c>
      <c r="E11" s="30">
        <v>20</v>
      </c>
      <c r="F11" s="31"/>
      <c r="G11" s="31"/>
      <c r="H11" s="155">
        <v>0.404</v>
      </c>
      <c r="I11" s="155">
        <v>0.368</v>
      </c>
      <c r="J11" s="155">
        <v>0.368</v>
      </c>
      <c r="K11" s="32"/>
    </row>
    <row r="12" spans="1:11" s="33" customFormat="1" ht="11.25" customHeight="1">
      <c r="A12" s="35" t="s">
        <v>11</v>
      </c>
      <c r="B12" s="29"/>
      <c r="C12" s="30">
        <v>76</v>
      </c>
      <c r="D12" s="30">
        <v>60</v>
      </c>
      <c r="E12" s="30">
        <v>60</v>
      </c>
      <c r="F12" s="31"/>
      <c r="G12" s="31"/>
      <c r="H12" s="155">
        <v>0.281</v>
      </c>
      <c r="I12" s="155">
        <v>1.292</v>
      </c>
      <c r="J12" s="155">
        <v>1.292</v>
      </c>
      <c r="K12" s="32"/>
    </row>
    <row r="13" spans="1:11" s="42" customFormat="1" ht="11.25" customHeight="1">
      <c r="A13" s="36" t="s">
        <v>12</v>
      </c>
      <c r="B13" s="37"/>
      <c r="C13" s="38">
        <v>157</v>
      </c>
      <c r="D13" s="38">
        <v>146</v>
      </c>
      <c r="E13" s="38">
        <v>146</v>
      </c>
      <c r="F13" s="39">
        <v>100</v>
      </c>
      <c r="G13" s="40"/>
      <c r="H13" s="156">
        <v>1.6960000000000002</v>
      </c>
      <c r="I13" s="157">
        <v>2.6879999999999997</v>
      </c>
      <c r="J13" s="157">
        <v>2.6879999999999997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4</v>
      </c>
      <c r="D15" s="38">
        <v>7</v>
      </c>
      <c r="E15" s="38">
        <v>4</v>
      </c>
      <c r="F15" s="39">
        <v>57.142857142857146</v>
      </c>
      <c r="G15" s="40"/>
      <c r="H15" s="156">
        <v>0.09</v>
      </c>
      <c r="I15" s="157">
        <v>0.09</v>
      </c>
      <c r="J15" s="157">
        <v>0.089</v>
      </c>
      <c r="K15" s="41">
        <v>98.8888888888889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56">
        <v>0.021</v>
      </c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46</v>
      </c>
      <c r="D19" s="30">
        <v>46</v>
      </c>
      <c r="E19" s="30">
        <v>46</v>
      </c>
      <c r="F19" s="31"/>
      <c r="G19" s="31"/>
      <c r="H19" s="155">
        <v>1.145</v>
      </c>
      <c r="I19" s="155">
        <v>1.145</v>
      </c>
      <c r="J19" s="155">
        <v>1.145</v>
      </c>
      <c r="K19" s="32"/>
    </row>
    <row r="20" spans="1:11" s="33" customFormat="1" ht="11.25" customHeight="1">
      <c r="A20" s="35" t="s">
        <v>16</v>
      </c>
      <c r="B20" s="29"/>
      <c r="C20" s="30">
        <v>67</v>
      </c>
      <c r="D20" s="30">
        <v>108</v>
      </c>
      <c r="E20" s="30">
        <v>67</v>
      </c>
      <c r="F20" s="31"/>
      <c r="G20" s="31"/>
      <c r="H20" s="155">
        <v>1.109</v>
      </c>
      <c r="I20" s="155">
        <v>1.109</v>
      </c>
      <c r="J20" s="155">
        <v>1.109</v>
      </c>
      <c r="K20" s="32"/>
    </row>
    <row r="21" spans="1:11" s="33" customFormat="1" ht="11.25" customHeight="1">
      <c r="A21" s="35" t="s">
        <v>17</v>
      </c>
      <c r="B21" s="29"/>
      <c r="C21" s="30">
        <v>108</v>
      </c>
      <c r="D21" s="30">
        <v>108</v>
      </c>
      <c r="E21" s="30">
        <v>108</v>
      </c>
      <c r="F21" s="31"/>
      <c r="G21" s="31"/>
      <c r="H21" s="155">
        <v>1.665</v>
      </c>
      <c r="I21" s="155">
        <v>1.665</v>
      </c>
      <c r="J21" s="155">
        <v>1.665</v>
      </c>
      <c r="K21" s="32"/>
    </row>
    <row r="22" spans="1:11" s="42" customFormat="1" ht="11.25" customHeight="1">
      <c r="A22" s="36" t="s">
        <v>18</v>
      </c>
      <c r="B22" s="37"/>
      <c r="C22" s="38">
        <v>221</v>
      </c>
      <c r="D22" s="38">
        <v>262</v>
      </c>
      <c r="E22" s="38">
        <v>221</v>
      </c>
      <c r="F22" s="39">
        <v>84.35114503816794</v>
      </c>
      <c r="G22" s="40"/>
      <c r="H22" s="156">
        <v>3.919</v>
      </c>
      <c r="I22" s="157">
        <v>3.919</v>
      </c>
      <c r="J22" s="157">
        <v>3.919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82</v>
      </c>
      <c r="D24" s="38">
        <v>82</v>
      </c>
      <c r="E24" s="38">
        <v>65</v>
      </c>
      <c r="F24" s="39">
        <v>79.26829268292683</v>
      </c>
      <c r="G24" s="40"/>
      <c r="H24" s="156">
        <v>2.378</v>
      </c>
      <c r="I24" s="157">
        <v>2.378</v>
      </c>
      <c r="J24" s="157">
        <v>2</v>
      </c>
      <c r="K24" s="41">
        <v>84.10428931875525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30</v>
      </c>
      <c r="D26" s="38">
        <v>25</v>
      </c>
      <c r="E26" s="38">
        <v>30</v>
      </c>
      <c r="F26" s="39">
        <v>120</v>
      </c>
      <c r="G26" s="40"/>
      <c r="H26" s="156">
        <v>0.72</v>
      </c>
      <c r="I26" s="157">
        <v>0.7</v>
      </c>
      <c r="J26" s="157">
        <v>0.7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2</v>
      </c>
      <c r="D28" s="30">
        <v>2</v>
      </c>
      <c r="E28" s="30">
        <v>3</v>
      </c>
      <c r="F28" s="31"/>
      <c r="G28" s="31"/>
      <c r="H28" s="155">
        <v>0.048</v>
      </c>
      <c r="I28" s="155">
        <v>0.04</v>
      </c>
      <c r="J28" s="155">
        <v>0.072</v>
      </c>
      <c r="K28" s="32"/>
    </row>
    <row r="29" spans="1:11" s="33" customFormat="1" ht="11.25" customHeight="1">
      <c r="A29" s="35" t="s">
        <v>22</v>
      </c>
      <c r="B29" s="29"/>
      <c r="C29" s="30">
        <v>2</v>
      </c>
      <c r="D29" s="30"/>
      <c r="E29" s="30"/>
      <c r="F29" s="31"/>
      <c r="G29" s="31"/>
      <c r="H29" s="155">
        <v>0.02</v>
      </c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338</v>
      </c>
      <c r="D30" s="30">
        <v>324</v>
      </c>
      <c r="E30" s="30">
        <v>250</v>
      </c>
      <c r="F30" s="31"/>
      <c r="G30" s="31"/>
      <c r="H30" s="155">
        <v>6.76</v>
      </c>
      <c r="I30" s="155">
        <v>6.68</v>
      </c>
      <c r="J30" s="155">
        <v>5</v>
      </c>
      <c r="K30" s="32"/>
    </row>
    <row r="31" spans="1:11" s="42" customFormat="1" ht="11.25" customHeight="1">
      <c r="A31" s="43" t="s">
        <v>24</v>
      </c>
      <c r="B31" s="37"/>
      <c r="C31" s="38">
        <v>342</v>
      </c>
      <c r="D31" s="38">
        <v>326</v>
      </c>
      <c r="E31" s="38">
        <v>253</v>
      </c>
      <c r="F31" s="39">
        <v>77.60736196319019</v>
      </c>
      <c r="G31" s="40"/>
      <c r="H31" s="156">
        <v>6.827999999999999</v>
      </c>
      <c r="I31" s="157">
        <v>6.72</v>
      </c>
      <c r="J31" s="157">
        <v>5.072</v>
      </c>
      <c r="K31" s="41">
        <v>75.47619047619048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62</v>
      </c>
      <c r="D33" s="30">
        <v>65</v>
      </c>
      <c r="E33" s="30">
        <v>60</v>
      </c>
      <c r="F33" s="31"/>
      <c r="G33" s="31"/>
      <c r="H33" s="155">
        <v>1.459</v>
      </c>
      <c r="I33" s="155">
        <v>1.5</v>
      </c>
      <c r="J33" s="155">
        <v>1.43</v>
      </c>
      <c r="K33" s="32"/>
    </row>
    <row r="34" spans="1:11" s="33" customFormat="1" ht="11.25" customHeight="1">
      <c r="A34" s="35" t="s">
        <v>26</v>
      </c>
      <c r="B34" s="29"/>
      <c r="C34" s="30">
        <v>17</v>
      </c>
      <c r="D34" s="30">
        <v>17</v>
      </c>
      <c r="E34" s="30">
        <v>17</v>
      </c>
      <c r="F34" s="31"/>
      <c r="G34" s="31"/>
      <c r="H34" s="155">
        <v>0.435</v>
      </c>
      <c r="I34" s="155">
        <v>0.435</v>
      </c>
      <c r="J34" s="155">
        <v>0.435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>
        <v>70</v>
      </c>
      <c r="D36" s="30">
        <v>92</v>
      </c>
      <c r="E36" s="30">
        <v>70</v>
      </c>
      <c r="F36" s="31"/>
      <c r="G36" s="31"/>
      <c r="H36" s="155">
        <v>1.61</v>
      </c>
      <c r="I36" s="155">
        <v>1.6</v>
      </c>
      <c r="J36" s="155">
        <v>1.6</v>
      </c>
      <c r="K36" s="32"/>
    </row>
    <row r="37" spans="1:11" s="42" customFormat="1" ht="11.25" customHeight="1">
      <c r="A37" s="36" t="s">
        <v>29</v>
      </c>
      <c r="B37" s="37"/>
      <c r="C37" s="38">
        <v>149</v>
      </c>
      <c r="D37" s="38">
        <v>174</v>
      </c>
      <c r="E37" s="38">
        <v>147</v>
      </c>
      <c r="F37" s="39">
        <v>84.48275862068965</v>
      </c>
      <c r="G37" s="40"/>
      <c r="H37" s="156">
        <v>3.5040000000000004</v>
      </c>
      <c r="I37" s="157">
        <v>3.535</v>
      </c>
      <c r="J37" s="157">
        <v>3.465</v>
      </c>
      <c r="K37" s="41">
        <v>98.01980198019801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10</v>
      </c>
      <c r="D39" s="38">
        <v>10</v>
      </c>
      <c r="E39" s="38">
        <v>10</v>
      </c>
      <c r="F39" s="39">
        <v>100</v>
      </c>
      <c r="G39" s="40"/>
      <c r="H39" s="156">
        <v>0.179</v>
      </c>
      <c r="I39" s="157">
        <v>0.18</v>
      </c>
      <c r="J39" s="157">
        <v>0.18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18</v>
      </c>
      <c r="D41" s="30">
        <v>18</v>
      </c>
      <c r="E41" s="30">
        <v>21</v>
      </c>
      <c r="F41" s="31"/>
      <c r="G41" s="31"/>
      <c r="H41" s="155">
        <v>0.604</v>
      </c>
      <c r="I41" s="155">
        <v>0.604</v>
      </c>
      <c r="J41" s="155">
        <v>0.609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>
        <v>45</v>
      </c>
      <c r="D43" s="30">
        <v>45</v>
      </c>
      <c r="E43" s="30">
        <v>39</v>
      </c>
      <c r="F43" s="31"/>
      <c r="G43" s="31"/>
      <c r="H43" s="155">
        <v>1.35</v>
      </c>
      <c r="I43" s="155">
        <v>1.35</v>
      </c>
      <c r="J43" s="155">
        <v>0.78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>
        <v>1</v>
      </c>
      <c r="F44" s="31"/>
      <c r="G44" s="31"/>
      <c r="H44" s="155"/>
      <c r="I44" s="155"/>
      <c r="J44" s="155">
        <v>0.047</v>
      </c>
      <c r="K44" s="32"/>
    </row>
    <row r="45" spans="1:11" s="33" customFormat="1" ht="11.25" customHeight="1">
      <c r="A45" s="35" t="s">
        <v>35</v>
      </c>
      <c r="B45" s="29"/>
      <c r="C45" s="30">
        <v>5</v>
      </c>
      <c r="D45" s="30">
        <v>5</v>
      </c>
      <c r="E45" s="30">
        <v>2</v>
      </c>
      <c r="F45" s="31"/>
      <c r="G45" s="31"/>
      <c r="H45" s="155">
        <v>0.12</v>
      </c>
      <c r="I45" s="155">
        <v>0.12</v>
      </c>
      <c r="J45" s="155">
        <v>0.05</v>
      </c>
      <c r="K45" s="32"/>
    </row>
    <row r="46" spans="1:11" s="33" customFormat="1" ht="11.25" customHeight="1">
      <c r="A46" s="35" t="s">
        <v>36</v>
      </c>
      <c r="B46" s="29"/>
      <c r="C46" s="30">
        <v>528</v>
      </c>
      <c r="D46" s="30">
        <v>528</v>
      </c>
      <c r="E46" s="30">
        <v>523</v>
      </c>
      <c r="F46" s="31"/>
      <c r="G46" s="31"/>
      <c r="H46" s="155">
        <v>24.288</v>
      </c>
      <c r="I46" s="155">
        <v>24.288</v>
      </c>
      <c r="J46" s="155">
        <v>23.012</v>
      </c>
      <c r="K46" s="32"/>
    </row>
    <row r="47" spans="1:11" s="33" customFormat="1" ht="11.25" customHeight="1">
      <c r="A47" s="35" t="s">
        <v>37</v>
      </c>
      <c r="B47" s="29"/>
      <c r="C47" s="30">
        <v>15</v>
      </c>
      <c r="D47" s="30">
        <v>15</v>
      </c>
      <c r="E47" s="30">
        <v>12</v>
      </c>
      <c r="F47" s="31"/>
      <c r="G47" s="31"/>
      <c r="H47" s="155">
        <v>0.45</v>
      </c>
      <c r="I47" s="155">
        <v>0.45</v>
      </c>
      <c r="J47" s="155">
        <v>0.36</v>
      </c>
      <c r="K47" s="32"/>
    </row>
    <row r="48" spans="1:11" s="33" customFormat="1" ht="11.25" customHeight="1">
      <c r="A48" s="35" t="s">
        <v>38</v>
      </c>
      <c r="B48" s="29"/>
      <c r="C48" s="30">
        <v>160</v>
      </c>
      <c r="D48" s="30">
        <v>160</v>
      </c>
      <c r="E48" s="30">
        <v>133</v>
      </c>
      <c r="F48" s="31"/>
      <c r="G48" s="31"/>
      <c r="H48" s="155">
        <v>7.2</v>
      </c>
      <c r="I48" s="155">
        <v>7.2</v>
      </c>
      <c r="J48" s="155">
        <v>5.985</v>
      </c>
      <c r="K48" s="32"/>
    </row>
    <row r="49" spans="1:11" s="33" customFormat="1" ht="11.25" customHeight="1">
      <c r="A49" s="35" t="s">
        <v>39</v>
      </c>
      <c r="B49" s="29"/>
      <c r="C49" s="30">
        <v>2</v>
      </c>
      <c r="D49" s="30">
        <v>2</v>
      </c>
      <c r="E49" s="30">
        <v>1</v>
      </c>
      <c r="F49" s="31"/>
      <c r="G49" s="31"/>
      <c r="H49" s="155">
        <v>0.06</v>
      </c>
      <c r="I49" s="155">
        <v>0.06</v>
      </c>
      <c r="J49" s="155">
        <v>0.025</v>
      </c>
      <c r="K49" s="32"/>
    </row>
    <row r="50" spans="1:11" s="42" customFormat="1" ht="11.25" customHeight="1">
      <c r="A50" s="43" t="s">
        <v>40</v>
      </c>
      <c r="B50" s="37"/>
      <c r="C50" s="38">
        <v>773</v>
      </c>
      <c r="D50" s="38">
        <v>773</v>
      </c>
      <c r="E50" s="38">
        <v>732</v>
      </c>
      <c r="F50" s="39">
        <v>94.69598965071151</v>
      </c>
      <c r="G50" s="40"/>
      <c r="H50" s="156">
        <v>34.072</v>
      </c>
      <c r="I50" s="157">
        <v>34.072</v>
      </c>
      <c r="J50" s="157">
        <v>30.868</v>
      </c>
      <c r="K50" s="41">
        <v>90.5963841277295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56">
        <v>0.109</v>
      </c>
      <c r="I52" s="157">
        <v>0.112</v>
      </c>
      <c r="J52" s="157">
        <v>0.109</v>
      </c>
      <c r="K52" s="41">
        <v>97.32142857142857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10</v>
      </c>
      <c r="D54" s="30"/>
      <c r="E54" s="30"/>
      <c r="F54" s="31"/>
      <c r="G54" s="31"/>
      <c r="H54" s="155">
        <v>0.27</v>
      </c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>
        <v>2</v>
      </c>
      <c r="D55" s="30">
        <v>2</v>
      </c>
      <c r="E55" s="30">
        <v>1</v>
      </c>
      <c r="F55" s="31"/>
      <c r="G55" s="31"/>
      <c r="H55" s="155">
        <v>0.04</v>
      </c>
      <c r="I55" s="155">
        <v>0.04</v>
      </c>
      <c r="J55" s="155">
        <v>0.02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>
        <v>3</v>
      </c>
      <c r="F56" s="31"/>
      <c r="G56" s="31"/>
      <c r="H56" s="155"/>
      <c r="I56" s="155"/>
      <c r="J56" s="155">
        <v>0.052</v>
      </c>
      <c r="K56" s="32"/>
    </row>
    <row r="57" spans="1:11" s="33" customFormat="1" ht="11.25" customHeight="1">
      <c r="A57" s="35" t="s">
        <v>45</v>
      </c>
      <c r="B57" s="29"/>
      <c r="C57" s="30">
        <v>4</v>
      </c>
      <c r="D57" s="30">
        <v>4</v>
      </c>
      <c r="E57" s="30">
        <v>4</v>
      </c>
      <c r="F57" s="31"/>
      <c r="G57" s="31"/>
      <c r="H57" s="155">
        <v>0.04</v>
      </c>
      <c r="I57" s="155">
        <v>0.04</v>
      </c>
      <c r="J57" s="155">
        <v>0.04</v>
      </c>
      <c r="K57" s="32"/>
    </row>
    <row r="58" spans="1:11" s="33" customFormat="1" ht="11.25" customHeight="1">
      <c r="A58" s="35" t="s">
        <v>46</v>
      </c>
      <c r="B58" s="29"/>
      <c r="C58" s="30">
        <v>22</v>
      </c>
      <c r="D58" s="30">
        <v>22</v>
      </c>
      <c r="E58" s="30">
        <v>19</v>
      </c>
      <c r="F58" s="31"/>
      <c r="G58" s="31"/>
      <c r="H58" s="155">
        <v>0.715</v>
      </c>
      <c r="I58" s="155">
        <v>0.715</v>
      </c>
      <c r="J58" s="155">
        <v>0.875</v>
      </c>
      <c r="K58" s="32"/>
    </row>
    <row r="59" spans="1:11" s="42" customFormat="1" ht="11.25" customHeight="1">
      <c r="A59" s="36" t="s">
        <v>47</v>
      </c>
      <c r="B59" s="37"/>
      <c r="C59" s="38">
        <v>38</v>
      </c>
      <c r="D59" s="38">
        <v>28</v>
      </c>
      <c r="E59" s="38">
        <v>27</v>
      </c>
      <c r="F59" s="39">
        <v>96.42857142857143</v>
      </c>
      <c r="G59" s="40"/>
      <c r="H59" s="156">
        <v>1.065</v>
      </c>
      <c r="I59" s="157">
        <v>0.7949999999999999</v>
      </c>
      <c r="J59" s="157">
        <v>0.987</v>
      </c>
      <c r="K59" s="41">
        <v>124.15094339622642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65</v>
      </c>
      <c r="D61" s="30">
        <v>65</v>
      </c>
      <c r="E61" s="30">
        <v>65</v>
      </c>
      <c r="F61" s="31"/>
      <c r="G61" s="31"/>
      <c r="H61" s="155">
        <v>3.25</v>
      </c>
      <c r="I61" s="155">
        <v>3.25</v>
      </c>
      <c r="J61" s="155">
        <v>3.25</v>
      </c>
      <c r="K61" s="32"/>
    </row>
    <row r="62" spans="1:11" s="33" customFormat="1" ht="11.25" customHeight="1">
      <c r="A62" s="35" t="s">
        <v>49</v>
      </c>
      <c r="B62" s="29"/>
      <c r="C62" s="30">
        <v>32</v>
      </c>
      <c r="D62" s="30">
        <v>32</v>
      </c>
      <c r="E62" s="30">
        <v>32</v>
      </c>
      <c r="F62" s="31"/>
      <c r="G62" s="31"/>
      <c r="H62" s="155">
        <v>0.8</v>
      </c>
      <c r="I62" s="155">
        <v>0.8</v>
      </c>
      <c r="J62" s="155">
        <v>0.8</v>
      </c>
      <c r="K62" s="32"/>
    </row>
    <row r="63" spans="1:11" s="33" customFormat="1" ht="11.25" customHeight="1">
      <c r="A63" s="35" t="s">
        <v>50</v>
      </c>
      <c r="B63" s="29"/>
      <c r="C63" s="30">
        <v>37</v>
      </c>
      <c r="D63" s="30">
        <v>37</v>
      </c>
      <c r="E63" s="30">
        <v>37</v>
      </c>
      <c r="F63" s="31"/>
      <c r="G63" s="31"/>
      <c r="H63" s="155">
        <v>1.036</v>
      </c>
      <c r="I63" s="155">
        <v>1.036</v>
      </c>
      <c r="J63" s="155">
        <v>1.036</v>
      </c>
      <c r="K63" s="32"/>
    </row>
    <row r="64" spans="1:11" s="42" customFormat="1" ht="11.25" customHeight="1">
      <c r="A64" s="36" t="s">
        <v>51</v>
      </c>
      <c r="B64" s="37"/>
      <c r="C64" s="38">
        <v>134</v>
      </c>
      <c r="D64" s="38">
        <v>134</v>
      </c>
      <c r="E64" s="38">
        <v>134</v>
      </c>
      <c r="F64" s="39">
        <v>100</v>
      </c>
      <c r="G64" s="40"/>
      <c r="H64" s="156">
        <v>5.086</v>
      </c>
      <c r="I64" s="157">
        <v>5.086</v>
      </c>
      <c r="J64" s="157">
        <v>5.086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39</v>
      </c>
      <c r="D66" s="38">
        <v>25</v>
      </c>
      <c r="E66" s="38">
        <v>20</v>
      </c>
      <c r="F66" s="39">
        <v>80</v>
      </c>
      <c r="G66" s="40"/>
      <c r="H66" s="156">
        <v>1.236</v>
      </c>
      <c r="I66" s="157">
        <v>0.792</v>
      </c>
      <c r="J66" s="157">
        <v>0.634</v>
      </c>
      <c r="K66" s="41">
        <v>80.05050505050505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2</v>
      </c>
      <c r="D68" s="30"/>
      <c r="E68" s="30"/>
      <c r="F68" s="31"/>
      <c r="G68" s="31"/>
      <c r="H68" s="155">
        <v>0.06</v>
      </c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>
        <v>31</v>
      </c>
      <c r="D69" s="30">
        <v>30</v>
      </c>
      <c r="E69" s="30"/>
      <c r="F69" s="31"/>
      <c r="G69" s="31"/>
      <c r="H69" s="155">
        <v>1.053</v>
      </c>
      <c r="I69" s="155">
        <v>1.1</v>
      </c>
      <c r="J69" s="155">
        <v>0.8</v>
      </c>
      <c r="K69" s="32"/>
    </row>
    <row r="70" spans="1:11" s="42" customFormat="1" ht="11.25" customHeight="1">
      <c r="A70" s="36" t="s">
        <v>55</v>
      </c>
      <c r="B70" s="37"/>
      <c r="C70" s="38">
        <v>33</v>
      </c>
      <c r="D70" s="38">
        <v>30</v>
      </c>
      <c r="E70" s="38"/>
      <c r="F70" s="39"/>
      <c r="G70" s="40"/>
      <c r="H70" s="156">
        <v>1.113</v>
      </c>
      <c r="I70" s="157">
        <v>1.1</v>
      </c>
      <c r="J70" s="157">
        <v>0.8</v>
      </c>
      <c r="K70" s="41">
        <v>72.72727272727272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10</v>
      </c>
      <c r="D72" s="30">
        <v>10</v>
      </c>
      <c r="E72" s="30">
        <v>15</v>
      </c>
      <c r="F72" s="31"/>
      <c r="G72" s="31"/>
      <c r="H72" s="155">
        <v>0.165</v>
      </c>
      <c r="I72" s="155">
        <v>0.165</v>
      </c>
      <c r="J72" s="155">
        <v>0.004</v>
      </c>
      <c r="K72" s="32"/>
    </row>
    <row r="73" spans="1:11" s="33" customFormat="1" ht="11.25" customHeight="1">
      <c r="A73" s="35" t="s">
        <v>57</v>
      </c>
      <c r="B73" s="29"/>
      <c r="C73" s="30">
        <v>373</v>
      </c>
      <c r="D73" s="30">
        <v>373</v>
      </c>
      <c r="E73" s="30">
        <v>390</v>
      </c>
      <c r="F73" s="31"/>
      <c r="G73" s="31"/>
      <c r="H73" s="155">
        <v>5.741</v>
      </c>
      <c r="I73" s="155">
        <v>12.293</v>
      </c>
      <c r="J73" s="155">
        <v>5.772</v>
      </c>
      <c r="K73" s="32"/>
    </row>
    <row r="74" spans="1:11" s="33" customFormat="1" ht="11.25" customHeight="1">
      <c r="A74" s="35" t="s">
        <v>58</v>
      </c>
      <c r="B74" s="29"/>
      <c r="C74" s="30">
        <v>3</v>
      </c>
      <c r="D74" s="30">
        <v>3</v>
      </c>
      <c r="E74" s="30">
        <v>5</v>
      </c>
      <c r="F74" s="31"/>
      <c r="G74" s="31"/>
      <c r="H74" s="155">
        <v>0.06</v>
      </c>
      <c r="I74" s="155">
        <v>0.1</v>
      </c>
      <c r="J74" s="155">
        <v>0.1</v>
      </c>
      <c r="K74" s="32"/>
    </row>
    <row r="75" spans="1:11" s="33" customFormat="1" ht="11.25" customHeight="1">
      <c r="A75" s="35" t="s">
        <v>59</v>
      </c>
      <c r="B75" s="29"/>
      <c r="C75" s="30">
        <v>13</v>
      </c>
      <c r="D75" s="30">
        <v>19</v>
      </c>
      <c r="E75" s="30">
        <v>13</v>
      </c>
      <c r="F75" s="31"/>
      <c r="G75" s="31"/>
      <c r="H75" s="155">
        <v>0.423</v>
      </c>
      <c r="I75" s="155">
        <v>0.423</v>
      </c>
      <c r="J75" s="155">
        <v>0.57</v>
      </c>
      <c r="K75" s="32"/>
    </row>
    <row r="76" spans="1:11" s="33" customFormat="1" ht="11.25" customHeight="1">
      <c r="A76" s="35" t="s">
        <v>60</v>
      </c>
      <c r="B76" s="29"/>
      <c r="C76" s="30">
        <v>50</v>
      </c>
      <c r="D76" s="30">
        <v>50</v>
      </c>
      <c r="E76" s="30">
        <v>60</v>
      </c>
      <c r="F76" s="31"/>
      <c r="G76" s="31"/>
      <c r="H76" s="155">
        <v>2.5</v>
      </c>
      <c r="I76" s="155">
        <v>2.5</v>
      </c>
      <c r="J76" s="155">
        <v>1.26</v>
      </c>
      <c r="K76" s="32"/>
    </row>
    <row r="77" spans="1:11" s="33" customFormat="1" ht="11.25" customHeight="1">
      <c r="A77" s="35" t="s">
        <v>61</v>
      </c>
      <c r="B77" s="29"/>
      <c r="C77" s="30">
        <v>3</v>
      </c>
      <c r="D77" s="30">
        <v>1</v>
      </c>
      <c r="E77" s="30">
        <v>3</v>
      </c>
      <c r="F77" s="31"/>
      <c r="G77" s="31"/>
      <c r="H77" s="155">
        <v>0.06</v>
      </c>
      <c r="I77" s="155">
        <v>0.06</v>
      </c>
      <c r="J77" s="155">
        <v>0.06</v>
      </c>
      <c r="K77" s="32"/>
    </row>
    <row r="78" spans="1:11" s="33" customFormat="1" ht="11.25" customHeight="1">
      <c r="A78" s="35" t="s">
        <v>62</v>
      </c>
      <c r="B78" s="29"/>
      <c r="C78" s="30">
        <v>41</v>
      </c>
      <c r="D78" s="30">
        <v>40</v>
      </c>
      <c r="E78" s="30">
        <v>41</v>
      </c>
      <c r="F78" s="31"/>
      <c r="G78" s="31"/>
      <c r="H78" s="155">
        <v>1.107</v>
      </c>
      <c r="I78" s="155">
        <v>1.107</v>
      </c>
      <c r="J78" s="155">
        <v>1.107</v>
      </c>
      <c r="K78" s="32"/>
    </row>
    <row r="79" spans="1:11" s="33" customFormat="1" ht="11.25" customHeight="1">
      <c r="A79" s="35" t="s">
        <v>63</v>
      </c>
      <c r="B79" s="29"/>
      <c r="C79" s="30">
        <v>150</v>
      </c>
      <c r="D79" s="30">
        <v>150</v>
      </c>
      <c r="E79" s="30">
        <v>150</v>
      </c>
      <c r="F79" s="31"/>
      <c r="G79" s="31"/>
      <c r="H79" s="155">
        <v>4.275</v>
      </c>
      <c r="I79" s="155">
        <v>4.275</v>
      </c>
      <c r="J79" s="155">
        <v>3.6</v>
      </c>
      <c r="K79" s="32"/>
    </row>
    <row r="80" spans="1:11" s="42" customFormat="1" ht="11.25" customHeight="1">
      <c r="A80" s="43" t="s">
        <v>64</v>
      </c>
      <c r="B80" s="37"/>
      <c r="C80" s="38">
        <v>643</v>
      </c>
      <c r="D80" s="38">
        <v>646</v>
      </c>
      <c r="E80" s="38">
        <v>677</v>
      </c>
      <c r="F80" s="39">
        <v>104.79876160990712</v>
      </c>
      <c r="G80" s="40"/>
      <c r="H80" s="156">
        <v>14.331</v>
      </c>
      <c r="I80" s="157">
        <v>20.923000000000002</v>
      </c>
      <c r="J80" s="157">
        <v>12.472999999999999</v>
      </c>
      <c r="K80" s="41">
        <v>59.613822109640104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87</v>
      </c>
      <c r="D82" s="30">
        <v>86</v>
      </c>
      <c r="E82" s="30">
        <v>87</v>
      </c>
      <c r="F82" s="31"/>
      <c r="G82" s="31"/>
      <c r="H82" s="155">
        <v>1.931</v>
      </c>
      <c r="I82" s="155">
        <v>1.931</v>
      </c>
      <c r="J82" s="155">
        <v>1.931</v>
      </c>
      <c r="K82" s="32"/>
    </row>
    <row r="83" spans="1:11" s="33" customFormat="1" ht="11.25" customHeight="1">
      <c r="A83" s="35" t="s">
        <v>66</v>
      </c>
      <c r="B83" s="29"/>
      <c r="C83" s="30">
        <v>110</v>
      </c>
      <c r="D83" s="30">
        <v>110</v>
      </c>
      <c r="E83" s="30">
        <v>110</v>
      </c>
      <c r="F83" s="31"/>
      <c r="G83" s="31"/>
      <c r="H83" s="155">
        <v>2.001</v>
      </c>
      <c r="I83" s="155">
        <v>2</v>
      </c>
      <c r="J83" s="155">
        <v>2</v>
      </c>
      <c r="K83" s="32"/>
    </row>
    <row r="84" spans="1:11" s="42" customFormat="1" ht="11.25" customHeight="1">
      <c r="A84" s="36" t="s">
        <v>67</v>
      </c>
      <c r="B84" s="37"/>
      <c r="C84" s="38">
        <v>197</v>
      </c>
      <c r="D84" s="38">
        <v>196</v>
      </c>
      <c r="E84" s="38">
        <v>197</v>
      </c>
      <c r="F84" s="39">
        <v>100.51020408163265</v>
      </c>
      <c r="G84" s="40"/>
      <c r="H84" s="156">
        <v>3.932</v>
      </c>
      <c r="I84" s="157">
        <v>3.931</v>
      </c>
      <c r="J84" s="157">
        <v>3.931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2857</v>
      </c>
      <c r="D87" s="53">
        <v>2868</v>
      </c>
      <c r="E87" s="53">
        <v>2667</v>
      </c>
      <c r="F87" s="54">
        <f>IF(D87&gt;0,100*E87/D87,0)</f>
        <v>92.99163179916317</v>
      </c>
      <c r="G87" s="40"/>
      <c r="H87" s="160">
        <v>80.279</v>
      </c>
      <c r="I87" s="161">
        <v>87.021</v>
      </c>
      <c r="J87" s="161">
        <v>73.00099999999999</v>
      </c>
      <c r="K87" s="54">
        <f>IF(I87&gt;0,100*J87/I87,0)</f>
        <v>83.88894634628423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6" zoomScaleSheetLayoutView="96" zoomScalePageLayoutView="0" workbookViewId="0" topLeftCell="A73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2.766</v>
      </c>
      <c r="I36" s="155">
        <v>3.669</v>
      </c>
      <c r="J36" s="155">
        <v>0.7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2.766</v>
      </c>
      <c r="I37" s="157">
        <v>3.669</v>
      </c>
      <c r="J37" s="157">
        <v>0.7</v>
      </c>
      <c r="K37" s="41">
        <v>19.078768056691196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8.41</v>
      </c>
      <c r="I61" s="155">
        <v>5.56</v>
      </c>
      <c r="J61" s="155">
        <v>5.66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2.404</v>
      </c>
      <c r="I62" s="155">
        <v>1.016</v>
      </c>
      <c r="J62" s="155">
        <v>1.058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175.549</v>
      </c>
      <c r="I63" s="155">
        <v>123.952</v>
      </c>
      <c r="J63" s="155">
        <v>135.952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186.363</v>
      </c>
      <c r="I64" s="157">
        <v>130.528</v>
      </c>
      <c r="J64" s="157">
        <v>142.67</v>
      </c>
      <c r="K64" s="41">
        <v>109.30221868104927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1.3</v>
      </c>
      <c r="I66" s="157">
        <v>1.933</v>
      </c>
      <c r="J66" s="157">
        <v>1.718</v>
      </c>
      <c r="K66" s="41">
        <v>88.87739265390584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1.017</v>
      </c>
      <c r="I72" s="155">
        <v>1.138</v>
      </c>
      <c r="J72" s="155">
        <v>1.47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1.309</v>
      </c>
      <c r="I73" s="155">
        <v>1.714</v>
      </c>
      <c r="J73" s="155">
        <v>1.99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0.064</v>
      </c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8.179</v>
      </c>
      <c r="I76" s="155">
        <v>4.138</v>
      </c>
      <c r="J76" s="155">
        <v>5.367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0.794</v>
      </c>
      <c r="I78" s="155">
        <v>0.689</v>
      </c>
      <c r="J78" s="155">
        <v>0.585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3.114</v>
      </c>
      <c r="I79" s="155">
        <v>0.277</v>
      </c>
      <c r="J79" s="155">
        <v>0.452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14.477</v>
      </c>
      <c r="I80" s="157">
        <v>7.956</v>
      </c>
      <c r="J80" s="157">
        <v>9.863999999999999</v>
      </c>
      <c r="K80" s="41">
        <v>123.98190045248866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0.214</v>
      </c>
      <c r="I82" s="155">
        <v>0.222</v>
      </c>
      <c r="J82" s="155">
        <v>0.272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0.19</v>
      </c>
      <c r="I83" s="155">
        <v>0.19</v>
      </c>
      <c r="J83" s="155">
        <v>0.24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0.404</v>
      </c>
      <c r="I84" s="157">
        <v>0.41200000000000003</v>
      </c>
      <c r="J84" s="157">
        <v>0.512</v>
      </c>
      <c r="K84" s="41">
        <v>124.27184466019418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205.31</v>
      </c>
      <c r="I87" s="161">
        <v>144.498</v>
      </c>
      <c r="J87" s="161">
        <v>155.46399999999997</v>
      </c>
      <c r="K87" s="54">
        <f>IF(I87&gt;0,100*J87/I87,0)</f>
        <v>107.5890323741505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6" zoomScaleSheetLayoutView="96" zoomScalePageLayoutView="0" workbookViewId="0" topLeftCell="A73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>
        <v>19.271</v>
      </c>
      <c r="I9" s="155">
        <v>19.578</v>
      </c>
      <c r="J9" s="155">
        <v>24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14.177</v>
      </c>
      <c r="I10" s="155">
        <v>14.278</v>
      </c>
      <c r="J10" s="155">
        <v>18.5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6.923</v>
      </c>
      <c r="I11" s="155">
        <v>7.03</v>
      </c>
      <c r="J11" s="155">
        <v>11.5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9.538</v>
      </c>
      <c r="I12" s="155">
        <v>9.782</v>
      </c>
      <c r="J12" s="155">
        <v>6.5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49.909000000000006</v>
      </c>
      <c r="I13" s="157">
        <v>50.668</v>
      </c>
      <c r="J13" s="157">
        <v>60.5</v>
      </c>
      <c r="K13" s="41">
        <v>119.40475250651299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>
        <v>1.312</v>
      </c>
      <c r="I15" s="157">
        <v>1.385</v>
      </c>
      <c r="J15" s="157">
        <v>2.006</v>
      </c>
      <c r="K15" s="41">
        <v>144.83754512635377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>
        <v>0.046</v>
      </c>
      <c r="I17" s="157">
        <v>0.089</v>
      </c>
      <c r="J17" s="157">
        <v>0.423</v>
      </c>
      <c r="K17" s="41">
        <v>475.2808988764045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0.424</v>
      </c>
      <c r="I19" s="155">
        <v>0.581</v>
      </c>
      <c r="J19" s="155">
        <v>0.335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>
        <v>0.914</v>
      </c>
      <c r="I20" s="155">
        <v>1.212</v>
      </c>
      <c r="J20" s="155">
        <v>6.5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>
        <v>1.4</v>
      </c>
      <c r="I21" s="155">
        <v>2.048</v>
      </c>
      <c r="J21" s="155">
        <v>1.5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2.738</v>
      </c>
      <c r="I22" s="157">
        <v>3.841</v>
      </c>
      <c r="J22" s="157">
        <v>8.335</v>
      </c>
      <c r="K22" s="41">
        <v>217.00078104660247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11.673</v>
      </c>
      <c r="I24" s="157">
        <v>11.288</v>
      </c>
      <c r="J24" s="157">
        <v>11.25</v>
      </c>
      <c r="K24" s="41">
        <v>99.66335931963147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9.794</v>
      </c>
      <c r="I26" s="157">
        <v>10.798</v>
      </c>
      <c r="J26" s="157">
        <v>11.5</v>
      </c>
      <c r="K26" s="41">
        <v>106.50120392665309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17.238</v>
      </c>
      <c r="I28" s="155">
        <v>16.159</v>
      </c>
      <c r="J28" s="155">
        <v>14.295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1.98</v>
      </c>
      <c r="I29" s="155">
        <v>0.986</v>
      </c>
      <c r="J29" s="155">
        <v>3.987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46.773</v>
      </c>
      <c r="I30" s="155">
        <v>76.407</v>
      </c>
      <c r="J30" s="155">
        <v>68.987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65.991</v>
      </c>
      <c r="I31" s="157">
        <v>93.552</v>
      </c>
      <c r="J31" s="157">
        <v>87.26899999999999</v>
      </c>
      <c r="K31" s="41">
        <v>93.28394903369248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1.322</v>
      </c>
      <c r="I33" s="155">
        <v>0.969</v>
      </c>
      <c r="J33" s="155">
        <v>0.96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77.23</v>
      </c>
      <c r="I34" s="155">
        <v>86.751</v>
      </c>
      <c r="J34" s="155">
        <v>74.76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189.376</v>
      </c>
      <c r="I35" s="155">
        <v>226.28</v>
      </c>
      <c r="J35" s="155">
        <v>189.36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1.413</v>
      </c>
      <c r="I36" s="155">
        <v>1.137</v>
      </c>
      <c r="J36" s="155">
        <v>1.15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269.341</v>
      </c>
      <c r="I37" s="157">
        <v>315.137</v>
      </c>
      <c r="J37" s="157">
        <v>266.23</v>
      </c>
      <c r="K37" s="41">
        <v>84.48071790998836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0.248</v>
      </c>
      <c r="I39" s="157">
        <v>0.231</v>
      </c>
      <c r="J39" s="157">
        <v>0.21</v>
      </c>
      <c r="K39" s="41">
        <v>90.9090909090909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0.255</v>
      </c>
      <c r="I41" s="155">
        <v>0.229</v>
      </c>
      <c r="J41" s="155">
        <v>0.22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>
        <v>2</v>
      </c>
      <c r="I42" s="155">
        <v>3.6</v>
      </c>
      <c r="J42" s="155">
        <v>3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8.928</v>
      </c>
      <c r="I43" s="155">
        <v>1.373</v>
      </c>
      <c r="J43" s="155">
        <v>4.105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>
        <v>0.252</v>
      </c>
      <c r="I44" s="155">
        <v>0.162</v>
      </c>
      <c r="J44" s="155">
        <v>0.178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0.018</v>
      </c>
      <c r="I45" s="155">
        <v>0.015</v>
      </c>
      <c r="J45" s="155">
        <v>0.011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>
        <v>0.08</v>
      </c>
      <c r="I46" s="155">
        <v>0.04</v>
      </c>
      <c r="J46" s="155">
        <v>0.05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>
        <v>32</v>
      </c>
      <c r="I47" s="155">
        <v>38</v>
      </c>
      <c r="J47" s="155">
        <v>33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0.204</v>
      </c>
      <c r="I48" s="155">
        <v>0.204</v>
      </c>
      <c r="J48" s="155">
        <v>0.204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4.744</v>
      </c>
      <c r="I49" s="155">
        <v>3.925</v>
      </c>
      <c r="J49" s="155">
        <v>4.744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48.481</v>
      </c>
      <c r="I50" s="157">
        <v>47.548</v>
      </c>
      <c r="J50" s="157">
        <v>45.512</v>
      </c>
      <c r="K50" s="41">
        <v>95.71801127281904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0.151</v>
      </c>
      <c r="I52" s="157">
        <v>0.15</v>
      </c>
      <c r="J52" s="157">
        <v>0.15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0.276</v>
      </c>
      <c r="I54" s="155">
        <v>0.252</v>
      </c>
      <c r="J54" s="155">
        <v>0.33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1.28</v>
      </c>
      <c r="I55" s="155">
        <v>1.279</v>
      </c>
      <c r="J55" s="155">
        <v>1.5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0.207</v>
      </c>
      <c r="I56" s="155">
        <v>0.202</v>
      </c>
      <c r="J56" s="155">
        <v>0.205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0.076</v>
      </c>
      <c r="I57" s="155">
        <v>0.047</v>
      </c>
      <c r="J57" s="155">
        <v>0.112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0.088</v>
      </c>
      <c r="I58" s="155">
        <v>0.058</v>
      </c>
      <c r="J58" s="155">
        <v>0.07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1.9270000000000003</v>
      </c>
      <c r="I59" s="157">
        <v>1.838</v>
      </c>
      <c r="J59" s="157">
        <v>2.217</v>
      </c>
      <c r="K59" s="41">
        <v>120.62023939064201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8.017</v>
      </c>
      <c r="I61" s="155">
        <v>7.126</v>
      </c>
      <c r="J61" s="155">
        <v>4.971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0.641</v>
      </c>
      <c r="I62" s="155">
        <v>0.641</v>
      </c>
      <c r="J62" s="155">
        <v>0.643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1.28</v>
      </c>
      <c r="I63" s="155">
        <v>0.674</v>
      </c>
      <c r="J63" s="155">
        <v>1.594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9.937999999999999</v>
      </c>
      <c r="I64" s="157">
        <v>8.441</v>
      </c>
      <c r="J64" s="157">
        <v>7.208</v>
      </c>
      <c r="K64" s="41">
        <v>85.39272598033408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1.888</v>
      </c>
      <c r="I66" s="157">
        <v>1.41</v>
      </c>
      <c r="J66" s="157">
        <v>1.28</v>
      </c>
      <c r="K66" s="41">
        <v>90.78014184397163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0.356</v>
      </c>
      <c r="I68" s="155">
        <v>0.281</v>
      </c>
      <c r="J68" s="155">
        <v>0.3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0.106</v>
      </c>
      <c r="I69" s="155">
        <v>0.159</v>
      </c>
      <c r="J69" s="155">
        <v>0.15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0.46199999999999997</v>
      </c>
      <c r="I70" s="157">
        <v>0.44</v>
      </c>
      <c r="J70" s="157">
        <v>0.44999999999999996</v>
      </c>
      <c r="K70" s="41">
        <v>102.27272727272725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0.175</v>
      </c>
      <c r="I72" s="155">
        <v>0.3</v>
      </c>
      <c r="J72" s="155">
        <v>0.28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0.037</v>
      </c>
      <c r="I73" s="155">
        <v>0.037</v>
      </c>
      <c r="J73" s="155">
        <v>0.039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0.146</v>
      </c>
      <c r="I74" s="155">
        <v>0.015</v>
      </c>
      <c r="J74" s="155">
        <v>0.038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5.731</v>
      </c>
      <c r="I75" s="155">
        <v>5.884</v>
      </c>
      <c r="J75" s="155">
        <v>3.542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0.206</v>
      </c>
      <c r="I76" s="155">
        <v>0.206</v>
      </c>
      <c r="J76" s="155">
        <v>0.19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0.344</v>
      </c>
      <c r="I77" s="155">
        <v>0.344</v>
      </c>
      <c r="J77" s="155">
        <v>0.344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0.495</v>
      </c>
      <c r="I78" s="155">
        <v>0.504</v>
      </c>
      <c r="J78" s="155">
        <v>0.5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0.147</v>
      </c>
      <c r="I79" s="155">
        <v>0.001</v>
      </c>
      <c r="J79" s="155">
        <v>0.005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7.281000000000001</v>
      </c>
      <c r="I80" s="157">
        <v>7.291</v>
      </c>
      <c r="J80" s="157">
        <v>4.938000000000001</v>
      </c>
      <c r="K80" s="41">
        <v>67.72733507063504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1.444</v>
      </c>
      <c r="I82" s="155">
        <v>1.329</v>
      </c>
      <c r="J82" s="155">
        <v>1.329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0.997</v>
      </c>
      <c r="I83" s="155">
        <v>0.964</v>
      </c>
      <c r="J83" s="155">
        <v>0.964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2.441</v>
      </c>
      <c r="I84" s="157">
        <v>2.293</v>
      </c>
      <c r="J84" s="157">
        <v>2.293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483.6209999999999</v>
      </c>
      <c r="I87" s="161">
        <v>556.4000000000001</v>
      </c>
      <c r="J87" s="161">
        <v>511.77099999999996</v>
      </c>
      <c r="K87" s="54">
        <f>IF(I87&gt;0,100*J87/I87,0)</f>
        <v>91.97897196261681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6" zoomScaleSheetLayoutView="96" zoomScalePageLayoutView="0" workbookViewId="0" topLeftCell="A61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>
        <v>5.021</v>
      </c>
      <c r="I9" s="155">
        <v>5.16</v>
      </c>
      <c r="J9" s="155">
        <v>3.8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1.752</v>
      </c>
      <c r="I10" s="155">
        <v>1.785</v>
      </c>
      <c r="J10" s="155">
        <v>1.8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2.589</v>
      </c>
      <c r="I11" s="155">
        <v>3.105</v>
      </c>
      <c r="J11" s="155">
        <v>2.5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1.574</v>
      </c>
      <c r="I12" s="155">
        <v>1.672</v>
      </c>
      <c r="J12" s="155">
        <v>1.9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10.936</v>
      </c>
      <c r="I13" s="157">
        <v>11.722000000000001</v>
      </c>
      <c r="J13" s="157">
        <v>10</v>
      </c>
      <c r="K13" s="41">
        <v>85.30967411704486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>
        <v>0.233</v>
      </c>
      <c r="I15" s="157">
        <v>0.261</v>
      </c>
      <c r="J15" s="157">
        <v>0.23</v>
      </c>
      <c r="K15" s="41">
        <v>88.12260536398468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>
        <v>0.007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0.081</v>
      </c>
      <c r="I19" s="155">
        <v>0.084</v>
      </c>
      <c r="J19" s="155">
        <v>0.084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>
        <v>0.335</v>
      </c>
      <c r="I20" s="155">
        <v>0.339</v>
      </c>
      <c r="J20" s="155">
        <v>0.25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>
        <v>0.79</v>
      </c>
      <c r="I21" s="155">
        <v>0.832</v>
      </c>
      <c r="J21" s="155">
        <v>0.67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1.206</v>
      </c>
      <c r="I22" s="157">
        <v>1.255</v>
      </c>
      <c r="J22" s="157">
        <v>1.004</v>
      </c>
      <c r="K22" s="41">
        <v>80.00000000000001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18.657</v>
      </c>
      <c r="I24" s="157">
        <v>14.678</v>
      </c>
      <c r="J24" s="157">
        <v>15</v>
      </c>
      <c r="K24" s="41">
        <v>102.19375936776127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52.375</v>
      </c>
      <c r="I26" s="157">
        <v>50.015</v>
      </c>
      <c r="J26" s="157">
        <v>58</v>
      </c>
      <c r="K26" s="41">
        <v>115.96521043686894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30.106</v>
      </c>
      <c r="I28" s="155">
        <v>24.21</v>
      </c>
      <c r="J28" s="155">
        <v>22.82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0.088</v>
      </c>
      <c r="I29" s="155">
        <v>0.03</v>
      </c>
      <c r="J29" s="155">
        <v>0.105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29.39</v>
      </c>
      <c r="I30" s="155">
        <v>29.913</v>
      </c>
      <c r="J30" s="155">
        <v>26.768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59.584</v>
      </c>
      <c r="I31" s="157">
        <v>54.153000000000006</v>
      </c>
      <c r="J31" s="157">
        <v>49.693</v>
      </c>
      <c r="K31" s="41">
        <v>91.76407585913984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0.525</v>
      </c>
      <c r="I33" s="155">
        <v>0.382</v>
      </c>
      <c r="J33" s="155">
        <v>0.39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3.86</v>
      </c>
      <c r="I34" s="155">
        <v>3.18</v>
      </c>
      <c r="J34" s="155">
        <v>3.34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123.737</v>
      </c>
      <c r="I35" s="155">
        <v>136.884</v>
      </c>
      <c r="J35" s="155">
        <v>126.63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0.94</v>
      </c>
      <c r="I36" s="155">
        <v>0.717</v>
      </c>
      <c r="J36" s="155">
        <v>0.63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129.06199999999998</v>
      </c>
      <c r="I37" s="157">
        <v>141.163</v>
      </c>
      <c r="J37" s="157">
        <v>130.98999999999998</v>
      </c>
      <c r="K37" s="41">
        <v>92.79343737381606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0.185</v>
      </c>
      <c r="I39" s="157">
        <v>0.138</v>
      </c>
      <c r="J39" s="157">
        <v>0.125</v>
      </c>
      <c r="K39" s="41">
        <v>90.57971014492753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0.009</v>
      </c>
      <c r="I41" s="155">
        <v>0.006</v>
      </c>
      <c r="J41" s="155">
        <v>0.006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>
        <v>0.25</v>
      </c>
      <c r="I42" s="155">
        <v>0.2</v>
      </c>
      <c r="J42" s="155">
        <v>0.15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14.561</v>
      </c>
      <c r="I43" s="155">
        <v>12.239</v>
      </c>
      <c r="J43" s="155">
        <v>10.196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0.007</v>
      </c>
      <c r="I45" s="155">
        <v>0.005</v>
      </c>
      <c r="J45" s="155">
        <v>0.004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>
        <v>0.018</v>
      </c>
      <c r="I46" s="155">
        <v>0.008</v>
      </c>
      <c r="J46" s="155">
        <v>0.01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0.002</v>
      </c>
      <c r="I48" s="155">
        <v>0.002</v>
      </c>
      <c r="J48" s="155">
        <v>0.002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1.83</v>
      </c>
      <c r="I49" s="155">
        <v>1.329</v>
      </c>
      <c r="J49" s="155">
        <v>1.81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16.677</v>
      </c>
      <c r="I50" s="157">
        <v>13.789000000000001</v>
      </c>
      <c r="J50" s="157">
        <v>12.178</v>
      </c>
      <c r="K50" s="41">
        <v>88.3167742403365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0.055</v>
      </c>
      <c r="I52" s="157">
        <v>0.054</v>
      </c>
      <c r="J52" s="157">
        <v>0.054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0.18</v>
      </c>
      <c r="I54" s="155">
        <v>0.19</v>
      </c>
      <c r="J54" s="155">
        <v>0.342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0.32</v>
      </c>
      <c r="I55" s="155">
        <v>0.319</v>
      </c>
      <c r="J55" s="155">
        <v>0.42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0.024</v>
      </c>
      <c r="I56" s="155">
        <v>0.024</v>
      </c>
      <c r="J56" s="155">
        <v>0.023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0.002</v>
      </c>
      <c r="I57" s="155">
        <v>0.001</v>
      </c>
      <c r="J57" s="155">
        <v>0.015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0.029</v>
      </c>
      <c r="I58" s="155">
        <v>0.034</v>
      </c>
      <c r="J58" s="155">
        <v>0.04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0.555</v>
      </c>
      <c r="I59" s="157">
        <v>0.5680000000000001</v>
      </c>
      <c r="J59" s="157">
        <v>0.8400000000000001</v>
      </c>
      <c r="K59" s="41">
        <v>147.88732394366198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2.883</v>
      </c>
      <c r="I61" s="155">
        <v>2.272</v>
      </c>
      <c r="J61" s="155">
        <v>2.289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1.566</v>
      </c>
      <c r="I62" s="155">
        <v>1.51</v>
      </c>
      <c r="J62" s="155">
        <v>1.511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0.62</v>
      </c>
      <c r="I63" s="155">
        <v>0.557</v>
      </c>
      <c r="J63" s="155">
        <v>0.222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5.069</v>
      </c>
      <c r="I64" s="157">
        <v>4.339</v>
      </c>
      <c r="J64" s="157">
        <v>4.022</v>
      </c>
      <c r="K64" s="41">
        <v>92.69416916340171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25.962</v>
      </c>
      <c r="I66" s="157">
        <v>25.87</v>
      </c>
      <c r="J66" s="157">
        <v>23.284</v>
      </c>
      <c r="K66" s="41">
        <v>90.00386548125242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3.715</v>
      </c>
      <c r="I68" s="155">
        <v>5.73</v>
      </c>
      <c r="J68" s="155">
        <v>7.9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0.854</v>
      </c>
      <c r="I69" s="155">
        <v>0.637</v>
      </c>
      <c r="J69" s="155">
        <v>1.3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4.569</v>
      </c>
      <c r="I70" s="157">
        <v>6.367000000000001</v>
      </c>
      <c r="J70" s="157">
        <v>9.200000000000001</v>
      </c>
      <c r="K70" s="41">
        <v>144.49505261504632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0.205</v>
      </c>
      <c r="I72" s="155">
        <v>0.2</v>
      </c>
      <c r="J72" s="155">
        <v>0.208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0.142</v>
      </c>
      <c r="I73" s="155">
        <v>0.142</v>
      </c>
      <c r="J73" s="155">
        <v>0.149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0.125</v>
      </c>
      <c r="I74" s="155">
        <v>0.024</v>
      </c>
      <c r="J74" s="155">
        <v>0.094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3.562</v>
      </c>
      <c r="I75" s="155">
        <v>2.98</v>
      </c>
      <c r="J75" s="155">
        <v>2.074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0.3</v>
      </c>
      <c r="I76" s="155">
        <v>0.3</v>
      </c>
      <c r="J76" s="155">
        <v>0.29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0.178</v>
      </c>
      <c r="I77" s="155">
        <v>0.193</v>
      </c>
      <c r="J77" s="155">
        <v>0.193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0.631</v>
      </c>
      <c r="I78" s="155">
        <v>0.588</v>
      </c>
      <c r="J78" s="155">
        <v>0.59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0.139</v>
      </c>
      <c r="I79" s="155">
        <v>0.013</v>
      </c>
      <c r="J79" s="155">
        <v>0.046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5.282</v>
      </c>
      <c r="I80" s="157">
        <v>4.4399999999999995</v>
      </c>
      <c r="J80" s="157">
        <v>3.6439999999999997</v>
      </c>
      <c r="K80" s="41">
        <v>82.07207207207207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1.473</v>
      </c>
      <c r="I82" s="155">
        <v>1.421</v>
      </c>
      <c r="J82" s="155">
        <v>1.421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0.439</v>
      </c>
      <c r="I83" s="155">
        <v>0.43</v>
      </c>
      <c r="J83" s="155">
        <v>0.43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1.9120000000000001</v>
      </c>
      <c r="I84" s="157">
        <v>1.851</v>
      </c>
      <c r="J84" s="157">
        <v>1.851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332.319</v>
      </c>
      <c r="I87" s="161">
        <v>330.66999999999996</v>
      </c>
      <c r="J87" s="161">
        <v>320.11499999999995</v>
      </c>
      <c r="K87" s="54">
        <f>IF(I87&gt;0,100*J87/I87,0)</f>
        <v>96.80799588713823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6" zoomScaleSheetLayoutView="96" zoomScalePageLayoutView="0" workbookViewId="0" topLeftCell="A67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>
        <v>5.984</v>
      </c>
      <c r="I9" s="155">
        <v>6.318</v>
      </c>
      <c r="J9" s="155">
        <v>2.57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1.01</v>
      </c>
      <c r="I10" s="155">
        <v>1.002</v>
      </c>
      <c r="J10" s="155">
        <v>1.2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1.918</v>
      </c>
      <c r="I11" s="155">
        <v>1.987</v>
      </c>
      <c r="J11" s="155">
        <v>2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1.676</v>
      </c>
      <c r="I12" s="155">
        <v>1.812</v>
      </c>
      <c r="J12" s="155">
        <v>1.855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10.588</v>
      </c>
      <c r="I13" s="157">
        <v>11.118999999999998</v>
      </c>
      <c r="J13" s="157">
        <v>7.625</v>
      </c>
      <c r="K13" s="41">
        <v>68.5763108193183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>
        <v>0.172</v>
      </c>
      <c r="I15" s="157">
        <v>0.172</v>
      </c>
      <c r="J15" s="157">
        <v>0.172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>
        <v>0.003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0.024</v>
      </c>
      <c r="I19" s="155">
        <v>0.025</v>
      </c>
      <c r="J19" s="155">
        <v>0.025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>
        <v>0.054</v>
      </c>
      <c r="I20" s="155">
        <v>0.054</v>
      </c>
      <c r="J20" s="155">
        <v>0.056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>
        <v>0.073</v>
      </c>
      <c r="I21" s="155">
        <v>0.075</v>
      </c>
      <c r="J21" s="155">
        <v>0.078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0.151</v>
      </c>
      <c r="I22" s="157">
        <v>0.154</v>
      </c>
      <c r="J22" s="157">
        <v>0.159</v>
      </c>
      <c r="K22" s="41">
        <v>103.24675324675324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11.506</v>
      </c>
      <c r="I24" s="157">
        <v>8.703</v>
      </c>
      <c r="J24" s="157">
        <v>8.7</v>
      </c>
      <c r="K24" s="41">
        <v>99.96552912788692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9.485</v>
      </c>
      <c r="I26" s="157">
        <v>9.383</v>
      </c>
      <c r="J26" s="157">
        <v>9.7</v>
      </c>
      <c r="K26" s="41">
        <v>103.37845038900139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147.575</v>
      </c>
      <c r="I28" s="155">
        <v>131.406</v>
      </c>
      <c r="J28" s="155">
        <v>124.997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29.43</v>
      </c>
      <c r="I29" s="155">
        <v>22.219</v>
      </c>
      <c r="J29" s="155">
        <v>23.801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84.154</v>
      </c>
      <c r="I30" s="155">
        <v>91.268</v>
      </c>
      <c r="J30" s="155">
        <v>84.996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261.159</v>
      </c>
      <c r="I31" s="157">
        <v>244.893</v>
      </c>
      <c r="J31" s="157">
        <v>233.79399999999998</v>
      </c>
      <c r="K31" s="41">
        <v>95.4678165566186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6.478</v>
      </c>
      <c r="I33" s="155">
        <v>5.398</v>
      </c>
      <c r="J33" s="155">
        <v>5.29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1.485</v>
      </c>
      <c r="I34" s="155">
        <v>1.532</v>
      </c>
      <c r="J34" s="155">
        <v>1.25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211.026</v>
      </c>
      <c r="I35" s="155">
        <v>250.492</v>
      </c>
      <c r="J35" s="155">
        <v>145.6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15.791</v>
      </c>
      <c r="I36" s="155">
        <v>23.44</v>
      </c>
      <c r="J36" s="155">
        <v>19.11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234.78</v>
      </c>
      <c r="I37" s="157">
        <v>280.86199999999997</v>
      </c>
      <c r="J37" s="157">
        <v>171.25</v>
      </c>
      <c r="K37" s="41">
        <v>60.973004536035496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0.294</v>
      </c>
      <c r="I39" s="157">
        <v>0.191</v>
      </c>
      <c r="J39" s="157">
        <v>0.17</v>
      </c>
      <c r="K39" s="41">
        <v>89.00523560209425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0.16</v>
      </c>
      <c r="I41" s="155">
        <v>0.104</v>
      </c>
      <c r="J41" s="155">
        <v>0.056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>
        <v>0.003</v>
      </c>
      <c r="J42" s="155">
        <v>0.002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0.016</v>
      </c>
      <c r="I43" s="155">
        <v>0.006</v>
      </c>
      <c r="J43" s="155">
        <v>0.004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0.025</v>
      </c>
      <c r="I45" s="155">
        <v>0.02</v>
      </c>
      <c r="J45" s="155">
        <v>0.03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0.046</v>
      </c>
      <c r="I49" s="155">
        <v>0.02</v>
      </c>
      <c r="J49" s="155">
        <v>0.018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0.247</v>
      </c>
      <c r="I50" s="157">
        <v>0.153</v>
      </c>
      <c r="J50" s="157">
        <v>0.11</v>
      </c>
      <c r="K50" s="41">
        <v>71.89542483660131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0.02</v>
      </c>
      <c r="I52" s="157">
        <v>0.02</v>
      </c>
      <c r="J52" s="157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40.915</v>
      </c>
      <c r="I54" s="155">
        <v>33.83</v>
      </c>
      <c r="J54" s="155">
        <v>38.523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0.354</v>
      </c>
      <c r="I55" s="155">
        <v>0.354</v>
      </c>
      <c r="J55" s="155">
        <v>0.41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0.044</v>
      </c>
      <c r="I56" s="155">
        <v>0.043</v>
      </c>
      <c r="J56" s="155">
        <v>0.044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1.25</v>
      </c>
      <c r="I58" s="155">
        <v>1.217</v>
      </c>
      <c r="J58" s="155">
        <v>0.911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42.562999999999995</v>
      </c>
      <c r="I59" s="157">
        <v>35.443999999999996</v>
      </c>
      <c r="J59" s="157">
        <v>39.888</v>
      </c>
      <c r="K59" s="41">
        <v>112.53808825189031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5.479</v>
      </c>
      <c r="I61" s="155">
        <v>2.717</v>
      </c>
      <c r="J61" s="155">
        <v>2.868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2.014</v>
      </c>
      <c r="I62" s="155">
        <v>1.972</v>
      </c>
      <c r="J62" s="155">
        <v>1.918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18.051</v>
      </c>
      <c r="I63" s="155">
        <v>21.758</v>
      </c>
      <c r="J63" s="155">
        <v>12.387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25.543999999999997</v>
      </c>
      <c r="I64" s="157">
        <v>26.447</v>
      </c>
      <c r="J64" s="157">
        <v>17.173000000000002</v>
      </c>
      <c r="K64" s="41">
        <v>64.93364086663895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213.524</v>
      </c>
      <c r="I66" s="157">
        <v>228.089</v>
      </c>
      <c r="J66" s="157">
        <v>221.638</v>
      </c>
      <c r="K66" s="41">
        <v>97.17171805742495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37.522</v>
      </c>
      <c r="I68" s="155">
        <v>44.11</v>
      </c>
      <c r="J68" s="155">
        <v>40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8.265</v>
      </c>
      <c r="I69" s="155">
        <v>7.09</v>
      </c>
      <c r="J69" s="155">
        <v>7.05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45.787</v>
      </c>
      <c r="I70" s="157">
        <v>51.2</v>
      </c>
      <c r="J70" s="157">
        <v>47.05</v>
      </c>
      <c r="K70" s="41">
        <v>91.89453125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2.425</v>
      </c>
      <c r="I72" s="155">
        <v>2.787</v>
      </c>
      <c r="J72" s="155">
        <v>3.285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0.156</v>
      </c>
      <c r="I73" s="155">
        <v>0.156</v>
      </c>
      <c r="J73" s="155">
        <v>0.156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2.085</v>
      </c>
      <c r="I74" s="155">
        <v>0.984</v>
      </c>
      <c r="J74" s="155">
        <v>1.5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8.482</v>
      </c>
      <c r="I75" s="155">
        <v>8.789</v>
      </c>
      <c r="J75" s="155">
        <v>8.075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11.8</v>
      </c>
      <c r="I76" s="155">
        <v>11.7</v>
      </c>
      <c r="J76" s="155">
        <v>9.75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1.018</v>
      </c>
      <c r="I77" s="155">
        <v>0.954</v>
      </c>
      <c r="J77" s="155">
        <v>0.954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0.63</v>
      </c>
      <c r="I78" s="155">
        <v>0.63</v>
      </c>
      <c r="J78" s="155">
        <v>0.6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19.539</v>
      </c>
      <c r="I79" s="155">
        <v>12.41</v>
      </c>
      <c r="J79" s="155">
        <v>10.545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46.135000000000005</v>
      </c>
      <c r="I80" s="157">
        <v>38.41</v>
      </c>
      <c r="J80" s="157">
        <v>34.865</v>
      </c>
      <c r="K80" s="41">
        <v>90.77063264774799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0.922</v>
      </c>
      <c r="I82" s="155">
        <v>0.994</v>
      </c>
      <c r="J82" s="155">
        <v>0.994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0.932</v>
      </c>
      <c r="I83" s="155">
        <v>0.929</v>
      </c>
      <c r="J83" s="155">
        <v>0.929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1.854</v>
      </c>
      <c r="I84" s="157">
        <v>1.923</v>
      </c>
      <c r="J84" s="157">
        <v>1.923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903.809</v>
      </c>
      <c r="I87" s="161">
        <v>937.166</v>
      </c>
      <c r="J87" s="161">
        <v>794.237</v>
      </c>
      <c r="K87" s="54">
        <f>IF(I87&gt;0,100*J87/I87,0)</f>
        <v>84.74880650813195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6" zoomScaleSheetLayoutView="96" zoomScalePageLayoutView="0" workbookViewId="0" topLeftCell="A58">
      <selection activeCell="O83" sqref="O8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7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>
        <v>4.911</v>
      </c>
      <c r="I9" s="155">
        <v>4.635</v>
      </c>
      <c r="J9" s="155">
        <v>6.5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0.22</v>
      </c>
      <c r="I10" s="155">
        <v>0.216</v>
      </c>
      <c r="J10" s="155">
        <v>0.252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0.3</v>
      </c>
      <c r="I11" s="155">
        <v>0.325</v>
      </c>
      <c r="J11" s="155">
        <v>0.316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8.56</v>
      </c>
      <c r="I12" s="155">
        <v>9.13</v>
      </c>
      <c r="J12" s="155">
        <v>8.6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13.991</v>
      </c>
      <c r="I13" s="157">
        <v>14.306000000000001</v>
      </c>
      <c r="J13" s="157">
        <v>15.668</v>
      </c>
      <c r="K13" s="41">
        <v>109.52048091709771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>
        <v>4.359</v>
      </c>
      <c r="I15" s="157">
        <v>4.912</v>
      </c>
      <c r="J15" s="157">
        <v>4.058</v>
      </c>
      <c r="K15" s="41">
        <v>82.61400651465797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>
        <v>0.14</v>
      </c>
      <c r="I17" s="157">
        <v>0.184</v>
      </c>
      <c r="J17" s="157">
        <v>0.202</v>
      </c>
      <c r="K17" s="41">
        <v>109.78260869565219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0.04</v>
      </c>
      <c r="I19" s="155">
        <v>0.042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>
        <v>0.669</v>
      </c>
      <c r="I20" s="155">
        <v>0.589</v>
      </c>
      <c r="J20" s="155">
        <v>0.67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>
        <v>0.842</v>
      </c>
      <c r="I21" s="155">
        <v>0.742</v>
      </c>
      <c r="J21" s="155">
        <v>0.842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1.5510000000000002</v>
      </c>
      <c r="I22" s="157">
        <v>1.373</v>
      </c>
      <c r="J22" s="157">
        <v>1.512</v>
      </c>
      <c r="K22" s="41">
        <v>110.12381646030589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0.378</v>
      </c>
      <c r="I24" s="157">
        <v>0.3</v>
      </c>
      <c r="J24" s="157">
        <v>0.25</v>
      </c>
      <c r="K24" s="41">
        <v>83.33333333333334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0.059</v>
      </c>
      <c r="I26" s="157">
        <v>0.055</v>
      </c>
      <c r="J26" s="157">
        <v>0.055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0.378</v>
      </c>
      <c r="I28" s="155">
        <v>0.378</v>
      </c>
      <c r="J28" s="155">
        <v>0.65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>
        <v>0.014</v>
      </c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0.378</v>
      </c>
      <c r="I31" s="157">
        <v>0.392</v>
      </c>
      <c r="J31" s="157">
        <v>0.65</v>
      </c>
      <c r="K31" s="41">
        <v>165.81632653061223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0.12</v>
      </c>
      <c r="I33" s="155">
        <v>0.12</v>
      </c>
      <c r="J33" s="155">
        <v>0.11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0.5</v>
      </c>
      <c r="I35" s="155">
        <v>0.847</v>
      </c>
      <c r="J35" s="155">
        <v>0.8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0.075</v>
      </c>
      <c r="I36" s="155">
        <v>0.075</v>
      </c>
      <c r="J36" s="155">
        <v>0.09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0.695</v>
      </c>
      <c r="I37" s="157">
        <v>1.042</v>
      </c>
      <c r="J37" s="157">
        <v>1</v>
      </c>
      <c r="K37" s="41">
        <v>95.96928982725528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0.054</v>
      </c>
      <c r="I39" s="157">
        <v>0.068</v>
      </c>
      <c r="J39" s="157">
        <v>0.06</v>
      </c>
      <c r="K39" s="41">
        <v>88.23529411764706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2.068</v>
      </c>
      <c r="I63" s="155">
        <v>1.463</v>
      </c>
      <c r="J63" s="155">
        <v>1.544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2.068</v>
      </c>
      <c r="I64" s="157">
        <v>1.463</v>
      </c>
      <c r="J64" s="157">
        <v>1.544</v>
      </c>
      <c r="K64" s="41">
        <v>105.53656869446343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/>
      <c r="I66" s="157"/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>
        <v>0.062</v>
      </c>
      <c r="J68" s="155">
        <v>0.02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0.105</v>
      </c>
      <c r="I69" s="155">
        <v>0.174</v>
      </c>
      <c r="J69" s="155">
        <v>0.15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0.105</v>
      </c>
      <c r="I70" s="157">
        <v>0.236</v>
      </c>
      <c r="J70" s="157">
        <v>0.16999999999999998</v>
      </c>
      <c r="K70" s="41">
        <v>72.03389830508475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>
        <v>0.12</v>
      </c>
      <c r="J76" s="155">
        <v>0.12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/>
      <c r="I80" s="157">
        <v>0.12</v>
      </c>
      <c r="J80" s="157">
        <v>0.12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0.015</v>
      </c>
      <c r="I82" s="155">
        <v>0.017</v>
      </c>
      <c r="J82" s="155">
        <v>0.017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0.04</v>
      </c>
      <c r="I83" s="155">
        <v>0.04</v>
      </c>
      <c r="J83" s="155">
        <v>0.04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0.055</v>
      </c>
      <c r="I84" s="157">
        <v>0.057</v>
      </c>
      <c r="J84" s="157">
        <v>0.057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23.833000000000006</v>
      </c>
      <c r="I87" s="161">
        <v>24.508000000000006</v>
      </c>
      <c r="J87" s="161">
        <v>25.346</v>
      </c>
      <c r="K87" s="54">
        <f>IF(I87&gt;0,100*J87/I87,0)</f>
        <v>103.41929165986613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6" zoomScaleSheetLayoutView="96" zoomScalePageLayoutView="0" workbookViewId="0" topLeftCell="A67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7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>
        <v>0.722</v>
      </c>
      <c r="I9" s="155">
        <v>0.678</v>
      </c>
      <c r="J9" s="155">
        <v>0.16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1.119</v>
      </c>
      <c r="I10" s="155">
        <v>1.099</v>
      </c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0.765</v>
      </c>
      <c r="I11" s="155">
        <v>0.798</v>
      </c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0.175</v>
      </c>
      <c r="I12" s="155">
        <v>0.196</v>
      </c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2.7809999999999997</v>
      </c>
      <c r="I13" s="157">
        <v>2.7710000000000004</v>
      </c>
      <c r="J13" s="157">
        <v>0.16</v>
      </c>
      <c r="K13" s="41">
        <v>5.774088776614939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>
        <v>0.055</v>
      </c>
      <c r="I15" s="157">
        <v>0.045</v>
      </c>
      <c r="J15" s="157">
        <v>0.055</v>
      </c>
      <c r="K15" s="41">
        <v>122.22222222222223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>
        <v>0.016</v>
      </c>
      <c r="I17" s="157">
        <v>0.022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0.013</v>
      </c>
      <c r="I19" s="155">
        <v>0.019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>
        <v>0.287</v>
      </c>
      <c r="I20" s="155">
        <v>0.338</v>
      </c>
      <c r="J20" s="155">
        <v>0.287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>
        <v>0.201</v>
      </c>
      <c r="I21" s="155">
        <v>0.18</v>
      </c>
      <c r="J21" s="155">
        <v>0.201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0.501</v>
      </c>
      <c r="I22" s="157">
        <v>0.537</v>
      </c>
      <c r="J22" s="157">
        <v>0.488</v>
      </c>
      <c r="K22" s="41">
        <v>90.8752327746741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0.376</v>
      </c>
      <c r="I24" s="157">
        <v>0.365</v>
      </c>
      <c r="J24" s="157">
        <v>0.292</v>
      </c>
      <c r="K24" s="41">
        <v>80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0.339</v>
      </c>
      <c r="I26" s="157">
        <v>0.387</v>
      </c>
      <c r="J26" s="157">
        <v>0.36</v>
      </c>
      <c r="K26" s="41">
        <v>93.02325581395348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1.025</v>
      </c>
      <c r="I28" s="155">
        <v>1.214</v>
      </c>
      <c r="J28" s="155">
        <v>1.703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0.068</v>
      </c>
      <c r="I29" s="155">
        <v>0.09</v>
      </c>
      <c r="J29" s="155">
        <v>0.056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0.187</v>
      </c>
      <c r="I30" s="155">
        <v>0.259</v>
      </c>
      <c r="J30" s="155">
        <v>0.276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1.28</v>
      </c>
      <c r="I31" s="157">
        <v>1.5630000000000002</v>
      </c>
      <c r="J31" s="157">
        <v>2.035</v>
      </c>
      <c r="K31" s="41">
        <v>130.19833653230964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0.153</v>
      </c>
      <c r="I33" s="155">
        <v>0.156</v>
      </c>
      <c r="J33" s="155">
        <v>0.14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0.445</v>
      </c>
      <c r="I34" s="155">
        <v>0.385</v>
      </c>
      <c r="J34" s="155">
        <v>0.385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1.2</v>
      </c>
      <c r="I35" s="155">
        <v>1.79</v>
      </c>
      <c r="J35" s="155">
        <v>1.8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0.449</v>
      </c>
      <c r="I36" s="155">
        <v>0.362</v>
      </c>
      <c r="J36" s="155">
        <v>0.3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2.247</v>
      </c>
      <c r="I37" s="157">
        <v>2.693</v>
      </c>
      <c r="J37" s="157">
        <v>2.625</v>
      </c>
      <c r="K37" s="41">
        <v>97.47493501670999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0.004</v>
      </c>
      <c r="I39" s="157">
        <v>0.001</v>
      </c>
      <c r="J39" s="157">
        <v>0.002</v>
      </c>
      <c r="K39" s="41">
        <v>200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0.048</v>
      </c>
      <c r="I41" s="155">
        <v>0.009</v>
      </c>
      <c r="J41" s="155">
        <v>0.01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>
        <v>0.035</v>
      </c>
      <c r="I42" s="155">
        <v>0.015</v>
      </c>
      <c r="J42" s="155">
        <v>0.03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0.016</v>
      </c>
      <c r="I43" s="155">
        <v>0.028</v>
      </c>
      <c r="J43" s="155">
        <v>0.027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0.02</v>
      </c>
      <c r="I45" s="155">
        <v>0.014</v>
      </c>
      <c r="J45" s="155">
        <v>0.013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>
        <v>0.001</v>
      </c>
      <c r="I46" s="155">
        <v>0.004</v>
      </c>
      <c r="J46" s="155">
        <v>0.004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>
        <v>0.01</v>
      </c>
      <c r="I47" s="155">
        <v>0.009</v>
      </c>
      <c r="J47" s="155">
        <v>0.009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0.172</v>
      </c>
      <c r="I48" s="155">
        <v>0.533</v>
      </c>
      <c r="J48" s="155">
        <v>0.564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0.071</v>
      </c>
      <c r="I49" s="155">
        <v>0.09</v>
      </c>
      <c r="J49" s="155">
        <v>0.087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0.373</v>
      </c>
      <c r="I50" s="157">
        <v>0.702</v>
      </c>
      <c r="J50" s="157">
        <v>0.7439999999999999</v>
      </c>
      <c r="K50" s="41">
        <v>105.98290598290598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0.04</v>
      </c>
      <c r="I52" s="157">
        <v>0.04</v>
      </c>
      <c r="J52" s="157">
        <v>0.04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0.817</v>
      </c>
      <c r="I54" s="155">
        <v>0.896</v>
      </c>
      <c r="J54" s="155">
        <v>0.817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0.131</v>
      </c>
      <c r="I55" s="155">
        <v>0.142</v>
      </c>
      <c r="J55" s="155">
        <v>0.15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0.184</v>
      </c>
      <c r="I56" s="155">
        <v>0.177</v>
      </c>
      <c r="J56" s="155">
        <v>0.17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0.037</v>
      </c>
      <c r="I57" s="155">
        <v>0.032</v>
      </c>
      <c r="J57" s="155">
        <v>0.159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0.43</v>
      </c>
      <c r="I58" s="155">
        <v>0.444</v>
      </c>
      <c r="J58" s="155">
        <v>0.435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1.5989999999999998</v>
      </c>
      <c r="I59" s="157">
        <v>1.691</v>
      </c>
      <c r="J59" s="157">
        <v>1.731</v>
      </c>
      <c r="K59" s="41">
        <v>102.36546422235365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0.081</v>
      </c>
      <c r="I61" s="155">
        <v>0.085</v>
      </c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0.037</v>
      </c>
      <c r="I62" s="155">
        <v>0.079</v>
      </c>
      <c r="J62" s="155">
        <v>0.079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0.468</v>
      </c>
      <c r="I63" s="155">
        <v>0.472</v>
      </c>
      <c r="J63" s="155">
        <v>0.45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0.5860000000000001</v>
      </c>
      <c r="I64" s="157">
        <v>0.636</v>
      </c>
      <c r="J64" s="157">
        <v>0.529</v>
      </c>
      <c r="K64" s="41">
        <v>83.17610062893083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0.409</v>
      </c>
      <c r="I66" s="157">
        <v>0.404</v>
      </c>
      <c r="J66" s="157">
        <v>0.395</v>
      </c>
      <c r="K66" s="41">
        <v>97.77227722772277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1.698</v>
      </c>
      <c r="I68" s="155">
        <v>2.471</v>
      </c>
      <c r="J68" s="155">
        <v>1.8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0.106</v>
      </c>
      <c r="I69" s="155">
        <v>0.346</v>
      </c>
      <c r="J69" s="155">
        <v>0.35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1.804</v>
      </c>
      <c r="I70" s="157">
        <v>2.817</v>
      </c>
      <c r="J70" s="157">
        <v>2.15</v>
      </c>
      <c r="K70" s="41">
        <v>76.32232871849484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0.56</v>
      </c>
      <c r="I72" s="155">
        <v>0.398</v>
      </c>
      <c r="J72" s="155">
        <v>0.381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0.05</v>
      </c>
      <c r="I73" s="155">
        <v>0.05</v>
      </c>
      <c r="J73" s="155">
        <v>0.05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0.042</v>
      </c>
      <c r="I74" s="155">
        <v>0.254</v>
      </c>
      <c r="J74" s="155">
        <v>0.3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1.012</v>
      </c>
      <c r="I75" s="155">
        <v>0.989</v>
      </c>
      <c r="J75" s="155">
        <v>1.74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0.346</v>
      </c>
      <c r="I77" s="155">
        <v>0.382</v>
      </c>
      <c r="J77" s="155">
        <v>0.382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0.694</v>
      </c>
      <c r="I78" s="155">
        <v>0.768</v>
      </c>
      <c r="J78" s="155">
        <v>0.77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0.036</v>
      </c>
      <c r="I79" s="155">
        <v>0.001</v>
      </c>
      <c r="J79" s="155">
        <v>0.013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2.74</v>
      </c>
      <c r="I80" s="157">
        <v>2.842</v>
      </c>
      <c r="J80" s="157">
        <v>3.636</v>
      </c>
      <c r="K80" s="41">
        <v>127.93807178043632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0.018</v>
      </c>
      <c r="I82" s="155">
        <v>0.018</v>
      </c>
      <c r="J82" s="155">
        <v>0.018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0.008</v>
      </c>
      <c r="I83" s="155">
        <v>0.008</v>
      </c>
      <c r="J83" s="155">
        <v>0.008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0.026</v>
      </c>
      <c r="I84" s="157">
        <v>0.026</v>
      </c>
      <c r="J84" s="157">
        <v>0.026</v>
      </c>
      <c r="K84" s="41">
        <v>100.00000000000001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15.176</v>
      </c>
      <c r="I87" s="161">
        <v>17.541999999999998</v>
      </c>
      <c r="J87" s="161">
        <v>15.268</v>
      </c>
      <c r="K87" s="54">
        <f>IF(I87&gt;0,100*J87/I87,0)</f>
        <v>87.03682590354579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86" zoomScaleSheetLayoutView="86" zoomScalePageLayoutView="0" workbookViewId="0" topLeftCell="A1">
      <selection activeCell="I9" sqref="I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2.421875" style="62" customWidth="1"/>
    <col min="4" max="4" width="13.7109375" style="62" bestFit="1" customWidth="1"/>
    <col min="5" max="5" width="12.421875" style="62" customWidth="1"/>
    <col min="6" max="6" width="8.7109375" style="62" bestFit="1" customWidth="1"/>
    <col min="7" max="7" width="0.71875" style="62" customWidth="1"/>
    <col min="8" max="8" width="12.421875" style="62" customWidth="1"/>
    <col min="9" max="9" width="13.7109375" style="62" bestFit="1" customWidth="1"/>
    <col min="10" max="10" width="12.421875" style="62" customWidth="1"/>
    <col min="11" max="11" width="8.710937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>
        <v>4</v>
      </c>
      <c r="F9" s="31"/>
      <c r="G9" s="31"/>
      <c r="H9" s="155"/>
      <c r="I9" s="155"/>
      <c r="J9" s="155">
        <v>0.005</v>
      </c>
      <c r="K9" s="32"/>
    </row>
    <row r="10" spans="1:11" s="33" customFormat="1" ht="11.25" customHeight="1">
      <c r="A10" s="35" t="s">
        <v>9</v>
      </c>
      <c r="B10" s="29"/>
      <c r="C10" s="30"/>
      <c r="D10" s="30">
        <v>9</v>
      </c>
      <c r="E10" s="30"/>
      <c r="F10" s="31"/>
      <c r="G10" s="31"/>
      <c r="H10" s="155"/>
      <c r="I10" s="155">
        <v>0.024</v>
      </c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>
        <v>9</v>
      </c>
      <c r="E13" s="38">
        <v>4</v>
      </c>
      <c r="F13" s="39">
        <v>44.44444444444444</v>
      </c>
      <c r="G13" s="40"/>
      <c r="H13" s="156"/>
      <c r="I13" s="157">
        <v>0.024</v>
      </c>
      <c r="J13" s="157">
        <v>0.005</v>
      </c>
      <c r="K13" s="41">
        <v>20.833333333333332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842</v>
      </c>
      <c r="D24" s="38">
        <v>387</v>
      </c>
      <c r="E24" s="38">
        <v>372</v>
      </c>
      <c r="F24" s="39">
        <v>96.12403100775194</v>
      </c>
      <c r="G24" s="40"/>
      <c r="H24" s="156">
        <v>3.057</v>
      </c>
      <c r="I24" s="157">
        <v>1.121</v>
      </c>
      <c r="J24" s="157">
        <v>1.358</v>
      </c>
      <c r="K24" s="41">
        <v>121.14183764495986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48</v>
      </c>
      <c r="D26" s="38">
        <v>47</v>
      </c>
      <c r="E26" s="38">
        <v>30</v>
      </c>
      <c r="F26" s="39">
        <v>63.829787234042556</v>
      </c>
      <c r="G26" s="40"/>
      <c r="H26" s="156">
        <v>0.253</v>
      </c>
      <c r="I26" s="157">
        <v>0.241</v>
      </c>
      <c r="J26" s="157">
        <v>0.12</v>
      </c>
      <c r="K26" s="41">
        <v>49.79253112033195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5823</v>
      </c>
      <c r="D28" s="30">
        <v>2781</v>
      </c>
      <c r="E28" s="30">
        <v>1704</v>
      </c>
      <c r="F28" s="31"/>
      <c r="G28" s="31"/>
      <c r="H28" s="155">
        <v>21.459</v>
      </c>
      <c r="I28" s="155">
        <v>6.566</v>
      </c>
      <c r="J28" s="155">
        <v>7.48</v>
      </c>
      <c r="K28" s="32"/>
    </row>
    <row r="29" spans="1:11" s="33" customFormat="1" ht="11.25" customHeight="1">
      <c r="A29" s="35" t="s">
        <v>22</v>
      </c>
      <c r="B29" s="29"/>
      <c r="C29" s="30">
        <v>1853</v>
      </c>
      <c r="D29" s="30">
        <v>1493</v>
      </c>
      <c r="E29" s="30">
        <v>1069</v>
      </c>
      <c r="F29" s="31"/>
      <c r="G29" s="31"/>
      <c r="H29" s="155">
        <v>2.529</v>
      </c>
      <c r="I29" s="155">
        <v>1.868</v>
      </c>
      <c r="J29" s="155">
        <v>2.509</v>
      </c>
      <c r="K29" s="32"/>
    </row>
    <row r="30" spans="1:11" s="33" customFormat="1" ht="11.25" customHeight="1">
      <c r="A30" s="35" t="s">
        <v>23</v>
      </c>
      <c r="B30" s="29"/>
      <c r="C30" s="30">
        <v>102465</v>
      </c>
      <c r="D30" s="30">
        <v>73517</v>
      </c>
      <c r="E30" s="30">
        <v>57519</v>
      </c>
      <c r="F30" s="31"/>
      <c r="G30" s="31"/>
      <c r="H30" s="155">
        <v>207.966</v>
      </c>
      <c r="I30" s="155">
        <v>130.332</v>
      </c>
      <c r="J30" s="155">
        <v>161.318</v>
      </c>
      <c r="K30" s="32"/>
    </row>
    <row r="31" spans="1:11" s="42" customFormat="1" ht="11.25" customHeight="1">
      <c r="A31" s="43" t="s">
        <v>24</v>
      </c>
      <c r="B31" s="37"/>
      <c r="C31" s="38">
        <v>110141</v>
      </c>
      <c r="D31" s="38">
        <v>77791</v>
      </c>
      <c r="E31" s="38">
        <v>60292</v>
      </c>
      <c r="F31" s="39">
        <v>77.50510984561195</v>
      </c>
      <c r="G31" s="40"/>
      <c r="H31" s="156">
        <v>231.954</v>
      </c>
      <c r="I31" s="157">
        <v>138.766</v>
      </c>
      <c r="J31" s="157">
        <v>171.30700000000002</v>
      </c>
      <c r="K31" s="41">
        <v>123.45026879783234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80</v>
      </c>
      <c r="D33" s="30">
        <v>53</v>
      </c>
      <c r="E33" s="30">
        <v>60</v>
      </c>
      <c r="F33" s="31"/>
      <c r="G33" s="31"/>
      <c r="H33" s="155">
        <v>0.445</v>
      </c>
      <c r="I33" s="155">
        <v>0.226</v>
      </c>
      <c r="J33" s="155">
        <v>0.27</v>
      </c>
      <c r="K33" s="32"/>
    </row>
    <row r="34" spans="1:11" s="33" customFormat="1" ht="11.25" customHeight="1">
      <c r="A34" s="35" t="s">
        <v>26</v>
      </c>
      <c r="B34" s="29"/>
      <c r="C34" s="30">
        <v>26</v>
      </c>
      <c r="D34" s="30"/>
      <c r="E34" s="30">
        <v>15</v>
      </c>
      <c r="F34" s="31"/>
      <c r="G34" s="31"/>
      <c r="H34" s="155">
        <v>0.106</v>
      </c>
      <c r="I34" s="155"/>
      <c r="J34" s="155">
        <v>0.04</v>
      </c>
      <c r="K34" s="32"/>
    </row>
    <row r="35" spans="1:11" s="33" customFormat="1" ht="11.25" customHeight="1">
      <c r="A35" s="35" t="s">
        <v>27</v>
      </c>
      <c r="B35" s="29"/>
      <c r="C35" s="30">
        <v>103</v>
      </c>
      <c r="D35" s="30">
        <v>127</v>
      </c>
      <c r="E35" s="30">
        <v>100</v>
      </c>
      <c r="F35" s="31"/>
      <c r="G35" s="31"/>
      <c r="H35" s="155">
        <v>0.44</v>
      </c>
      <c r="I35" s="155">
        <v>0.343</v>
      </c>
      <c r="J35" s="155">
        <v>0.335</v>
      </c>
      <c r="K35" s="32"/>
    </row>
    <row r="36" spans="1:11" s="33" customFormat="1" ht="11.25" customHeight="1">
      <c r="A36" s="35" t="s">
        <v>28</v>
      </c>
      <c r="B36" s="29"/>
      <c r="C36" s="30">
        <v>22</v>
      </c>
      <c r="D36" s="30">
        <v>42</v>
      </c>
      <c r="E36" s="30">
        <v>25</v>
      </c>
      <c r="F36" s="31"/>
      <c r="G36" s="31"/>
      <c r="H36" s="155">
        <v>0.04</v>
      </c>
      <c r="I36" s="155">
        <v>0.01</v>
      </c>
      <c r="J36" s="155">
        <v>0.065</v>
      </c>
      <c r="K36" s="32"/>
    </row>
    <row r="37" spans="1:11" s="42" customFormat="1" ht="11.25" customHeight="1">
      <c r="A37" s="36" t="s">
        <v>29</v>
      </c>
      <c r="B37" s="37"/>
      <c r="C37" s="38">
        <v>231</v>
      </c>
      <c r="D37" s="38">
        <v>222</v>
      </c>
      <c r="E37" s="38">
        <v>200</v>
      </c>
      <c r="F37" s="39">
        <v>90.09009009009009</v>
      </c>
      <c r="G37" s="40"/>
      <c r="H37" s="156">
        <v>1.0310000000000001</v>
      </c>
      <c r="I37" s="157">
        <v>0.5790000000000001</v>
      </c>
      <c r="J37" s="157">
        <v>0.71</v>
      </c>
      <c r="K37" s="41">
        <v>122.62521588946458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66</v>
      </c>
      <c r="D41" s="30"/>
      <c r="E41" s="30">
        <v>5</v>
      </c>
      <c r="F41" s="31"/>
      <c r="G41" s="31"/>
      <c r="H41" s="155">
        <v>0.3</v>
      </c>
      <c r="I41" s="155"/>
      <c r="J41" s="155">
        <v>0.029</v>
      </c>
      <c r="K41" s="32"/>
    </row>
    <row r="42" spans="1:11" s="33" customFormat="1" ht="11.25" customHeight="1">
      <c r="A42" s="35" t="s">
        <v>32</v>
      </c>
      <c r="B42" s="29"/>
      <c r="C42" s="30">
        <v>623</v>
      </c>
      <c r="D42" s="30">
        <v>649</v>
      </c>
      <c r="E42" s="30">
        <v>341</v>
      </c>
      <c r="F42" s="31"/>
      <c r="G42" s="31"/>
      <c r="H42" s="155">
        <v>2.163</v>
      </c>
      <c r="I42" s="155">
        <v>2.192</v>
      </c>
      <c r="J42" s="155">
        <v>1.607</v>
      </c>
      <c r="K42" s="32"/>
    </row>
    <row r="43" spans="1:11" s="33" customFormat="1" ht="11.25" customHeight="1">
      <c r="A43" s="35" t="s">
        <v>33</v>
      </c>
      <c r="B43" s="29"/>
      <c r="C43" s="30">
        <v>1040</v>
      </c>
      <c r="D43" s="30">
        <v>260</v>
      </c>
      <c r="E43" s="30">
        <v>180</v>
      </c>
      <c r="F43" s="31"/>
      <c r="G43" s="31"/>
      <c r="H43" s="155">
        <v>6.227</v>
      </c>
      <c r="I43" s="155">
        <v>1.278</v>
      </c>
      <c r="J43" s="155">
        <v>0.987</v>
      </c>
      <c r="K43" s="32"/>
    </row>
    <row r="44" spans="1:11" s="33" customFormat="1" ht="11.25" customHeight="1">
      <c r="A44" s="35" t="s">
        <v>34</v>
      </c>
      <c r="B44" s="29"/>
      <c r="C44" s="30">
        <v>417</v>
      </c>
      <c r="D44" s="30">
        <v>339</v>
      </c>
      <c r="E44" s="30">
        <v>154</v>
      </c>
      <c r="F44" s="31"/>
      <c r="G44" s="31"/>
      <c r="H44" s="155">
        <v>2.17</v>
      </c>
      <c r="I44" s="155">
        <v>1.253</v>
      </c>
      <c r="J44" s="155">
        <v>0.648</v>
      </c>
      <c r="K44" s="32"/>
    </row>
    <row r="45" spans="1:11" s="33" customFormat="1" ht="11.25" customHeight="1">
      <c r="A45" s="35" t="s">
        <v>35</v>
      </c>
      <c r="B45" s="29"/>
      <c r="C45" s="30">
        <v>155</v>
      </c>
      <c r="D45" s="30">
        <v>93</v>
      </c>
      <c r="E45" s="30">
        <v>55</v>
      </c>
      <c r="F45" s="31"/>
      <c r="G45" s="31"/>
      <c r="H45" s="155">
        <v>0.623</v>
      </c>
      <c r="I45" s="155">
        <v>0.242</v>
      </c>
      <c r="J45" s="155">
        <v>0.212</v>
      </c>
      <c r="K45" s="32"/>
    </row>
    <row r="46" spans="1:11" s="33" customFormat="1" ht="11.25" customHeight="1">
      <c r="A46" s="35" t="s">
        <v>36</v>
      </c>
      <c r="B46" s="29"/>
      <c r="C46" s="30">
        <v>51</v>
      </c>
      <c r="D46" s="30">
        <v>67</v>
      </c>
      <c r="E46" s="30">
        <v>7</v>
      </c>
      <c r="F46" s="31"/>
      <c r="G46" s="31"/>
      <c r="H46" s="155">
        <v>0.169</v>
      </c>
      <c r="I46" s="155">
        <v>0.191</v>
      </c>
      <c r="J46" s="155">
        <v>0.025</v>
      </c>
      <c r="K46" s="32"/>
    </row>
    <row r="47" spans="1:11" s="33" customFormat="1" ht="11.25" customHeight="1">
      <c r="A47" s="35" t="s">
        <v>37</v>
      </c>
      <c r="B47" s="29"/>
      <c r="C47" s="30">
        <v>162</v>
      </c>
      <c r="D47" s="30">
        <v>101</v>
      </c>
      <c r="E47" s="30">
        <v>17</v>
      </c>
      <c r="F47" s="31"/>
      <c r="G47" s="31"/>
      <c r="H47" s="155">
        <v>0.439</v>
      </c>
      <c r="I47" s="155">
        <v>0.359</v>
      </c>
      <c r="J47" s="155">
        <v>0.09</v>
      </c>
      <c r="K47" s="32"/>
    </row>
    <row r="48" spans="1:11" s="33" customFormat="1" ht="11.25" customHeight="1">
      <c r="A48" s="35" t="s">
        <v>38</v>
      </c>
      <c r="B48" s="29"/>
      <c r="C48" s="30">
        <v>2038</v>
      </c>
      <c r="D48" s="30">
        <v>1243</v>
      </c>
      <c r="E48" s="30">
        <v>753</v>
      </c>
      <c r="F48" s="31"/>
      <c r="G48" s="31"/>
      <c r="H48" s="155">
        <v>7.905</v>
      </c>
      <c r="I48" s="155">
        <v>4.356</v>
      </c>
      <c r="J48" s="155">
        <v>3.361</v>
      </c>
      <c r="K48" s="32"/>
    </row>
    <row r="49" spans="1:11" s="33" customFormat="1" ht="11.25" customHeight="1">
      <c r="A49" s="35" t="s">
        <v>39</v>
      </c>
      <c r="B49" s="29"/>
      <c r="C49" s="30">
        <v>416</v>
      </c>
      <c r="D49" s="30">
        <v>238</v>
      </c>
      <c r="E49" s="30">
        <v>165</v>
      </c>
      <c r="F49" s="31"/>
      <c r="G49" s="31"/>
      <c r="H49" s="155">
        <v>1.974</v>
      </c>
      <c r="I49" s="155">
        <v>0.72</v>
      </c>
      <c r="J49" s="155">
        <v>0.803</v>
      </c>
      <c r="K49" s="32"/>
    </row>
    <row r="50" spans="1:11" s="42" customFormat="1" ht="11.25" customHeight="1">
      <c r="A50" s="43" t="s">
        <v>40</v>
      </c>
      <c r="B50" s="37"/>
      <c r="C50" s="38">
        <v>4968</v>
      </c>
      <c r="D50" s="38">
        <v>2990</v>
      </c>
      <c r="E50" s="38">
        <v>1677</v>
      </c>
      <c r="F50" s="39">
        <v>56.08695652173913</v>
      </c>
      <c r="G50" s="40"/>
      <c r="H50" s="156">
        <v>21.97</v>
      </c>
      <c r="I50" s="157">
        <v>10.591</v>
      </c>
      <c r="J50" s="157">
        <v>7.762</v>
      </c>
      <c r="K50" s="41">
        <v>73.28864129921631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276</v>
      </c>
      <c r="D52" s="38">
        <v>188</v>
      </c>
      <c r="E52" s="38">
        <v>188</v>
      </c>
      <c r="F52" s="39">
        <v>100</v>
      </c>
      <c r="G52" s="40"/>
      <c r="H52" s="156">
        <v>1.022</v>
      </c>
      <c r="I52" s="157">
        <v>0.399</v>
      </c>
      <c r="J52" s="157">
        <v>0.399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1624</v>
      </c>
      <c r="D54" s="30">
        <v>274</v>
      </c>
      <c r="E54" s="30">
        <v>498</v>
      </c>
      <c r="F54" s="31"/>
      <c r="G54" s="31"/>
      <c r="H54" s="155">
        <v>10.784</v>
      </c>
      <c r="I54" s="155">
        <v>1.944</v>
      </c>
      <c r="J54" s="155">
        <v>3.517</v>
      </c>
      <c r="K54" s="32"/>
    </row>
    <row r="55" spans="1:11" s="33" customFormat="1" ht="11.25" customHeight="1">
      <c r="A55" s="35" t="s">
        <v>43</v>
      </c>
      <c r="B55" s="29"/>
      <c r="C55" s="30">
        <v>272</v>
      </c>
      <c r="D55" s="30">
        <v>329</v>
      </c>
      <c r="E55" s="30">
        <v>200</v>
      </c>
      <c r="F55" s="31"/>
      <c r="G55" s="31"/>
      <c r="H55" s="155">
        <v>0.908</v>
      </c>
      <c r="I55" s="155">
        <v>0.591</v>
      </c>
      <c r="J55" s="155">
        <v>0.66</v>
      </c>
      <c r="K55" s="32"/>
    </row>
    <row r="56" spans="1:11" s="33" customFormat="1" ht="11.25" customHeight="1">
      <c r="A56" s="35" t="s">
        <v>44</v>
      </c>
      <c r="B56" s="29"/>
      <c r="C56" s="30">
        <v>592</v>
      </c>
      <c r="D56" s="30">
        <v>315</v>
      </c>
      <c r="E56" s="30">
        <v>235</v>
      </c>
      <c r="F56" s="31"/>
      <c r="G56" s="31"/>
      <c r="H56" s="155">
        <v>1.36</v>
      </c>
      <c r="I56" s="155">
        <v>0.706</v>
      </c>
      <c r="J56" s="155">
        <v>0.67</v>
      </c>
      <c r="K56" s="32"/>
    </row>
    <row r="57" spans="1:11" s="33" customFormat="1" ht="11.25" customHeight="1">
      <c r="A57" s="35" t="s">
        <v>45</v>
      </c>
      <c r="B57" s="29"/>
      <c r="C57" s="30">
        <v>988</v>
      </c>
      <c r="D57" s="30">
        <v>193</v>
      </c>
      <c r="E57" s="30">
        <v>156</v>
      </c>
      <c r="F57" s="31"/>
      <c r="G57" s="31"/>
      <c r="H57" s="155">
        <v>1.005</v>
      </c>
      <c r="I57" s="155">
        <v>0.193</v>
      </c>
      <c r="J57" s="155">
        <v>0.234</v>
      </c>
      <c r="K57" s="32"/>
    </row>
    <row r="58" spans="1:11" s="33" customFormat="1" ht="11.25" customHeight="1">
      <c r="A58" s="35" t="s">
        <v>46</v>
      </c>
      <c r="B58" s="29"/>
      <c r="C58" s="30">
        <v>3716</v>
      </c>
      <c r="D58" s="30">
        <v>2086</v>
      </c>
      <c r="E58" s="30">
        <v>1424</v>
      </c>
      <c r="F58" s="31"/>
      <c r="G58" s="31"/>
      <c r="H58" s="155">
        <v>12.316</v>
      </c>
      <c r="I58" s="155">
        <v>3.332</v>
      </c>
      <c r="J58" s="155">
        <v>4.369</v>
      </c>
      <c r="K58" s="32"/>
    </row>
    <row r="59" spans="1:11" s="42" customFormat="1" ht="11.25" customHeight="1">
      <c r="A59" s="36" t="s">
        <v>47</v>
      </c>
      <c r="B59" s="37"/>
      <c r="C59" s="38">
        <v>7192</v>
      </c>
      <c r="D59" s="38">
        <v>3197</v>
      </c>
      <c r="E59" s="38">
        <v>2513</v>
      </c>
      <c r="F59" s="39">
        <v>78.60494213324992</v>
      </c>
      <c r="G59" s="40"/>
      <c r="H59" s="156">
        <v>26.372999999999998</v>
      </c>
      <c r="I59" s="157">
        <v>6.766</v>
      </c>
      <c r="J59" s="157">
        <v>9.45</v>
      </c>
      <c r="K59" s="41">
        <v>139.66893289979308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40</v>
      </c>
      <c r="D61" s="30">
        <v>25</v>
      </c>
      <c r="E61" s="30">
        <v>75</v>
      </c>
      <c r="F61" s="31"/>
      <c r="G61" s="31"/>
      <c r="H61" s="155">
        <v>0.058</v>
      </c>
      <c r="I61" s="155">
        <v>0.039</v>
      </c>
      <c r="J61" s="155">
        <v>0.313</v>
      </c>
      <c r="K61" s="32"/>
    </row>
    <row r="62" spans="1:11" s="33" customFormat="1" ht="11.25" customHeight="1">
      <c r="A62" s="35" t="s">
        <v>49</v>
      </c>
      <c r="B62" s="29"/>
      <c r="C62" s="30">
        <v>60</v>
      </c>
      <c r="D62" s="30">
        <v>52</v>
      </c>
      <c r="E62" s="30">
        <v>52</v>
      </c>
      <c r="F62" s="31"/>
      <c r="G62" s="31"/>
      <c r="H62" s="155">
        <v>0.08</v>
      </c>
      <c r="I62" s="155">
        <v>0.082</v>
      </c>
      <c r="J62" s="155">
        <v>0.117</v>
      </c>
      <c r="K62" s="32"/>
    </row>
    <row r="63" spans="1:11" s="33" customFormat="1" ht="11.25" customHeight="1">
      <c r="A63" s="35" t="s">
        <v>50</v>
      </c>
      <c r="B63" s="29"/>
      <c r="C63" s="30">
        <v>56</v>
      </c>
      <c r="D63" s="30">
        <v>94</v>
      </c>
      <c r="E63" s="30">
        <v>95</v>
      </c>
      <c r="F63" s="31"/>
      <c r="G63" s="31"/>
      <c r="H63" s="155">
        <v>0.151</v>
      </c>
      <c r="I63" s="155">
        <v>0.143</v>
      </c>
      <c r="J63" s="155">
        <v>0.287</v>
      </c>
      <c r="K63" s="32"/>
    </row>
    <row r="64" spans="1:11" s="42" customFormat="1" ht="11.25" customHeight="1">
      <c r="A64" s="36" t="s">
        <v>51</v>
      </c>
      <c r="B64" s="37"/>
      <c r="C64" s="38">
        <v>156</v>
      </c>
      <c r="D64" s="38">
        <v>171</v>
      </c>
      <c r="E64" s="38">
        <v>222</v>
      </c>
      <c r="F64" s="39">
        <v>129.82456140350877</v>
      </c>
      <c r="G64" s="40"/>
      <c r="H64" s="156">
        <v>0.28900000000000003</v>
      </c>
      <c r="I64" s="157">
        <v>0.264</v>
      </c>
      <c r="J64" s="157">
        <v>0.717</v>
      </c>
      <c r="K64" s="41">
        <v>271.59090909090907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221</v>
      </c>
      <c r="D66" s="38">
        <v>240</v>
      </c>
      <c r="E66" s="38">
        <v>149</v>
      </c>
      <c r="F66" s="39">
        <v>62.083333333333336</v>
      </c>
      <c r="G66" s="40"/>
      <c r="H66" s="156">
        <v>0.382</v>
      </c>
      <c r="I66" s="157">
        <v>0.309</v>
      </c>
      <c r="J66" s="157">
        <v>0.256</v>
      </c>
      <c r="K66" s="41">
        <v>82.84789644012946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8544</v>
      </c>
      <c r="D68" s="30">
        <v>5563</v>
      </c>
      <c r="E68" s="30">
        <v>5200</v>
      </c>
      <c r="F68" s="31"/>
      <c r="G68" s="31"/>
      <c r="H68" s="155">
        <v>33.395</v>
      </c>
      <c r="I68" s="155">
        <v>12.143</v>
      </c>
      <c r="J68" s="155">
        <v>14</v>
      </c>
      <c r="K68" s="32"/>
    </row>
    <row r="69" spans="1:11" s="33" customFormat="1" ht="11.25" customHeight="1">
      <c r="A69" s="35" t="s">
        <v>54</v>
      </c>
      <c r="B69" s="29"/>
      <c r="C69" s="30">
        <v>33</v>
      </c>
      <c r="D69" s="30">
        <v>151</v>
      </c>
      <c r="E69" s="30">
        <v>135</v>
      </c>
      <c r="F69" s="31"/>
      <c r="G69" s="31"/>
      <c r="H69" s="155">
        <v>0.104</v>
      </c>
      <c r="I69" s="155">
        <v>0.276</v>
      </c>
      <c r="J69" s="155">
        <v>0.3</v>
      </c>
      <c r="K69" s="32"/>
    </row>
    <row r="70" spans="1:11" s="42" customFormat="1" ht="11.25" customHeight="1">
      <c r="A70" s="36" t="s">
        <v>55</v>
      </c>
      <c r="B70" s="37"/>
      <c r="C70" s="38">
        <v>8577</v>
      </c>
      <c r="D70" s="38">
        <v>5714</v>
      </c>
      <c r="E70" s="38">
        <v>5335</v>
      </c>
      <c r="F70" s="39">
        <v>93.36716835841793</v>
      </c>
      <c r="G70" s="40"/>
      <c r="H70" s="156">
        <v>33.499</v>
      </c>
      <c r="I70" s="157">
        <v>12.419</v>
      </c>
      <c r="J70" s="157">
        <v>14.3</v>
      </c>
      <c r="K70" s="41">
        <v>115.14614703277236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233</v>
      </c>
      <c r="D72" s="30">
        <v>148</v>
      </c>
      <c r="E72" s="30">
        <v>117</v>
      </c>
      <c r="F72" s="31"/>
      <c r="G72" s="31"/>
      <c r="H72" s="155">
        <v>0.154</v>
      </c>
      <c r="I72" s="155">
        <v>0.118</v>
      </c>
      <c r="J72" s="155">
        <v>0.158</v>
      </c>
      <c r="K72" s="32"/>
    </row>
    <row r="73" spans="1:11" s="33" customFormat="1" ht="11.25" customHeight="1">
      <c r="A73" s="35" t="s">
        <v>57</v>
      </c>
      <c r="B73" s="29"/>
      <c r="C73" s="30">
        <v>58847</v>
      </c>
      <c r="D73" s="30">
        <v>43505</v>
      </c>
      <c r="E73" s="30">
        <v>45665</v>
      </c>
      <c r="F73" s="31"/>
      <c r="G73" s="31"/>
      <c r="H73" s="155">
        <v>192.846</v>
      </c>
      <c r="I73" s="155">
        <v>136.146</v>
      </c>
      <c r="J73" s="155">
        <v>149.645</v>
      </c>
      <c r="K73" s="32"/>
    </row>
    <row r="74" spans="1:11" s="33" customFormat="1" ht="11.25" customHeight="1">
      <c r="A74" s="35" t="s">
        <v>58</v>
      </c>
      <c r="B74" s="29"/>
      <c r="C74" s="30">
        <v>48934</v>
      </c>
      <c r="D74" s="30">
        <v>36245</v>
      </c>
      <c r="E74" s="30">
        <v>35930</v>
      </c>
      <c r="F74" s="31"/>
      <c r="G74" s="31"/>
      <c r="H74" s="155">
        <v>254.457</v>
      </c>
      <c r="I74" s="155">
        <v>95.595</v>
      </c>
      <c r="J74" s="155">
        <v>133.057</v>
      </c>
      <c r="K74" s="32"/>
    </row>
    <row r="75" spans="1:11" s="33" customFormat="1" ht="11.25" customHeight="1">
      <c r="A75" s="35" t="s">
        <v>59</v>
      </c>
      <c r="B75" s="29"/>
      <c r="C75" s="30">
        <v>2739</v>
      </c>
      <c r="D75" s="30">
        <v>1696</v>
      </c>
      <c r="E75" s="30">
        <v>1605</v>
      </c>
      <c r="F75" s="31"/>
      <c r="G75" s="31"/>
      <c r="H75" s="155">
        <v>5.437</v>
      </c>
      <c r="I75" s="155">
        <v>3.975</v>
      </c>
      <c r="J75" s="155">
        <v>2.768</v>
      </c>
      <c r="K75" s="32"/>
    </row>
    <row r="76" spans="1:11" s="33" customFormat="1" ht="11.25" customHeight="1">
      <c r="A76" s="35" t="s">
        <v>60</v>
      </c>
      <c r="B76" s="29"/>
      <c r="C76" s="30">
        <v>11573</v>
      </c>
      <c r="D76" s="30">
        <v>9706</v>
      </c>
      <c r="E76" s="30">
        <v>9197</v>
      </c>
      <c r="F76" s="31"/>
      <c r="G76" s="31"/>
      <c r="H76" s="155">
        <v>44.604</v>
      </c>
      <c r="I76" s="155">
        <v>20.052</v>
      </c>
      <c r="J76" s="155">
        <v>27.683</v>
      </c>
      <c r="K76" s="32"/>
    </row>
    <row r="77" spans="1:11" s="33" customFormat="1" ht="11.25" customHeight="1">
      <c r="A77" s="35" t="s">
        <v>61</v>
      </c>
      <c r="B77" s="29"/>
      <c r="C77" s="30">
        <v>6077</v>
      </c>
      <c r="D77" s="30">
        <v>4525</v>
      </c>
      <c r="E77" s="30">
        <v>4164</v>
      </c>
      <c r="F77" s="31"/>
      <c r="G77" s="31"/>
      <c r="H77" s="155">
        <v>27.384</v>
      </c>
      <c r="I77" s="155">
        <v>13.652</v>
      </c>
      <c r="J77" s="155">
        <v>14.604</v>
      </c>
      <c r="K77" s="32"/>
    </row>
    <row r="78" spans="1:11" s="33" customFormat="1" ht="11.25" customHeight="1">
      <c r="A78" s="35" t="s">
        <v>62</v>
      </c>
      <c r="B78" s="29"/>
      <c r="C78" s="30">
        <v>15255</v>
      </c>
      <c r="D78" s="30">
        <v>11443</v>
      </c>
      <c r="E78" s="30">
        <v>11410</v>
      </c>
      <c r="F78" s="31"/>
      <c r="G78" s="31"/>
      <c r="H78" s="155">
        <v>57.025</v>
      </c>
      <c r="I78" s="155">
        <v>31.081</v>
      </c>
      <c r="J78" s="155">
        <v>25.079</v>
      </c>
      <c r="K78" s="32"/>
    </row>
    <row r="79" spans="1:11" s="33" customFormat="1" ht="11.25" customHeight="1">
      <c r="A79" s="35" t="s">
        <v>63</v>
      </c>
      <c r="B79" s="29"/>
      <c r="C79" s="30">
        <v>98298</v>
      </c>
      <c r="D79" s="30">
        <v>68420</v>
      </c>
      <c r="E79" s="30">
        <v>72200</v>
      </c>
      <c r="F79" s="31"/>
      <c r="G79" s="31"/>
      <c r="H79" s="155">
        <v>380.757</v>
      </c>
      <c r="I79" s="155">
        <v>231.988</v>
      </c>
      <c r="J79" s="155">
        <v>259.92</v>
      </c>
      <c r="K79" s="32"/>
    </row>
    <row r="80" spans="1:11" s="42" customFormat="1" ht="11.25" customHeight="1">
      <c r="A80" s="43" t="s">
        <v>64</v>
      </c>
      <c r="B80" s="37"/>
      <c r="C80" s="38">
        <v>241956</v>
      </c>
      <c r="D80" s="38">
        <v>175688</v>
      </c>
      <c r="E80" s="38">
        <v>180288</v>
      </c>
      <c r="F80" s="39">
        <v>102.61827785619963</v>
      </c>
      <c r="G80" s="40"/>
      <c r="H80" s="156">
        <v>962.664</v>
      </c>
      <c r="I80" s="157">
        <v>532.607</v>
      </c>
      <c r="J80" s="157">
        <v>612.914</v>
      </c>
      <c r="K80" s="41">
        <v>115.07809698332917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374608</v>
      </c>
      <c r="D87" s="53">
        <v>266644</v>
      </c>
      <c r="E87" s="53">
        <v>251270</v>
      </c>
      <c r="F87" s="54">
        <f>IF(D87&gt;0,100*E87/D87,0)</f>
        <v>94.23425991209253</v>
      </c>
      <c r="G87" s="40"/>
      <c r="H87" s="160">
        <v>1282.494</v>
      </c>
      <c r="I87" s="161">
        <v>704.086</v>
      </c>
      <c r="J87" s="161">
        <v>819.298</v>
      </c>
      <c r="K87" s="54">
        <f>IF(I87&gt;0,100*J87/I87,0)</f>
        <v>116.36334197811063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6" zoomScaleSheetLayoutView="96" zoomScalePageLayoutView="0" workbookViewId="0" topLeftCell="A1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>
        <v>7.397</v>
      </c>
      <c r="I9" s="155">
        <v>9.778</v>
      </c>
      <c r="J9" s="155">
        <v>13.425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49.935</v>
      </c>
      <c r="I10" s="155">
        <v>52.471</v>
      </c>
      <c r="J10" s="155">
        <v>42.878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100.823</v>
      </c>
      <c r="I11" s="155">
        <v>103.464</v>
      </c>
      <c r="J11" s="155">
        <v>82.16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3.727</v>
      </c>
      <c r="I12" s="155">
        <v>6.321</v>
      </c>
      <c r="J12" s="155">
        <v>4.524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161.882</v>
      </c>
      <c r="I13" s="157">
        <v>172.034</v>
      </c>
      <c r="J13" s="157">
        <v>142.987</v>
      </c>
      <c r="K13" s="41">
        <v>83.11554692677029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>
        <v>0.2</v>
      </c>
      <c r="I15" s="157">
        <v>0.3</v>
      </c>
      <c r="J15" s="157">
        <v>0.2</v>
      </c>
      <c r="K15" s="41">
        <v>66.66666666666667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>
        <v>0.038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0.031</v>
      </c>
      <c r="I34" s="155">
        <v>0.026</v>
      </c>
      <c r="J34" s="155">
        <v>0.026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0.015</v>
      </c>
      <c r="I36" s="155">
        <v>0.013</v>
      </c>
      <c r="J36" s="155">
        <v>0.01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0.046</v>
      </c>
      <c r="I37" s="157">
        <v>0.039</v>
      </c>
      <c r="J37" s="157">
        <v>0.036</v>
      </c>
      <c r="K37" s="41">
        <v>92.30769230769229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0.715</v>
      </c>
      <c r="I41" s="155">
        <v>0.607</v>
      </c>
      <c r="J41" s="155">
        <v>0.766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6.838</v>
      </c>
      <c r="I43" s="155">
        <v>6.168</v>
      </c>
      <c r="J43" s="155">
        <v>7.3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0.08</v>
      </c>
      <c r="I45" s="155">
        <v>0.12</v>
      </c>
      <c r="J45" s="155">
        <v>0.15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0.502</v>
      </c>
      <c r="I49" s="155">
        <v>0.39</v>
      </c>
      <c r="J49" s="155">
        <v>0.39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8.135</v>
      </c>
      <c r="I50" s="157">
        <v>7.285</v>
      </c>
      <c r="J50" s="157">
        <v>8.606</v>
      </c>
      <c r="K50" s="41">
        <v>118.13315030885381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0.22</v>
      </c>
      <c r="I58" s="155">
        <v>0.137</v>
      </c>
      <c r="J58" s="155">
        <v>0.322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0.22</v>
      </c>
      <c r="I59" s="157">
        <v>0.137</v>
      </c>
      <c r="J59" s="157">
        <v>0.322</v>
      </c>
      <c r="K59" s="41">
        <v>235.03649635036496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/>
      <c r="I66" s="157"/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0.1</v>
      </c>
      <c r="I68" s="155">
        <v>0.031</v>
      </c>
      <c r="J68" s="155">
        <v>0.09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5.549</v>
      </c>
      <c r="I69" s="155">
        <v>4.68</v>
      </c>
      <c r="J69" s="155">
        <v>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5.649</v>
      </c>
      <c r="I70" s="157">
        <v>4.710999999999999</v>
      </c>
      <c r="J70" s="157">
        <v>5.09</v>
      </c>
      <c r="K70" s="41">
        <v>108.0450010613458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0.173</v>
      </c>
      <c r="I72" s="155">
        <v>0.131</v>
      </c>
      <c r="J72" s="155">
        <v>0.131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2.14</v>
      </c>
      <c r="I73" s="155">
        <v>0.643</v>
      </c>
      <c r="J73" s="155">
        <v>0.65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0.596</v>
      </c>
      <c r="I75" s="155">
        <v>0.59</v>
      </c>
      <c r="J75" s="155">
        <v>0.221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2</v>
      </c>
      <c r="I76" s="155">
        <v>0.7</v>
      </c>
      <c r="J76" s="155">
        <v>1.1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0.004</v>
      </c>
      <c r="I77" s="155">
        <v>0.004</v>
      </c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3.5</v>
      </c>
      <c r="I78" s="155">
        <v>2.18</v>
      </c>
      <c r="J78" s="155">
        <v>2.4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0.099</v>
      </c>
      <c r="I79" s="155">
        <v>0.026</v>
      </c>
      <c r="J79" s="155">
        <v>0.027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8.512</v>
      </c>
      <c r="I80" s="157">
        <v>4.274</v>
      </c>
      <c r="J80" s="157">
        <v>4.529000000000001</v>
      </c>
      <c r="K80" s="41">
        <v>105.96630790828266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0.121</v>
      </c>
      <c r="I83" s="155">
        <v>0.116</v>
      </c>
      <c r="J83" s="155">
        <v>0.114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0.121</v>
      </c>
      <c r="I84" s="157">
        <v>0.116</v>
      </c>
      <c r="J84" s="157">
        <v>0.114</v>
      </c>
      <c r="K84" s="41">
        <v>98.27586206896551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184.765</v>
      </c>
      <c r="I87" s="161">
        <v>188.93400000000003</v>
      </c>
      <c r="J87" s="161">
        <v>161.884</v>
      </c>
      <c r="K87" s="54">
        <f>IF(I87&gt;0,100*J87/I87,0)</f>
        <v>85.6828310415277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6" zoomScaleSheetLayoutView="96" zoomScalePageLayoutView="0" workbookViewId="0" topLeftCell="A64">
      <selection activeCell="H87" sqref="H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0.112</v>
      </c>
      <c r="I19" s="155">
        <v>0.116</v>
      </c>
      <c r="J19" s="155">
        <v>0.116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0.112</v>
      </c>
      <c r="I22" s="157">
        <v>0.116</v>
      </c>
      <c r="J22" s="157">
        <v>0.116</v>
      </c>
      <c r="K22" s="41">
        <v>100.00000000000001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2.53</v>
      </c>
      <c r="I24" s="157">
        <v>2.531</v>
      </c>
      <c r="J24" s="157">
        <v>3.018</v>
      </c>
      <c r="K24" s="41">
        <v>119.24140655867244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3.075</v>
      </c>
      <c r="I26" s="157">
        <v>4.294</v>
      </c>
      <c r="J26" s="157">
        <v>5.5</v>
      </c>
      <c r="K26" s="41">
        <v>128.085700978109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15.744</v>
      </c>
      <c r="I28" s="155">
        <v>19.45</v>
      </c>
      <c r="J28" s="155">
        <v>20.956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13.981</v>
      </c>
      <c r="I29" s="155">
        <v>11.651</v>
      </c>
      <c r="J29" s="155">
        <v>16.96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34.23</v>
      </c>
      <c r="I30" s="155">
        <v>32.134</v>
      </c>
      <c r="J30" s="155">
        <v>34.108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63.955</v>
      </c>
      <c r="I31" s="157">
        <v>63.235</v>
      </c>
      <c r="J31" s="157">
        <v>72.024</v>
      </c>
      <c r="K31" s="41">
        <v>113.8989483672017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0.333</v>
      </c>
      <c r="I33" s="155">
        <v>0.324</v>
      </c>
      <c r="J33" s="155">
        <v>0.25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0.018</v>
      </c>
      <c r="I34" s="155">
        <v>0.006</v>
      </c>
      <c r="J34" s="155">
        <v>0.006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9.437</v>
      </c>
      <c r="I35" s="155">
        <v>14.968</v>
      </c>
      <c r="J35" s="155">
        <v>16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7.169</v>
      </c>
      <c r="I36" s="155">
        <v>8.455</v>
      </c>
      <c r="J36" s="155">
        <v>9.5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16.957</v>
      </c>
      <c r="I37" s="157">
        <v>23.753</v>
      </c>
      <c r="J37" s="157">
        <f>J36+J33+J34+J35</f>
        <v>25.756</v>
      </c>
      <c r="K37" s="41">
        <f>IF(I37&gt;0,100*J37/I37,0)</f>
        <v>108.43261903759525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6.113</v>
      </c>
      <c r="I39" s="157">
        <v>4.659</v>
      </c>
      <c r="J39" s="157">
        <v>4.38</v>
      </c>
      <c r="K39" s="41">
        <v>94.01159047005795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0.013</v>
      </c>
      <c r="I41" s="155">
        <v>0.013</v>
      </c>
      <c r="J41" s="155">
        <v>0.015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>
        <v>0.03</v>
      </c>
      <c r="I42" s="155">
        <v>0.01</v>
      </c>
      <c r="J42" s="155">
        <v>0.015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0.009</v>
      </c>
      <c r="I43" s="155">
        <v>0.016</v>
      </c>
      <c r="J43" s="155">
        <v>0.019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>
        <v>0.002</v>
      </c>
      <c r="I44" s="155">
        <v>0.001</v>
      </c>
      <c r="J44" s="155">
        <v>0.001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0.2</v>
      </c>
      <c r="I45" s="155">
        <v>0.3</v>
      </c>
      <c r="J45" s="155">
        <v>0.35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>
        <v>0.07</v>
      </c>
      <c r="I46" s="155">
        <v>0.07</v>
      </c>
      <c r="J46" s="155">
        <v>0.09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>
        <v>0.5</v>
      </c>
      <c r="I47" s="155">
        <v>0.4</v>
      </c>
      <c r="J47" s="155">
        <v>0.3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0.329</v>
      </c>
      <c r="I48" s="155">
        <v>0.284</v>
      </c>
      <c r="J48" s="155">
        <v>0.299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0.53</v>
      </c>
      <c r="I49" s="155">
        <v>0.45</v>
      </c>
      <c r="J49" s="155">
        <v>0.45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1.683</v>
      </c>
      <c r="I50" s="157">
        <v>1.544</v>
      </c>
      <c r="J50" s="157">
        <v>1.539</v>
      </c>
      <c r="K50" s="41">
        <v>99.67616580310882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0.47</v>
      </c>
      <c r="I52" s="157">
        <v>0.815</v>
      </c>
      <c r="J52" s="157">
        <v>0.815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36.6</v>
      </c>
      <c r="I54" s="155">
        <v>21.285</v>
      </c>
      <c r="J54" s="155">
        <v>40.965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5.377</v>
      </c>
      <c r="I55" s="155">
        <v>6.801</v>
      </c>
      <c r="J55" s="155">
        <v>7.3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5.271</v>
      </c>
      <c r="I56" s="155">
        <v>4.448</v>
      </c>
      <c r="J56" s="155">
        <v>4.65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0.21</v>
      </c>
      <c r="I57" s="155">
        <v>0.158</v>
      </c>
      <c r="J57" s="155">
        <v>0.481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22.879</v>
      </c>
      <c r="I58" s="155">
        <v>20.509</v>
      </c>
      <c r="J58" s="155">
        <v>13.769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70.337</v>
      </c>
      <c r="I59" s="157">
        <v>53.201</v>
      </c>
      <c r="J59" s="157">
        <v>67.165</v>
      </c>
      <c r="K59" s="41">
        <v>126.24762692430595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14.188</v>
      </c>
      <c r="I61" s="155">
        <v>15.031</v>
      </c>
      <c r="J61" s="155">
        <v>13.5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6.59</v>
      </c>
      <c r="I62" s="155">
        <v>9.548</v>
      </c>
      <c r="J62" s="155">
        <v>6.941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14.433</v>
      </c>
      <c r="I63" s="155">
        <v>16.296</v>
      </c>
      <c r="J63" s="155">
        <v>7.587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35.211</v>
      </c>
      <c r="I64" s="157">
        <v>40.875</v>
      </c>
      <c r="J64" s="157">
        <v>28.028</v>
      </c>
      <c r="K64" s="41">
        <v>68.57003058103975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24.527</v>
      </c>
      <c r="I66" s="157">
        <v>25.855</v>
      </c>
      <c r="J66" s="157">
        <v>29.18</v>
      </c>
      <c r="K66" s="41">
        <v>112.86018178302069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5.127</v>
      </c>
      <c r="I68" s="155">
        <v>5.994</v>
      </c>
      <c r="J68" s="155">
        <v>5.2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0.874</v>
      </c>
      <c r="I69" s="155">
        <v>1.46</v>
      </c>
      <c r="J69" s="155">
        <v>1.1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6.0009999999999994</v>
      </c>
      <c r="I70" s="157">
        <v>7.454</v>
      </c>
      <c r="J70" s="157">
        <v>6.300000000000001</v>
      </c>
      <c r="K70" s="41">
        <v>84.51837939361418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25.137</v>
      </c>
      <c r="I72" s="155">
        <v>18.968</v>
      </c>
      <c r="J72" s="155">
        <v>25.189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0.805</v>
      </c>
      <c r="I73" s="155">
        <v>0.66</v>
      </c>
      <c r="J73" s="155">
        <v>0.66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1.442</v>
      </c>
      <c r="I74" s="155">
        <v>6.008</v>
      </c>
      <c r="J74" s="155">
        <v>4.5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41.673</v>
      </c>
      <c r="I75" s="155">
        <v>36.325</v>
      </c>
      <c r="J75" s="155">
        <v>36.266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0.565</v>
      </c>
      <c r="I76" s="155">
        <v>2.471</v>
      </c>
      <c r="J76" s="155">
        <v>2.74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7.374</v>
      </c>
      <c r="I77" s="155">
        <v>7.875</v>
      </c>
      <c r="J77" s="155">
        <v>7.875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4.04</v>
      </c>
      <c r="I78" s="155">
        <v>4.783</v>
      </c>
      <c r="J78" s="155">
        <v>5.125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26.783</v>
      </c>
      <c r="I79" s="155">
        <v>34.787</v>
      </c>
      <c r="J79" s="155">
        <v>22.116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107.819</v>
      </c>
      <c r="I80" s="157">
        <v>111.87700000000001</v>
      </c>
      <c r="J80" s="157">
        <v>104.47099999999999</v>
      </c>
      <c r="K80" s="41">
        <v>93.38023007409922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0.176</v>
      </c>
      <c r="I82" s="155">
        <v>0.145</v>
      </c>
      <c r="J82" s="155">
        <v>0.145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0.067</v>
      </c>
      <c r="I83" s="155">
        <v>0.067</v>
      </c>
      <c r="J83" s="155">
        <v>0.067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0.243</v>
      </c>
      <c r="I84" s="157">
        <v>0.212</v>
      </c>
      <c r="J84" s="157">
        <v>0.212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339.03299999999996</v>
      </c>
      <c r="I87" s="161">
        <v>340.421</v>
      </c>
      <c r="J87" s="161">
        <v>348.25399999999996</v>
      </c>
      <c r="K87" s="54">
        <f>IF(I87&gt;0,100*J87/I87,0)</f>
        <v>102.30097438172145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6" zoomScaleSheetLayoutView="96" zoomScalePageLayoutView="0" workbookViewId="0" topLeftCell="A70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6.14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>
        <v>0.055</v>
      </c>
      <c r="I15" s="157">
        <v>0.06</v>
      </c>
      <c r="J15" s="157">
        <v>0.05</v>
      </c>
      <c r="K15" s="41">
        <v>83.33333333333334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>
        <v>0.008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0.085</v>
      </c>
      <c r="I19" s="155">
        <v>0.089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>
        <v>0.096</v>
      </c>
      <c r="I20" s="155">
        <v>0.097</v>
      </c>
      <c r="J20" s="155">
        <v>0.096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>
        <v>0.142</v>
      </c>
      <c r="I21" s="155">
        <v>0.145</v>
      </c>
      <c r="J21" s="155">
        <v>0.142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0.32299999999999995</v>
      </c>
      <c r="I22" s="157">
        <v>0.33099999999999996</v>
      </c>
      <c r="J22" s="157">
        <v>0.238</v>
      </c>
      <c r="K22" s="41">
        <v>71.90332326283988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0.012</v>
      </c>
      <c r="I24" s="157">
        <v>0.012</v>
      </c>
      <c r="J24" s="157">
        <v>0.012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>
        <v>0.003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0.002</v>
      </c>
      <c r="I28" s="155">
        <v>0.002</v>
      </c>
      <c r="J28" s="155">
        <v>0.002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0.022</v>
      </c>
      <c r="I29" s="155">
        <v>0.022</v>
      </c>
      <c r="J29" s="155">
        <v>0.024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0.024</v>
      </c>
      <c r="I31" s="157">
        <v>0.024</v>
      </c>
      <c r="J31" s="157">
        <v>0.026000000000000002</v>
      </c>
      <c r="K31" s="41">
        <v>108.33333333333333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0.054</v>
      </c>
      <c r="I33" s="155">
        <v>0.055</v>
      </c>
      <c r="J33" s="155">
        <v>0.06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0.819</v>
      </c>
      <c r="I34" s="155">
        <v>0.839</v>
      </c>
      <c r="J34" s="155">
        <v>0.839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0.007</v>
      </c>
      <c r="I35" s="155">
        <v>0.007</v>
      </c>
      <c r="J35" s="155">
        <v>0.006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6.51</v>
      </c>
      <c r="I36" s="155">
        <v>10.666</v>
      </c>
      <c r="J36" s="155">
        <v>2.7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7.39</v>
      </c>
      <c r="I37" s="157">
        <v>11.567</v>
      </c>
      <c r="J37" s="157">
        <v>3.6050000000000004</v>
      </c>
      <c r="K37" s="41">
        <v>31.166248811273455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>
        <v>0.004</v>
      </c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0.001</v>
      </c>
      <c r="I56" s="155">
        <v>0.001</v>
      </c>
      <c r="J56" s="155">
        <v>0.001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0.001</v>
      </c>
      <c r="I59" s="157">
        <v>0.005</v>
      </c>
      <c r="J59" s="157">
        <v>0.001</v>
      </c>
      <c r="K59" s="41">
        <v>20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0.001</v>
      </c>
      <c r="I61" s="155">
        <v>0.001</v>
      </c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0.222</v>
      </c>
      <c r="I62" s="155">
        <v>0.354</v>
      </c>
      <c r="J62" s="155">
        <v>0.413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0.004</v>
      </c>
      <c r="I63" s="155">
        <v>0.005</v>
      </c>
      <c r="J63" s="155">
        <v>0.004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0.227</v>
      </c>
      <c r="I64" s="157">
        <v>0.36</v>
      </c>
      <c r="J64" s="157">
        <v>0.417</v>
      </c>
      <c r="K64" s="41">
        <v>115.83333333333333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/>
      <c r="I66" s="157"/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/>
      <c r="I80" s="157"/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0.001</v>
      </c>
      <c r="I83" s="155">
        <v>0.001</v>
      </c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0.001</v>
      </c>
      <c r="I84" s="157">
        <v>0.001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8.033</v>
      </c>
      <c r="I87" s="161">
        <v>12.371</v>
      </c>
      <c r="J87" s="161">
        <v>4.349</v>
      </c>
      <c r="K87" s="54">
        <f>IF(I87&gt;0,100*J87/I87,0)</f>
        <v>35.154797510306366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6" zoomScaleSheetLayoutView="96" zoomScalePageLayoutView="0" workbookViewId="0" topLeftCell="A61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0.264</v>
      </c>
      <c r="I28" s="155">
        <v>0.675</v>
      </c>
      <c r="J28" s="155">
        <v>0.213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0.025</v>
      </c>
      <c r="I29" s="155">
        <v>0.023</v>
      </c>
      <c r="J29" s="155">
        <v>0.018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0.565</v>
      </c>
      <c r="I30" s="155">
        <v>0.401</v>
      </c>
      <c r="J30" s="155">
        <v>0.493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0.854</v>
      </c>
      <c r="I31" s="157">
        <v>1.0990000000000002</v>
      </c>
      <c r="J31" s="157">
        <v>0.724</v>
      </c>
      <c r="K31" s="41">
        <v>65.87807097361235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0.5</v>
      </c>
      <c r="I35" s="155">
        <v>0.36</v>
      </c>
      <c r="J35" s="155">
        <v>0.36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0.007</v>
      </c>
      <c r="I36" s="155">
        <v>0.007</v>
      </c>
      <c r="J36" s="155">
        <v>0.007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0.507</v>
      </c>
      <c r="I37" s="157">
        <v>0.367</v>
      </c>
      <c r="J37" s="157">
        <v>0.367</v>
      </c>
      <c r="K37" s="41">
        <v>100.00000000000001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0.32</v>
      </c>
      <c r="I39" s="157">
        <v>0.34</v>
      </c>
      <c r="J39" s="157">
        <v>0.4</v>
      </c>
      <c r="K39" s="41">
        <v>117.6470588235294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0.006</v>
      </c>
      <c r="I41" s="155">
        <v>0.009</v>
      </c>
      <c r="J41" s="155">
        <v>0.009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>
        <v>0.003</v>
      </c>
      <c r="J46" s="155">
        <v>0.012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0.006</v>
      </c>
      <c r="I48" s="155">
        <v>0.013</v>
      </c>
      <c r="J48" s="155">
        <v>0.014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0.012</v>
      </c>
      <c r="I50" s="157">
        <v>0.025</v>
      </c>
      <c r="J50" s="157">
        <v>0.034999999999999996</v>
      </c>
      <c r="K50" s="41">
        <v>139.99999999999997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0.33</v>
      </c>
      <c r="I54" s="155">
        <v>0.25</v>
      </c>
      <c r="J54" s="155">
        <v>0.255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0.482</v>
      </c>
      <c r="I56" s="155">
        <v>0.006</v>
      </c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0.444</v>
      </c>
      <c r="I58" s="155">
        <v>0.055</v>
      </c>
      <c r="J58" s="155">
        <v>0.41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1.256</v>
      </c>
      <c r="I59" s="157">
        <v>0.311</v>
      </c>
      <c r="J59" s="157">
        <v>0.665</v>
      </c>
      <c r="K59" s="41">
        <v>213.82636655948554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91.301</v>
      </c>
      <c r="I61" s="155">
        <v>94.373</v>
      </c>
      <c r="J61" s="155">
        <v>106.84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0.197</v>
      </c>
      <c r="I62" s="155">
        <v>0.205</v>
      </c>
      <c r="J62" s="155">
        <v>0.179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0.206</v>
      </c>
      <c r="I63" s="155">
        <v>0.206</v>
      </c>
      <c r="J63" s="155">
        <v>0.189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91.70400000000001</v>
      </c>
      <c r="I64" s="157">
        <v>94.784</v>
      </c>
      <c r="J64" s="157">
        <v>107.208</v>
      </c>
      <c r="K64" s="41">
        <v>113.10769750168804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165</v>
      </c>
      <c r="I66" s="157">
        <v>221.19</v>
      </c>
      <c r="J66" s="157">
        <v>174.852</v>
      </c>
      <c r="K66" s="41">
        <v>79.0505899905059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1.85</v>
      </c>
      <c r="I68" s="155">
        <v>1.4</v>
      </c>
      <c r="J68" s="155">
        <v>1.4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0.01</v>
      </c>
      <c r="I69" s="155">
        <v>0.007</v>
      </c>
      <c r="J69" s="155">
        <v>0.013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1.86</v>
      </c>
      <c r="I70" s="157">
        <v>1.4069999999999998</v>
      </c>
      <c r="J70" s="157">
        <v>1.4129999999999998</v>
      </c>
      <c r="K70" s="41">
        <v>100.42643923240938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2.005</v>
      </c>
      <c r="I72" s="155">
        <v>2.189</v>
      </c>
      <c r="J72" s="155">
        <v>2.212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1.729</v>
      </c>
      <c r="I73" s="155">
        <v>1.729</v>
      </c>
      <c r="J73" s="155">
        <v>1.21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0.065</v>
      </c>
      <c r="I74" s="155">
        <v>0.065</v>
      </c>
      <c r="J74" s="155">
        <v>0.05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0.809</v>
      </c>
      <c r="I75" s="155">
        <v>1.077</v>
      </c>
      <c r="J75" s="155">
        <v>0.36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1.072</v>
      </c>
      <c r="I76" s="155">
        <v>1.02</v>
      </c>
      <c r="J76" s="155">
        <v>0.8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0.118</v>
      </c>
      <c r="I77" s="155">
        <v>0.062</v>
      </c>
      <c r="J77" s="155">
        <v>0.099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0.9</v>
      </c>
      <c r="I78" s="155">
        <v>0.8</v>
      </c>
      <c r="J78" s="155">
        <v>0.85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4.205</v>
      </c>
      <c r="I79" s="155">
        <v>4.608</v>
      </c>
      <c r="J79" s="155">
        <v>2.24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10.903</v>
      </c>
      <c r="I80" s="157">
        <v>11.55</v>
      </c>
      <c r="J80" s="157">
        <v>7.821</v>
      </c>
      <c r="K80" s="41">
        <v>67.71428571428571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0.28</v>
      </c>
      <c r="I82" s="155">
        <v>0.285</v>
      </c>
      <c r="J82" s="155">
        <v>0.17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0.1</v>
      </c>
      <c r="I83" s="155">
        <v>0.1</v>
      </c>
      <c r="J83" s="155">
        <v>0.085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0.38</v>
      </c>
      <c r="I84" s="157">
        <v>0.385</v>
      </c>
      <c r="J84" s="157">
        <v>0.255</v>
      </c>
      <c r="K84" s="41">
        <v>66.23376623376623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272.79600000000005</v>
      </c>
      <c r="I87" s="161">
        <v>331.45799999999997</v>
      </c>
      <c r="J87" s="161">
        <v>293.74</v>
      </c>
      <c r="K87" s="54">
        <f>IF(I87&gt;0,100*J87/I87,0)</f>
        <v>88.62057937958959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6" zoomScaleSheetLayoutView="96" zoomScalePageLayoutView="0" workbookViewId="0" topLeftCell="A64">
      <selection activeCell="O88" sqref="O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9.71093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>
        <v>13.687</v>
      </c>
      <c r="I9" s="155">
        <v>14.541</v>
      </c>
      <c r="J9" s="155">
        <v>15.525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9.34</v>
      </c>
      <c r="I10" s="155">
        <v>7.171</v>
      </c>
      <c r="J10" s="155">
        <v>8.184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42.288</v>
      </c>
      <c r="I11" s="155">
        <v>43.712</v>
      </c>
      <c r="J11" s="155">
        <v>37.136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86.261</v>
      </c>
      <c r="I12" s="155">
        <v>73.977</v>
      </c>
      <c r="J12" s="155">
        <v>98.9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151.576</v>
      </c>
      <c r="I13" s="157">
        <v>139.401</v>
      </c>
      <c r="J13" s="157">
        <v>159.745</v>
      </c>
      <c r="K13" s="41">
        <v>114.59386948443698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>
        <v>0.067</v>
      </c>
      <c r="I15" s="157">
        <v>0.083</v>
      </c>
      <c r="J15" s="157">
        <v>0.13</v>
      </c>
      <c r="K15" s="41">
        <v>156.6265060240964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>
        <v>0.114</v>
      </c>
      <c r="I17" s="157">
        <v>0.167</v>
      </c>
      <c r="J17" s="157">
        <v>0.144</v>
      </c>
      <c r="K17" s="41">
        <v>86.22754491017963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108.701</v>
      </c>
      <c r="I19" s="155">
        <v>86.576</v>
      </c>
      <c r="J19" s="155">
        <v>108.026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>
        <v>2.801</v>
      </c>
      <c r="I20" s="155">
        <v>2.444</v>
      </c>
      <c r="J20" s="155">
        <v>3.548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>
        <v>1.41</v>
      </c>
      <c r="I21" s="155">
        <v>1.907</v>
      </c>
      <c r="J21" s="155">
        <v>1.93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112.91199999999999</v>
      </c>
      <c r="I22" s="157">
        <v>90.92699999999999</v>
      </c>
      <c r="J22" s="157">
        <v>113.504</v>
      </c>
      <c r="K22" s="41">
        <v>124.82980852772005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109.368</v>
      </c>
      <c r="I24" s="157">
        <v>75.187</v>
      </c>
      <c r="J24" s="157">
        <v>82.036</v>
      </c>
      <c r="K24" s="41">
        <v>109.10928750980888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345.644</v>
      </c>
      <c r="I26" s="157">
        <v>306.785</v>
      </c>
      <c r="J26" s="157">
        <v>287.243</v>
      </c>
      <c r="K26" s="41">
        <v>93.6300666590609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19.48</v>
      </c>
      <c r="I28" s="155">
        <v>22.201</v>
      </c>
      <c r="J28" s="155">
        <v>16.322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1.547</v>
      </c>
      <c r="I29" s="155">
        <v>1.258</v>
      </c>
      <c r="J29" s="155">
        <v>1.684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167.304</v>
      </c>
      <c r="I30" s="155">
        <v>89.633</v>
      </c>
      <c r="J30" s="155">
        <v>131.643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188.33100000000002</v>
      </c>
      <c r="I31" s="157">
        <v>113.092</v>
      </c>
      <c r="J31" s="157">
        <v>149.649</v>
      </c>
      <c r="K31" s="41">
        <v>132.3250097265943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250.092</v>
      </c>
      <c r="I33" s="155">
        <v>248.658</v>
      </c>
      <c r="J33" s="155">
        <v>192.867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11.198</v>
      </c>
      <c r="I34" s="155">
        <v>9.725</v>
      </c>
      <c r="J34" s="155">
        <v>9.633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27.911</v>
      </c>
      <c r="I35" s="155">
        <v>32.434</v>
      </c>
      <c r="J35" s="155">
        <v>28.95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148.478</v>
      </c>
      <c r="I36" s="155">
        <v>140.201</v>
      </c>
      <c r="J36" s="155">
        <v>111.916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437.67900000000003</v>
      </c>
      <c r="I37" s="157">
        <v>431.01800000000003</v>
      </c>
      <c r="J37" s="157">
        <v>343.366</v>
      </c>
      <c r="K37" s="41">
        <v>79.66395834976728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9.009</v>
      </c>
      <c r="I39" s="157">
        <v>8.891</v>
      </c>
      <c r="J39" s="157">
        <v>7.241</v>
      </c>
      <c r="K39" s="41">
        <v>81.44190754695758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0.813</v>
      </c>
      <c r="I41" s="155">
        <v>0.513</v>
      </c>
      <c r="J41" s="155">
        <v>0.732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>
        <v>81.955</v>
      </c>
      <c r="I42" s="155">
        <v>58.737</v>
      </c>
      <c r="J42" s="155">
        <v>75.426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18.732</v>
      </c>
      <c r="I43" s="155">
        <v>21.513</v>
      </c>
      <c r="J43" s="155">
        <v>19.654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>
        <v>0.12</v>
      </c>
      <c r="I44" s="155">
        <v>0.12</v>
      </c>
      <c r="J44" s="155">
        <v>0.087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0.815</v>
      </c>
      <c r="I45" s="155">
        <v>0.901</v>
      </c>
      <c r="J45" s="155">
        <v>0.814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>
        <v>15.223</v>
      </c>
      <c r="I46" s="155">
        <v>11.446</v>
      </c>
      <c r="J46" s="155">
        <v>12.733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>
        <v>2.919</v>
      </c>
      <c r="I47" s="155">
        <v>2.527</v>
      </c>
      <c r="J47" s="155">
        <v>2.203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180.448</v>
      </c>
      <c r="I48" s="155">
        <v>156.477</v>
      </c>
      <c r="J48" s="155">
        <v>155.409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29.591</v>
      </c>
      <c r="I49" s="155">
        <v>22.437</v>
      </c>
      <c r="J49" s="155">
        <v>28.453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330.616</v>
      </c>
      <c r="I50" s="157">
        <v>274.671</v>
      </c>
      <c r="J50" s="157">
        <v>295.51099999999997</v>
      </c>
      <c r="K50" s="41">
        <v>107.58725893887596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17.016</v>
      </c>
      <c r="I52" s="157">
        <v>8.372</v>
      </c>
      <c r="J52" s="157">
        <v>23.014</v>
      </c>
      <c r="K52" s="41">
        <v>274.8924988055423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576.498</v>
      </c>
      <c r="I54" s="155">
        <v>477.157</v>
      </c>
      <c r="J54" s="155">
        <v>539.555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1882.769</v>
      </c>
      <c r="I55" s="155">
        <v>1227.395</v>
      </c>
      <c r="J55" s="155">
        <v>1434.361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532.226</v>
      </c>
      <c r="I56" s="155">
        <v>455.831</v>
      </c>
      <c r="J56" s="155">
        <v>569.818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3.988</v>
      </c>
      <c r="I57" s="155">
        <v>2.425</v>
      </c>
      <c r="J57" s="155">
        <v>4.086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757.791</v>
      </c>
      <c r="I58" s="155">
        <v>496.671</v>
      </c>
      <c r="J58" s="155">
        <v>704.91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3753.272</v>
      </c>
      <c r="I59" s="157">
        <v>2659.479</v>
      </c>
      <c r="J59" s="157">
        <v>3252.73</v>
      </c>
      <c r="K59" s="41">
        <v>122.30703833344802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30.169</v>
      </c>
      <c r="I61" s="155">
        <v>32.803</v>
      </c>
      <c r="J61" s="155">
        <v>38.631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0.473</v>
      </c>
      <c r="I62" s="155">
        <v>0.588</v>
      </c>
      <c r="J62" s="155">
        <v>0.477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304.421</v>
      </c>
      <c r="I63" s="155">
        <v>306.682</v>
      </c>
      <c r="J63" s="155">
        <v>437.111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335.063</v>
      </c>
      <c r="I64" s="157">
        <v>340.07300000000004</v>
      </c>
      <c r="J64" s="157">
        <v>476.219</v>
      </c>
      <c r="K64" s="41">
        <v>140.0343455669812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121.112</v>
      </c>
      <c r="I66" s="157">
        <v>101.803</v>
      </c>
      <c r="J66" s="157">
        <v>136.217</v>
      </c>
      <c r="K66" s="41">
        <v>133.80450477883758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494.606</v>
      </c>
      <c r="I68" s="155">
        <v>392.986</v>
      </c>
      <c r="J68" s="155">
        <v>471.383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3.16</v>
      </c>
      <c r="I69" s="155">
        <v>2.347</v>
      </c>
      <c r="J69" s="155">
        <v>2.21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497.766</v>
      </c>
      <c r="I70" s="157">
        <v>395.33299999999997</v>
      </c>
      <c r="J70" s="157">
        <v>473.59299999999996</v>
      </c>
      <c r="K70" s="41">
        <v>119.79596947383598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0.662</v>
      </c>
      <c r="I72" s="155">
        <v>0.379</v>
      </c>
      <c r="J72" s="155">
        <v>0.413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83.734</v>
      </c>
      <c r="I73" s="155">
        <v>59.348</v>
      </c>
      <c r="J73" s="155">
        <v>59.749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49.715</v>
      </c>
      <c r="I74" s="155">
        <v>41.562</v>
      </c>
      <c r="J74" s="155">
        <v>38.039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1.351</v>
      </c>
      <c r="I75" s="155">
        <v>1.463</v>
      </c>
      <c r="J75" s="155">
        <v>1.351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33.486</v>
      </c>
      <c r="I76" s="155">
        <v>31.748</v>
      </c>
      <c r="J76" s="155">
        <v>23.574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0.6</v>
      </c>
      <c r="I77" s="155">
        <v>0.609</v>
      </c>
      <c r="J77" s="155">
        <v>0.609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4.825</v>
      </c>
      <c r="I78" s="155">
        <v>4.082</v>
      </c>
      <c r="J78" s="155">
        <v>4.679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0.724</v>
      </c>
      <c r="I79" s="155">
        <v>0.874</v>
      </c>
      <c r="J79" s="155">
        <v>0.459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175.09699999999995</v>
      </c>
      <c r="I80" s="157">
        <v>140.06499999999997</v>
      </c>
      <c r="J80" s="157">
        <v>128.873</v>
      </c>
      <c r="K80" s="41">
        <v>92.00942419590906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4.453</v>
      </c>
      <c r="I82" s="155">
        <v>2.978</v>
      </c>
      <c r="J82" s="155">
        <v>1.594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6.153</v>
      </c>
      <c r="I83" s="155">
        <v>3.92</v>
      </c>
      <c r="J83" s="155">
        <v>4.697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10.606</v>
      </c>
      <c r="I84" s="157">
        <v>6.898</v>
      </c>
      <c r="J84" s="157">
        <v>6.291</v>
      </c>
      <c r="K84" s="41">
        <v>91.20034792693535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6595.248</v>
      </c>
      <c r="I87" s="161">
        <v>5092.245</v>
      </c>
      <c r="J87" s="161">
        <v>5935.505999999999</v>
      </c>
      <c r="K87" s="54">
        <f>IF(I87&gt;0,100*J87/I87,0)</f>
        <v>116.55970991183652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6" zoomScaleSheetLayoutView="96" zoomScalePageLayoutView="0" workbookViewId="0" topLeftCell="A76">
      <selection activeCell="O21" sqref="O2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1.659</v>
      </c>
      <c r="I29" s="155">
        <v>2.2</v>
      </c>
      <c r="J29" s="155">
        <v>2.178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1.117</v>
      </c>
      <c r="I30" s="155">
        <v>1.285</v>
      </c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2.776</v>
      </c>
      <c r="I31" s="157">
        <v>3.4850000000000003</v>
      </c>
      <c r="J31" s="157">
        <v>2.178</v>
      </c>
      <c r="K31" s="41">
        <v>62.4964131994261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0.015</v>
      </c>
      <c r="I35" s="155">
        <v>0.01</v>
      </c>
      <c r="J35" s="155">
        <v>0.006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0.8</v>
      </c>
      <c r="I36" s="155">
        <v>0.89</v>
      </c>
      <c r="J36" s="155">
        <v>0.8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0.8150000000000001</v>
      </c>
      <c r="I37" s="157">
        <v>0.9</v>
      </c>
      <c r="J37" s="157">
        <v>0.806</v>
      </c>
      <c r="K37" s="41">
        <v>89.55555555555556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0.065</v>
      </c>
      <c r="I39" s="157">
        <v>0.048</v>
      </c>
      <c r="J39" s="157">
        <v>0.045</v>
      </c>
      <c r="K39" s="41"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0.5</v>
      </c>
      <c r="I45" s="155">
        <v>0.4</v>
      </c>
      <c r="J45" s="155">
        <v>0.5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>
        <v>0.001</v>
      </c>
      <c r="J46" s="155">
        <v>0.003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0.5</v>
      </c>
      <c r="I50" s="157">
        <v>0.401</v>
      </c>
      <c r="J50" s="157">
        <v>0.503</v>
      </c>
      <c r="K50" s="41">
        <v>125.4364089775561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0.102</v>
      </c>
      <c r="I52" s="157">
        <v>0.102</v>
      </c>
      <c r="J52" s="157">
        <v>0.2</v>
      </c>
      <c r="K52" s="41">
        <v>196.07843137254903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0.44</v>
      </c>
      <c r="I54" s="155">
        <v>0.44</v>
      </c>
      <c r="J54" s="155">
        <v>0.405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>
        <v>0.045</v>
      </c>
      <c r="J56" s="155">
        <v>0.045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0.44</v>
      </c>
      <c r="I59" s="157">
        <v>0.485</v>
      </c>
      <c r="J59" s="157">
        <v>0.45</v>
      </c>
      <c r="K59" s="41">
        <v>92.78350515463917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0.05</v>
      </c>
      <c r="I62" s="155">
        <v>0.059</v>
      </c>
      <c r="J62" s="155">
        <v>0.069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0.029</v>
      </c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0.079</v>
      </c>
      <c r="I64" s="157">
        <v>0.059</v>
      </c>
      <c r="J64" s="157">
        <v>0.069</v>
      </c>
      <c r="K64" s="41">
        <v>116.9491525423729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3.992</v>
      </c>
      <c r="I66" s="157">
        <v>3.976</v>
      </c>
      <c r="J66" s="157">
        <v>3.158</v>
      </c>
      <c r="K66" s="41">
        <v>79.42655935613682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79</v>
      </c>
      <c r="I68" s="155">
        <v>80</v>
      </c>
      <c r="J68" s="155">
        <v>40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28</v>
      </c>
      <c r="I69" s="155">
        <v>40</v>
      </c>
      <c r="J69" s="155">
        <v>36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107</v>
      </c>
      <c r="I70" s="157">
        <v>120</v>
      </c>
      <c r="J70" s="157">
        <v>76</v>
      </c>
      <c r="K70" s="41">
        <v>63.333333333333336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0.762</v>
      </c>
      <c r="I72" s="155">
        <v>0.85</v>
      </c>
      <c r="J72" s="155">
        <v>0.685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0.052</v>
      </c>
      <c r="I73" s="155">
        <v>0.039</v>
      </c>
      <c r="J73" s="155">
        <v>0.033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63.95</v>
      </c>
      <c r="I74" s="155">
        <v>55.303</v>
      </c>
      <c r="J74" s="155">
        <v>73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0.07</v>
      </c>
      <c r="I75" s="155">
        <v>0.07</v>
      </c>
      <c r="J75" s="155">
        <v>0.145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7.02</v>
      </c>
      <c r="I76" s="155">
        <v>5.544</v>
      </c>
      <c r="J76" s="155">
        <v>7.469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0.62</v>
      </c>
      <c r="I77" s="155">
        <v>0.597</v>
      </c>
      <c r="J77" s="155">
        <v>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62.572</v>
      </c>
      <c r="I78" s="155">
        <v>59.41</v>
      </c>
      <c r="J78" s="155">
        <v>65.076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349.615</v>
      </c>
      <c r="I79" s="155">
        <v>218.12</v>
      </c>
      <c r="J79" s="155">
        <v>376.992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484.661</v>
      </c>
      <c r="I80" s="157">
        <v>339.933</v>
      </c>
      <c r="J80" s="157">
        <v>523.4</v>
      </c>
      <c r="K80" s="41">
        <f>IF(I80&gt;0,100*J80/I80,0)</f>
        <v>153.97151791676595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0.817</v>
      </c>
      <c r="I82" s="155">
        <v>1.009</v>
      </c>
      <c r="J82" s="155">
        <v>0.104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0.008</v>
      </c>
      <c r="I83" s="155">
        <v>0.04</v>
      </c>
      <c r="J83" s="155">
        <v>0.005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0.825</v>
      </c>
      <c r="I84" s="157">
        <v>1.049</v>
      </c>
      <c r="J84" s="157">
        <v>0.109</v>
      </c>
      <c r="K84" s="41">
        <v>10.390848427073404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601.2550000000001</v>
      </c>
      <c r="I87" s="161">
        <v>470.438</v>
      </c>
      <c r="J87" s="161">
        <f>J13+J15+J17+J22+J24+J26+J31+J37+J39+J50+J52+J59+J64+J66+J70+J80+J84</f>
        <v>606.918</v>
      </c>
      <c r="K87" s="54">
        <f>IF(I87&gt;0,100*J87/I87,0)</f>
        <v>129.01126184534414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6" zoomScaleSheetLayoutView="96" zoomScalePageLayoutView="0" workbookViewId="0" topLeftCell="A64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9.71093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0.098</v>
      </c>
      <c r="I10" s="155">
        <v>0.12</v>
      </c>
      <c r="J10" s="155">
        <v>0.12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0.02</v>
      </c>
      <c r="I11" s="155">
        <v>0.025</v>
      </c>
      <c r="J11" s="155">
        <v>0.025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0.04</v>
      </c>
      <c r="I12" s="155">
        <v>0.045</v>
      </c>
      <c r="J12" s="155">
        <v>0.045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0.158</v>
      </c>
      <c r="I13" s="157">
        <v>0.19</v>
      </c>
      <c r="J13" s="157">
        <v>0.19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0.345</v>
      </c>
      <c r="I19" s="155">
        <v>0.311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0.345</v>
      </c>
      <c r="I22" s="157">
        <v>0.311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27.072</v>
      </c>
      <c r="I24" s="157">
        <v>21.367</v>
      </c>
      <c r="J24" s="157">
        <v>30.077</v>
      </c>
      <c r="K24" s="41">
        <v>140.76379463658915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14.697</v>
      </c>
      <c r="I26" s="157">
        <v>12.684</v>
      </c>
      <c r="J26" s="157">
        <v>14</v>
      </c>
      <c r="K26" s="41">
        <v>110.37527593818986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10.587</v>
      </c>
      <c r="I28" s="155">
        <v>10.375</v>
      </c>
      <c r="J28" s="155">
        <v>8.946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14.49</v>
      </c>
      <c r="I29" s="155">
        <v>17.101</v>
      </c>
      <c r="J29" s="155">
        <v>10.157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31.296</v>
      </c>
      <c r="I30" s="155">
        <v>25.5</v>
      </c>
      <c r="J30" s="155">
        <v>34.57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56.373</v>
      </c>
      <c r="I31" s="157">
        <v>52.976</v>
      </c>
      <c r="J31" s="157">
        <v>53.673</v>
      </c>
      <c r="K31" s="41">
        <v>101.31569012382967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3.128</v>
      </c>
      <c r="I33" s="155">
        <v>3.01</v>
      </c>
      <c r="J33" s="155">
        <v>2.6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3.8</v>
      </c>
      <c r="I34" s="155">
        <v>3.9</v>
      </c>
      <c r="J34" s="155">
        <v>4.5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47.3</v>
      </c>
      <c r="I35" s="155">
        <v>50.16</v>
      </c>
      <c r="J35" s="155">
        <v>50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69.474</v>
      </c>
      <c r="I36" s="155">
        <v>106.988</v>
      </c>
      <c r="J36" s="155">
        <v>67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123.702</v>
      </c>
      <c r="I37" s="157">
        <v>164.058</v>
      </c>
      <c r="J37" s="157">
        <v>124.1</v>
      </c>
      <c r="K37" s="41">
        <v>75.64397956820149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2.82</v>
      </c>
      <c r="I39" s="157">
        <v>4.45</v>
      </c>
      <c r="J39" s="157">
        <v>3.3</v>
      </c>
      <c r="K39" s="41">
        <v>74.15730337078651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4.311</v>
      </c>
      <c r="I41" s="155">
        <v>5.155</v>
      </c>
      <c r="J41" s="155">
        <v>3.791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>
        <v>0.006</v>
      </c>
      <c r="J42" s="155">
        <v>0.01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0.01</v>
      </c>
      <c r="I43" s="155">
        <v>0.005</v>
      </c>
      <c r="J43" s="155">
        <v>0.017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1.799</v>
      </c>
      <c r="I45" s="155">
        <v>1.966</v>
      </c>
      <c r="J45" s="155">
        <v>1.9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1.75</v>
      </c>
      <c r="I48" s="155">
        <v>2.71</v>
      </c>
      <c r="J48" s="155">
        <v>2.79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0.465</v>
      </c>
      <c r="I49" s="155">
        <v>0.32</v>
      </c>
      <c r="J49" s="155">
        <v>0.32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8.334999999999999</v>
      </c>
      <c r="I50" s="157">
        <v>10.162</v>
      </c>
      <c r="J50" s="157">
        <v>8.828</v>
      </c>
      <c r="K50" s="41">
        <v>86.8726628616414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19.65</v>
      </c>
      <c r="I52" s="157">
        <v>14.301</v>
      </c>
      <c r="J52" s="157">
        <v>31.923</v>
      </c>
      <c r="K52" s="41">
        <v>223.22215229704216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68.837</v>
      </c>
      <c r="I54" s="155">
        <v>62.006</v>
      </c>
      <c r="J54" s="155">
        <v>59.968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410.375</v>
      </c>
      <c r="I55" s="155">
        <v>161.52</v>
      </c>
      <c r="J55" s="155">
        <v>220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51.045</v>
      </c>
      <c r="I56" s="155">
        <v>17.865</v>
      </c>
      <c r="J56" s="155">
        <v>24.73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16.702</v>
      </c>
      <c r="I57" s="155">
        <v>5.629</v>
      </c>
      <c r="J57" s="155">
        <v>5.565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317.987</v>
      </c>
      <c r="I58" s="155">
        <v>80.257</v>
      </c>
      <c r="J58" s="155">
        <v>205.592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864.9459999999999</v>
      </c>
      <c r="I59" s="157">
        <v>327.27700000000004</v>
      </c>
      <c r="J59" s="157">
        <v>515.855</v>
      </c>
      <c r="K59" s="41">
        <v>157.6203032904848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46.1</v>
      </c>
      <c r="I61" s="155">
        <v>43.4</v>
      </c>
      <c r="J61" s="155">
        <v>34.72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9.884</v>
      </c>
      <c r="I62" s="155">
        <v>42.606</v>
      </c>
      <c r="J62" s="155">
        <v>42.606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36.591</v>
      </c>
      <c r="I63" s="155">
        <v>36.798</v>
      </c>
      <c r="J63" s="155">
        <v>40.109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92.575</v>
      </c>
      <c r="I64" s="157">
        <v>122.804</v>
      </c>
      <c r="J64" s="157">
        <v>117.435</v>
      </c>
      <c r="K64" s="41">
        <v>95.6279925735318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67.378</v>
      </c>
      <c r="I66" s="157">
        <v>57.597</v>
      </c>
      <c r="J66" s="157">
        <v>52.437</v>
      </c>
      <c r="K66" s="41">
        <v>91.04120006250325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378</v>
      </c>
      <c r="I68" s="155">
        <v>317.5</v>
      </c>
      <c r="J68" s="155">
        <v>253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58</v>
      </c>
      <c r="I69" s="155">
        <v>82.9</v>
      </c>
      <c r="J69" s="155">
        <v>58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436</v>
      </c>
      <c r="I70" s="157">
        <v>400.4</v>
      </c>
      <c r="J70" s="157">
        <v>311</v>
      </c>
      <c r="K70" s="41">
        <v>77.67232767232768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65.871</v>
      </c>
      <c r="I72" s="155">
        <v>86.3</v>
      </c>
      <c r="J72" s="155">
        <v>67.237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73.1</v>
      </c>
      <c r="I73" s="155">
        <v>43.095</v>
      </c>
      <c r="J73" s="155">
        <v>54.5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1946.254</v>
      </c>
      <c r="I74" s="155">
        <v>992.621</v>
      </c>
      <c r="J74" s="155">
        <v>1636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745.21</v>
      </c>
      <c r="I75" s="155">
        <v>524.975</v>
      </c>
      <c r="J75" s="155">
        <v>553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55.533</v>
      </c>
      <c r="I76" s="155">
        <v>36.35</v>
      </c>
      <c r="J76" s="155">
        <v>7.4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3162.511</v>
      </c>
      <c r="I77" s="155">
        <v>1765.113</v>
      </c>
      <c r="J77" s="155">
        <v>3095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459.49</v>
      </c>
      <c r="I78" s="155">
        <v>279.875</v>
      </c>
      <c r="J78" s="155">
        <v>372.285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891.339</v>
      </c>
      <c r="I79" s="155">
        <v>515.782</v>
      </c>
      <c r="J79" s="165">
        <v>750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7399.307999999999</v>
      </c>
      <c r="I80" s="157">
        <v>4244.111</v>
      </c>
      <c r="J80" s="157">
        <v>6535.4220000000005</v>
      </c>
      <c r="K80" s="41">
        <f>IF(I80&gt;0,100*J80/I80,0)</f>
        <v>153.98800832494723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0.99</v>
      </c>
      <c r="I82" s="155">
        <v>0.271</v>
      </c>
      <c r="J82" s="155">
        <v>0.285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0.52</v>
      </c>
      <c r="I83" s="155">
        <v>0.52</v>
      </c>
      <c r="J83" s="155">
        <v>0.096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1.51</v>
      </c>
      <c r="I84" s="157">
        <v>0.791</v>
      </c>
      <c r="J84" s="157">
        <v>0.381</v>
      </c>
      <c r="K84" s="41">
        <v>48.16687737041719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9114.868999999999</v>
      </c>
      <c r="I87" s="161">
        <v>5433.479</v>
      </c>
      <c r="J87" s="161">
        <f>J13+J15+J17+J22+J24+J26+J31+J37+J39+J50+J52+J59+J64+J66+J70+J80+J84</f>
        <v>7798.621000000001</v>
      </c>
      <c r="K87" s="54">
        <f>IF(I87&gt;0,100*J87/I87,0)</f>
        <v>143.5290538529734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6" zoomScaleSheetLayoutView="96" zoomScalePageLayoutView="0" workbookViewId="0" topLeftCell="A82">
      <selection activeCell="H4" sqref="H4:K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5.4218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9.574218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/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0.013</v>
      </c>
      <c r="I10" s="155">
        <v>0.035</v>
      </c>
      <c r="J10" s="155">
        <v>0.035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0.006</v>
      </c>
      <c r="I11" s="155">
        <v>0.006</v>
      </c>
      <c r="J11" s="155">
        <v>0.006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0.005</v>
      </c>
      <c r="I12" s="155">
        <v>0.006</v>
      </c>
      <c r="J12" s="155">
        <v>0.006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0.024</v>
      </c>
      <c r="I13" s="157">
        <v>0.047</v>
      </c>
      <c r="J13" s="157">
        <v>0.047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0.069</v>
      </c>
      <c r="I19" s="155">
        <v>0.06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0.069</v>
      </c>
      <c r="I22" s="157">
        <v>0.06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4.731</v>
      </c>
      <c r="I24" s="157">
        <v>4.036</v>
      </c>
      <c r="J24" s="157">
        <v>6</v>
      </c>
      <c r="K24" s="41">
        <v>148.66204162537167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2.721</v>
      </c>
      <c r="I26" s="157">
        <v>2.447</v>
      </c>
      <c r="J26" s="157">
        <v>2.6</v>
      </c>
      <c r="K26" s="41">
        <v>106.25255414793625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2.117</v>
      </c>
      <c r="I28" s="155">
        <v>2.172</v>
      </c>
      <c r="J28" s="155">
        <v>1.789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8.473</v>
      </c>
      <c r="I29" s="155">
        <v>3.573</v>
      </c>
      <c r="J29" s="155">
        <v>2.133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6.491</v>
      </c>
      <c r="I30" s="155">
        <v>5.477</v>
      </c>
      <c r="J30" s="155">
        <v>7.464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17.081</v>
      </c>
      <c r="I31" s="157">
        <v>11.222000000000001</v>
      </c>
      <c r="J31" s="157">
        <v>11.386</v>
      </c>
      <c r="K31" s="41">
        <v>101.46141507752627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0.433</v>
      </c>
      <c r="I33" s="155">
        <v>0.47</v>
      </c>
      <c r="J33" s="155">
        <v>0.4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0.745</v>
      </c>
      <c r="I34" s="155">
        <v>0.6</v>
      </c>
      <c r="J34" s="155">
        <v>0.7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7.63</v>
      </c>
      <c r="I35" s="155">
        <v>8.77</v>
      </c>
      <c r="J35" s="155">
        <v>8.5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9.816</v>
      </c>
      <c r="I36" s="155">
        <v>19.918</v>
      </c>
      <c r="J36" s="155">
        <v>14.4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18.624000000000002</v>
      </c>
      <c r="I37" s="157">
        <v>29.758</v>
      </c>
      <c r="J37" s="157">
        <v>24</v>
      </c>
      <c r="K37" s="41">
        <v>80.65058135627395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0.31</v>
      </c>
      <c r="I39" s="157">
        <v>0.62</v>
      </c>
      <c r="J39" s="157">
        <v>0.47</v>
      </c>
      <c r="K39" s="41">
        <v>75.80645161290323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0.663</v>
      </c>
      <c r="I41" s="155">
        <v>0.694</v>
      </c>
      <c r="J41" s="155">
        <v>0.602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>
        <v>0.001</v>
      </c>
      <c r="J42" s="155">
        <v>0.018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0.002</v>
      </c>
      <c r="I43" s="155">
        <v>0.001</v>
      </c>
      <c r="J43" s="155">
        <v>0.002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0.18</v>
      </c>
      <c r="I45" s="155">
        <v>0.197</v>
      </c>
      <c r="J45" s="155">
        <v>0.19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0.35</v>
      </c>
      <c r="I48" s="155">
        <v>0.542</v>
      </c>
      <c r="J48" s="155">
        <v>13.95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0.047</v>
      </c>
      <c r="I49" s="155">
        <v>0.023</v>
      </c>
      <c r="J49" s="155">
        <v>0.023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1.2419999999999998</v>
      </c>
      <c r="I50" s="157">
        <v>1.458</v>
      </c>
      <c r="J50" s="157">
        <v>14.784999999999998</v>
      </c>
      <c r="K50" s="41">
        <v>1014.0603566529492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4.046</v>
      </c>
      <c r="I52" s="157">
        <v>3.173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13.446</v>
      </c>
      <c r="I54" s="155">
        <v>11.781</v>
      </c>
      <c r="J54" s="155">
        <v>11.694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83.896</v>
      </c>
      <c r="I55" s="155">
        <v>34.38</v>
      </c>
      <c r="J55" s="155">
        <v>45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9.514</v>
      </c>
      <c r="I56" s="155">
        <v>3.397</v>
      </c>
      <c r="J56" s="155">
        <v>4.7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3.34</v>
      </c>
      <c r="I57" s="155">
        <v>0.954</v>
      </c>
      <c r="J57" s="155">
        <v>0.943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66.3</v>
      </c>
      <c r="I58" s="155">
        <v>16.384</v>
      </c>
      <c r="J58" s="155">
        <v>43.174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176.49599999999998</v>
      </c>
      <c r="I59" s="157">
        <v>66.896</v>
      </c>
      <c r="J59" s="157">
        <v>105.511</v>
      </c>
      <c r="K59" s="41">
        <v>157.72392968189428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9.22</v>
      </c>
      <c r="I61" s="155">
        <v>7.8</v>
      </c>
      <c r="J61" s="155">
        <v>7.291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1.632</v>
      </c>
      <c r="I62" s="155">
        <v>8.909</v>
      </c>
      <c r="J62" s="155">
        <v>8.909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6.502</v>
      </c>
      <c r="I63" s="155">
        <v>6.189</v>
      </c>
      <c r="J63" s="155">
        <v>7.362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17.354</v>
      </c>
      <c r="I64" s="157">
        <v>22.898</v>
      </c>
      <c r="J64" s="157">
        <v>23.562000000000005</v>
      </c>
      <c r="K64" s="41">
        <v>102.89981657786707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14.598</v>
      </c>
      <c r="I66" s="157">
        <v>10.382</v>
      </c>
      <c r="J66" s="157">
        <v>9.963</v>
      </c>
      <c r="K66" s="41">
        <v>95.96416875361201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70</v>
      </c>
      <c r="I68" s="155">
        <v>59.4</v>
      </c>
      <c r="J68" s="155">
        <v>48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8</v>
      </c>
      <c r="I69" s="155">
        <v>10.7</v>
      </c>
      <c r="J69" s="155">
        <v>7.5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78</v>
      </c>
      <c r="I70" s="157">
        <v>70.1</v>
      </c>
      <c r="J70" s="157">
        <v>55.5</v>
      </c>
      <c r="K70" s="41">
        <v>79.17261055634808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12.516</v>
      </c>
      <c r="I72" s="155">
        <v>15.525</v>
      </c>
      <c r="J72" s="155">
        <v>12.103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12.4</v>
      </c>
      <c r="I73" s="155">
        <v>8.25</v>
      </c>
      <c r="J73" s="155">
        <v>9.7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358.5</v>
      </c>
      <c r="I74" s="155">
        <v>195.144</v>
      </c>
      <c r="J74" s="155">
        <v>317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158.43</v>
      </c>
      <c r="I75" s="155">
        <v>119.205</v>
      </c>
      <c r="J75" s="155">
        <v>125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8.835</v>
      </c>
      <c r="I76" s="155">
        <v>7.235</v>
      </c>
      <c r="J76" s="155">
        <v>27.2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685</v>
      </c>
      <c r="I77" s="155">
        <v>395.942</v>
      </c>
      <c r="J77" s="155">
        <v>670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84.525</v>
      </c>
      <c r="I78" s="155">
        <v>54.85</v>
      </c>
      <c r="J78" s="155">
        <v>72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149.182</v>
      </c>
      <c r="I79" s="155">
        <v>99.537</v>
      </c>
      <c r="J79" s="155">
        <v>135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1469.3880000000001</v>
      </c>
      <c r="I80" s="157">
        <v>895.6880000000001</v>
      </c>
      <c r="J80" s="157">
        <v>1368.003</v>
      </c>
      <c r="K80" s="41">
        <f>IF(I80&gt;0,100*J80/I80,0)</f>
        <v>152.73208974553637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0.174</v>
      </c>
      <c r="I82" s="155">
        <v>0.041</v>
      </c>
      <c r="J82" s="155">
        <v>0.043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0.08</v>
      </c>
      <c r="I83" s="155">
        <v>0.08</v>
      </c>
      <c r="J83" s="155">
        <v>0.013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0.254</v>
      </c>
      <c r="I84" s="157">
        <v>0.121</v>
      </c>
      <c r="J84" s="157">
        <v>0.055999999999999994</v>
      </c>
      <c r="K84" s="41">
        <v>46.280991735537185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1804.938</v>
      </c>
      <c r="I87" s="161">
        <v>1118.9060000000002</v>
      </c>
      <c r="J87" s="161">
        <f>J13+J15+J17+J22+J24+J26+J31+J37+J39+J50+J52+J59+J64+J66+J70+J80+J84</f>
        <v>1621.883</v>
      </c>
      <c r="K87" s="54">
        <f>IF(I87&gt;0,100*J87/I87,0)</f>
        <v>144.95256974223034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M1" sqref="M1:AS16384"/>
    </sheetView>
  </sheetViews>
  <sheetFormatPr defaultColWidth="11.421875" defaultRowHeight="15"/>
  <sheetData>
    <row r="1" ht="15">
      <c r="A1" t="s">
        <v>0</v>
      </c>
    </row>
    <row r="9" spans="8:10" ht="15">
      <c r="H9" s="162"/>
      <c r="I9" s="162"/>
      <c r="J9" s="162"/>
    </row>
    <row r="10" spans="8:10" ht="15">
      <c r="H10" s="162"/>
      <c r="I10" s="162"/>
      <c r="J10" s="162"/>
    </row>
    <row r="11" spans="8:10" ht="15">
      <c r="H11" s="162"/>
      <c r="I11" s="162"/>
      <c r="J11" s="162"/>
    </row>
    <row r="12" spans="8:10" ht="15">
      <c r="H12" s="162"/>
      <c r="I12" s="162"/>
      <c r="J12" s="162"/>
    </row>
    <row r="13" spans="8:10" ht="15">
      <c r="H13" s="162"/>
      <c r="I13" s="162"/>
      <c r="J13" s="162"/>
    </row>
    <row r="14" spans="8:10" ht="15">
      <c r="H14" s="162"/>
      <c r="I14" s="162"/>
      <c r="J14" s="162"/>
    </row>
    <row r="15" spans="8:10" ht="15">
      <c r="H15" s="162"/>
      <c r="I15" s="162"/>
      <c r="J15" s="162"/>
    </row>
    <row r="16" spans="8:10" ht="15">
      <c r="H16" s="162"/>
      <c r="I16" s="162"/>
      <c r="J16" s="162"/>
    </row>
    <row r="17" spans="8:10" ht="15">
      <c r="H17" s="162"/>
      <c r="I17" s="162"/>
      <c r="J17" s="162"/>
    </row>
    <row r="18" spans="8:10" ht="15">
      <c r="H18" s="162"/>
      <c r="I18" s="162"/>
      <c r="J18" s="162"/>
    </row>
    <row r="19" spans="8:10" ht="15">
      <c r="H19" s="162"/>
      <c r="I19" s="162"/>
      <c r="J19" s="162"/>
    </row>
    <row r="20" spans="8:10" ht="15">
      <c r="H20" s="162"/>
      <c r="I20" s="162"/>
      <c r="J20" s="162"/>
    </row>
    <row r="21" spans="8:10" ht="15">
      <c r="H21" s="162"/>
      <c r="I21" s="162"/>
      <c r="J21" s="162"/>
    </row>
    <row r="22" spans="8:10" ht="15">
      <c r="H22" s="162"/>
      <c r="I22" s="162"/>
      <c r="J22" s="162"/>
    </row>
    <row r="23" spans="8:10" ht="15">
      <c r="H23" s="162"/>
      <c r="I23" s="162"/>
      <c r="J23" s="162"/>
    </row>
    <row r="24" spans="8:10" ht="15">
      <c r="H24" s="162"/>
      <c r="I24" s="162"/>
      <c r="J24" s="162"/>
    </row>
    <row r="25" spans="8:10" ht="15">
      <c r="H25" s="162"/>
      <c r="I25" s="162"/>
      <c r="J25" s="162"/>
    </row>
    <row r="26" spans="8:10" ht="15">
      <c r="H26" s="162"/>
      <c r="I26" s="162"/>
      <c r="J26" s="162"/>
    </row>
    <row r="27" spans="8:10" ht="15">
      <c r="H27" s="162"/>
      <c r="I27" s="162"/>
      <c r="J27" s="162"/>
    </row>
    <row r="28" spans="8:10" ht="15">
      <c r="H28" s="162"/>
      <c r="I28" s="162"/>
      <c r="J28" s="162"/>
    </row>
    <row r="29" spans="8:10" ht="15">
      <c r="H29" s="162"/>
      <c r="I29" s="162"/>
      <c r="J29" s="162"/>
    </row>
    <row r="30" spans="8:10" ht="15">
      <c r="H30" s="162"/>
      <c r="I30" s="162"/>
      <c r="J30" s="162"/>
    </row>
    <row r="31" spans="8:10" ht="15">
      <c r="H31" s="162"/>
      <c r="I31" s="162"/>
      <c r="J31" s="162"/>
    </row>
    <row r="32" spans="8:10" ht="15">
      <c r="H32" s="162"/>
      <c r="I32" s="162"/>
      <c r="J32" s="162"/>
    </row>
    <row r="33" spans="8:10" ht="15">
      <c r="H33" s="162"/>
      <c r="I33" s="162"/>
      <c r="J33" s="162"/>
    </row>
    <row r="34" spans="8:10" ht="15">
      <c r="H34" s="162"/>
      <c r="I34" s="162"/>
      <c r="J34" s="162"/>
    </row>
    <row r="35" spans="8:10" ht="15">
      <c r="H35" s="162"/>
      <c r="I35" s="162"/>
      <c r="J35" s="162"/>
    </row>
    <row r="36" spans="8:10" ht="15">
      <c r="H36" s="162"/>
      <c r="I36" s="162"/>
      <c r="J36" s="162"/>
    </row>
    <row r="37" spans="8:10" ht="15">
      <c r="H37" s="162"/>
      <c r="I37" s="162"/>
      <c r="J37" s="162"/>
    </row>
    <row r="38" spans="8:10" ht="15">
      <c r="H38" s="162"/>
      <c r="I38" s="162"/>
      <c r="J38" s="162"/>
    </row>
    <row r="39" spans="8:10" ht="15">
      <c r="H39" s="162"/>
      <c r="I39" s="162"/>
      <c r="J39" s="162"/>
    </row>
    <row r="40" spans="8:10" ht="15">
      <c r="H40" s="162"/>
      <c r="I40" s="162"/>
      <c r="J40" s="162"/>
    </row>
    <row r="41" spans="8:10" ht="15">
      <c r="H41" s="162"/>
      <c r="I41" s="162"/>
      <c r="J41" s="162"/>
    </row>
    <row r="42" spans="8:10" ht="15">
      <c r="H42" s="162"/>
      <c r="I42" s="162"/>
      <c r="J42" s="162"/>
    </row>
    <row r="43" spans="8:10" ht="15">
      <c r="H43" s="162"/>
      <c r="I43" s="162"/>
      <c r="J43" s="162"/>
    </row>
    <row r="44" spans="8:10" ht="15">
      <c r="H44" s="162"/>
      <c r="I44" s="162"/>
      <c r="J44" s="162"/>
    </row>
    <row r="45" spans="8:10" ht="15">
      <c r="H45" s="162"/>
      <c r="I45" s="162"/>
      <c r="J45" s="162"/>
    </row>
    <row r="46" spans="8:10" ht="15">
      <c r="H46" s="162"/>
      <c r="I46" s="162"/>
      <c r="J46" s="162"/>
    </row>
    <row r="47" spans="8:10" ht="15">
      <c r="H47" s="162"/>
      <c r="I47" s="162"/>
      <c r="J47" s="162"/>
    </row>
    <row r="48" spans="8:10" ht="15">
      <c r="H48" s="162"/>
      <c r="I48" s="162"/>
      <c r="J48" s="162"/>
    </row>
    <row r="49" spans="8:10" ht="15">
      <c r="H49" s="162"/>
      <c r="I49" s="162"/>
      <c r="J49" s="162"/>
    </row>
    <row r="50" spans="8:10" ht="15">
      <c r="H50" s="162"/>
      <c r="I50" s="162"/>
      <c r="J50" s="162"/>
    </row>
    <row r="51" spans="8:10" ht="15">
      <c r="H51" s="162"/>
      <c r="I51" s="162"/>
      <c r="J51" s="162"/>
    </row>
    <row r="52" spans="8:10" ht="15">
      <c r="H52" s="162"/>
      <c r="I52" s="162"/>
      <c r="J52" s="162"/>
    </row>
    <row r="53" spans="8:10" ht="15">
      <c r="H53" s="162"/>
      <c r="I53" s="162"/>
      <c r="J53" s="162"/>
    </row>
    <row r="54" spans="8:10" ht="15">
      <c r="H54" s="162"/>
      <c r="I54" s="162"/>
      <c r="J54" s="162"/>
    </row>
    <row r="55" spans="8:10" ht="15">
      <c r="H55" s="162"/>
      <c r="I55" s="162"/>
      <c r="J55" s="162"/>
    </row>
    <row r="56" spans="8:10" ht="15">
      <c r="H56" s="162"/>
      <c r="I56" s="162"/>
      <c r="J56" s="162"/>
    </row>
    <row r="57" spans="8:10" ht="15">
      <c r="H57" s="162"/>
      <c r="I57" s="162"/>
      <c r="J57" s="162"/>
    </row>
    <row r="58" spans="8:10" ht="15">
      <c r="H58" s="162"/>
      <c r="I58" s="162"/>
      <c r="J58" s="162"/>
    </row>
    <row r="59" spans="8:10" ht="15">
      <c r="H59" s="162"/>
      <c r="I59" s="162"/>
      <c r="J59" s="162"/>
    </row>
    <row r="60" spans="8:10" ht="15">
      <c r="H60" s="162"/>
      <c r="I60" s="162"/>
      <c r="J60" s="162"/>
    </row>
    <row r="61" spans="8:10" ht="15">
      <c r="H61" s="162"/>
      <c r="I61" s="162"/>
      <c r="J61" s="162"/>
    </row>
    <row r="62" spans="8:10" ht="15">
      <c r="H62" s="162"/>
      <c r="I62" s="162"/>
      <c r="J62" s="162"/>
    </row>
    <row r="63" spans="8:10" ht="15">
      <c r="H63" s="162"/>
      <c r="I63" s="162"/>
      <c r="J63" s="162"/>
    </row>
    <row r="64" spans="8:10" ht="15">
      <c r="H64" s="162"/>
      <c r="I64" s="162"/>
      <c r="J64" s="162"/>
    </row>
    <row r="65" spans="8:10" ht="15">
      <c r="H65" s="162"/>
      <c r="I65" s="162"/>
      <c r="J65" s="162"/>
    </row>
    <row r="66" spans="8:10" ht="15">
      <c r="H66" s="162"/>
      <c r="I66" s="162"/>
      <c r="J66" s="162"/>
    </row>
    <row r="67" spans="8:10" ht="15">
      <c r="H67" s="162"/>
      <c r="I67" s="162"/>
      <c r="J67" s="162"/>
    </row>
    <row r="68" spans="8:10" ht="15">
      <c r="H68" s="162"/>
      <c r="I68" s="162"/>
      <c r="J68" s="162"/>
    </row>
    <row r="69" spans="8:10" ht="15">
      <c r="H69" s="162"/>
      <c r="I69" s="162"/>
      <c r="J69" s="162"/>
    </row>
    <row r="70" spans="8:10" ht="15">
      <c r="H70" s="162"/>
      <c r="I70" s="162"/>
      <c r="J70" s="162"/>
    </row>
    <row r="71" spans="8:10" ht="15">
      <c r="H71" s="162"/>
      <c r="I71" s="162"/>
      <c r="J71" s="162"/>
    </row>
    <row r="72" spans="8:10" ht="15">
      <c r="H72" s="162"/>
      <c r="I72" s="162"/>
      <c r="J72" s="162"/>
    </row>
    <row r="73" spans="8:10" ht="15">
      <c r="H73" s="162"/>
      <c r="I73" s="162"/>
      <c r="J73" s="162"/>
    </row>
    <row r="74" spans="8:10" ht="15">
      <c r="H74" s="162"/>
      <c r="I74" s="162"/>
      <c r="J74" s="162"/>
    </row>
    <row r="75" spans="8:10" ht="15">
      <c r="H75" s="162"/>
      <c r="I75" s="162"/>
      <c r="J75" s="162"/>
    </row>
    <row r="76" spans="8:10" ht="15">
      <c r="H76" s="162"/>
      <c r="I76" s="162"/>
      <c r="J76" s="162"/>
    </row>
    <row r="77" spans="8:10" ht="15">
      <c r="H77" s="162"/>
      <c r="I77" s="162"/>
      <c r="J77" s="162"/>
    </row>
    <row r="78" spans="8:10" ht="15">
      <c r="H78" s="162"/>
      <c r="I78" s="162"/>
      <c r="J78" s="162"/>
    </row>
    <row r="79" spans="8:10" ht="15">
      <c r="H79" s="162"/>
      <c r="I79" s="162"/>
      <c r="J79" s="162"/>
    </row>
    <row r="80" spans="8:10" ht="15">
      <c r="H80" s="162"/>
      <c r="I80" s="162"/>
      <c r="J80" s="162"/>
    </row>
    <row r="81" spans="8:10" ht="15">
      <c r="H81" s="162"/>
      <c r="I81" s="162"/>
      <c r="J81" s="162"/>
    </row>
    <row r="82" spans="8:10" ht="15">
      <c r="H82" s="162"/>
      <c r="I82" s="162"/>
      <c r="J82" s="162"/>
    </row>
    <row r="83" spans="8:10" ht="15">
      <c r="H83" s="162"/>
      <c r="I83" s="162"/>
      <c r="J83" s="162"/>
    </row>
    <row r="84" spans="8:10" ht="15">
      <c r="H84" s="162"/>
      <c r="I84" s="162"/>
      <c r="J84" s="162"/>
    </row>
    <row r="85" spans="8:10" ht="15">
      <c r="H85" s="162"/>
      <c r="I85" s="162"/>
      <c r="J85" s="162"/>
    </row>
    <row r="86" spans="8:10" ht="15">
      <c r="H86" s="162"/>
      <c r="I86" s="162"/>
      <c r="J86" s="162"/>
    </row>
    <row r="87" spans="8:10" ht="15">
      <c r="H87" s="162"/>
      <c r="I87" s="162"/>
      <c r="J87" s="1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84" zoomScaleSheetLayoutView="84" zoomScalePageLayoutView="0" workbookViewId="0" topLeftCell="A1">
      <selection activeCell="M9" sqref="M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2.421875" style="62" customWidth="1"/>
    <col min="4" max="4" width="14.140625" style="62" bestFit="1" customWidth="1"/>
    <col min="5" max="6" width="9.00390625" style="62" bestFit="1" customWidth="1"/>
    <col min="7" max="7" width="0.71875" style="62" customWidth="1"/>
    <col min="8" max="8" width="11.8515625" style="62" bestFit="1" customWidth="1"/>
    <col min="9" max="9" width="14.140625" style="62" bestFit="1" customWidth="1"/>
    <col min="10" max="10" width="9.7109375" style="62" bestFit="1" customWidth="1"/>
    <col min="11" max="11" width="9.0039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1695</v>
      </c>
      <c r="D9" s="30">
        <v>1783</v>
      </c>
      <c r="E9" s="30">
        <v>1704</v>
      </c>
      <c r="F9" s="31"/>
      <c r="G9" s="31"/>
      <c r="H9" s="155">
        <v>5.068</v>
      </c>
      <c r="I9" s="155">
        <v>5.171</v>
      </c>
      <c r="J9" s="155">
        <v>6.38</v>
      </c>
      <c r="K9" s="32"/>
    </row>
    <row r="10" spans="1:11" s="33" customFormat="1" ht="11.25" customHeight="1">
      <c r="A10" s="35" t="s">
        <v>9</v>
      </c>
      <c r="B10" s="29"/>
      <c r="C10" s="30">
        <v>3189</v>
      </c>
      <c r="D10" s="30">
        <v>2924</v>
      </c>
      <c r="E10" s="30">
        <v>1816</v>
      </c>
      <c r="F10" s="31"/>
      <c r="G10" s="31"/>
      <c r="H10" s="155">
        <v>7.494</v>
      </c>
      <c r="I10" s="155">
        <v>7.603</v>
      </c>
      <c r="J10" s="155">
        <v>3.414</v>
      </c>
      <c r="K10" s="32"/>
    </row>
    <row r="11" spans="1:11" s="33" customFormat="1" ht="11.25" customHeight="1">
      <c r="A11" s="28" t="s">
        <v>10</v>
      </c>
      <c r="B11" s="29"/>
      <c r="C11" s="30">
        <v>8207</v>
      </c>
      <c r="D11" s="30">
        <v>7687</v>
      </c>
      <c r="E11" s="30">
        <v>9230</v>
      </c>
      <c r="F11" s="31"/>
      <c r="G11" s="31"/>
      <c r="H11" s="155">
        <v>22.159</v>
      </c>
      <c r="I11" s="155">
        <v>21.37</v>
      </c>
      <c r="J11" s="155">
        <v>17.445</v>
      </c>
      <c r="K11" s="32"/>
    </row>
    <row r="12" spans="1:11" s="33" customFormat="1" ht="11.25" customHeight="1">
      <c r="A12" s="35" t="s">
        <v>11</v>
      </c>
      <c r="B12" s="29"/>
      <c r="C12" s="30">
        <v>196</v>
      </c>
      <c r="D12" s="30">
        <v>166</v>
      </c>
      <c r="E12" s="30">
        <v>196</v>
      </c>
      <c r="F12" s="31"/>
      <c r="G12" s="31"/>
      <c r="H12" s="155">
        <v>0.431</v>
      </c>
      <c r="I12" s="155">
        <v>0.365</v>
      </c>
      <c r="J12" s="155">
        <v>0.345</v>
      </c>
      <c r="K12" s="32"/>
    </row>
    <row r="13" spans="1:11" s="42" customFormat="1" ht="11.25" customHeight="1">
      <c r="A13" s="36" t="s">
        <v>12</v>
      </c>
      <c r="B13" s="37"/>
      <c r="C13" s="38">
        <v>13287</v>
      </c>
      <c r="D13" s="38">
        <v>12560</v>
      </c>
      <c r="E13" s="38">
        <v>12946</v>
      </c>
      <c r="F13" s="39">
        <v>103.0732484076433</v>
      </c>
      <c r="G13" s="40"/>
      <c r="H13" s="156">
        <v>35.151999999999994</v>
      </c>
      <c r="I13" s="157">
        <v>34.50900000000001</v>
      </c>
      <c r="J13" s="157">
        <v>27.584</v>
      </c>
      <c r="K13" s="41">
        <v>79.93277116114635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85</v>
      </c>
      <c r="D15" s="38">
        <v>65</v>
      </c>
      <c r="E15" s="38">
        <v>55</v>
      </c>
      <c r="F15" s="39">
        <v>84.61538461538461</v>
      </c>
      <c r="G15" s="40"/>
      <c r="H15" s="156">
        <v>0.024</v>
      </c>
      <c r="I15" s="157">
        <v>0.13</v>
      </c>
      <c r="J15" s="157">
        <v>0.105</v>
      </c>
      <c r="K15" s="41">
        <v>80.76923076923076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659</v>
      </c>
      <c r="D17" s="38">
        <v>644</v>
      </c>
      <c r="E17" s="38">
        <v>528</v>
      </c>
      <c r="F17" s="39">
        <v>81.98757763975155</v>
      </c>
      <c r="G17" s="40"/>
      <c r="H17" s="156">
        <v>1.489</v>
      </c>
      <c r="I17" s="157">
        <v>1.361</v>
      </c>
      <c r="J17" s="157">
        <v>1.193</v>
      </c>
      <c r="K17" s="41">
        <v>87.65613519470978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22889</v>
      </c>
      <c r="D19" s="30">
        <v>24019</v>
      </c>
      <c r="E19" s="30">
        <v>20350</v>
      </c>
      <c r="F19" s="31"/>
      <c r="G19" s="31"/>
      <c r="H19" s="155">
        <v>125.89</v>
      </c>
      <c r="I19" s="155">
        <v>162.128</v>
      </c>
      <c r="J19" s="155">
        <v>148</v>
      </c>
      <c r="K19" s="32"/>
    </row>
    <row r="20" spans="1:11" s="33" customFormat="1" ht="11.25" customHeight="1">
      <c r="A20" s="35" t="s">
        <v>16</v>
      </c>
      <c r="B20" s="29"/>
      <c r="C20" s="30"/>
      <c r="D20" s="30">
        <v>3</v>
      </c>
      <c r="E20" s="30"/>
      <c r="F20" s="31"/>
      <c r="G20" s="31"/>
      <c r="H20" s="155"/>
      <c r="I20" s="155">
        <v>0.017</v>
      </c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22889</v>
      </c>
      <c r="D22" s="38">
        <v>24022</v>
      </c>
      <c r="E22" s="38">
        <v>20350</v>
      </c>
      <c r="F22" s="39">
        <v>84.7140121555241</v>
      </c>
      <c r="G22" s="40"/>
      <c r="H22" s="156">
        <v>125.89</v>
      </c>
      <c r="I22" s="157">
        <v>162.14499999999998</v>
      </c>
      <c r="J22" s="157">
        <v>148</v>
      </c>
      <c r="K22" s="41">
        <v>91.27632674458047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78860</v>
      </c>
      <c r="D24" s="38">
        <v>79582</v>
      </c>
      <c r="E24" s="38">
        <v>77198</v>
      </c>
      <c r="F24" s="39">
        <v>97.00434771682039</v>
      </c>
      <c r="G24" s="40"/>
      <c r="H24" s="156">
        <v>394.484</v>
      </c>
      <c r="I24" s="157">
        <v>428.994</v>
      </c>
      <c r="J24" s="157">
        <v>419.381</v>
      </c>
      <c r="K24" s="41">
        <v>97.7591761190133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29882</v>
      </c>
      <c r="D26" s="38">
        <v>29672</v>
      </c>
      <c r="E26" s="38">
        <v>26030</v>
      </c>
      <c r="F26" s="39">
        <v>87.72580210299272</v>
      </c>
      <c r="G26" s="40"/>
      <c r="H26" s="156">
        <v>157.648</v>
      </c>
      <c r="I26" s="157">
        <v>147.782</v>
      </c>
      <c r="J26" s="157">
        <v>141.12</v>
      </c>
      <c r="K26" s="41">
        <v>95.49200849900528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69560</v>
      </c>
      <c r="D28" s="30">
        <v>69561</v>
      </c>
      <c r="E28" s="30">
        <v>67987</v>
      </c>
      <c r="F28" s="31"/>
      <c r="G28" s="31"/>
      <c r="H28" s="155">
        <v>290.817</v>
      </c>
      <c r="I28" s="155">
        <v>258.63</v>
      </c>
      <c r="J28" s="155">
        <v>350.13</v>
      </c>
      <c r="K28" s="32"/>
    </row>
    <row r="29" spans="1:11" s="33" customFormat="1" ht="11.25" customHeight="1">
      <c r="A29" s="35" t="s">
        <v>22</v>
      </c>
      <c r="B29" s="29"/>
      <c r="C29" s="30">
        <v>36921</v>
      </c>
      <c r="D29" s="30">
        <v>32385</v>
      </c>
      <c r="E29" s="30">
        <v>35187</v>
      </c>
      <c r="F29" s="31"/>
      <c r="G29" s="31"/>
      <c r="H29" s="155">
        <v>86.853</v>
      </c>
      <c r="I29" s="155">
        <v>61.819</v>
      </c>
      <c r="J29" s="155">
        <v>93.923</v>
      </c>
      <c r="K29" s="32"/>
    </row>
    <row r="30" spans="1:11" s="33" customFormat="1" ht="11.25" customHeight="1">
      <c r="A30" s="35" t="s">
        <v>23</v>
      </c>
      <c r="B30" s="29"/>
      <c r="C30" s="30">
        <v>149961</v>
      </c>
      <c r="D30" s="30">
        <v>126308</v>
      </c>
      <c r="E30" s="30">
        <v>112794</v>
      </c>
      <c r="F30" s="31"/>
      <c r="G30" s="31"/>
      <c r="H30" s="155">
        <v>364.637</v>
      </c>
      <c r="I30" s="155">
        <v>301.756</v>
      </c>
      <c r="J30" s="155">
        <v>387.291</v>
      </c>
      <c r="K30" s="32"/>
    </row>
    <row r="31" spans="1:11" s="42" customFormat="1" ht="11.25" customHeight="1">
      <c r="A31" s="43" t="s">
        <v>24</v>
      </c>
      <c r="B31" s="37"/>
      <c r="C31" s="38">
        <v>256442</v>
      </c>
      <c r="D31" s="38">
        <v>228254</v>
      </c>
      <c r="E31" s="38">
        <v>215968</v>
      </c>
      <c r="F31" s="39">
        <v>94.61739991413074</v>
      </c>
      <c r="G31" s="40"/>
      <c r="H31" s="156">
        <v>742.307</v>
      </c>
      <c r="I31" s="157">
        <v>622.2049999999999</v>
      </c>
      <c r="J31" s="157">
        <v>831.344</v>
      </c>
      <c r="K31" s="41">
        <v>133.6125553475141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22187</v>
      </c>
      <c r="D33" s="30">
        <v>18207</v>
      </c>
      <c r="E33" s="30">
        <v>23800</v>
      </c>
      <c r="F33" s="31"/>
      <c r="G33" s="31"/>
      <c r="H33" s="155">
        <v>113.595</v>
      </c>
      <c r="I33" s="155">
        <v>75.592</v>
      </c>
      <c r="J33" s="155">
        <v>108.9</v>
      </c>
      <c r="K33" s="32"/>
    </row>
    <row r="34" spans="1:11" s="33" customFormat="1" ht="11.25" customHeight="1">
      <c r="A34" s="35" t="s">
        <v>26</v>
      </c>
      <c r="B34" s="29"/>
      <c r="C34" s="30">
        <v>11656</v>
      </c>
      <c r="D34" s="30">
        <v>10738</v>
      </c>
      <c r="E34" s="30">
        <v>10515</v>
      </c>
      <c r="F34" s="31"/>
      <c r="G34" s="31"/>
      <c r="H34" s="155">
        <v>45.908</v>
      </c>
      <c r="I34" s="155">
        <v>44.364</v>
      </c>
      <c r="J34" s="155">
        <v>36.04</v>
      </c>
      <c r="K34" s="32"/>
    </row>
    <row r="35" spans="1:11" s="33" customFormat="1" ht="11.25" customHeight="1">
      <c r="A35" s="35" t="s">
        <v>27</v>
      </c>
      <c r="B35" s="29"/>
      <c r="C35" s="30">
        <v>50812</v>
      </c>
      <c r="D35" s="30">
        <v>44966</v>
      </c>
      <c r="E35" s="30">
        <v>50100</v>
      </c>
      <c r="F35" s="31"/>
      <c r="G35" s="31"/>
      <c r="H35" s="155">
        <v>223.034</v>
      </c>
      <c r="I35" s="155">
        <v>135.479</v>
      </c>
      <c r="J35" s="155">
        <v>222.335</v>
      </c>
      <c r="K35" s="32"/>
    </row>
    <row r="36" spans="1:11" s="33" customFormat="1" ht="11.25" customHeight="1">
      <c r="A36" s="35" t="s">
        <v>28</v>
      </c>
      <c r="B36" s="29"/>
      <c r="C36" s="30">
        <v>6096</v>
      </c>
      <c r="D36" s="30">
        <v>5624</v>
      </c>
      <c r="E36" s="30">
        <v>6850</v>
      </c>
      <c r="F36" s="31"/>
      <c r="G36" s="31"/>
      <c r="H36" s="155">
        <v>22.969</v>
      </c>
      <c r="I36" s="155">
        <v>15.683</v>
      </c>
      <c r="J36" s="155">
        <v>33.065</v>
      </c>
      <c r="K36" s="32"/>
    </row>
    <row r="37" spans="1:11" s="42" customFormat="1" ht="11.25" customHeight="1">
      <c r="A37" s="36" t="s">
        <v>29</v>
      </c>
      <c r="B37" s="37"/>
      <c r="C37" s="38">
        <v>90751</v>
      </c>
      <c r="D37" s="38">
        <v>79535</v>
      </c>
      <c r="E37" s="38">
        <v>91265</v>
      </c>
      <c r="F37" s="39">
        <v>114.74822405230401</v>
      </c>
      <c r="G37" s="40"/>
      <c r="H37" s="156">
        <v>405.506</v>
      </c>
      <c r="I37" s="157">
        <v>271.118</v>
      </c>
      <c r="J37" s="157">
        <v>400.34</v>
      </c>
      <c r="K37" s="41">
        <v>147.662641359113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5970</v>
      </c>
      <c r="D39" s="38">
        <v>5838</v>
      </c>
      <c r="E39" s="38">
        <v>5700</v>
      </c>
      <c r="F39" s="39">
        <v>97.63617677286742</v>
      </c>
      <c r="G39" s="40"/>
      <c r="H39" s="156">
        <v>11.373</v>
      </c>
      <c r="I39" s="157">
        <v>8.804</v>
      </c>
      <c r="J39" s="157">
        <v>8.8</v>
      </c>
      <c r="K39" s="41">
        <v>99.95456610631533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34914</v>
      </c>
      <c r="D41" s="30">
        <v>33257</v>
      </c>
      <c r="E41" s="30">
        <v>33504</v>
      </c>
      <c r="F41" s="31"/>
      <c r="G41" s="31"/>
      <c r="H41" s="155">
        <v>120.2</v>
      </c>
      <c r="I41" s="155">
        <v>51.848</v>
      </c>
      <c r="J41" s="155">
        <v>146.148</v>
      </c>
      <c r="K41" s="32"/>
    </row>
    <row r="42" spans="1:11" s="33" customFormat="1" ht="11.25" customHeight="1">
      <c r="A42" s="35" t="s">
        <v>32</v>
      </c>
      <c r="B42" s="29"/>
      <c r="C42" s="30">
        <v>223392</v>
      </c>
      <c r="D42" s="30">
        <v>211108</v>
      </c>
      <c r="E42" s="30">
        <v>184580</v>
      </c>
      <c r="F42" s="31"/>
      <c r="G42" s="31"/>
      <c r="H42" s="155">
        <v>1026.594</v>
      </c>
      <c r="I42" s="155">
        <v>798.085</v>
      </c>
      <c r="J42" s="155">
        <v>967.364</v>
      </c>
      <c r="K42" s="32"/>
    </row>
    <row r="43" spans="1:11" s="33" customFormat="1" ht="11.25" customHeight="1">
      <c r="A43" s="35" t="s">
        <v>33</v>
      </c>
      <c r="B43" s="29"/>
      <c r="C43" s="30">
        <v>65671</v>
      </c>
      <c r="D43" s="30">
        <v>51622</v>
      </c>
      <c r="E43" s="30">
        <v>53660</v>
      </c>
      <c r="F43" s="31"/>
      <c r="G43" s="31"/>
      <c r="H43" s="155">
        <v>319.787</v>
      </c>
      <c r="I43" s="155">
        <v>183.775</v>
      </c>
      <c r="J43" s="155">
        <v>244.967</v>
      </c>
      <c r="K43" s="32"/>
    </row>
    <row r="44" spans="1:11" s="33" customFormat="1" ht="11.25" customHeight="1">
      <c r="A44" s="35" t="s">
        <v>34</v>
      </c>
      <c r="B44" s="29"/>
      <c r="C44" s="30">
        <v>130666</v>
      </c>
      <c r="D44" s="30">
        <v>114418</v>
      </c>
      <c r="E44" s="30">
        <v>118231</v>
      </c>
      <c r="F44" s="31"/>
      <c r="G44" s="31"/>
      <c r="H44" s="155">
        <v>555.754</v>
      </c>
      <c r="I44" s="155">
        <v>365.437</v>
      </c>
      <c r="J44" s="155">
        <v>587.2</v>
      </c>
      <c r="K44" s="32"/>
    </row>
    <row r="45" spans="1:11" s="33" customFormat="1" ht="11.25" customHeight="1">
      <c r="A45" s="35" t="s">
        <v>35</v>
      </c>
      <c r="B45" s="29"/>
      <c r="C45" s="30">
        <v>71513</v>
      </c>
      <c r="D45" s="30">
        <v>57844</v>
      </c>
      <c r="E45" s="30">
        <v>69243</v>
      </c>
      <c r="F45" s="31"/>
      <c r="G45" s="31"/>
      <c r="H45" s="155">
        <v>289.098</v>
      </c>
      <c r="I45" s="155">
        <v>108.712</v>
      </c>
      <c r="J45" s="155">
        <v>288.481</v>
      </c>
      <c r="K45" s="32"/>
    </row>
    <row r="46" spans="1:11" s="33" customFormat="1" ht="11.25" customHeight="1">
      <c r="A46" s="35" t="s">
        <v>36</v>
      </c>
      <c r="B46" s="29"/>
      <c r="C46" s="30">
        <v>72762</v>
      </c>
      <c r="D46" s="30">
        <v>71677</v>
      </c>
      <c r="E46" s="30">
        <v>66697</v>
      </c>
      <c r="F46" s="31"/>
      <c r="G46" s="31"/>
      <c r="H46" s="155">
        <v>231.745</v>
      </c>
      <c r="I46" s="155">
        <v>156.73</v>
      </c>
      <c r="J46" s="155">
        <v>270.734</v>
      </c>
      <c r="K46" s="32"/>
    </row>
    <row r="47" spans="1:11" s="33" customFormat="1" ht="11.25" customHeight="1">
      <c r="A47" s="35" t="s">
        <v>37</v>
      </c>
      <c r="B47" s="29"/>
      <c r="C47" s="30">
        <v>100921</v>
      </c>
      <c r="D47" s="30">
        <v>98709</v>
      </c>
      <c r="E47" s="30">
        <v>87784</v>
      </c>
      <c r="F47" s="31"/>
      <c r="G47" s="31"/>
      <c r="H47" s="155">
        <v>370.383</v>
      </c>
      <c r="I47" s="155">
        <v>305.396</v>
      </c>
      <c r="J47" s="155">
        <v>381.665</v>
      </c>
      <c r="K47" s="32"/>
    </row>
    <row r="48" spans="1:11" s="33" customFormat="1" ht="11.25" customHeight="1">
      <c r="A48" s="35" t="s">
        <v>38</v>
      </c>
      <c r="B48" s="29"/>
      <c r="C48" s="30">
        <v>109602</v>
      </c>
      <c r="D48" s="30">
        <v>100384</v>
      </c>
      <c r="E48" s="30">
        <v>105066</v>
      </c>
      <c r="F48" s="31"/>
      <c r="G48" s="31"/>
      <c r="H48" s="155">
        <v>442.456</v>
      </c>
      <c r="I48" s="155">
        <v>210.559</v>
      </c>
      <c r="J48" s="155">
        <v>516.029</v>
      </c>
      <c r="K48" s="32"/>
    </row>
    <row r="49" spans="1:11" s="33" customFormat="1" ht="11.25" customHeight="1">
      <c r="A49" s="35" t="s">
        <v>39</v>
      </c>
      <c r="B49" s="29"/>
      <c r="C49" s="30">
        <v>68184</v>
      </c>
      <c r="D49" s="30">
        <v>62847</v>
      </c>
      <c r="E49" s="30">
        <v>69639</v>
      </c>
      <c r="F49" s="31"/>
      <c r="G49" s="31"/>
      <c r="H49" s="155">
        <v>259.52</v>
      </c>
      <c r="I49" s="155">
        <v>159.113</v>
      </c>
      <c r="J49" s="155">
        <v>301.115</v>
      </c>
      <c r="K49" s="32"/>
    </row>
    <row r="50" spans="1:11" s="42" customFormat="1" ht="11.25" customHeight="1">
      <c r="A50" s="43" t="s">
        <v>40</v>
      </c>
      <c r="B50" s="37"/>
      <c r="C50" s="38">
        <v>877625</v>
      </c>
      <c r="D50" s="38">
        <v>801866</v>
      </c>
      <c r="E50" s="38">
        <v>788404</v>
      </c>
      <c r="F50" s="39">
        <v>98.32116588058354</v>
      </c>
      <c r="G50" s="40"/>
      <c r="H50" s="156">
        <v>3615.537</v>
      </c>
      <c r="I50" s="157">
        <v>2339.6549999999997</v>
      </c>
      <c r="J50" s="157">
        <v>3703.7029999999995</v>
      </c>
      <c r="K50" s="41">
        <v>158.30124526906744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17489</v>
      </c>
      <c r="D52" s="38">
        <v>16014</v>
      </c>
      <c r="E52" s="38">
        <v>16014</v>
      </c>
      <c r="F52" s="39">
        <v>100</v>
      </c>
      <c r="G52" s="40"/>
      <c r="H52" s="156">
        <v>60.239</v>
      </c>
      <c r="I52" s="157">
        <v>32.372</v>
      </c>
      <c r="J52" s="157">
        <v>32.372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63774</v>
      </c>
      <c r="D54" s="30">
        <v>65821</v>
      </c>
      <c r="E54" s="30">
        <v>67177</v>
      </c>
      <c r="F54" s="31"/>
      <c r="G54" s="31"/>
      <c r="H54" s="155">
        <v>229.503</v>
      </c>
      <c r="I54" s="155">
        <v>240.217</v>
      </c>
      <c r="J54" s="155">
        <v>255.199</v>
      </c>
      <c r="K54" s="32"/>
    </row>
    <row r="55" spans="1:11" s="33" customFormat="1" ht="11.25" customHeight="1">
      <c r="A55" s="35" t="s">
        <v>43</v>
      </c>
      <c r="B55" s="29"/>
      <c r="C55" s="30">
        <v>38697</v>
      </c>
      <c r="D55" s="30">
        <v>41879</v>
      </c>
      <c r="E55" s="30">
        <v>42200</v>
      </c>
      <c r="F55" s="31"/>
      <c r="G55" s="31"/>
      <c r="H55" s="155">
        <v>96.761</v>
      </c>
      <c r="I55" s="155">
        <v>79.56</v>
      </c>
      <c r="J55" s="155">
        <v>147.66</v>
      </c>
      <c r="K55" s="32"/>
    </row>
    <row r="56" spans="1:11" s="33" customFormat="1" ht="11.25" customHeight="1">
      <c r="A56" s="35" t="s">
        <v>44</v>
      </c>
      <c r="B56" s="29"/>
      <c r="C56" s="30">
        <v>33466</v>
      </c>
      <c r="D56" s="30">
        <v>33256</v>
      </c>
      <c r="E56" s="30">
        <v>34862</v>
      </c>
      <c r="F56" s="31"/>
      <c r="G56" s="31"/>
      <c r="H56" s="155">
        <v>91.556</v>
      </c>
      <c r="I56" s="155">
        <v>81.428</v>
      </c>
      <c r="J56" s="155">
        <v>111.62</v>
      </c>
      <c r="K56" s="32"/>
    </row>
    <row r="57" spans="1:11" s="33" customFormat="1" ht="11.25" customHeight="1">
      <c r="A57" s="35" t="s">
        <v>45</v>
      </c>
      <c r="B57" s="29"/>
      <c r="C57" s="30">
        <v>61464</v>
      </c>
      <c r="D57" s="30">
        <v>58759</v>
      </c>
      <c r="E57" s="30">
        <v>57261</v>
      </c>
      <c r="F57" s="31"/>
      <c r="G57" s="31"/>
      <c r="H57" s="155">
        <v>188.67</v>
      </c>
      <c r="I57" s="155">
        <v>168.265</v>
      </c>
      <c r="J57" s="155">
        <v>232.36</v>
      </c>
      <c r="K57" s="32"/>
    </row>
    <row r="58" spans="1:11" s="33" customFormat="1" ht="11.25" customHeight="1">
      <c r="A58" s="35" t="s">
        <v>46</v>
      </c>
      <c r="B58" s="29"/>
      <c r="C58" s="30">
        <v>48212</v>
      </c>
      <c r="D58" s="30">
        <v>49447</v>
      </c>
      <c r="E58" s="30">
        <v>49644</v>
      </c>
      <c r="F58" s="31"/>
      <c r="G58" s="31"/>
      <c r="H58" s="155">
        <v>165.653</v>
      </c>
      <c r="I58" s="155">
        <v>81.118</v>
      </c>
      <c r="J58" s="155">
        <v>170.828</v>
      </c>
      <c r="K58" s="32"/>
    </row>
    <row r="59" spans="1:11" s="42" customFormat="1" ht="11.25" customHeight="1">
      <c r="A59" s="36" t="s">
        <v>47</v>
      </c>
      <c r="B59" s="37"/>
      <c r="C59" s="38">
        <v>245613</v>
      </c>
      <c r="D59" s="38">
        <v>249162</v>
      </c>
      <c r="E59" s="38">
        <v>251144</v>
      </c>
      <c r="F59" s="39">
        <v>100.79546640338414</v>
      </c>
      <c r="G59" s="40"/>
      <c r="H59" s="156">
        <v>772.143</v>
      </c>
      <c r="I59" s="157">
        <v>650.588</v>
      </c>
      <c r="J59" s="157">
        <v>917.667</v>
      </c>
      <c r="K59" s="41">
        <v>141.051940705946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1133</v>
      </c>
      <c r="D61" s="30">
        <v>1355</v>
      </c>
      <c r="E61" s="30">
        <v>1425</v>
      </c>
      <c r="F61" s="31"/>
      <c r="G61" s="31"/>
      <c r="H61" s="155">
        <v>2.476</v>
      </c>
      <c r="I61" s="155">
        <v>2.83</v>
      </c>
      <c r="J61" s="155">
        <v>4.938</v>
      </c>
      <c r="K61" s="32"/>
    </row>
    <row r="62" spans="1:11" s="33" customFormat="1" ht="11.25" customHeight="1">
      <c r="A62" s="35" t="s">
        <v>49</v>
      </c>
      <c r="B62" s="29"/>
      <c r="C62" s="30">
        <v>879</v>
      </c>
      <c r="D62" s="30">
        <v>776</v>
      </c>
      <c r="E62" s="30">
        <v>776</v>
      </c>
      <c r="F62" s="31"/>
      <c r="G62" s="31"/>
      <c r="H62" s="155">
        <v>1.182</v>
      </c>
      <c r="I62" s="155">
        <v>1.282</v>
      </c>
      <c r="J62" s="155">
        <v>1.859</v>
      </c>
      <c r="K62" s="32"/>
    </row>
    <row r="63" spans="1:11" s="33" customFormat="1" ht="11.25" customHeight="1">
      <c r="A63" s="35" t="s">
        <v>50</v>
      </c>
      <c r="B63" s="29"/>
      <c r="C63" s="30">
        <v>2387</v>
      </c>
      <c r="D63" s="30">
        <v>2532</v>
      </c>
      <c r="E63" s="30">
        <v>2532</v>
      </c>
      <c r="F63" s="31"/>
      <c r="G63" s="31"/>
      <c r="H63" s="155">
        <v>7.035</v>
      </c>
      <c r="I63" s="155">
        <v>3.773</v>
      </c>
      <c r="J63" s="155">
        <v>7.666</v>
      </c>
      <c r="K63" s="32"/>
    </row>
    <row r="64" spans="1:11" s="42" customFormat="1" ht="11.25" customHeight="1">
      <c r="A64" s="36" t="s">
        <v>51</v>
      </c>
      <c r="B64" s="37"/>
      <c r="C64" s="38">
        <v>4399</v>
      </c>
      <c r="D64" s="38">
        <v>4663</v>
      </c>
      <c r="E64" s="38">
        <v>4733</v>
      </c>
      <c r="F64" s="39">
        <v>101.50117949817714</v>
      </c>
      <c r="G64" s="40"/>
      <c r="H64" s="156">
        <v>10.693</v>
      </c>
      <c r="I64" s="157">
        <v>7.885</v>
      </c>
      <c r="J64" s="157">
        <v>14.463000000000001</v>
      </c>
      <c r="K64" s="41">
        <v>183.424223208624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7726</v>
      </c>
      <c r="D66" s="38">
        <v>9377</v>
      </c>
      <c r="E66" s="38">
        <v>12391</v>
      </c>
      <c r="F66" s="39">
        <v>132.1424762717287</v>
      </c>
      <c r="G66" s="40"/>
      <c r="H66" s="156">
        <v>9.856</v>
      </c>
      <c r="I66" s="157">
        <v>13.21</v>
      </c>
      <c r="J66" s="157">
        <v>25.964</v>
      </c>
      <c r="K66" s="41">
        <v>196.54806964420888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65175</v>
      </c>
      <c r="D68" s="30">
        <v>67375</v>
      </c>
      <c r="E68" s="30">
        <v>67600</v>
      </c>
      <c r="F68" s="31"/>
      <c r="G68" s="31"/>
      <c r="H68" s="155">
        <v>283.172</v>
      </c>
      <c r="I68" s="155">
        <v>139.233</v>
      </c>
      <c r="J68" s="155">
        <v>194</v>
      </c>
      <c r="K68" s="32"/>
    </row>
    <row r="69" spans="1:11" s="33" customFormat="1" ht="11.25" customHeight="1">
      <c r="A69" s="35" t="s">
        <v>54</v>
      </c>
      <c r="B69" s="29"/>
      <c r="C69" s="30">
        <v>4499</v>
      </c>
      <c r="D69" s="30">
        <v>4383</v>
      </c>
      <c r="E69" s="30">
        <v>4635</v>
      </c>
      <c r="F69" s="31"/>
      <c r="G69" s="31"/>
      <c r="H69" s="155">
        <v>15.411</v>
      </c>
      <c r="I69" s="155">
        <v>7.454</v>
      </c>
      <c r="J69" s="155">
        <v>10.1</v>
      </c>
      <c r="K69" s="32"/>
    </row>
    <row r="70" spans="1:11" s="42" customFormat="1" ht="11.25" customHeight="1">
      <c r="A70" s="36" t="s">
        <v>55</v>
      </c>
      <c r="B70" s="37"/>
      <c r="C70" s="38">
        <v>69674</v>
      </c>
      <c r="D70" s="38">
        <v>71758</v>
      </c>
      <c r="E70" s="38">
        <v>72235</v>
      </c>
      <c r="F70" s="39">
        <v>100.66473424565902</v>
      </c>
      <c r="G70" s="40"/>
      <c r="H70" s="156">
        <v>298.583</v>
      </c>
      <c r="I70" s="157">
        <v>146.687</v>
      </c>
      <c r="J70" s="157">
        <v>204.1</v>
      </c>
      <c r="K70" s="41">
        <v>139.13980107303306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3263</v>
      </c>
      <c r="D72" s="30">
        <v>3594</v>
      </c>
      <c r="E72" s="30">
        <v>3212</v>
      </c>
      <c r="F72" s="31"/>
      <c r="G72" s="31"/>
      <c r="H72" s="155">
        <v>4.464</v>
      </c>
      <c r="I72" s="155">
        <v>4.898</v>
      </c>
      <c r="J72" s="155">
        <v>7.274</v>
      </c>
      <c r="K72" s="32"/>
    </row>
    <row r="73" spans="1:11" s="33" customFormat="1" ht="11.25" customHeight="1">
      <c r="A73" s="35" t="s">
        <v>57</v>
      </c>
      <c r="B73" s="29"/>
      <c r="C73" s="30">
        <v>68463</v>
      </c>
      <c r="D73" s="30">
        <v>57330</v>
      </c>
      <c r="E73" s="30">
        <v>62170</v>
      </c>
      <c r="F73" s="31"/>
      <c r="G73" s="31"/>
      <c r="H73" s="155">
        <v>223.872</v>
      </c>
      <c r="I73" s="155">
        <v>182.346</v>
      </c>
      <c r="J73" s="155">
        <v>202.89</v>
      </c>
      <c r="K73" s="32"/>
    </row>
    <row r="74" spans="1:11" s="33" customFormat="1" ht="11.25" customHeight="1">
      <c r="A74" s="35" t="s">
        <v>58</v>
      </c>
      <c r="B74" s="29"/>
      <c r="C74" s="30">
        <v>67455</v>
      </c>
      <c r="D74" s="30">
        <v>59590</v>
      </c>
      <c r="E74" s="30">
        <v>58020</v>
      </c>
      <c r="F74" s="31"/>
      <c r="G74" s="31"/>
      <c r="H74" s="155">
        <v>350.766</v>
      </c>
      <c r="I74" s="155">
        <v>155.297</v>
      </c>
      <c r="J74" s="155">
        <v>214.357</v>
      </c>
      <c r="K74" s="32"/>
    </row>
    <row r="75" spans="1:11" s="33" customFormat="1" ht="11.25" customHeight="1">
      <c r="A75" s="35" t="s">
        <v>59</v>
      </c>
      <c r="B75" s="29"/>
      <c r="C75" s="30">
        <v>11233</v>
      </c>
      <c r="D75" s="30">
        <v>13613</v>
      </c>
      <c r="E75" s="30">
        <v>13832</v>
      </c>
      <c r="F75" s="31"/>
      <c r="G75" s="31"/>
      <c r="H75" s="155">
        <v>21.43</v>
      </c>
      <c r="I75" s="155">
        <v>25.143</v>
      </c>
      <c r="J75" s="155">
        <v>16.182</v>
      </c>
      <c r="K75" s="32"/>
    </row>
    <row r="76" spans="1:11" s="33" customFormat="1" ht="11.25" customHeight="1">
      <c r="A76" s="35" t="s">
        <v>60</v>
      </c>
      <c r="B76" s="29"/>
      <c r="C76" s="30">
        <v>15348</v>
      </c>
      <c r="D76" s="30">
        <v>14526</v>
      </c>
      <c r="E76" s="30">
        <v>14393</v>
      </c>
      <c r="F76" s="31"/>
      <c r="G76" s="31"/>
      <c r="H76" s="155">
        <v>60.241</v>
      </c>
      <c r="I76" s="155">
        <v>31.072</v>
      </c>
      <c r="J76" s="155">
        <v>45.713</v>
      </c>
      <c r="K76" s="32"/>
    </row>
    <row r="77" spans="1:11" s="33" customFormat="1" ht="11.25" customHeight="1">
      <c r="A77" s="35" t="s">
        <v>61</v>
      </c>
      <c r="B77" s="29"/>
      <c r="C77" s="30">
        <v>8103</v>
      </c>
      <c r="D77" s="30">
        <v>6753</v>
      </c>
      <c r="E77" s="30">
        <v>6546</v>
      </c>
      <c r="F77" s="31"/>
      <c r="G77" s="31"/>
      <c r="H77" s="155">
        <v>35.128</v>
      </c>
      <c r="I77" s="155">
        <v>19.979</v>
      </c>
      <c r="J77" s="155">
        <v>23.15</v>
      </c>
      <c r="K77" s="32"/>
    </row>
    <row r="78" spans="1:11" s="33" customFormat="1" ht="11.25" customHeight="1">
      <c r="A78" s="35" t="s">
        <v>62</v>
      </c>
      <c r="B78" s="29"/>
      <c r="C78" s="30">
        <v>19615</v>
      </c>
      <c r="D78" s="30">
        <v>17571</v>
      </c>
      <c r="E78" s="30">
        <v>18510</v>
      </c>
      <c r="F78" s="31"/>
      <c r="G78" s="31"/>
      <c r="H78" s="155">
        <v>74.291</v>
      </c>
      <c r="I78" s="155">
        <v>46.884</v>
      </c>
      <c r="J78" s="155">
        <v>45.101</v>
      </c>
      <c r="K78" s="32"/>
    </row>
    <row r="79" spans="1:11" s="33" customFormat="1" ht="11.25" customHeight="1">
      <c r="A79" s="35" t="s">
        <v>63</v>
      </c>
      <c r="B79" s="29"/>
      <c r="C79" s="30">
        <v>146388</v>
      </c>
      <c r="D79" s="30">
        <v>132150</v>
      </c>
      <c r="E79" s="30">
        <v>137600</v>
      </c>
      <c r="F79" s="31"/>
      <c r="G79" s="31"/>
      <c r="H79" s="155">
        <v>574.246</v>
      </c>
      <c r="I79" s="155">
        <v>465.331</v>
      </c>
      <c r="J79" s="155">
        <v>508.44</v>
      </c>
      <c r="K79" s="32"/>
    </row>
    <row r="80" spans="1:11" s="42" customFormat="1" ht="11.25" customHeight="1">
      <c r="A80" s="43" t="s">
        <v>64</v>
      </c>
      <c r="B80" s="37"/>
      <c r="C80" s="38">
        <v>339868</v>
      </c>
      <c r="D80" s="38">
        <v>305127</v>
      </c>
      <c r="E80" s="38">
        <v>314283</v>
      </c>
      <c r="F80" s="39">
        <v>103.00071773392719</v>
      </c>
      <c r="G80" s="40"/>
      <c r="H80" s="156">
        <v>1344.438</v>
      </c>
      <c r="I80" s="157">
        <v>930.95</v>
      </c>
      <c r="J80" s="157">
        <v>1063.107</v>
      </c>
      <c r="K80" s="41">
        <v>114.1959288898437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55">
        <v>0.192</v>
      </c>
      <c r="I82" s="155">
        <v>0.149</v>
      </c>
      <c r="J82" s="155">
        <v>0.149</v>
      </c>
      <c r="K82" s="32"/>
    </row>
    <row r="83" spans="1:11" s="33" customFormat="1" ht="11.25" customHeight="1">
      <c r="A83" s="35" t="s">
        <v>66</v>
      </c>
      <c r="B83" s="29"/>
      <c r="C83" s="30">
        <v>160</v>
      </c>
      <c r="D83" s="30">
        <v>155</v>
      </c>
      <c r="E83" s="30">
        <v>160</v>
      </c>
      <c r="F83" s="31"/>
      <c r="G83" s="31"/>
      <c r="H83" s="155">
        <v>0.171</v>
      </c>
      <c r="I83" s="155">
        <v>0.151</v>
      </c>
      <c r="J83" s="155">
        <v>0.151</v>
      </c>
      <c r="K83" s="32"/>
    </row>
    <row r="84" spans="1:11" s="42" customFormat="1" ht="11.25" customHeight="1">
      <c r="A84" s="36" t="s">
        <v>67</v>
      </c>
      <c r="B84" s="37"/>
      <c r="C84" s="38">
        <v>289</v>
      </c>
      <c r="D84" s="38">
        <v>267</v>
      </c>
      <c r="E84" s="38">
        <v>272</v>
      </c>
      <c r="F84" s="39">
        <v>101.87265917602996</v>
      </c>
      <c r="G84" s="40"/>
      <c r="H84" s="156">
        <v>0.363</v>
      </c>
      <c r="I84" s="157">
        <v>0.3</v>
      </c>
      <c r="J84" s="157">
        <v>0.3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2061508</v>
      </c>
      <c r="D87" s="53">
        <v>1918406</v>
      </c>
      <c r="E87" s="53">
        <v>1909516</v>
      </c>
      <c r="F87" s="54">
        <f>IF(D87&gt;0,100*E87/D87,0)</f>
        <v>99.53659444351196</v>
      </c>
      <c r="G87" s="40"/>
      <c r="H87" s="160">
        <v>7985.724999999999</v>
      </c>
      <c r="I87" s="161">
        <v>5798.695</v>
      </c>
      <c r="J87" s="161">
        <v>7939.543000000001</v>
      </c>
      <c r="K87" s="54">
        <f>IF(I87&gt;0,100*J87/I87,0)</f>
        <v>136.91947929663485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1">
      <selection activeCell="N21" sqref="N20:N2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2.421875" style="62" customWidth="1"/>
    <col min="4" max="4" width="13.28125" style="62" bestFit="1" customWidth="1"/>
    <col min="5" max="5" width="8.0039062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8.0039062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3121</v>
      </c>
      <c r="D28" s="30">
        <v>2914</v>
      </c>
      <c r="E28" s="30">
        <v>3638</v>
      </c>
      <c r="F28" s="31"/>
      <c r="G28" s="31"/>
      <c r="H28" s="155">
        <v>12.378</v>
      </c>
      <c r="I28" s="155">
        <v>10.305</v>
      </c>
      <c r="J28" s="155">
        <v>17.623</v>
      </c>
      <c r="K28" s="32"/>
    </row>
    <row r="29" spans="1:11" s="33" customFormat="1" ht="11.25" customHeight="1">
      <c r="A29" s="35" t="s">
        <v>22</v>
      </c>
      <c r="B29" s="29"/>
      <c r="C29" s="30">
        <v>1902</v>
      </c>
      <c r="D29" s="30">
        <v>2110</v>
      </c>
      <c r="E29" s="30">
        <v>2060</v>
      </c>
      <c r="F29" s="31"/>
      <c r="G29" s="31"/>
      <c r="H29" s="155">
        <v>4.198</v>
      </c>
      <c r="I29" s="155">
        <v>4.775</v>
      </c>
      <c r="J29" s="155">
        <v>6.919</v>
      </c>
      <c r="K29" s="32"/>
    </row>
    <row r="30" spans="1:11" s="33" customFormat="1" ht="11.25" customHeight="1">
      <c r="A30" s="35" t="s">
        <v>23</v>
      </c>
      <c r="B30" s="29"/>
      <c r="C30" s="30">
        <v>3437</v>
      </c>
      <c r="D30" s="30">
        <v>3927</v>
      </c>
      <c r="E30" s="30">
        <v>3890</v>
      </c>
      <c r="F30" s="31"/>
      <c r="G30" s="31"/>
      <c r="H30" s="155">
        <v>9.416</v>
      </c>
      <c r="I30" s="155">
        <v>10.476</v>
      </c>
      <c r="J30" s="155">
        <v>13.413</v>
      </c>
      <c r="K30" s="32"/>
    </row>
    <row r="31" spans="1:11" s="42" customFormat="1" ht="11.25" customHeight="1">
      <c r="A31" s="43" t="s">
        <v>24</v>
      </c>
      <c r="B31" s="37"/>
      <c r="C31" s="38">
        <v>8460</v>
      </c>
      <c r="D31" s="38">
        <v>8951</v>
      </c>
      <c r="E31" s="38">
        <v>9588</v>
      </c>
      <c r="F31" s="39">
        <v>107.11652329348676</v>
      </c>
      <c r="G31" s="40"/>
      <c r="H31" s="156">
        <v>25.992</v>
      </c>
      <c r="I31" s="157">
        <v>25.556</v>
      </c>
      <c r="J31" s="157">
        <v>37.955</v>
      </c>
      <c r="K31" s="41">
        <v>148.51698231335106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333</v>
      </c>
      <c r="D33" s="30">
        <v>376</v>
      </c>
      <c r="E33" s="30">
        <v>360</v>
      </c>
      <c r="F33" s="31"/>
      <c r="G33" s="31"/>
      <c r="H33" s="155">
        <v>1.492</v>
      </c>
      <c r="I33" s="155">
        <v>1.403</v>
      </c>
      <c r="J33" s="155">
        <v>1.4</v>
      </c>
      <c r="K33" s="32"/>
    </row>
    <row r="34" spans="1:11" s="33" customFormat="1" ht="11.25" customHeight="1">
      <c r="A34" s="35" t="s">
        <v>26</v>
      </c>
      <c r="B34" s="29"/>
      <c r="C34" s="30">
        <v>683</v>
      </c>
      <c r="D34" s="30">
        <v>810</v>
      </c>
      <c r="E34" s="30">
        <v>768</v>
      </c>
      <c r="F34" s="31"/>
      <c r="G34" s="31"/>
      <c r="H34" s="155">
        <v>1.941</v>
      </c>
      <c r="I34" s="155">
        <v>2.719</v>
      </c>
      <c r="J34" s="155">
        <v>2</v>
      </c>
      <c r="K34" s="32"/>
    </row>
    <row r="35" spans="1:11" s="33" customFormat="1" ht="11.25" customHeight="1">
      <c r="A35" s="35" t="s">
        <v>27</v>
      </c>
      <c r="B35" s="29"/>
      <c r="C35" s="30">
        <v>518</v>
      </c>
      <c r="D35" s="30">
        <v>415</v>
      </c>
      <c r="E35" s="30">
        <v>450</v>
      </c>
      <c r="F35" s="31"/>
      <c r="G35" s="31"/>
      <c r="H35" s="155">
        <v>2.441</v>
      </c>
      <c r="I35" s="155">
        <v>1.188</v>
      </c>
      <c r="J35" s="155">
        <v>2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>
        <v>1534</v>
      </c>
      <c r="D37" s="38">
        <v>1601</v>
      </c>
      <c r="E37" s="38">
        <v>1578</v>
      </c>
      <c r="F37" s="39">
        <v>98.5633978763273</v>
      </c>
      <c r="G37" s="40"/>
      <c r="H37" s="156">
        <v>5.874</v>
      </c>
      <c r="I37" s="157">
        <v>5.31</v>
      </c>
      <c r="J37" s="157">
        <v>5.4</v>
      </c>
      <c r="K37" s="41">
        <v>101.6949152542373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12116</v>
      </c>
      <c r="D39" s="38">
        <v>12283</v>
      </c>
      <c r="E39" s="38">
        <v>12000</v>
      </c>
      <c r="F39" s="39">
        <v>97.69600260522674</v>
      </c>
      <c r="G39" s="40"/>
      <c r="H39" s="156">
        <v>20.149</v>
      </c>
      <c r="I39" s="157">
        <v>16.766</v>
      </c>
      <c r="J39" s="157">
        <v>17.8</v>
      </c>
      <c r="K39" s="41">
        <v>106.16724323034714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11028</v>
      </c>
      <c r="D41" s="30">
        <v>10378</v>
      </c>
      <c r="E41" s="30">
        <v>12537</v>
      </c>
      <c r="F41" s="31"/>
      <c r="G41" s="31"/>
      <c r="H41" s="155">
        <v>30.496</v>
      </c>
      <c r="I41" s="155">
        <v>15.147</v>
      </c>
      <c r="J41" s="155">
        <v>51.075</v>
      </c>
      <c r="K41" s="32"/>
    </row>
    <row r="42" spans="1:11" s="33" customFormat="1" ht="11.25" customHeight="1">
      <c r="A42" s="35" t="s">
        <v>32</v>
      </c>
      <c r="B42" s="29"/>
      <c r="C42" s="30">
        <v>4300</v>
      </c>
      <c r="D42" s="30">
        <v>4500</v>
      </c>
      <c r="E42" s="30">
        <v>5000</v>
      </c>
      <c r="F42" s="31"/>
      <c r="G42" s="31"/>
      <c r="H42" s="155">
        <v>18.593</v>
      </c>
      <c r="I42" s="155">
        <v>17.739</v>
      </c>
      <c r="J42" s="155">
        <v>26.37</v>
      </c>
      <c r="K42" s="32"/>
    </row>
    <row r="43" spans="1:11" s="33" customFormat="1" ht="11.25" customHeight="1">
      <c r="A43" s="35" t="s">
        <v>33</v>
      </c>
      <c r="B43" s="29"/>
      <c r="C43" s="30">
        <v>1196</v>
      </c>
      <c r="D43" s="30">
        <v>1294</v>
      </c>
      <c r="E43" s="30">
        <v>1287</v>
      </c>
      <c r="F43" s="31"/>
      <c r="G43" s="31"/>
      <c r="H43" s="155">
        <v>4.156</v>
      </c>
      <c r="I43" s="155">
        <v>2.323</v>
      </c>
      <c r="J43" s="155">
        <v>5.097</v>
      </c>
      <c r="K43" s="32"/>
    </row>
    <row r="44" spans="1:11" s="33" customFormat="1" ht="11.25" customHeight="1">
      <c r="A44" s="35" t="s">
        <v>34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55">
        <v>44.799</v>
      </c>
      <c r="I44" s="155">
        <v>30.044</v>
      </c>
      <c r="J44" s="155">
        <v>49.027</v>
      </c>
      <c r="K44" s="32"/>
    </row>
    <row r="45" spans="1:11" s="33" customFormat="1" ht="11.25" customHeight="1">
      <c r="A45" s="35" t="s">
        <v>35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55">
        <v>3.89</v>
      </c>
      <c r="I45" s="155">
        <v>1.599</v>
      </c>
      <c r="J45" s="155">
        <v>4.117</v>
      </c>
      <c r="K45" s="32"/>
    </row>
    <row r="46" spans="1:11" s="33" customFormat="1" ht="11.25" customHeight="1">
      <c r="A46" s="35" t="s">
        <v>36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55">
        <v>47.092</v>
      </c>
      <c r="I46" s="155">
        <v>35.216</v>
      </c>
      <c r="J46" s="155">
        <v>61</v>
      </c>
      <c r="K46" s="32"/>
    </row>
    <row r="47" spans="1:11" s="33" customFormat="1" ht="11.25" customHeight="1">
      <c r="A47" s="35" t="s">
        <v>37</v>
      </c>
      <c r="B47" s="29"/>
      <c r="C47" s="30">
        <v>8040</v>
      </c>
      <c r="D47" s="30">
        <v>8040</v>
      </c>
      <c r="E47" s="30">
        <v>5040</v>
      </c>
      <c r="F47" s="31"/>
      <c r="G47" s="31"/>
      <c r="H47" s="155">
        <v>27.737</v>
      </c>
      <c r="I47" s="155">
        <v>25.577</v>
      </c>
      <c r="J47" s="155">
        <v>20.827</v>
      </c>
      <c r="K47" s="32"/>
    </row>
    <row r="48" spans="1:11" s="33" customFormat="1" ht="11.25" customHeight="1">
      <c r="A48" s="35" t="s">
        <v>38</v>
      </c>
      <c r="B48" s="29"/>
      <c r="C48" s="30">
        <v>1750</v>
      </c>
      <c r="D48" s="30">
        <v>1850</v>
      </c>
      <c r="E48" s="30">
        <v>1750</v>
      </c>
      <c r="F48" s="31"/>
      <c r="G48" s="31"/>
      <c r="H48" s="155">
        <v>7.088</v>
      </c>
      <c r="I48" s="155">
        <v>4.707</v>
      </c>
      <c r="J48" s="155">
        <v>8.208</v>
      </c>
      <c r="K48" s="32"/>
    </row>
    <row r="49" spans="1:11" s="33" customFormat="1" ht="11.25" customHeight="1">
      <c r="A49" s="35" t="s">
        <v>39</v>
      </c>
      <c r="B49" s="29"/>
      <c r="C49" s="30">
        <v>12360</v>
      </c>
      <c r="D49" s="30">
        <v>13192</v>
      </c>
      <c r="E49" s="30">
        <v>13509</v>
      </c>
      <c r="F49" s="31"/>
      <c r="G49" s="31"/>
      <c r="H49" s="155">
        <v>50.413</v>
      </c>
      <c r="I49" s="155">
        <v>35.454</v>
      </c>
      <c r="J49" s="155">
        <v>59.168</v>
      </c>
      <c r="K49" s="32"/>
    </row>
    <row r="50" spans="1:11" s="42" customFormat="1" ht="11.25" customHeight="1">
      <c r="A50" s="43" t="s">
        <v>40</v>
      </c>
      <c r="B50" s="37"/>
      <c r="C50" s="38">
        <v>64674</v>
      </c>
      <c r="D50" s="38">
        <v>65254</v>
      </c>
      <c r="E50" s="38">
        <v>65123</v>
      </c>
      <c r="F50" s="39">
        <v>99.79924602323229</v>
      </c>
      <c r="G50" s="40"/>
      <c r="H50" s="156">
        <v>234.264</v>
      </c>
      <c r="I50" s="157">
        <v>167.806</v>
      </c>
      <c r="J50" s="157">
        <v>284.889</v>
      </c>
      <c r="K50" s="41">
        <v>169.77283291419855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907</v>
      </c>
      <c r="D52" s="38">
        <v>946</v>
      </c>
      <c r="E52" s="38">
        <v>946</v>
      </c>
      <c r="F52" s="39">
        <v>100</v>
      </c>
      <c r="G52" s="40"/>
      <c r="H52" s="156">
        <v>2.84</v>
      </c>
      <c r="I52" s="157">
        <v>1.944</v>
      </c>
      <c r="J52" s="157">
        <v>1.944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20117</v>
      </c>
      <c r="D54" s="30">
        <v>20500</v>
      </c>
      <c r="E54" s="30">
        <v>21458</v>
      </c>
      <c r="F54" s="31"/>
      <c r="G54" s="31"/>
      <c r="H54" s="155">
        <v>53.651</v>
      </c>
      <c r="I54" s="155">
        <v>53.5</v>
      </c>
      <c r="J54" s="155">
        <v>68.842</v>
      </c>
      <c r="K54" s="32"/>
    </row>
    <row r="55" spans="1:11" s="33" customFormat="1" ht="11.25" customHeight="1">
      <c r="A55" s="35" t="s">
        <v>43</v>
      </c>
      <c r="B55" s="29"/>
      <c r="C55" s="30">
        <v>43842</v>
      </c>
      <c r="D55" s="30">
        <v>44877</v>
      </c>
      <c r="E55" s="30">
        <v>43050</v>
      </c>
      <c r="F55" s="31"/>
      <c r="G55" s="31"/>
      <c r="H55" s="155">
        <v>140.59</v>
      </c>
      <c r="I55" s="155">
        <v>107.156</v>
      </c>
      <c r="J55" s="155">
        <v>150.675</v>
      </c>
      <c r="K55" s="32"/>
    </row>
    <row r="56" spans="1:11" s="33" customFormat="1" ht="11.25" customHeight="1">
      <c r="A56" s="35" t="s">
        <v>44</v>
      </c>
      <c r="B56" s="29"/>
      <c r="C56" s="30">
        <v>68795</v>
      </c>
      <c r="D56" s="30">
        <v>31205</v>
      </c>
      <c r="E56" s="30">
        <v>59509</v>
      </c>
      <c r="F56" s="31"/>
      <c r="G56" s="31"/>
      <c r="H56" s="155">
        <v>218.81</v>
      </c>
      <c r="I56" s="155">
        <v>74.796</v>
      </c>
      <c r="J56" s="155">
        <v>212.925</v>
      </c>
      <c r="K56" s="32"/>
    </row>
    <row r="57" spans="1:11" s="33" customFormat="1" ht="11.25" customHeight="1">
      <c r="A57" s="35" t="s">
        <v>45</v>
      </c>
      <c r="B57" s="29"/>
      <c r="C57" s="30">
        <v>8101</v>
      </c>
      <c r="D57" s="30">
        <v>10197</v>
      </c>
      <c r="E57" s="30">
        <v>7216</v>
      </c>
      <c r="F57" s="31"/>
      <c r="G57" s="31"/>
      <c r="H57" s="155">
        <v>23.966</v>
      </c>
      <c r="I57" s="155">
        <v>29.14</v>
      </c>
      <c r="J57" s="155">
        <v>25.577</v>
      </c>
      <c r="K57" s="32"/>
    </row>
    <row r="58" spans="1:11" s="33" customFormat="1" ht="11.25" customHeight="1">
      <c r="A58" s="35" t="s">
        <v>46</v>
      </c>
      <c r="B58" s="29"/>
      <c r="C58" s="30">
        <v>15524</v>
      </c>
      <c r="D58" s="30">
        <v>16656</v>
      </c>
      <c r="E58" s="30">
        <v>8710</v>
      </c>
      <c r="F58" s="31"/>
      <c r="G58" s="31"/>
      <c r="H58" s="155">
        <v>49.568</v>
      </c>
      <c r="I58" s="155">
        <v>25.544</v>
      </c>
      <c r="J58" s="155">
        <v>32.713</v>
      </c>
      <c r="K58" s="32"/>
    </row>
    <row r="59" spans="1:11" s="42" customFormat="1" ht="11.25" customHeight="1">
      <c r="A59" s="36" t="s">
        <v>47</v>
      </c>
      <c r="B59" s="37"/>
      <c r="C59" s="38">
        <v>156379</v>
      </c>
      <c r="D59" s="38">
        <v>123435</v>
      </c>
      <c r="E59" s="38">
        <v>139943</v>
      </c>
      <c r="F59" s="39">
        <v>113.37384048284522</v>
      </c>
      <c r="G59" s="40"/>
      <c r="H59" s="156">
        <v>486.58500000000004</v>
      </c>
      <c r="I59" s="157">
        <v>290.13599999999997</v>
      </c>
      <c r="J59" s="157">
        <v>490.732</v>
      </c>
      <c r="K59" s="41">
        <v>169.13861085835612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690</v>
      </c>
      <c r="D61" s="30">
        <v>705</v>
      </c>
      <c r="E61" s="30">
        <v>750</v>
      </c>
      <c r="F61" s="31"/>
      <c r="G61" s="31"/>
      <c r="H61" s="155">
        <v>1.163</v>
      </c>
      <c r="I61" s="155">
        <v>1.066</v>
      </c>
      <c r="J61" s="155">
        <v>2.025</v>
      </c>
      <c r="K61" s="32"/>
    </row>
    <row r="62" spans="1:11" s="33" customFormat="1" ht="11.25" customHeight="1">
      <c r="A62" s="35" t="s">
        <v>49</v>
      </c>
      <c r="B62" s="29"/>
      <c r="C62" s="30">
        <v>128</v>
      </c>
      <c r="D62" s="30">
        <v>140</v>
      </c>
      <c r="E62" s="30">
        <v>140</v>
      </c>
      <c r="F62" s="31"/>
      <c r="G62" s="31"/>
      <c r="H62" s="155">
        <v>0.175</v>
      </c>
      <c r="I62" s="155">
        <v>0.221</v>
      </c>
      <c r="J62" s="155">
        <v>0.307</v>
      </c>
      <c r="K62" s="32"/>
    </row>
    <row r="63" spans="1:11" s="33" customFormat="1" ht="11.25" customHeight="1">
      <c r="A63" s="35" t="s">
        <v>50</v>
      </c>
      <c r="B63" s="29"/>
      <c r="C63" s="30">
        <v>7519</v>
      </c>
      <c r="D63" s="30">
        <v>7677</v>
      </c>
      <c r="E63" s="30">
        <v>7553</v>
      </c>
      <c r="F63" s="31"/>
      <c r="G63" s="31"/>
      <c r="H63" s="155">
        <v>20.571</v>
      </c>
      <c r="I63" s="155">
        <v>12.546</v>
      </c>
      <c r="J63" s="155">
        <v>23.614</v>
      </c>
      <c r="K63" s="32"/>
    </row>
    <row r="64" spans="1:11" s="42" customFormat="1" ht="11.25" customHeight="1">
      <c r="A64" s="36" t="s">
        <v>51</v>
      </c>
      <c r="B64" s="37"/>
      <c r="C64" s="38">
        <v>8337</v>
      </c>
      <c r="D64" s="38">
        <v>8522</v>
      </c>
      <c r="E64" s="38">
        <v>8443</v>
      </c>
      <c r="F64" s="39">
        <v>99.07298756160526</v>
      </c>
      <c r="G64" s="40"/>
      <c r="H64" s="156">
        <v>21.909000000000002</v>
      </c>
      <c r="I64" s="157">
        <v>13.833</v>
      </c>
      <c r="J64" s="157">
        <v>25.946</v>
      </c>
      <c r="K64" s="41">
        <v>187.5659654449505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11154</v>
      </c>
      <c r="D66" s="38">
        <v>12113</v>
      </c>
      <c r="E66" s="38">
        <v>11567</v>
      </c>
      <c r="F66" s="39">
        <v>95.4924461322546</v>
      </c>
      <c r="G66" s="40"/>
      <c r="H66" s="156">
        <v>15.57</v>
      </c>
      <c r="I66" s="157">
        <v>18.392</v>
      </c>
      <c r="J66" s="157">
        <v>25.899</v>
      </c>
      <c r="K66" s="41">
        <v>140.81665941713788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8409</v>
      </c>
      <c r="D72" s="30">
        <v>9232</v>
      </c>
      <c r="E72" s="30">
        <v>9600</v>
      </c>
      <c r="F72" s="31"/>
      <c r="G72" s="31"/>
      <c r="H72" s="155">
        <v>14.848</v>
      </c>
      <c r="I72" s="155">
        <v>16.753</v>
      </c>
      <c r="J72" s="155">
        <v>29.482</v>
      </c>
      <c r="K72" s="32"/>
    </row>
    <row r="73" spans="1:11" s="33" customFormat="1" ht="11.25" customHeight="1">
      <c r="A73" s="35" t="s">
        <v>57</v>
      </c>
      <c r="B73" s="29"/>
      <c r="C73" s="30">
        <v>782</v>
      </c>
      <c r="D73" s="30">
        <v>910</v>
      </c>
      <c r="E73" s="30">
        <v>914</v>
      </c>
      <c r="F73" s="31"/>
      <c r="G73" s="31"/>
      <c r="H73" s="155">
        <v>2.346</v>
      </c>
      <c r="I73" s="155">
        <v>2.712</v>
      </c>
      <c r="J73" s="155">
        <v>2.406</v>
      </c>
      <c r="K73" s="32"/>
    </row>
    <row r="74" spans="1:11" s="33" customFormat="1" ht="11.25" customHeight="1">
      <c r="A74" s="35" t="s">
        <v>58</v>
      </c>
      <c r="B74" s="29"/>
      <c r="C74" s="30">
        <v>14878</v>
      </c>
      <c r="D74" s="30">
        <v>13634</v>
      </c>
      <c r="E74" s="30">
        <v>13660</v>
      </c>
      <c r="F74" s="31"/>
      <c r="G74" s="31"/>
      <c r="H74" s="155">
        <v>66.951</v>
      </c>
      <c r="I74" s="155">
        <v>25.896</v>
      </c>
      <c r="J74" s="155">
        <v>48.5</v>
      </c>
      <c r="K74" s="32"/>
    </row>
    <row r="75" spans="1:11" s="33" customFormat="1" ht="11.25" customHeight="1">
      <c r="A75" s="35" t="s">
        <v>59</v>
      </c>
      <c r="B75" s="29"/>
      <c r="C75" s="30">
        <v>36689</v>
      </c>
      <c r="D75" s="30">
        <v>5585</v>
      </c>
      <c r="E75" s="30">
        <v>8200</v>
      </c>
      <c r="F75" s="31"/>
      <c r="G75" s="31"/>
      <c r="H75" s="155">
        <v>75.78</v>
      </c>
      <c r="I75" s="155">
        <v>11.414</v>
      </c>
      <c r="J75" s="155">
        <v>9.651</v>
      </c>
      <c r="K75" s="32"/>
    </row>
    <row r="76" spans="1:11" s="33" customFormat="1" ht="11.25" customHeight="1">
      <c r="A76" s="35" t="s">
        <v>60</v>
      </c>
      <c r="B76" s="29"/>
      <c r="C76" s="30">
        <v>690</v>
      </c>
      <c r="D76" s="30">
        <v>969</v>
      </c>
      <c r="E76" s="30">
        <v>242</v>
      </c>
      <c r="F76" s="31"/>
      <c r="G76" s="31"/>
      <c r="H76" s="155">
        <v>2.774</v>
      </c>
      <c r="I76" s="155">
        <v>2.571</v>
      </c>
      <c r="J76" s="155">
        <v>0.726</v>
      </c>
      <c r="K76" s="32"/>
    </row>
    <row r="77" spans="1:11" s="33" customFormat="1" ht="11.25" customHeight="1">
      <c r="A77" s="35" t="s">
        <v>61</v>
      </c>
      <c r="B77" s="29"/>
      <c r="C77" s="30">
        <v>2850</v>
      </c>
      <c r="D77" s="30">
        <v>241</v>
      </c>
      <c r="E77" s="30">
        <v>2715</v>
      </c>
      <c r="F77" s="31"/>
      <c r="G77" s="31"/>
      <c r="H77" s="155">
        <v>10.113</v>
      </c>
      <c r="I77" s="155">
        <v>0.565</v>
      </c>
      <c r="J77" s="155">
        <v>7.227</v>
      </c>
      <c r="K77" s="32"/>
    </row>
    <row r="78" spans="1:11" s="33" customFormat="1" ht="11.25" customHeight="1">
      <c r="A78" s="35" t="s">
        <v>62</v>
      </c>
      <c r="B78" s="29"/>
      <c r="C78" s="30">
        <v>1555</v>
      </c>
      <c r="D78" s="30">
        <v>342</v>
      </c>
      <c r="E78" s="30">
        <v>460</v>
      </c>
      <c r="F78" s="31"/>
      <c r="G78" s="31"/>
      <c r="H78" s="155">
        <v>6.012</v>
      </c>
      <c r="I78" s="155">
        <v>0.972</v>
      </c>
      <c r="J78" s="155">
        <v>1.426</v>
      </c>
      <c r="K78" s="32"/>
    </row>
    <row r="79" spans="1:11" s="33" customFormat="1" ht="11.25" customHeight="1">
      <c r="A79" s="35" t="s">
        <v>63</v>
      </c>
      <c r="B79" s="29"/>
      <c r="C79" s="30">
        <v>7266</v>
      </c>
      <c r="D79" s="30">
        <v>3080</v>
      </c>
      <c r="E79" s="30">
        <v>1700</v>
      </c>
      <c r="F79" s="31"/>
      <c r="G79" s="31"/>
      <c r="H79" s="155">
        <v>28.662</v>
      </c>
      <c r="I79" s="155">
        <v>11.799</v>
      </c>
      <c r="J79" s="155">
        <v>6.46</v>
      </c>
      <c r="K79" s="32"/>
    </row>
    <row r="80" spans="1:11" s="42" customFormat="1" ht="11.25" customHeight="1">
      <c r="A80" s="43" t="s">
        <v>64</v>
      </c>
      <c r="B80" s="37"/>
      <c r="C80" s="38">
        <v>73119</v>
      </c>
      <c r="D80" s="38">
        <v>33993</v>
      </c>
      <c r="E80" s="38">
        <v>37491</v>
      </c>
      <c r="F80" s="39">
        <v>110.29035389639043</v>
      </c>
      <c r="G80" s="40"/>
      <c r="H80" s="156">
        <v>207.48600000000002</v>
      </c>
      <c r="I80" s="157">
        <v>72.682</v>
      </c>
      <c r="J80" s="157">
        <v>105.878</v>
      </c>
      <c r="K80" s="41">
        <v>145.67293139979637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336680</v>
      </c>
      <c r="D87" s="53">
        <v>267098</v>
      </c>
      <c r="E87" s="53">
        <v>286679</v>
      </c>
      <c r="F87" s="54">
        <f>IF(D87&gt;0,100*E87/D87,0)</f>
        <v>107.3310170798733</v>
      </c>
      <c r="G87" s="40"/>
      <c r="H87" s="160">
        <v>1020.669</v>
      </c>
      <c r="I87" s="161">
        <v>612.4250000000001</v>
      </c>
      <c r="J87" s="161">
        <v>996.4430000000001</v>
      </c>
      <c r="K87" s="54">
        <f>IF(I87&gt;0,100*J87/I87,0)</f>
        <v>162.7044944278891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140</v>
      </c>
      <c r="D9" s="30">
        <v>153</v>
      </c>
      <c r="E9" s="30">
        <v>150</v>
      </c>
      <c r="F9" s="31"/>
      <c r="G9" s="31"/>
      <c r="H9" s="155">
        <v>0.291</v>
      </c>
      <c r="I9" s="155">
        <v>0.321</v>
      </c>
      <c r="J9" s="155">
        <v>0.54</v>
      </c>
      <c r="K9" s="32"/>
    </row>
    <row r="10" spans="1:11" s="33" customFormat="1" ht="11.25" customHeight="1">
      <c r="A10" s="35" t="s">
        <v>9</v>
      </c>
      <c r="B10" s="29"/>
      <c r="C10" s="30">
        <v>177</v>
      </c>
      <c r="D10" s="30">
        <v>22</v>
      </c>
      <c r="E10" s="30">
        <v>38</v>
      </c>
      <c r="F10" s="31"/>
      <c r="G10" s="31"/>
      <c r="H10" s="155">
        <v>0.381</v>
      </c>
      <c r="I10" s="155">
        <v>0.052</v>
      </c>
      <c r="J10" s="155">
        <v>0.068</v>
      </c>
      <c r="K10" s="32"/>
    </row>
    <row r="11" spans="1:11" s="33" customFormat="1" ht="11.25" customHeight="1">
      <c r="A11" s="28" t="s">
        <v>10</v>
      </c>
      <c r="B11" s="29"/>
      <c r="C11" s="30">
        <v>231</v>
      </c>
      <c r="D11" s="30">
        <v>634</v>
      </c>
      <c r="E11" s="30">
        <v>231</v>
      </c>
      <c r="F11" s="31"/>
      <c r="G11" s="31"/>
      <c r="H11" s="155">
        <v>0.497</v>
      </c>
      <c r="I11" s="155">
        <v>1.427</v>
      </c>
      <c r="J11" s="155">
        <v>0.347</v>
      </c>
      <c r="K11" s="32"/>
    </row>
    <row r="12" spans="1:11" s="33" customFormat="1" ht="11.25" customHeight="1">
      <c r="A12" s="35" t="s">
        <v>11</v>
      </c>
      <c r="B12" s="29"/>
      <c r="C12" s="30"/>
      <c r="D12" s="30">
        <v>10</v>
      </c>
      <c r="E12" s="30"/>
      <c r="F12" s="31"/>
      <c r="G12" s="31"/>
      <c r="H12" s="155"/>
      <c r="I12" s="155">
        <v>0.019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548</v>
      </c>
      <c r="D13" s="38">
        <v>819</v>
      </c>
      <c r="E13" s="38">
        <v>419</v>
      </c>
      <c r="F13" s="39">
        <v>51.15995115995116</v>
      </c>
      <c r="G13" s="40"/>
      <c r="H13" s="156">
        <v>1.169</v>
      </c>
      <c r="I13" s="157">
        <v>1.819</v>
      </c>
      <c r="J13" s="157">
        <v>0.9550000000000001</v>
      </c>
      <c r="K13" s="41">
        <v>52.501374381528315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127</v>
      </c>
      <c r="D17" s="38">
        <v>158</v>
      </c>
      <c r="E17" s="38">
        <v>152</v>
      </c>
      <c r="F17" s="39">
        <v>96.20253164556962</v>
      </c>
      <c r="G17" s="40"/>
      <c r="H17" s="156">
        <v>0.191</v>
      </c>
      <c r="I17" s="157">
        <v>0.267</v>
      </c>
      <c r="J17" s="157">
        <v>0.343</v>
      </c>
      <c r="K17" s="41">
        <v>128.46441947565543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13107</v>
      </c>
      <c r="D19" s="30">
        <v>13690</v>
      </c>
      <c r="E19" s="30">
        <v>17180</v>
      </c>
      <c r="F19" s="31"/>
      <c r="G19" s="31"/>
      <c r="H19" s="155">
        <v>57.671</v>
      </c>
      <c r="I19" s="155">
        <v>95.83</v>
      </c>
      <c r="J19" s="155">
        <v>116.8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13107</v>
      </c>
      <c r="D22" s="38">
        <v>13690</v>
      </c>
      <c r="E22" s="38">
        <v>17180</v>
      </c>
      <c r="F22" s="39">
        <v>125.49306062819576</v>
      </c>
      <c r="G22" s="40"/>
      <c r="H22" s="156">
        <v>57.671</v>
      </c>
      <c r="I22" s="157">
        <v>95.83</v>
      </c>
      <c r="J22" s="157">
        <v>116.8</v>
      </c>
      <c r="K22" s="41">
        <v>121.88250026087864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83360</v>
      </c>
      <c r="D24" s="38">
        <v>77253</v>
      </c>
      <c r="E24" s="38">
        <v>77527</v>
      </c>
      <c r="F24" s="39">
        <v>100.354678782701</v>
      </c>
      <c r="G24" s="40"/>
      <c r="H24" s="156">
        <v>334.378</v>
      </c>
      <c r="I24" s="157">
        <v>319.902</v>
      </c>
      <c r="J24" s="157">
        <v>328.287</v>
      </c>
      <c r="K24" s="41">
        <v>102.62111521653506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17268</v>
      </c>
      <c r="D26" s="38">
        <v>17490</v>
      </c>
      <c r="E26" s="38">
        <v>19500</v>
      </c>
      <c r="F26" s="39">
        <v>111.49228130360206</v>
      </c>
      <c r="G26" s="40"/>
      <c r="H26" s="156">
        <v>87.095</v>
      </c>
      <c r="I26" s="157">
        <v>84.021</v>
      </c>
      <c r="J26" s="157">
        <v>103</v>
      </c>
      <c r="K26" s="41">
        <v>122.5884005189179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187439</v>
      </c>
      <c r="D28" s="30">
        <v>172787</v>
      </c>
      <c r="E28" s="30">
        <v>178266</v>
      </c>
      <c r="F28" s="31"/>
      <c r="G28" s="31"/>
      <c r="H28" s="155">
        <v>823.947</v>
      </c>
      <c r="I28" s="155">
        <v>702.152</v>
      </c>
      <c r="J28" s="155">
        <v>886.469</v>
      </c>
      <c r="K28" s="32"/>
    </row>
    <row r="29" spans="1:11" s="33" customFormat="1" ht="11.25" customHeight="1">
      <c r="A29" s="35" t="s">
        <v>22</v>
      </c>
      <c r="B29" s="29"/>
      <c r="C29" s="30">
        <v>90345</v>
      </c>
      <c r="D29" s="30">
        <v>102417</v>
      </c>
      <c r="E29" s="30">
        <v>100943</v>
      </c>
      <c r="F29" s="31"/>
      <c r="G29" s="31"/>
      <c r="H29" s="155">
        <v>225.286</v>
      </c>
      <c r="I29" s="155">
        <v>225.549</v>
      </c>
      <c r="J29" s="155">
        <v>323.367</v>
      </c>
      <c r="K29" s="32"/>
    </row>
    <row r="30" spans="1:11" s="33" customFormat="1" ht="11.25" customHeight="1">
      <c r="A30" s="35" t="s">
        <v>23</v>
      </c>
      <c r="B30" s="29"/>
      <c r="C30" s="30">
        <v>168397</v>
      </c>
      <c r="D30" s="30">
        <v>192439</v>
      </c>
      <c r="E30" s="30">
        <v>190620</v>
      </c>
      <c r="F30" s="31"/>
      <c r="G30" s="31"/>
      <c r="H30" s="155">
        <v>461.428</v>
      </c>
      <c r="I30" s="155">
        <v>513.474</v>
      </c>
      <c r="J30" s="155">
        <v>657.258</v>
      </c>
      <c r="K30" s="32"/>
    </row>
    <row r="31" spans="1:11" s="42" customFormat="1" ht="11.25" customHeight="1">
      <c r="A31" s="43" t="s">
        <v>24</v>
      </c>
      <c r="B31" s="37"/>
      <c r="C31" s="38">
        <v>446181</v>
      </c>
      <c r="D31" s="38">
        <v>467643</v>
      </c>
      <c r="E31" s="38">
        <v>469829</v>
      </c>
      <c r="F31" s="39">
        <v>100.4674505979989</v>
      </c>
      <c r="G31" s="40"/>
      <c r="H31" s="156">
        <v>1510.661</v>
      </c>
      <c r="I31" s="157">
        <v>1441.1750000000002</v>
      </c>
      <c r="J31" s="157">
        <v>1867.094</v>
      </c>
      <c r="K31" s="41">
        <v>129.55359342203408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34163</v>
      </c>
      <c r="D33" s="30">
        <v>37235</v>
      </c>
      <c r="E33" s="30">
        <v>35540</v>
      </c>
      <c r="F33" s="31"/>
      <c r="G33" s="31"/>
      <c r="H33" s="155">
        <v>161.925</v>
      </c>
      <c r="I33" s="155">
        <v>138.854</v>
      </c>
      <c r="J33" s="155">
        <v>151.6</v>
      </c>
      <c r="K33" s="32"/>
    </row>
    <row r="34" spans="1:11" s="33" customFormat="1" ht="11.25" customHeight="1">
      <c r="A34" s="35" t="s">
        <v>26</v>
      </c>
      <c r="B34" s="29"/>
      <c r="C34" s="30">
        <v>16381</v>
      </c>
      <c r="D34" s="30">
        <v>19451</v>
      </c>
      <c r="E34" s="30">
        <v>18432</v>
      </c>
      <c r="F34" s="31"/>
      <c r="G34" s="31"/>
      <c r="H34" s="155">
        <v>58.717</v>
      </c>
      <c r="I34" s="155">
        <v>82.24</v>
      </c>
      <c r="J34" s="155">
        <v>60</v>
      </c>
      <c r="K34" s="32"/>
    </row>
    <row r="35" spans="1:11" s="33" customFormat="1" ht="11.25" customHeight="1">
      <c r="A35" s="35" t="s">
        <v>27</v>
      </c>
      <c r="B35" s="29"/>
      <c r="C35" s="30">
        <v>103076</v>
      </c>
      <c r="D35" s="30">
        <v>103450</v>
      </c>
      <c r="E35" s="30">
        <v>104000</v>
      </c>
      <c r="F35" s="31"/>
      <c r="G35" s="31"/>
      <c r="H35" s="155">
        <v>485.786</v>
      </c>
      <c r="I35" s="155">
        <v>295.901</v>
      </c>
      <c r="J35" s="155">
        <v>460</v>
      </c>
      <c r="K35" s="32"/>
    </row>
    <row r="36" spans="1:11" s="33" customFormat="1" ht="11.25" customHeight="1">
      <c r="A36" s="35" t="s">
        <v>28</v>
      </c>
      <c r="B36" s="29"/>
      <c r="C36" s="30">
        <v>13855</v>
      </c>
      <c r="D36" s="30">
        <v>15089</v>
      </c>
      <c r="E36" s="30">
        <v>13370</v>
      </c>
      <c r="F36" s="31"/>
      <c r="G36" s="31"/>
      <c r="H36" s="155">
        <v>45.887</v>
      </c>
      <c r="I36" s="155">
        <v>34.208</v>
      </c>
      <c r="J36" s="155">
        <v>68</v>
      </c>
      <c r="K36" s="32"/>
    </row>
    <row r="37" spans="1:11" s="42" customFormat="1" ht="11.25" customHeight="1">
      <c r="A37" s="36" t="s">
        <v>29</v>
      </c>
      <c r="B37" s="37"/>
      <c r="C37" s="38">
        <v>167475</v>
      </c>
      <c r="D37" s="38">
        <v>175225</v>
      </c>
      <c r="E37" s="38">
        <v>171342</v>
      </c>
      <c r="F37" s="39">
        <v>97.78399201027251</v>
      </c>
      <c r="G37" s="40"/>
      <c r="H37" s="156">
        <v>752.315</v>
      </c>
      <c r="I37" s="157">
        <v>551.203</v>
      </c>
      <c r="J37" s="157">
        <v>739.6</v>
      </c>
      <c r="K37" s="41">
        <v>134.17924067902388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8078</v>
      </c>
      <c r="D39" s="38">
        <v>8189</v>
      </c>
      <c r="E39" s="38">
        <v>8100</v>
      </c>
      <c r="F39" s="39">
        <v>98.9131762119917</v>
      </c>
      <c r="G39" s="40"/>
      <c r="H39" s="156">
        <v>13.433</v>
      </c>
      <c r="I39" s="157">
        <v>11.178</v>
      </c>
      <c r="J39" s="157">
        <v>11.8</v>
      </c>
      <c r="K39" s="41">
        <v>105.56450169976739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39660</v>
      </c>
      <c r="D41" s="30">
        <v>42256</v>
      </c>
      <c r="E41" s="30">
        <v>41882</v>
      </c>
      <c r="F41" s="31"/>
      <c r="G41" s="31"/>
      <c r="H41" s="155">
        <v>120.078</v>
      </c>
      <c r="I41" s="155">
        <v>59.769</v>
      </c>
      <c r="J41" s="155">
        <v>172.903</v>
      </c>
      <c r="K41" s="32"/>
    </row>
    <row r="42" spans="1:11" s="33" customFormat="1" ht="11.25" customHeight="1">
      <c r="A42" s="35" t="s">
        <v>32</v>
      </c>
      <c r="B42" s="29"/>
      <c r="C42" s="30">
        <v>130408</v>
      </c>
      <c r="D42" s="30">
        <v>148051</v>
      </c>
      <c r="E42" s="30">
        <v>174848</v>
      </c>
      <c r="F42" s="31"/>
      <c r="G42" s="31"/>
      <c r="H42" s="155">
        <v>567.115</v>
      </c>
      <c r="I42" s="155">
        <v>589.874</v>
      </c>
      <c r="J42" s="155">
        <v>926.739</v>
      </c>
      <c r="K42" s="32"/>
    </row>
    <row r="43" spans="1:11" s="33" customFormat="1" ht="11.25" customHeight="1">
      <c r="A43" s="35" t="s">
        <v>33</v>
      </c>
      <c r="B43" s="29"/>
      <c r="C43" s="30">
        <v>18548</v>
      </c>
      <c r="D43" s="30">
        <v>22418</v>
      </c>
      <c r="E43" s="30">
        <v>20856</v>
      </c>
      <c r="F43" s="31"/>
      <c r="G43" s="31"/>
      <c r="H43" s="155">
        <v>73.94</v>
      </c>
      <c r="I43" s="155">
        <v>58.318</v>
      </c>
      <c r="J43" s="155">
        <v>90.087</v>
      </c>
      <c r="K43" s="32"/>
    </row>
    <row r="44" spans="1:11" s="33" customFormat="1" ht="11.25" customHeight="1">
      <c r="A44" s="35" t="s">
        <v>34</v>
      </c>
      <c r="B44" s="29"/>
      <c r="C44" s="30">
        <v>106443</v>
      </c>
      <c r="D44" s="30">
        <v>117388</v>
      </c>
      <c r="E44" s="30">
        <v>127842</v>
      </c>
      <c r="F44" s="31"/>
      <c r="G44" s="31"/>
      <c r="H44" s="155">
        <v>475.623</v>
      </c>
      <c r="I44" s="155">
        <v>354.163</v>
      </c>
      <c r="J44" s="155">
        <v>626.692</v>
      </c>
      <c r="K44" s="32"/>
    </row>
    <row r="45" spans="1:11" s="33" customFormat="1" ht="11.25" customHeight="1">
      <c r="A45" s="35" t="s">
        <v>35</v>
      </c>
      <c r="B45" s="29"/>
      <c r="C45" s="30">
        <v>36282</v>
      </c>
      <c r="D45" s="30">
        <v>39074</v>
      </c>
      <c r="E45" s="30">
        <v>37040</v>
      </c>
      <c r="F45" s="31"/>
      <c r="G45" s="31"/>
      <c r="H45" s="155">
        <v>145.976</v>
      </c>
      <c r="I45" s="155">
        <v>75.004</v>
      </c>
      <c r="J45" s="155">
        <v>156.271</v>
      </c>
      <c r="K45" s="32"/>
    </row>
    <row r="46" spans="1:11" s="33" customFormat="1" ht="11.25" customHeight="1">
      <c r="A46" s="35" t="s">
        <v>36</v>
      </c>
      <c r="B46" s="29"/>
      <c r="C46" s="30">
        <v>59137</v>
      </c>
      <c r="D46" s="30">
        <v>60446</v>
      </c>
      <c r="E46" s="30">
        <v>65505</v>
      </c>
      <c r="F46" s="31"/>
      <c r="G46" s="31"/>
      <c r="H46" s="155">
        <v>190.244</v>
      </c>
      <c r="I46" s="155">
        <v>145.264</v>
      </c>
      <c r="J46" s="155">
        <v>266.983</v>
      </c>
      <c r="K46" s="32"/>
    </row>
    <row r="47" spans="1:11" s="33" customFormat="1" ht="11.25" customHeight="1">
      <c r="A47" s="35" t="s">
        <v>37</v>
      </c>
      <c r="B47" s="29"/>
      <c r="C47" s="30">
        <v>78540</v>
      </c>
      <c r="D47" s="30">
        <v>82971</v>
      </c>
      <c r="E47" s="30">
        <v>102011</v>
      </c>
      <c r="F47" s="31"/>
      <c r="G47" s="31"/>
      <c r="H47" s="155">
        <v>274.822</v>
      </c>
      <c r="I47" s="155">
        <v>269.825</v>
      </c>
      <c r="J47" s="155">
        <v>428.635</v>
      </c>
      <c r="K47" s="32"/>
    </row>
    <row r="48" spans="1:11" s="33" customFormat="1" ht="11.25" customHeight="1">
      <c r="A48" s="35" t="s">
        <v>38</v>
      </c>
      <c r="B48" s="29"/>
      <c r="C48" s="30">
        <v>181634</v>
      </c>
      <c r="D48" s="30">
        <v>184161</v>
      </c>
      <c r="E48" s="30">
        <v>197094</v>
      </c>
      <c r="F48" s="31"/>
      <c r="G48" s="31"/>
      <c r="H48" s="155">
        <v>735.749</v>
      </c>
      <c r="I48" s="155">
        <v>473.75</v>
      </c>
      <c r="J48" s="155">
        <v>924.178</v>
      </c>
      <c r="K48" s="32"/>
    </row>
    <row r="49" spans="1:11" s="33" customFormat="1" ht="11.25" customHeight="1">
      <c r="A49" s="35" t="s">
        <v>39</v>
      </c>
      <c r="B49" s="29"/>
      <c r="C49" s="30">
        <v>49442</v>
      </c>
      <c r="D49" s="30">
        <v>52771</v>
      </c>
      <c r="E49" s="30">
        <v>54040</v>
      </c>
      <c r="F49" s="31"/>
      <c r="G49" s="31"/>
      <c r="H49" s="155">
        <v>201.663</v>
      </c>
      <c r="I49" s="155">
        <v>141.822</v>
      </c>
      <c r="J49" s="155">
        <v>236.688</v>
      </c>
      <c r="K49" s="32"/>
    </row>
    <row r="50" spans="1:11" s="42" customFormat="1" ht="11.25" customHeight="1">
      <c r="A50" s="43" t="s">
        <v>40</v>
      </c>
      <c r="B50" s="37"/>
      <c r="C50" s="38">
        <v>700094</v>
      </c>
      <c r="D50" s="38">
        <v>749536</v>
      </c>
      <c r="E50" s="38">
        <v>821118</v>
      </c>
      <c r="F50" s="39">
        <v>109.55017504162575</v>
      </c>
      <c r="G50" s="40"/>
      <c r="H50" s="156">
        <v>2785.2099999999996</v>
      </c>
      <c r="I50" s="157">
        <v>2167.7889999999998</v>
      </c>
      <c r="J50" s="157">
        <v>3829.1760000000004</v>
      </c>
      <c r="K50" s="41">
        <v>176.63970063507108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44469</v>
      </c>
      <c r="D52" s="38">
        <v>53046</v>
      </c>
      <c r="E52" s="38">
        <v>53046</v>
      </c>
      <c r="F52" s="39">
        <v>100</v>
      </c>
      <c r="G52" s="40"/>
      <c r="H52" s="156">
        <v>151.735</v>
      </c>
      <c r="I52" s="157">
        <v>107.904</v>
      </c>
      <c r="J52" s="157">
        <v>107.904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111312</v>
      </c>
      <c r="D54" s="30">
        <v>112826</v>
      </c>
      <c r="E54" s="30">
        <v>104326</v>
      </c>
      <c r="F54" s="31"/>
      <c r="G54" s="31"/>
      <c r="H54" s="155">
        <v>338.277</v>
      </c>
      <c r="I54" s="155">
        <v>351.846</v>
      </c>
      <c r="J54" s="155">
        <v>376.162</v>
      </c>
      <c r="K54" s="32"/>
    </row>
    <row r="55" spans="1:11" s="33" customFormat="1" ht="11.25" customHeight="1">
      <c r="A55" s="35" t="s">
        <v>43</v>
      </c>
      <c r="B55" s="29"/>
      <c r="C55" s="30">
        <v>102298</v>
      </c>
      <c r="D55" s="30">
        <v>104715</v>
      </c>
      <c r="E55" s="30">
        <v>100450</v>
      </c>
      <c r="F55" s="31"/>
      <c r="G55" s="31"/>
      <c r="H55" s="155">
        <v>310.778</v>
      </c>
      <c r="I55" s="155">
        <v>236.945</v>
      </c>
      <c r="J55" s="155">
        <v>391.755</v>
      </c>
      <c r="K55" s="32"/>
    </row>
    <row r="56" spans="1:11" s="33" customFormat="1" ht="11.25" customHeight="1">
      <c r="A56" s="35" t="s">
        <v>44</v>
      </c>
      <c r="B56" s="29"/>
      <c r="C56" s="30">
        <v>195817</v>
      </c>
      <c r="D56" s="30">
        <v>238028</v>
      </c>
      <c r="E56" s="30">
        <v>211150</v>
      </c>
      <c r="F56" s="31"/>
      <c r="G56" s="31"/>
      <c r="H56" s="155">
        <v>588.801</v>
      </c>
      <c r="I56" s="155">
        <v>570.593</v>
      </c>
      <c r="J56" s="155">
        <v>754.925</v>
      </c>
      <c r="K56" s="32"/>
    </row>
    <row r="57" spans="1:11" s="33" customFormat="1" ht="11.25" customHeight="1">
      <c r="A57" s="35" t="s">
        <v>45</v>
      </c>
      <c r="B57" s="29"/>
      <c r="C57" s="30">
        <v>82636</v>
      </c>
      <c r="D57" s="30">
        <v>91748</v>
      </c>
      <c r="E57" s="30">
        <v>95867</v>
      </c>
      <c r="F57" s="31"/>
      <c r="G57" s="31"/>
      <c r="H57" s="155">
        <v>245.965</v>
      </c>
      <c r="I57" s="155">
        <v>262.178</v>
      </c>
      <c r="J57" s="155">
        <v>339.805</v>
      </c>
      <c r="K57" s="32"/>
    </row>
    <row r="58" spans="1:11" s="33" customFormat="1" ht="11.25" customHeight="1">
      <c r="A58" s="35" t="s">
        <v>46</v>
      </c>
      <c r="B58" s="29"/>
      <c r="C58" s="30">
        <v>133477</v>
      </c>
      <c r="D58" s="30">
        <v>133177</v>
      </c>
      <c r="E58" s="30">
        <v>136443</v>
      </c>
      <c r="F58" s="31"/>
      <c r="G58" s="31"/>
      <c r="H58" s="155">
        <v>470.242</v>
      </c>
      <c r="I58" s="155">
        <v>215.451</v>
      </c>
      <c r="J58" s="155">
        <v>512.443</v>
      </c>
      <c r="K58" s="32"/>
    </row>
    <row r="59" spans="1:11" s="42" customFormat="1" ht="11.25" customHeight="1">
      <c r="A59" s="36" t="s">
        <v>47</v>
      </c>
      <c r="B59" s="37"/>
      <c r="C59" s="38">
        <v>625540</v>
      </c>
      <c r="D59" s="38">
        <v>680494</v>
      </c>
      <c r="E59" s="38">
        <v>648236</v>
      </c>
      <c r="F59" s="39">
        <v>95.2596202170776</v>
      </c>
      <c r="G59" s="40"/>
      <c r="H59" s="156">
        <v>1954.063</v>
      </c>
      <c r="I59" s="157">
        <v>1637.013</v>
      </c>
      <c r="J59" s="157">
        <v>2375.09</v>
      </c>
      <c r="K59" s="41">
        <v>145.0868136050233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2061</v>
      </c>
      <c r="D61" s="30">
        <v>2126</v>
      </c>
      <c r="E61" s="30">
        <v>2200</v>
      </c>
      <c r="F61" s="31"/>
      <c r="G61" s="31"/>
      <c r="H61" s="155">
        <v>3.454</v>
      </c>
      <c r="I61" s="155">
        <v>3.24</v>
      </c>
      <c r="J61" s="155">
        <v>6.5</v>
      </c>
      <c r="K61" s="32"/>
    </row>
    <row r="62" spans="1:11" s="33" customFormat="1" ht="11.25" customHeight="1">
      <c r="A62" s="35" t="s">
        <v>49</v>
      </c>
      <c r="B62" s="29"/>
      <c r="C62" s="30">
        <v>2902</v>
      </c>
      <c r="D62" s="30">
        <v>3181</v>
      </c>
      <c r="E62" s="30">
        <v>3181</v>
      </c>
      <c r="F62" s="31"/>
      <c r="G62" s="31"/>
      <c r="H62" s="155">
        <v>3.392</v>
      </c>
      <c r="I62" s="155">
        <v>4.56</v>
      </c>
      <c r="J62" s="155">
        <v>6.6</v>
      </c>
      <c r="K62" s="32"/>
    </row>
    <row r="63" spans="1:11" s="33" customFormat="1" ht="11.25" customHeight="1">
      <c r="A63" s="35" t="s">
        <v>50</v>
      </c>
      <c r="B63" s="29"/>
      <c r="C63" s="30">
        <v>826</v>
      </c>
      <c r="D63" s="30">
        <v>830</v>
      </c>
      <c r="E63" s="30">
        <v>945</v>
      </c>
      <c r="F63" s="31"/>
      <c r="G63" s="31"/>
      <c r="H63" s="155">
        <v>2.261</v>
      </c>
      <c r="I63" s="155">
        <v>1.345</v>
      </c>
      <c r="J63" s="155">
        <v>2.955</v>
      </c>
      <c r="K63" s="32"/>
    </row>
    <row r="64" spans="1:11" s="42" customFormat="1" ht="11.25" customHeight="1">
      <c r="A64" s="36" t="s">
        <v>51</v>
      </c>
      <c r="B64" s="37"/>
      <c r="C64" s="38">
        <v>5789</v>
      </c>
      <c r="D64" s="38">
        <v>6137</v>
      </c>
      <c r="E64" s="38">
        <v>6326</v>
      </c>
      <c r="F64" s="39">
        <v>103.07968062571288</v>
      </c>
      <c r="G64" s="40"/>
      <c r="H64" s="156">
        <v>9.107</v>
      </c>
      <c r="I64" s="157">
        <v>9.145</v>
      </c>
      <c r="J64" s="157">
        <v>16.055</v>
      </c>
      <c r="K64" s="41">
        <v>175.56041552761073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10619</v>
      </c>
      <c r="D66" s="38">
        <v>11227</v>
      </c>
      <c r="E66" s="38">
        <v>21481</v>
      </c>
      <c r="F66" s="39">
        <v>191.33339271399305</v>
      </c>
      <c r="G66" s="40"/>
      <c r="H66" s="156">
        <v>12.582</v>
      </c>
      <c r="I66" s="157">
        <v>14.322</v>
      </c>
      <c r="J66" s="157">
        <v>50.708</v>
      </c>
      <c r="K66" s="41">
        <v>354.05669599217987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55753</v>
      </c>
      <c r="D68" s="30">
        <v>58695</v>
      </c>
      <c r="E68" s="30">
        <v>60000</v>
      </c>
      <c r="F68" s="31"/>
      <c r="G68" s="31"/>
      <c r="H68" s="155">
        <v>232.482</v>
      </c>
      <c r="I68" s="155">
        <v>113.938</v>
      </c>
      <c r="J68" s="155">
        <v>158</v>
      </c>
      <c r="K68" s="32"/>
    </row>
    <row r="69" spans="1:11" s="33" customFormat="1" ht="11.25" customHeight="1">
      <c r="A69" s="35" t="s">
        <v>54</v>
      </c>
      <c r="B69" s="29"/>
      <c r="C69" s="30">
        <v>768</v>
      </c>
      <c r="D69" s="30">
        <v>1059</v>
      </c>
      <c r="E69" s="30">
        <v>840</v>
      </c>
      <c r="F69" s="31"/>
      <c r="G69" s="31"/>
      <c r="H69" s="155">
        <v>2.442</v>
      </c>
      <c r="I69" s="155">
        <v>1.488</v>
      </c>
      <c r="J69" s="155">
        <v>1.8</v>
      </c>
      <c r="K69" s="32"/>
    </row>
    <row r="70" spans="1:11" s="42" customFormat="1" ht="11.25" customHeight="1">
      <c r="A70" s="36" t="s">
        <v>55</v>
      </c>
      <c r="B70" s="37"/>
      <c r="C70" s="38">
        <v>56521</v>
      </c>
      <c r="D70" s="38">
        <v>59754</v>
      </c>
      <c r="E70" s="38">
        <v>60840</v>
      </c>
      <c r="F70" s="39">
        <v>101.81745155136058</v>
      </c>
      <c r="G70" s="40"/>
      <c r="H70" s="156">
        <v>234.924</v>
      </c>
      <c r="I70" s="157">
        <v>115.426</v>
      </c>
      <c r="J70" s="157">
        <v>159.8</v>
      </c>
      <c r="K70" s="41">
        <v>138.443678200752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>
        <v>150</v>
      </c>
      <c r="E72" s="30"/>
      <c r="F72" s="31"/>
      <c r="G72" s="31"/>
      <c r="H72" s="155"/>
      <c r="I72" s="155">
        <v>0.203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8968</v>
      </c>
      <c r="D73" s="30">
        <v>10890</v>
      </c>
      <c r="E73" s="30">
        <v>10799</v>
      </c>
      <c r="F73" s="31"/>
      <c r="G73" s="31"/>
      <c r="H73" s="155">
        <v>49.414</v>
      </c>
      <c r="I73" s="155">
        <v>13.514</v>
      </c>
      <c r="J73" s="155">
        <v>29.632</v>
      </c>
      <c r="K73" s="32"/>
    </row>
    <row r="74" spans="1:11" s="33" customFormat="1" ht="11.25" customHeight="1">
      <c r="A74" s="35" t="s">
        <v>58</v>
      </c>
      <c r="B74" s="29"/>
      <c r="C74" s="30">
        <v>3719</v>
      </c>
      <c r="D74" s="30">
        <v>8426</v>
      </c>
      <c r="E74" s="30">
        <v>9360</v>
      </c>
      <c r="F74" s="31"/>
      <c r="G74" s="31"/>
      <c r="H74" s="155">
        <v>13.76</v>
      </c>
      <c r="I74" s="155">
        <v>16.991</v>
      </c>
      <c r="J74" s="155">
        <v>31.741</v>
      </c>
      <c r="K74" s="32"/>
    </row>
    <row r="75" spans="1:11" s="33" customFormat="1" ht="11.25" customHeight="1">
      <c r="A75" s="35" t="s">
        <v>59</v>
      </c>
      <c r="B75" s="29"/>
      <c r="C75" s="30">
        <v>6640</v>
      </c>
      <c r="D75" s="30">
        <v>36721</v>
      </c>
      <c r="E75" s="30">
        <v>30846</v>
      </c>
      <c r="F75" s="31"/>
      <c r="G75" s="31"/>
      <c r="H75" s="155">
        <v>10.375</v>
      </c>
      <c r="I75" s="155">
        <v>56.199</v>
      </c>
      <c r="J75" s="155">
        <v>28.757</v>
      </c>
      <c r="K75" s="32"/>
    </row>
    <row r="76" spans="1:11" s="33" customFormat="1" ht="11.25" customHeight="1">
      <c r="A76" s="35" t="s">
        <v>60</v>
      </c>
      <c r="B76" s="29"/>
      <c r="C76" s="30">
        <v>612</v>
      </c>
      <c r="D76" s="30">
        <v>816</v>
      </c>
      <c r="E76" s="30">
        <v>1800</v>
      </c>
      <c r="F76" s="31"/>
      <c r="G76" s="31"/>
      <c r="H76" s="155">
        <v>2.176</v>
      </c>
      <c r="I76" s="155">
        <v>1.767</v>
      </c>
      <c r="J76" s="155">
        <v>5.4</v>
      </c>
      <c r="K76" s="32"/>
    </row>
    <row r="77" spans="1:11" s="33" customFormat="1" ht="11.25" customHeight="1">
      <c r="A77" s="35" t="s">
        <v>61</v>
      </c>
      <c r="B77" s="29"/>
      <c r="C77" s="30">
        <v>4275</v>
      </c>
      <c r="D77" s="30">
        <v>7803</v>
      </c>
      <c r="E77" s="30">
        <v>4246</v>
      </c>
      <c r="F77" s="31"/>
      <c r="G77" s="31"/>
      <c r="H77" s="155">
        <v>15.476</v>
      </c>
      <c r="I77" s="155">
        <v>19.195</v>
      </c>
      <c r="J77" s="155">
        <v>12.194</v>
      </c>
      <c r="K77" s="32"/>
    </row>
    <row r="78" spans="1:11" s="33" customFormat="1" ht="11.25" customHeight="1">
      <c r="A78" s="35" t="s">
        <v>62</v>
      </c>
      <c r="B78" s="29"/>
      <c r="C78" s="30">
        <v>12263</v>
      </c>
      <c r="D78" s="30">
        <v>13075</v>
      </c>
      <c r="E78" s="30">
        <v>14100</v>
      </c>
      <c r="F78" s="31"/>
      <c r="G78" s="31"/>
      <c r="H78" s="155">
        <v>48.618</v>
      </c>
      <c r="I78" s="155">
        <v>38.712</v>
      </c>
      <c r="J78" s="155">
        <v>38.07</v>
      </c>
      <c r="K78" s="32"/>
    </row>
    <row r="79" spans="1:11" s="33" customFormat="1" ht="11.25" customHeight="1">
      <c r="A79" s="35" t="s">
        <v>63</v>
      </c>
      <c r="B79" s="29"/>
      <c r="C79" s="30">
        <v>16956</v>
      </c>
      <c r="D79" s="30">
        <v>27720</v>
      </c>
      <c r="E79" s="30">
        <v>31000</v>
      </c>
      <c r="F79" s="31"/>
      <c r="G79" s="31"/>
      <c r="H79" s="155">
        <v>64.268</v>
      </c>
      <c r="I79" s="155">
        <v>83.775</v>
      </c>
      <c r="J79" s="155">
        <v>111.6</v>
      </c>
      <c r="K79" s="32"/>
    </row>
    <row r="80" spans="1:11" s="42" customFormat="1" ht="11.25" customHeight="1">
      <c r="A80" s="43" t="s">
        <v>64</v>
      </c>
      <c r="B80" s="37"/>
      <c r="C80" s="38">
        <v>53433</v>
      </c>
      <c r="D80" s="38">
        <v>105601</v>
      </c>
      <c r="E80" s="38">
        <v>102151</v>
      </c>
      <c r="F80" s="39">
        <v>96.73298548309202</v>
      </c>
      <c r="G80" s="40"/>
      <c r="H80" s="156">
        <v>204.08700000000002</v>
      </c>
      <c r="I80" s="157">
        <v>230.35600000000002</v>
      </c>
      <c r="J80" s="157">
        <v>257.394</v>
      </c>
      <c r="K80" s="41">
        <v>111.73748458907083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123</v>
      </c>
      <c r="D82" s="30">
        <v>105</v>
      </c>
      <c r="E82" s="30">
        <v>105</v>
      </c>
      <c r="F82" s="31"/>
      <c r="G82" s="31"/>
      <c r="H82" s="155">
        <v>0.192</v>
      </c>
      <c r="I82" s="155">
        <v>0.15</v>
      </c>
      <c r="J82" s="155">
        <v>0.15</v>
      </c>
      <c r="K82" s="32"/>
    </row>
    <row r="83" spans="1:11" s="33" customFormat="1" ht="11.25" customHeight="1">
      <c r="A83" s="35" t="s">
        <v>66</v>
      </c>
      <c r="B83" s="29"/>
      <c r="C83" s="30">
        <v>50</v>
      </c>
      <c r="D83" s="30">
        <v>43</v>
      </c>
      <c r="E83" s="30">
        <v>43</v>
      </c>
      <c r="F83" s="31"/>
      <c r="G83" s="31"/>
      <c r="H83" s="155">
        <v>0.053</v>
      </c>
      <c r="I83" s="155">
        <v>0.041</v>
      </c>
      <c r="J83" s="155">
        <v>0.041</v>
      </c>
      <c r="K83" s="32"/>
    </row>
    <row r="84" spans="1:11" s="42" customFormat="1" ht="11.25" customHeight="1">
      <c r="A84" s="36" t="s">
        <v>67</v>
      </c>
      <c r="B84" s="37"/>
      <c r="C84" s="38">
        <v>173</v>
      </c>
      <c r="D84" s="38">
        <v>148</v>
      </c>
      <c r="E84" s="38">
        <v>148</v>
      </c>
      <c r="F84" s="39">
        <v>100</v>
      </c>
      <c r="G84" s="40"/>
      <c r="H84" s="156">
        <v>0.245</v>
      </c>
      <c r="I84" s="157">
        <v>0.191</v>
      </c>
      <c r="J84" s="157">
        <v>0.191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2232782</v>
      </c>
      <c r="D87" s="53">
        <v>2426410</v>
      </c>
      <c r="E87" s="53">
        <v>2477395</v>
      </c>
      <c r="F87" s="54">
        <f>IF(D87&gt;0,100*E87/D87,0)</f>
        <v>102.10125246763738</v>
      </c>
      <c r="G87" s="40"/>
      <c r="H87" s="160">
        <v>8108.866</v>
      </c>
      <c r="I87" s="161">
        <v>6787.541</v>
      </c>
      <c r="J87" s="161">
        <v>9964.197000000002</v>
      </c>
      <c r="K87" s="54">
        <f>IF(I87&gt;0,100*J87/I87,0)</f>
        <v>146.80127899043265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166" zoomScaleSheetLayoutView="166" zoomScalePageLayoutView="0" workbookViewId="0" topLeftCell="B1">
      <selection activeCell="L24" sqref="L2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8515625" style="62" bestFit="1" customWidth="1"/>
    <col min="4" max="4" width="13.28125" style="62" bestFit="1" customWidth="1"/>
    <col min="5" max="5" width="9.7109375" style="62" bestFit="1" customWidth="1"/>
    <col min="6" max="6" width="9.140625" style="62" bestFit="1" customWidth="1"/>
    <col min="7" max="7" width="0.71875" style="62" customWidth="1"/>
    <col min="8" max="8" width="11.8515625" style="62" bestFit="1" customWidth="1"/>
    <col min="9" max="9" width="13.28125" style="62" bestFit="1" customWidth="1"/>
    <col min="10" max="10" width="10.57421875" style="62" bestFit="1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5" t="s">
        <v>70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6" t="s">
        <v>3</v>
      </c>
      <c r="D4" s="197"/>
      <c r="E4" s="197"/>
      <c r="F4" s="198"/>
      <c r="G4" s="9"/>
      <c r="H4" s="199" t="s">
        <v>4</v>
      </c>
      <c r="I4" s="200"/>
      <c r="J4" s="200"/>
      <c r="K4" s="201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337</v>
      </c>
      <c r="D7" s="21" t="s">
        <v>7</v>
      </c>
      <c r="E7" s="21">
        <v>9</v>
      </c>
      <c r="F7" s="22" t="str">
        <f>CONCATENATE(D6,"=100")</f>
        <v>2019=100</v>
      </c>
      <c r="G7" s="23"/>
      <c r="H7" s="20" t="s">
        <v>337</v>
      </c>
      <c r="I7" s="21" t="s">
        <v>7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140</v>
      </c>
      <c r="D9" s="30">
        <v>153</v>
      </c>
      <c r="E9" s="30">
        <v>150</v>
      </c>
      <c r="F9" s="31"/>
      <c r="G9" s="31"/>
      <c r="H9" s="155">
        <v>0.291</v>
      </c>
      <c r="I9" s="155">
        <v>0.321</v>
      </c>
      <c r="J9" s="155">
        <v>0.54</v>
      </c>
      <c r="K9" s="32"/>
    </row>
    <row r="10" spans="1:11" s="33" customFormat="1" ht="11.25" customHeight="1">
      <c r="A10" s="35" t="s">
        <v>9</v>
      </c>
      <c r="B10" s="29"/>
      <c r="C10" s="30">
        <v>177</v>
      </c>
      <c r="D10" s="30">
        <v>22</v>
      </c>
      <c r="E10" s="30">
        <v>38</v>
      </c>
      <c r="F10" s="31"/>
      <c r="G10" s="31"/>
      <c r="H10" s="155">
        <v>0.381</v>
      </c>
      <c r="I10" s="155">
        <v>0.052</v>
      </c>
      <c r="J10" s="155">
        <v>0.068</v>
      </c>
      <c r="K10" s="32"/>
    </row>
    <row r="11" spans="1:11" s="33" customFormat="1" ht="11.25" customHeight="1">
      <c r="A11" s="28" t="s">
        <v>10</v>
      </c>
      <c r="B11" s="29"/>
      <c r="C11" s="30">
        <v>231</v>
      </c>
      <c r="D11" s="30">
        <v>634</v>
      </c>
      <c r="E11" s="30">
        <v>231</v>
      </c>
      <c r="F11" s="31"/>
      <c r="G11" s="31"/>
      <c r="H11" s="155">
        <v>0.497</v>
      </c>
      <c r="I11" s="155">
        <v>1.427</v>
      </c>
      <c r="J11" s="155">
        <v>0.347</v>
      </c>
      <c r="K11" s="32"/>
    </row>
    <row r="12" spans="1:11" s="33" customFormat="1" ht="11.25" customHeight="1">
      <c r="A12" s="35" t="s">
        <v>11</v>
      </c>
      <c r="B12" s="29"/>
      <c r="C12" s="30"/>
      <c r="D12" s="30">
        <v>10</v>
      </c>
      <c r="E12" s="30"/>
      <c r="F12" s="31"/>
      <c r="G12" s="31"/>
      <c r="H12" s="155"/>
      <c r="I12" s="155">
        <v>0.019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548</v>
      </c>
      <c r="D13" s="38">
        <v>819</v>
      </c>
      <c r="E13" s="38">
        <v>419</v>
      </c>
      <c r="F13" s="39">
        <v>51.15995115995116</v>
      </c>
      <c r="G13" s="40"/>
      <c r="H13" s="156">
        <v>1.169</v>
      </c>
      <c r="I13" s="157">
        <v>1.819</v>
      </c>
      <c r="J13" s="157">
        <v>0.9550000000000001</v>
      </c>
      <c r="K13" s="41">
        <v>52.501374381528315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127</v>
      </c>
      <c r="D17" s="38">
        <v>158</v>
      </c>
      <c r="E17" s="38">
        <v>152</v>
      </c>
      <c r="F17" s="39">
        <v>96.20253164556962</v>
      </c>
      <c r="G17" s="40"/>
      <c r="H17" s="156">
        <v>0.191</v>
      </c>
      <c r="I17" s="157">
        <v>0.267</v>
      </c>
      <c r="J17" s="157">
        <v>0.343</v>
      </c>
      <c r="K17" s="41">
        <v>128.46441947565543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13107</v>
      </c>
      <c r="D19" s="30">
        <v>13690</v>
      </c>
      <c r="E19" s="30">
        <v>17180</v>
      </c>
      <c r="F19" s="31"/>
      <c r="G19" s="31"/>
      <c r="H19" s="155">
        <v>57.671</v>
      </c>
      <c r="I19" s="155">
        <v>95.83</v>
      </c>
      <c r="J19" s="155">
        <v>116.8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13107</v>
      </c>
      <c r="D22" s="38">
        <v>13690</v>
      </c>
      <c r="E22" s="38">
        <v>17180</v>
      </c>
      <c r="F22" s="39">
        <v>125.49306062819576</v>
      </c>
      <c r="G22" s="40"/>
      <c r="H22" s="156">
        <v>57.671</v>
      </c>
      <c r="I22" s="157">
        <v>95.83</v>
      </c>
      <c r="J22" s="157">
        <v>116.8</v>
      </c>
      <c r="K22" s="41">
        <v>121.88250026087864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83360</v>
      </c>
      <c r="D24" s="38">
        <v>77253</v>
      </c>
      <c r="E24" s="38">
        <v>77527</v>
      </c>
      <c r="F24" s="39">
        <v>100.354678782701</v>
      </c>
      <c r="G24" s="40"/>
      <c r="H24" s="156">
        <v>334.378</v>
      </c>
      <c r="I24" s="157">
        <v>319.902</v>
      </c>
      <c r="J24" s="157">
        <v>328.287</v>
      </c>
      <c r="K24" s="41">
        <v>102.62111521653506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17268</v>
      </c>
      <c r="D26" s="38">
        <v>17490</v>
      </c>
      <c r="E26" s="38">
        <v>19500</v>
      </c>
      <c r="F26" s="39">
        <v>111.49228130360206</v>
      </c>
      <c r="G26" s="40"/>
      <c r="H26" s="156">
        <v>87.095</v>
      </c>
      <c r="I26" s="157">
        <v>84.021</v>
      </c>
      <c r="J26" s="157">
        <v>103</v>
      </c>
      <c r="K26" s="41">
        <v>122.5884005189179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190560</v>
      </c>
      <c r="D28" s="30">
        <v>175701</v>
      </c>
      <c r="E28" s="30">
        <v>181904</v>
      </c>
      <c r="F28" s="31"/>
      <c r="G28" s="31"/>
      <c r="H28" s="155">
        <v>836.325</v>
      </c>
      <c r="I28" s="155">
        <v>712.457</v>
      </c>
      <c r="J28" s="155">
        <v>904.092</v>
      </c>
      <c r="K28" s="32"/>
    </row>
    <row r="29" spans="1:11" s="33" customFormat="1" ht="11.25" customHeight="1">
      <c r="A29" s="35" t="s">
        <v>22</v>
      </c>
      <c r="B29" s="29"/>
      <c r="C29" s="30">
        <v>92247</v>
      </c>
      <c r="D29" s="30">
        <v>104527</v>
      </c>
      <c r="E29" s="30">
        <v>103003</v>
      </c>
      <c r="F29" s="31"/>
      <c r="G29" s="31"/>
      <c r="H29" s="155">
        <v>229.484</v>
      </c>
      <c r="I29" s="155">
        <v>230.324</v>
      </c>
      <c r="J29" s="155">
        <v>330.286</v>
      </c>
      <c r="K29" s="32"/>
    </row>
    <row r="30" spans="1:11" s="33" customFormat="1" ht="11.25" customHeight="1">
      <c r="A30" s="35" t="s">
        <v>23</v>
      </c>
      <c r="B30" s="29"/>
      <c r="C30" s="30">
        <v>171834</v>
      </c>
      <c r="D30" s="30">
        <v>196366</v>
      </c>
      <c r="E30" s="30">
        <v>194510</v>
      </c>
      <c r="F30" s="31"/>
      <c r="G30" s="31"/>
      <c r="H30" s="155">
        <v>470.844</v>
      </c>
      <c r="I30" s="155">
        <v>523.95</v>
      </c>
      <c r="J30" s="155">
        <v>670.671</v>
      </c>
      <c r="K30" s="32"/>
    </row>
    <row r="31" spans="1:11" s="42" customFormat="1" ht="11.25" customHeight="1">
      <c r="A31" s="43" t="s">
        <v>24</v>
      </c>
      <c r="B31" s="37"/>
      <c r="C31" s="38">
        <v>454641</v>
      </c>
      <c r="D31" s="38">
        <v>476594</v>
      </c>
      <c r="E31" s="38">
        <v>479417</v>
      </c>
      <c r="F31" s="39">
        <v>100.59232806120094</v>
      </c>
      <c r="G31" s="40"/>
      <c r="H31" s="156">
        <v>1536.653</v>
      </c>
      <c r="I31" s="157">
        <v>1466.731</v>
      </c>
      <c r="J31" s="157">
        <v>1905.049</v>
      </c>
      <c r="K31" s="41">
        <v>129.88400736058622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34496</v>
      </c>
      <c r="D33" s="30">
        <v>37611</v>
      </c>
      <c r="E33" s="30">
        <v>35900</v>
      </c>
      <c r="F33" s="31"/>
      <c r="G33" s="31"/>
      <c r="H33" s="155">
        <v>163.417</v>
      </c>
      <c r="I33" s="155">
        <v>140.257</v>
      </c>
      <c r="J33" s="155">
        <v>153</v>
      </c>
      <c r="K33" s="32"/>
    </row>
    <row r="34" spans="1:11" s="33" customFormat="1" ht="11.25" customHeight="1">
      <c r="A34" s="35" t="s">
        <v>26</v>
      </c>
      <c r="B34" s="29"/>
      <c r="C34" s="30">
        <v>17064</v>
      </c>
      <c r="D34" s="30">
        <v>20261</v>
      </c>
      <c r="E34" s="30">
        <v>19200</v>
      </c>
      <c r="F34" s="31"/>
      <c r="G34" s="31"/>
      <c r="H34" s="155">
        <v>60.658</v>
      </c>
      <c r="I34" s="155">
        <v>84.959</v>
      </c>
      <c r="J34" s="155">
        <v>62</v>
      </c>
      <c r="K34" s="32"/>
    </row>
    <row r="35" spans="1:11" s="33" customFormat="1" ht="11.25" customHeight="1">
      <c r="A35" s="35" t="s">
        <v>27</v>
      </c>
      <c r="B35" s="29"/>
      <c r="C35" s="30">
        <v>103594</v>
      </c>
      <c r="D35" s="30">
        <v>103865</v>
      </c>
      <c r="E35" s="30">
        <v>104450</v>
      </c>
      <c r="F35" s="31"/>
      <c r="G35" s="31"/>
      <c r="H35" s="155">
        <v>488.227</v>
      </c>
      <c r="I35" s="155">
        <v>297.089</v>
      </c>
      <c r="J35" s="155">
        <v>462</v>
      </c>
      <c r="K35" s="32"/>
    </row>
    <row r="36" spans="1:11" s="33" customFormat="1" ht="11.25" customHeight="1">
      <c r="A36" s="35" t="s">
        <v>28</v>
      </c>
      <c r="B36" s="29"/>
      <c r="C36" s="30">
        <v>13855</v>
      </c>
      <c r="D36" s="30">
        <v>15089</v>
      </c>
      <c r="E36" s="30">
        <v>13370</v>
      </c>
      <c r="F36" s="31"/>
      <c r="G36" s="31"/>
      <c r="H36" s="155">
        <v>45.887</v>
      </c>
      <c r="I36" s="155">
        <v>34.208</v>
      </c>
      <c r="J36" s="155">
        <v>68</v>
      </c>
      <c r="K36" s="32"/>
    </row>
    <row r="37" spans="1:11" s="42" customFormat="1" ht="11.25" customHeight="1">
      <c r="A37" s="36" t="s">
        <v>29</v>
      </c>
      <c r="B37" s="37"/>
      <c r="C37" s="38">
        <v>169009</v>
      </c>
      <c r="D37" s="38">
        <v>176826</v>
      </c>
      <c r="E37" s="38">
        <v>172920</v>
      </c>
      <c r="F37" s="39">
        <v>97.79104882766109</v>
      </c>
      <c r="G37" s="40"/>
      <c r="H37" s="156">
        <v>758.1889999999999</v>
      </c>
      <c r="I37" s="157">
        <v>556.513</v>
      </c>
      <c r="J37" s="157">
        <v>745</v>
      </c>
      <c r="K37" s="41">
        <v>133.86928966618927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20194</v>
      </c>
      <c r="D39" s="38">
        <v>20472</v>
      </c>
      <c r="E39" s="38">
        <v>20100</v>
      </c>
      <c r="F39" s="39">
        <v>98.18288393903869</v>
      </c>
      <c r="G39" s="40"/>
      <c r="H39" s="156">
        <v>33.582</v>
      </c>
      <c r="I39" s="157">
        <v>27.944</v>
      </c>
      <c r="J39" s="157">
        <v>29.6</v>
      </c>
      <c r="K39" s="41">
        <v>105.92613799026626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50688</v>
      </c>
      <c r="D41" s="30">
        <v>52634</v>
      </c>
      <c r="E41" s="30">
        <v>54419</v>
      </c>
      <c r="F41" s="31"/>
      <c r="G41" s="31"/>
      <c r="H41" s="155">
        <v>150.574</v>
      </c>
      <c r="I41" s="155">
        <v>74.916</v>
      </c>
      <c r="J41" s="155">
        <v>223.978</v>
      </c>
      <c r="K41" s="32"/>
    </row>
    <row r="42" spans="1:11" s="33" customFormat="1" ht="11.25" customHeight="1">
      <c r="A42" s="35" t="s">
        <v>32</v>
      </c>
      <c r="B42" s="29"/>
      <c r="C42" s="30">
        <v>134708</v>
      </c>
      <c r="D42" s="30">
        <v>152551</v>
      </c>
      <c r="E42" s="30">
        <v>179848</v>
      </c>
      <c r="F42" s="31"/>
      <c r="G42" s="31"/>
      <c r="H42" s="155">
        <v>585.708</v>
      </c>
      <c r="I42" s="155">
        <v>607.613</v>
      </c>
      <c r="J42" s="155">
        <v>953.109</v>
      </c>
      <c r="K42" s="32"/>
    </row>
    <row r="43" spans="1:11" s="33" customFormat="1" ht="11.25" customHeight="1">
      <c r="A43" s="35" t="s">
        <v>33</v>
      </c>
      <c r="B43" s="29"/>
      <c r="C43" s="30">
        <v>19744</v>
      </c>
      <c r="D43" s="30">
        <v>23712</v>
      </c>
      <c r="E43" s="30">
        <v>22143</v>
      </c>
      <c r="F43" s="31"/>
      <c r="G43" s="31"/>
      <c r="H43" s="155">
        <v>78.096</v>
      </c>
      <c r="I43" s="155">
        <v>60.641</v>
      </c>
      <c r="J43" s="155">
        <v>95.184</v>
      </c>
      <c r="K43" s="32"/>
    </row>
    <row r="44" spans="1:11" s="33" customFormat="1" ht="11.25" customHeight="1">
      <c r="A44" s="35" t="s">
        <v>34</v>
      </c>
      <c r="B44" s="29"/>
      <c r="C44" s="30">
        <v>116443</v>
      </c>
      <c r="D44" s="30">
        <v>127388</v>
      </c>
      <c r="E44" s="30">
        <v>137842</v>
      </c>
      <c r="F44" s="31"/>
      <c r="G44" s="31"/>
      <c r="H44" s="155">
        <v>520.422</v>
      </c>
      <c r="I44" s="155">
        <v>384.207</v>
      </c>
      <c r="J44" s="155">
        <v>675.719</v>
      </c>
      <c r="K44" s="32"/>
    </row>
    <row r="45" spans="1:11" s="33" customFormat="1" ht="11.25" customHeight="1">
      <c r="A45" s="35" t="s">
        <v>35</v>
      </c>
      <c r="B45" s="29"/>
      <c r="C45" s="30">
        <v>37282</v>
      </c>
      <c r="D45" s="30">
        <v>40074</v>
      </c>
      <c r="E45" s="30">
        <v>38040</v>
      </c>
      <c r="F45" s="31"/>
      <c r="G45" s="31"/>
      <c r="H45" s="155">
        <v>149.866</v>
      </c>
      <c r="I45" s="155">
        <v>76.603</v>
      </c>
      <c r="J45" s="155">
        <v>160.388</v>
      </c>
      <c r="K45" s="32"/>
    </row>
    <row r="46" spans="1:11" s="33" customFormat="1" ht="11.25" customHeight="1">
      <c r="A46" s="35" t="s">
        <v>36</v>
      </c>
      <c r="B46" s="29"/>
      <c r="C46" s="30">
        <v>74137</v>
      </c>
      <c r="D46" s="30">
        <v>75446</v>
      </c>
      <c r="E46" s="30">
        <v>80505</v>
      </c>
      <c r="F46" s="31"/>
      <c r="G46" s="31"/>
      <c r="H46" s="155">
        <v>237.336</v>
      </c>
      <c r="I46" s="155">
        <v>180.48</v>
      </c>
      <c r="J46" s="155">
        <v>327.983</v>
      </c>
      <c r="K46" s="32"/>
    </row>
    <row r="47" spans="1:11" s="33" customFormat="1" ht="11.25" customHeight="1">
      <c r="A47" s="35" t="s">
        <v>37</v>
      </c>
      <c r="B47" s="29"/>
      <c r="C47" s="30">
        <v>86580</v>
      </c>
      <c r="D47" s="30">
        <v>91011</v>
      </c>
      <c r="E47" s="30">
        <v>107051</v>
      </c>
      <c r="F47" s="31"/>
      <c r="G47" s="31"/>
      <c r="H47" s="155">
        <v>302.559</v>
      </c>
      <c r="I47" s="155">
        <v>295.402</v>
      </c>
      <c r="J47" s="155">
        <v>449.462</v>
      </c>
      <c r="K47" s="32"/>
    </row>
    <row r="48" spans="1:11" s="33" customFormat="1" ht="11.25" customHeight="1">
      <c r="A48" s="35" t="s">
        <v>38</v>
      </c>
      <c r="B48" s="29"/>
      <c r="C48" s="30">
        <v>183384</v>
      </c>
      <c r="D48" s="30">
        <v>186011</v>
      </c>
      <c r="E48" s="30">
        <v>198844</v>
      </c>
      <c r="F48" s="31"/>
      <c r="G48" s="31"/>
      <c r="H48" s="155">
        <v>742.837</v>
      </c>
      <c r="I48" s="155">
        <v>478.457</v>
      </c>
      <c r="J48" s="155">
        <v>932.386</v>
      </c>
      <c r="K48" s="32"/>
    </row>
    <row r="49" spans="1:11" s="33" customFormat="1" ht="11.25" customHeight="1">
      <c r="A49" s="35" t="s">
        <v>39</v>
      </c>
      <c r="B49" s="29"/>
      <c r="C49" s="30">
        <v>61802</v>
      </c>
      <c r="D49" s="30">
        <v>65963</v>
      </c>
      <c r="E49" s="30">
        <v>67549</v>
      </c>
      <c r="F49" s="31"/>
      <c r="G49" s="31"/>
      <c r="H49" s="155">
        <v>252.076</v>
      </c>
      <c r="I49" s="155">
        <v>177.276</v>
      </c>
      <c r="J49" s="155">
        <v>295.856</v>
      </c>
      <c r="K49" s="32"/>
    </row>
    <row r="50" spans="1:11" s="42" customFormat="1" ht="11.25" customHeight="1">
      <c r="A50" s="43" t="s">
        <v>40</v>
      </c>
      <c r="B50" s="37"/>
      <c r="C50" s="38">
        <v>764768</v>
      </c>
      <c r="D50" s="38">
        <v>814790</v>
      </c>
      <c r="E50" s="38">
        <v>886241</v>
      </c>
      <c r="F50" s="39">
        <v>108.76925342726346</v>
      </c>
      <c r="G50" s="40"/>
      <c r="H50" s="156">
        <v>3019.474</v>
      </c>
      <c r="I50" s="157">
        <v>2335.595</v>
      </c>
      <c r="J50" s="157">
        <v>4114.0650000000005</v>
      </c>
      <c r="K50" s="41">
        <v>176.14633530213933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45376</v>
      </c>
      <c r="D52" s="38">
        <v>53992</v>
      </c>
      <c r="E52" s="38">
        <v>53992</v>
      </c>
      <c r="F52" s="39">
        <v>100</v>
      </c>
      <c r="G52" s="40"/>
      <c r="H52" s="156">
        <v>154.575</v>
      </c>
      <c r="I52" s="157">
        <v>109.848</v>
      </c>
      <c r="J52" s="157">
        <v>109.848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131429</v>
      </c>
      <c r="D54" s="30">
        <v>133326</v>
      </c>
      <c r="E54" s="30">
        <v>125784</v>
      </c>
      <c r="F54" s="31"/>
      <c r="G54" s="31"/>
      <c r="H54" s="155">
        <v>391.928</v>
      </c>
      <c r="I54" s="155">
        <v>405.346</v>
      </c>
      <c r="J54" s="155">
        <v>445.004</v>
      </c>
      <c r="K54" s="32"/>
    </row>
    <row r="55" spans="1:11" s="33" customFormat="1" ht="11.25" customHeight="1">
      <c r="A55" s="35" t="s">
        <v>43</v>
      </c>
      <c r="B55" s="29"/>
      <c r="C55" s="30">
        <v>146140</v>
      </c>
      <c r="D55" s="30">
        <v>149592</v>
      </c>
      <c r="E55" s="30">
        <v>143500</v>
      </c>
      <c r="F55" s="31"/>
      <c r="G55" s="31"/>
      <c r="H55" s="155">
        <v>451.368</v>
      </c>
      <c r="I55" s="155">
        <v>344.101</v>
      </c>
      <c r="J55" s="155">
        <v>542.43</v>
      </c>
      <c r="K55" s="32"/>
    </row>
    <row r="56" spans="1:11" s="33" customFormat="1" ht="11.25" customHeight="1">
      <c r="A56" s="35" t="s">
        <v>44</v>
      </c>
      <c r="B56" s="29"/>
      <c r="C56" s="30">
        <v>264612</v>
      </c>
      <c r="D56" s="30">
        <v>269233</v>
      </c>
      <c r="E56" s="30">
        <v>270659</v>
      </c>
      <c r="F56" s="31"/>
      <c r="G56" s="31"/>
      <c r="H56" s="155">
        <v>807.611</v>
      </c>
      <c r="I56" s="155">
        <v>645.389</v>
      </c>
      <c r="J56" s="155">
        <v>967.85</v>
      </c>
      <c r="K56" s="32"/>
    </row>
    <row r="57" spans="1:11" s="33" customFormat="1" ht="11.25" customHeight="1">
      <c r="A57" s="35" t="s">
        <v>45</v>
      </c>
      <c r="B57" s="29"/>
      <c r="C57" s="30">
        <v>90737</v>
      </c>
      <c r="D57" s="30">
        <v>101945</v>
      </c>
      <c r="E57" s="30">
        <v>103083</v>
      </c>
      <c r="F57" s="31"/>
      <c r="G57" s="31"/>
      <c r="H57" s="155">
        <v>269.931</v>
      </c>
      <c r="I57" s="155">
        <v>291.318</v>
      </c>
      <c r="J57" s="155">
        <v>365.382</v>
      </c>
      <c r="K57" s="32"/>
    </row>
    <row r="58" spans="1:11" s="33" customFormat="1" ht="11.25" customHeight="1">
      <c r="A58" s="35" t="s">
        <v>46</v>
      </c>
      <c r="B58" s="29"/>
      <c r="C58" s="30">
        <v>149001</v>
      </c>
      <c r="D58" s="30">
        <v>149833</v>
      </c>
      <c r="E58" s="30">
        <v>145153</v>
      </c>
      <c r="F58" s="31"/>
      <c r="G58" s="31"/>
      <c r="H58" s="155">
        <v>519.81</v>
      </c>
      <c r="I58" s="155">
        <v>240.995</v>
      </c>
      <c r="J58" s="155">
        <v>545.156</v>
      </c>
      <c r="K58" s="32"/>
    </row>
    <row r="59" spans="1:11" s="42" customFormat="1" ht="11.25" customHeight="1">
      <c r="A59" s="36" t="s">
        <v>47</v>
      </c>
      <c r="B59" s="37"/>
      <c r="C59" s="38">
        <v>781919</v>
      </c>
      <c r="D59" s="38">
        <v>803929</v>
      </c>
      <c r="E59" s="38">
        <v>788179</v>
      </c>
      <c r="F59" s="39">
        <v>98.04087176852683</v>
      </c>
      <c r="G59" s="40"/>
      <c r="H59" s="156">
        <v>2440.648</v>
      </c>
      <c r="I59" s="157">
        <v>1927.149</v>
      </c>
      <c r="J59" s="157">
        <v>2865.822</v>
      </c>
      <c r="K59" s="41">
        <v>148.70785808466292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2751</v>
      </c>
      <c r="D61" s="30">
        <v>2831</v>
      </c>
      <c r="E61" s="30">
        <v>2950</v>
      </c>
      <c r="F61" s="31"/>
      <c r="G61" s="31"/>
      <c r="H61" s="155">
        <v>4.617</v>
      </c>
      <c r="I61" s="155">
        <v>4.306</v>
      </c>
      <c r="J61" s="155">
        <v>8.525</v>
      </c>
      <c r="K61" s="32"/>
    </row>
    <row r="62" spans="1:11" s="33" customFormat="1" ht="11.25" customHeight="1">
      <c r="A62" s="35" t="s">
        <v>49</v>
      </c>
      <c r="B62" s="29"/>
      <c r="C62" s="30">
        <v>3030</v>
      </c>
      <c r="D62" s="30">
        <v>3321</v>
      </c>
      <c r="E62" s="30">
        <v>3321</v>
      </c>
      <c r="F62" s="31"/>
      <c r="G62" s="31"/>
      <c r="H62" s="155">
        <v>3.567</v>
      </c>
      <c r="I62" s="155">
        <v>4.781</v>
      </c>
      <c r="J62" s="155">
        <v>6.907</v>
      </c>
      <c r="K62" s="32"/>
    </row>
    <row r="63" spans="1:11" s="33" customFormat="1" ht="11.25" customHeight="1">
      <c r="A63" s="35" t="s">
        <v>50</v>
      </c>
      <c r="B63" s="29"/>
      <c r="C63" s="30">
        <v>8345</v>
      </c>
      <c r="D63" s="30">
        <v>8507</v>
      </c>
      <c r="E63" s="30">
        <v>8498</v>
      </c>
      <c r="F63" s="31"/>
      <c r="G63" s="31"/>
      <c r="H63" s="155">
        <v>22.832</v>
      </c>
      <c r="I63" s="155">
        <v>13.891</v>
      </c>
      <c r="J63" s="155">
        <v>26.569</v>
      </c>
      <c r="K63" s="32"/>
    </row>
    <row r="64" spans="1:11" s="42" customFormat="1" ht="11.25" customHeight="1">
      <c r="A64" s="36" t="s">
        <v>51</v>
      </c>
      <c r="B64" s="37"/>
      <c r="C64" s="38">
        <v>14126</v>
      </c>
      <c r="D64" s="38">
        <v>14659</v>
      </c>
      <c r="E64" s="38">
        <v>14769</v>
      </c>
      <c r="F64" s="39">
        <v>100.75039225049457</v>
      </c>
      <c r="G64" s="40"/>
      <c r="H64" s="156">
        <v>31.016000000000002</v>
      </c>
      <c r="I64" s="157">
        <v>22.978</v>
      </c>
      <c r="J64" s="157">
        <v>42.001</v>
      </c>
      <c r="K64" s="41">
        <v>182.78788406301678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21773</v>
      </c>
      <c r="D66" s="38">
        <v>23340</v>
      </c>
      <c r="E66" s="38">
        <v>33048</v>
      </c>
      <c r="F66" s="39">
        <v>141.59383033419024</v>
      </c>
      <c r="G66" s="40"/>
      <c r="H66" s="156">
        <v>28.152</v>
      </c>
      <c r="I66" s="157">
        <v>32.714</v>
      </c>
      <c r="J66" s="157">
        <v>76.607</v>
      </c>
      <c r="K66" s="41">
        <v>234.1719141651892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55753</v>
      </c>
      <c r="D68" s="30">
        <v>58695</v>
      </c>
      <c r="E68" s="30">
        <v>60000</v>
      </c>
      <c r="F68" s="31"/>
      <c r="G68" s="31"/>
      <c r="H68" s="155">
        <v>232.482</v>
      </c>
      <c r="I68" s="155">
        <v>113.938</v>
      </c>
      <c r="J68" s="155">
        <v>158</v>
      </c>
      <c r="K68" s="32"/>
    </row>
    <row r="69" spans="1:11" s="33" customFormat="1" ht="11.25" customHeight="1">
      <c r="A69" s="35" t="s">
        <v>54</v>
      </c>
      <c r="B69" s="29"/>
      <c r="C69" s="30">
        <v>768</v>
      </c>
      <c r="D69" s="30">
        <v>1059</v>
      </c>
      <c r="E69" s="30">
        <v>840</v>
      </c>
      <c r="F69" s="31"/>
      <c r="G69" s="31"/>
      <c r="H69" s="155">
        <v>2.442</v>
      </c>
      <c r="I69" s="155">
        <v>1.488</v>
      </c>
      <c r="J69" s="155">
        <v>1.8</v>
      </c>
      <c r="K69" s="32"/>
    </row>
    <row r="70" spans="1:11" s="42" customFormat="1" ht="11.25" customHeight="1">
      <c r="A70" s="36" t="s">
        <v>55</v>
      </c>
      <c r="B70" s="37"/>
      <c r="C70" s="38">
        <v>56521</v>
      </c>
      <c r="D70" s="38">
        <v>59754</v>
      </c>
      <c r="E70" s="38">
        <v>60840</v>
      </c>
      <c r="F70" s="39">
        <v>101.81745155136058</v>
      </c>
      <c r="G70" s="40"/>
      <c r="H70" s="156">
        <v>234.924</v>
      </c>
      <c r="I70" s="157">
        <v>115.426</v>
      </c>
      <c r="J70" s="157">
        <v>159.8</v>
      </c>
      <c r="K70" s="41">
        <v>138.443678200752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8409</v>
      </c>
      <c r="D72" s="30">
        <v>9382</v>
      </c>
      <c r="E72" s="30">
        <v>9600</v>
      </c>
      <c r="F72" s="31"/>
      <c r="G72" s="31"/>
      <c r="H72" s="155">
        <v>14.848</v>
      </c>
      <c r="I72" s="155">
        <v>16.956</v>
      </c>
      <c r="J72" s="155">
        <v>29.482</v>
      </c>
      <c r="K72" s="32"/>
    </row>
    <row r="73" spans="1:11" s="33" customFormat="1" ht="11.25" customHeight="1">
      <c r="A73" s="35" t="s">
        <v>57</v>
      </c>
      <c r="B73" s="29"/>
      <c r="C73" s="30">
        <v>9750</v>
      </c>
      <c r="D73" s="30">
        <v>11800</v>
      </c>
      <c r="E73" s="30">
        <v>11713</v>
      </c>
      <c r="F73" s="31"/>
      <c r="G73" s="31"/>
      <c r="H73" s="155">
        <v>51.76</v>
      </c>
      <c r="I73" s="155">
        <v>16.226</v>
      </c>
      <c r="J73" s="155">
        <v>32.038</v>
      </c>
      <c r="K73" s="32"/>
    </row>
    <row r="74" spans="1:11" s="33" customFormat="1" ht="11.25" customHeight="1">
      <c r="A74" s="35" t="s">
        <v>58</v>
      </c>
      <c r="B74" s="29"/>
      <c r="C74" s="30">
        <v>18597</v>
      </c>
      <c r="D74" s="30">
        <v>22060</v>
      </c>
      <c r="E74" s="30">
        <v>23020</v>
      </c>
      <c r="F74" s="31"/>
      <c r="G74" s="31"/>
      <c r="H74" s="155">
        <v>80.711</v>
      </c>
      <c r="I74" s="155">
        <v>42.887</v>
      </c>
      <c r="J74" s="155">
        <v>80.241</v>
      </c>
      <c r="K74" s="32"/>
    </row>
    <row r="75" spans="1:11" s="33" customFormat="1" ht="11.25" customHeight="1">
      <c r="A75" s="35" t="s">
        <v>59</v>
      </c>
      <c r="B75" s="29"/>
      <c r="C75" s="30">
        <v>43329</v>
      </c>
      <c r="D75" s="30">
        <v>42306</v>
      </c>
      <c r="E75" s="30">
        <v>39046</v>
      </c>
      <c r="F75" s="31"/>
      <c r="G75" s="31"/>
      <c r="H75" s="155">
        <v>86.155</v>
      </c>
      <c r="I75" s="155">
        <v>67.613</v>
      </c>
      <c r="J75" s="155">
        <v>38.408</v>
      </c>
      <c r="K75" s="32"/>
    </row>
    <row r="76" spans="1:11" s="33" customFormat="1" ht="11.25" customHeight="1">
      <c r="A76" s="35" t="s">
        <v>60</v>
      </c>
      <c r="B76" s="29"/>
      <c r="C76" s="30">
        <v>1302</v>
      </c>
      <c r="D76" s="30">
        <v>1785</v>
      </c>
      <c r="E76" s="30">
        <v>2042</v>
      </c>
      <c r="F76" s="31"/>
      <c r="G76" s="31"/>
      <c r="H76" s="155">
        <v>4.95</v>
      </c>
      <c r="I76" s="155">
        <v>4.338</v>
      </c>
      <c r="J76" s="155">
        <v>6.126</v>
      </c>
      <c r="K76" s="32"/>
    </row>
    <row r="77" spans="1:11" s="33" customFormat="1" ht="11.25" customHeight="1">
      <c r="A77" s="35" t="s">
        <v>61</v>
      </c>
      <c r="B77" s="29"/>
      <c r="C77" s="30">
        <v>7125</v>
      </c>
      <c r="D77" s="30">
        <v>8044</v>
      </c>
      <c r="E77" s="30">
        <v>6961</v>
      </c>
      <c r="F77" s="31"/>
      <c r="G77" s="31"/>
      <c r="H77" s="155">
        <v>25.589</v>
      </c>
      <c r="I77" s="155">
        <v>19.76</v>
      </c>
      <c r="J77" s="155">
        <v>19.421</v>
      </c>
      <c r="K77" s="32"/>
    </row>
    <row r="78" spans="1:11" s="33" customFormat="1" ht="11.25" customHeight="1">
      <c r="A78" s="35" t="s">
        <v>62</v>
      </c>
      <c r="B78" s="29"/>
      <c r="C78" s="30">
        <v>13818</v>
      </c>
      <c r="D78" s="30">
        <v>13417</v>
      </c>
      <c r="E78" s="30">
        <v>14560</v>
      </c>
      <c r="F78" s="31"/>
      <c r="G78" s="31"/>
      <c r="H78" s="155">
        <v>54.63</v>
      </c>
      <c r="I78" s="155">
        <v>39.684</v>
      </c>
      <c r="J78" s="155">
        <v>39.496</v>
      </c>
      <c r="K78" s="32"/>
    </row>
    <row r="79" spans="1:11" s="33" customFormat="1" ht="11.25" customHeight="1">
      <c r="A79" s="35" t="s">
        <v>63</v>
      </c>
      <c r="B79" s="29"/>
      <c r="C79" s="30">
        <v>24222</v>
      </c>
      <c r="D79" s="30">
        <v>30800</v>
      </c>
      <c r="E79" s="30">
        <v>32700</v>
      </c>
      <c r="F79" s="31"/>
      <c r="G79" s="31"/>
      <c r="H79" s="155">
        <v>92.93</v>
      </c>
      <c r="I79" s="155">
        <v>95.574</v>
      </c>
      <c r="J79" s="155">
        <v>118.06</v>
      </c>
      <c r="K79" s="32"/>
    </row>
    <row r="80" spans="1:11" s="42" customFormat="1" ht="11.25" customHeight="1">
      <c r="A80" s="43" t="s">
        <v>64</v>
      </c>
      <c r="B80" s="37"/>
      <c r="C80" s="38">
        <v>126552</v>
      </c>
      <c r="D80" s="38">
        <v>139594</v>
      </c>
      <c r="E80" s="38">
        <v>139642</v>
      </c>
      <c r="F80" s="39">
        <v>100.03438543203863</v>
      </c>
      <c r="G80" s="40"/>
      <c r="H80" s="156">
        <v>411.57300000000004</v>
      </c>
      <c r="I80" s="157">
        <v>303.038</v>
      </c>
      <c r="J80" s="157">
        <v>363.272</v>
      </c>
      <c r="K80" s="41">
        <v>119.87671513143565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123</v>
      </c>
      <c r="D82" s="30">
        <v>105</v>
      </c>
      <c r="E82" s="30">
        <v>105</v>
      </c>
      <c r="F82" s="31"/>
      <c r="G82" s="31"/>
      <c r="H82" s="155">
        <v>0.192</v>
      </c>
      <c r="I82" s="155">
        <v>0.15</v>
      </c>
      <c r="J82" s="155">
        <v>0.15</v>
      </c>
      <c r="K82" s="32"/>
    </row>
    <row r="83" spans="1:11" s="33" customFormat="1" ht="11.25" customHeight="1">
      <c r="A83" s="35" t="s">
        <v>66</v>
      </c>
      <c r="B83" s="29"/>
      <c r="C83" s="30">
        <v>50</v>
      </c>
      <c r="D83" s="30">
        <v>43</v>
      </c>
      <c r="E83" s="30">
        <v>43</v>
      </c>
      <c r="F83" s="31"/>
      <c r="G83" s="31"/>
      <c r="H83" s="155">
        <v>0.053</v>
      </c>
      <c r="I83" s="155">
        <v>0.041</v>
      </c>
      <c r="J83" s="155">
        <v>0.041</v>
      </c>
      <c r="K83" s="32"/>
    </row>
    <row r="84" spans="1:11" s="42" customFormat="1" ht="11.25" customHeight="1">
      <c r="A84" s="36" t="s">
        <v>67</v>
      </c>
      <c r="B84" s="37"/>
      <c r="C84" s="38">
        <v>173</v>
      </c>
      <c r="D84" s="38">
        <v>148</v>
      </c>
      <c r="E84" s="38">
        <v>148</v>
      </c>
      <c r="F84" s="39">
        <v>100</v>
      </c>
      <c r="G84" s="40"/>
      <c r="H84" s="156">
        <v>0.245</v>
      </c>
      <c r="I84" s="157">
        <v>0.191</v>
      </c>
      <c r="J84" s="157">
        <v>0.191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2569462</v>
      </c>
      <c r="D87" s="53">
        <v>2693508</v>
      </c>
      <c r="E87" s="53">
        <v>2764074</v>
      </c>
      <c r="F87" s="54">
        <f>IF(D87&gt;0,100*E87/D87,0)</f>
        <v>102.61985485099729</v>
      </c>
      <c r="G87" s="40"/>
      <c r="H87" s="160">
        <v>9129.535000000002</v>
      </c>
      <c r="I87" s="161">
        <v>7399.965999999999</v>
      </c>
      <c r="J87" s="161">
        <v>10960.640000000001</v>
      </c>
      <c r="K87" s="54">
        <f>IF(I87&gt;0,100*J87/I87,0)</f>
        <v>148.11743729633358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2020-11-16T13:34:37Z</cp:lastPrinted>
  <dcterms:created xsi:type="dcterms:W3CDTF">2020-11-12T12:52:59Z</dcterms:created>
  <dcterms:modified xsi:type="dcterms:W3CDTF">2020-11-17T09:09:21Z</dcterms:modified>
  <cp:category/>
  <cp:version/>
  <cp:contentType/>
  <cp:contentStatus/>
</cp:coreProperties>
</file>