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S.I.G.A.2007\Nitrógeno\05_Formato_OCDE_cálculo2023\Envío\"/>
    </mc:Choice>
  </mc:AlternateContent>
  <bookViews>
    <workbookView xWindow="0" yWindow="0" windowWidth="17025" windowHeight="9765" tabRatio="757" firstSheet="21" activeTab="28"/>
  </bookViews>
  <sheets>
    <sheet name="FAME Persistence" sheetId="47" state="hidden" r:id="rId1"/>
    <sheet name="Notes" sheetId="65" r:id="rId2"/>
    <sheet name="Sources" sheetId="71" r:id="rId3"/>
    <sheet name="Missing data and revisons" sheetId="69" r:id="rId4"/>
    <sheet name="1 Mineral Fertilisers " sheetId="15" r:id="rId5"/>
    <sheet name="2.1 Livestock" sheetId="2" r:id="rId6"/>
    <sheet name="2.2 Coefficients" sheetId="51" r:id="rId7"/>
    <sheet name="2.3 Excretion" sheetId="52" r:id="rId8"/>
    <sheet name="3.1 Withdrawal" sheetId="3" r:id="rId9"/>
    <sheet name="3.2 coefficients" sheetId="10" r:id="rId10"/>
    <sheet name="3.3 nutrient amount" sheetId="17" r:id="rId11"/>
    <sheet name="4.1 Other Organic Fertilisers" sheetId="48" r:id="rId12"/>
    <sheet name="4.2 coefficients" sheetId="53" r:id="rId13"/>
    <sheet name="4.3 nutrient amount" sheetId="54" r:id="rId14"/>
    <sheet name="5.1 Crops and Forage" sheetId="4" r:id="rId15"/>
    <sheet name="5.2 Coefficients" sheetId="56" r:id="rId16"/>
    <sheet name="5.3 nutrient amount" sheetId="57" r:id="rId17"/>
    <sheet name="6.1 Seeds" sheetId="66" r:id="rId18"/>
    <sheet name="6.2 Coefficients" sheetId="67" r:id="rId19"/>
    <sheet name="6.3 nutrient amount" sheetId="68" r:id="rId20"/>
    <sheet name="7.3 nutrient amounts" sheetId="70" r:id="rId21"/>
    <sheet name="8.1 Biological Fixation" sheetId="6" r:id="rId22"/>
    <sheet name="8.2 Coefficients" sheetId="60" r:id="rId23"/>
    <sheet name="8.3 nutrient amount" sheetId="61" r:id="rId24"/>
    <sheet name="9.1 Atmospheric deposition" sheetId="62" r:id="rId25"/>
    <sheet name="9.2 Coefficients" sheetId="7" r:id="rId26"/>
    <sheet name="9.3 nutrient amount" sheetId="63" r:id="rId27"/>
    <sheet name="10 Emissions" sheetId="64" r:id="rId28"/>
    <sheet name="11 Budget" sheetId="22" r:id="rId29"/>
  </sheets>
  <definedNames>
    <definedName name="_Toc311713029" localSheetId="1">'Missing data and revisons'!$B$2</definedName>
    <definedName name="_xlnm.Print_Area" localSheetId="4">'1 Mineral Fertilisers '!$F$1:$Z$6</definedName>
    <definedName name="_xlnm.Print_Area" localSheetId="5">'2.1 Livestock'!$A$1:$AI$110</definedName>
    <definedName name="_xlnm.Print_Area" localSheetId="8">'3.1 Withdrawal'!$A$1:$Y$10</definedName>
    <definedName name="_xlnm.Print_Area" localSheetId="9">'3.2 coefficients'!$A$1:$Y$10</definedName>
    <definedName name="_xlnm.Print_Area" localSheetId="10">'3.3 nutrient amount'!$A$1:$Y$11</definedName>
    <definedName name="_xlnm.Print_Area" localSheetId="11">'4.1 Other Organic Fertilisers'!$A$1:$Y$7</definedName>
    <definedName name="_xlnm.Print_Area" localSheetId="12">'4.2 coefficients'!$A$1:$Y$7</definedName>
    <definedName name="_xlnm.Print_Area" localSheetId="13">'4.3 nutrient amount'!$A$1:$Y$7</definedName>
    <definedName name="_xlnm.Print_Area" localSheetId="14">'5.1 Crops and Forage'!$A$1:$J$238</definedName>
    <definedName name="_xlnm.Print_Area" localSheetId="15">'5.2 Coefficients'!$A$1:$J$238</definedName>
    <definedName name="_xlnm.Print_Area" localSheetId="16">'5.3 nutrient amount'!$A$1:$J$238</definedName>
    <definedName name="_xlnm.Print_Area" localSheetId="17">'6.1 Seeds'!$A$1:$I$4</definedName>
    <definedName name="_xlnm.Print_Area" localSheetId="18">'6.2 Coefficients'!$A$1:$I$167</definedName>
    <definedName name="_xlnm.Print_Area" localSheetId="19">'6.3 nutrient amount'!$A$1:$I$167</definedName>
    <definedName name="_xlnm.Print_Area" localSheetId="20">'7.3 nutrient amounts'!$A$1:$J$207</definedName>
    <definedName name="_xlnm.Print_Area" localSheetId="21">'8.1 Biological Fixation'!$A$1:$AA$33</definedName>
    <definedName name="_xlnm.Print_Area" localSheetId="22">'8.2 Coefficients'!$A$1:$AA$33</definedName>
    <definedName name="_xlnm.Print_Area" localSheetId="23">'8.3 nutrient amount'!$A$1:$AA$33</definedName>
    <definedName name="_xlnm.Print_Area" localSheetId="24">'9.1 Atmospheric deposition'!$A$1:$Y$4</definedName>
    <definedName name="_xlnm.Print_Area" localSheetId="25">'9.2 Coefficients'!$A$1:$Y$4</definedName>
    <definedName name="_xlnm.Print_Area" localSheetId="26">'9.3 nutrient amount'!$A$1:$Y$4</definedName>
    <definedName name="_xlnm.Print_Area" localSheetId="1">Notes!$A$1:$N$65</definedName>
    <definedName name="_xlnm.Print_Titles" localSheetId="5">'2.1 Livestock'!$1:$2</definedName>
    <definedName name="_xlnm.Print_Titles" localSheetId="6">'2.2 Coefficients'!$1:$2</definedName>
    <definedName name="_xlnm.Print_Titles" localSheetId="7">'2.3 Excretion'!$1:$2</definedName>
    <definedName name="_xlnm.Print_Titles" localSheetId="11">'4.1 Other Organic Fertilisers'!$1:$2</definedName>
    <definedName name="_xlnm.Print_Titles" localSheetId="12">'4.2 coefficients'!$1:$2</definedName>
    <definedName name="_xlnm.Print_Titles" localSheetId="13">'4.3 nutrient amount'!$1:$2</definedName>
    <definedName name="_xlnm.Print_Titles" localSheetId="14">'5.1 Crops and Forage'!$1:$2</definedName>
    <definedName name="_xlnm.Print_Titles" localSheetId="15">'5.2 Coefficients'!$1:$2</definedName>
    <definedName name="_xlnm.Print_Titles" localSheetId="16">'5.3 nutrient amount'!$1:$2</definedName>
    <definedName name="_xlnm.Print_Titles" localSheetId="17">'6.1 Seeds'!$1:$2</definedName>
    <definedName name="_xlnm.Print_Titles" localSheetId="18">'6.2 Coefficients'!$1:$2</definedName>
    <definedName name="_xlnm.Print_Titles" localSheetId="19">'6.3 nutrient amount'!$1:$2</definedName>
    <definedName name="_xlnm.Print_Titles" localSheetId="20">'7.3 nutrient amounts'!$1:$2</definedName>
  </definedNames>
  <calcPr calcId="162913"/>
</workbook>
</file>

<file path=xl/calcChain.xml><?xml version="1.0" encoding="utf-8"?>
<calcChain xmlns="http://schemas.openxmlformats.org/spreadsheetml/2006/main">
  <c r="AI140" i="4" l="1"/>
  <c r="AI81" i="4"/>
  <c r="AI55" i="4"/>
  <c r="AI47" i="4"/>
  <c r="AJ47" i="4"/>
  <c r="AI34" i="4"/>
  <c r="AO16" i="22" l="1"/>
  <c r="AO30" i="22"/>
  <c r="AO31" i="22"/>
  <c r="AO36" i="22"/>
  <c r="AQ5" i="64"/>
  <c r="AQ37" i="64"/>
  <c r="AQ58" i="64"/>
  <c r="AP4" i="62"/>
  <c r="AP4" i="63" s="1"/>
  <c r="AO19" i="22" s="1"/>
  <c r="AR9" i="61"/>
  <c r="AR10" i="61"/>
  <c r="AR12" i="61"/>
  <c r="AR13" i="61"/>
  <c r="AR15" i="61"/>
  <c r="AR16" i="61"/>
  <c r="AR17" i="61"/>
  <c r="AR18" i="61"/>
  <c r="AR19" i="61"/>
  <c r="AR20" i="61"/>
  <c r="AR21" i="61"/>
  <c r="AR23" i="61"/>
  <c r="AR24" i="61"/>
  <c r="AR25" i="61"/>
  <c r="AR26" i="61"/>
  <c r="AR27" i="61"/>
  <c r="AR28" i="61"/>
  <c r="AR30" i="61"/>
  <c r="AR31" i="61"/>
  <c r="AR32" i="61"/>
  <c r="AR34" i="61"/>
  <c r="AR8" i="6"/>
  <c r="AR11" i="6"/>
  <c r="AR14" i="6"/>
  <c r="AR22" i="6"/>
  <c r="AR29" i="6"/>
  <c r="AT6" i="70"/>
  <c r="AT33" i="70"/>
  <c r="AT47" i="70"/>
  <c r="AT55" i="70"/>
  <c r="AT82" i="70"/>
  <c r="AT141" i="70"/>
  <c r="AT183" i="70"/>
  <c r="AT208" i="70"/>
  <c r="AO37" i="22" s="1"/>
  <c r="AS9" i="68"/>
  <c r="AS17" i="68"/>
  <c r="AS20" i="68"/>
  <c r="AS21" i="68"/>
  <c r="AS25" i="68"/>
  <c r="AS27" i="68"/>
  <c r="AS28" i="68"/>
  <c r="AS29" i="68"/>
  <c r="AS31" i="68"/>
  <c r="AS32" i="68"/>
  <c r="AS36" i="68"/>
  <c r="AS37" i="68"/>
  <c r="AS39" i="68"/>
  <c r="AS40" i="68"/>
  <c r="AS42" i="68"/>
  <c r="AS43" i="68"/>
  <c r="AS44" i="68"/>
  <c r="AS45" i="68"/>
  <c r="AS46" i="68"/>
  <c r="AS49" i="68"/>
  <c r="AS50" i="68"/>
  <c r="AS52" i="68"/>
  <c r="AS53" i="68"/>
  <c r="AS58" i="68"/>
  <c r="AS62" i="68"/>
  <c r="AS63" i="68"/>
  <c r="AS64" i="68"/>
  <c r="AS69" i="68"/>
  <c r="AS70" i="68"/>
  <c r="AS72" i="68"/>
  <c r="AS73" i="68"/>
  <c r="AS74" i="68"/>
  <c r="AS80" i="68"/>
  <c r="AS83" i="68"/>
  <c r="AS84" i="68"/>
  <c r="AS87" i="68"/>
  <c r="AS91" i="68"/>
  <c r="AS92" i="68"/>
  <c r="AS93" i="68"/>
  <c r="AS94" i="68"/>
  <c r="AS95" i="68"/>
  <c r="AS96" i="68"/>
  <c r="AS97" i="68"/>
  <c r="AS98" i="68"/>
  <c r="AS99" i="68"/>
  <c r="AS100" i="68"/>
  <c r="AS101" i="68"/>
  <c r="AS102" i="68"/>
  <c r="AS103" i="68"/>
  <c r="AS106" i="68"/>
  <c r="AS107" i="68"/>
  <c r="AS108" i="68"/>
  <c r="AS109" i="68"/>
  <c r="AS110" i="68"/>
  <c r="AS111" i="68"/>
  <c r="AS113" i="68"/>
  <c r="AS115" i="68"/>
  <c r="AS116" i="68"/>
  <c r="AS117" i="68"/>
  <c r="AS121" i="68"/>
  <c r="AS122" i="68"/>
  <c r="AS123" i="68"/>
  <c r="AS124" i="68"/>
  <c r="AS125" i="68"/>
  <c r="AS127" i="68"/>
  <c r="AS130" i="68"/>
  <c r="AS133" i="68"/>
  <c r="AS134" i="68"/>
  <c r="AS135" i="68"/>
  <c r="AS138" i="68"/>
  <c r="AS140" i="68"/>
  <c r="AS142" i="68"/>
  <c r="AS148" i="68"/>
  <c r="AS149" i="68"/>
  <c r="AS150" i="68"/>
  <c r="AS151" i="68"/>
  <c r="AS153" i="68"/>
  <c r="AS154" i="68"/>
  <c r="AS155" i="68"/>
  <c r="AS156" i="68"/>
  <c r="AS157" i="68"/>
  <c r="AS158" i="68"/>
  <c r="AS159" i="68"/>
  <c r="AS162" i="68"/>
  <c r="AS163" i="68"/>
  <c r="AS164" i="68"/>
  <c r="AS165" i="68"/>
  <c r="AS166" i="68"/>
  <c r="AS167" i="68"/>
  <c r="AS7" i="66"/>
  <c r="AS34" i="66"/>
  <c r="AS47" i="66"/>
  <c r="AS55" i="66"/>
  <c r="AS81" i="66"/>
  <c r="AS146" i="66"/>
  <c r="AS144" i="66" s="1"/>
  <c r="AT228" i="57"/>
  <c r="AT226" i="57" s="1"/>
  <c r="AT237" i="57"/>
  <c r="AT235" i="57" s="1"/>
  <c r="AT233" i="57" s="1"/>
  <c r="AT210" i="57"/>
  <c r="AT211" i="57"/>
  <c r="AT212" i="57"/>
  <c r="AT215" i="57"/>
  <c r="AT217" i="57"/>
  <c r="AT219" i="57"/>
  <c r="AT220" i="57"/>
  <c r="AT221" i="57"/>
  <c r="AT7" i="57"/>
  <c r="AT34" i="57"/>
  <c r="AO25" i="22" s="1"/>
  <c r="AT47" i="57"/>
  <c r="AO26" i="22" s="1"/>
  <c r="AT55" i="57"/>
  <c r="AO27" i="22" s="1"/>
  <c r="AT81" i="57"/>
  <c r="AO28" i="22" s="1"/>
  <c r="AT140" i="57"/>
  <c r="AO29" i="22" s="1"/>
  <c r="AT183" i="57"/>
  <c r="AO33" i="22" s="1"/>
  <c r="AT7" i="4"/>
  <c r="AT34" i="4"/>
  <c r="AT47" i="4"/>
  <c r="AT55" i="4"/>
  <c r="AT81" i="4"/>
  <c r="AT140" i="4"/>
  <c r="AT183" i="4"/>
  <c r="AT209" i="4"/>
  <c r="AT207" i="4" s="1"/>
  <c r="AT218" i="4"/>
  <c r="AT216" i="4" s="1"/>
  <c r="AT228" i="4"/>
  <c r="AT226" i="4" s="1"/>
  <c r="AT237" i="4"/>
  <c r="AT235" i="4" s="1"/>
  <c r="AP4" i="54"/>
  <c r="AP5" i="54"/>
  <c r="AP6" i="54"/>
  <c r="AP7" i="54"/>
  <c r="AP3" i="48"/>
  <c r="AP4" i="17"/>
  <c r="AO15" i="22" s="1"/>
  <c r="AP4" i="3"/>
  <c r="AR8" i="52"/>
  <c r="AR10" i="52"/>
  <c r="AR13" i="52"/>
  <c r="AR17" i="52"/>
  <c r="AR21" i="52"/>
  <c r="AR22" i="52"/>
  <c r="AR24" i="52"/>
  <c r="AR29" i="52"/>
  <c r="AR31" i="52"/>
  <c r="AR32" i="52"/>
  <c r="AR34" i="52"/>
  <c r="AR35" i="52"/>
  <c r="AR37" i="52"/>
  <c r="AR38" i="52"/>
  <c r="AR42" i="52"/>
  <c r="AR43" i="52"/>
  <c r="AR47" i="52"/>
  <c r="AR48" i="52"/>
  <c r="AR49" i="52"/>
  <c r="AR51" i="52"/>
  <c r="AR56" i="52"/>
  <c r="AR57" i="52"/>
  <c r="AR59" i="52"/>
  <c r="AR60" i="52"/>
  <c r="AR61" i="52"/>
  <c r="AR67" i="52"/>
  <c r="AR68" i="52"/>
  <c r="AR69" i="52"/>
  <c r="AR70" i="52"/>
  <c r="AR71" i="52"/>
  <c r="AR74" i="52"/>
  <c r="AR75" i="52"/>
  <c r="AR76" i="52"/>
  <c r="AR77" i="52"/>
  <c r="AR78" i="52"/>
  <c r="AR79" i="52"/>
  <c r="AR83" i="52"/>
  <c r="AR84" i="52"/>
  <c r="AR85" i="52"/>
  <c r="AR86" i="52"/>
  <c r="AR90" i="52"/>
  <c r="AR92" i="52"/>
  <c r="AR94" i="52"/>
  <c r="AR95" i="52"/>
  <c r="AR96" i="52"/>
  <c r="AR100" i="52"/>
  <c r="AR104" i="52"/>
  <c r="AR106" i="52"/>
  <c r="AR6" i="2"/>
  <c r="AR40" i="2"/>
  <c r="AR65" i="2"/>
  <c r="AR81" i="2"/>
  <c r="AR98" i="2"/>
  <c r="AQ4" i="15"/>
  <c r="AO6" i="22" s="1"/>
  <c r="AS47" i="68" l="1"/>
  <c r="AQ3" i="64"/>
  <c r="AO40" i="22" s="1"/>
  <c r="AS146" i="68"/>
  <c r="AS144" i="68" s="1"/>
  <c r="AS81" i="68"/>
  <c r="AS55" i="68"/>
  <c r="AS34" i="68"/>
  <c r="AS5" i="66"/>
  <c r="AS3" i="66" s="1"/>
  <c r="AS7" i="68"/>
  <c r="AT5" i="57"/>
  <c r="AO23" i="22" s="1"/>
  <c r="AO24" i="22"/>
  <c r="AT5" i="4"/>
  <c r="AT233" i="4"/>
  <c r="AT225" i="4"/>
  <c r="AT181" i="4" s="1"/>
  <c r="AT214" i="4"/>
  <c r="AT206" i="4" s="1"/>
  <c r="AO42" i="22"/>
  <c r="AR29" i="61"/>
  <c r="AR22" i="61"/>
  <c r="AR7" i="6"/>
  <c r="AR6" i="6" s="1"/>
  <c r="AR4" i="6" s="1"/>
  <c r="AR8" i="61"/>
  <c r="AR11" i="61"/>
  <c r="AR14" i="61"/>
  <c r="AT4" i="70"/>
  <c r="AP3" i="54"/>
  <c r="AO7" i="22" s="1"/>
  <c r="AR98" i="52"/>
  <c r="AO14" i="22" s="1"/>
  <c r="AR93" i="52"/>
  <c r="AR6" i="52"/>
  <c r="AO10" i="22" s="1"/>
  <c r="AR81" i="52"/>
  <c r="AO13" i="22" s="1"/>
  <c r="AR65" i="52"/>
  <c r="AR72" i="52"/>
  <c r="AR40" i="52"/>
  <c r="AO11" i="22" s="1"/>
  <c r="AO5" i="22"/>
  <c r="AT209" i="57"/>
  <c r="AT207" i="57" s="1"/>
  <c r="AT225" i="57"/>
  <c r="AT218" i="57"/>
  <c r="AT216" i="57"/>
  <c r="AR63" i="2"/>
  <c r="AR4" i="2"/>
  <c r="AR7" i="61" l="1"/>
  <c r="AR6" i="61" s="1"/>
  <c r="AT214" i="57"/>
  <c r="AS5" i="68"/>
  <c r="AS3" i="68" s="1"/>
  <c r="AT181" i="57"/>
  <c r="AO34" i="22"/>
  <c r="AT3" i="4"/>
  <c r="AO35" i="22"/>
  <c r="AR63" i="52"/>
  <c r="AT206" i="57"/>
  <c r="AR4" i="61" l="1"/>
  <c r="AO18" i="22" s="1"/>
  <c r="AO20" i="22"/>
  <c r="AT3" i="57"/>
  <c r="AO32" i="22"/>
  <c r="AO22" i="22" s="1"/>
  <c r="AO46" i="22" s="1"/>
  <c r="AO12" i="22"/>
  <c r="AO9" i="22" s="1"/>
  <c r="AR4" i="52"/>
  <c r="AO3" i="48"/>
  <c r="AO17" i="22" l="1"/>
  <c r="AO8" i="22"/>
  <c r="AO4" i="22" l="1"/>
  <c r="AQ29" i="6"/>
  <c r="AQ22" i="6"/>
  <c r="AQ14" i="6"/>
  <c r="AQ11" i="6"/>
  <c r="AS183" i="70"/>
  <c r="AS141" i="70"/>
  <c r="AS82" i="70"/>
  <c r="AS55" i="70"/>
  <c r="AS47" i="70"/>
  <c r="AS33" i="70"/>
  <c r="AR146" i="66"/>
  <c r="AR144" i="66" s="1"/>
  <c r="AR81" i="66"/>
  <c r="AR55" i="66"/>
  <c r="AR47" i="66"/>
  <c r="AR34" i="66"/>
  <c r="AS237" i="57"/>
  <c r="AS235" i="57" s="1"/>
  <c r="AS183" i="57"/>
  <c r="AS140" i="57"/>
  <c r="AS81" i="57"/>
  <c r="AS55" i="57"/>
  <c r="AS47" i="57"/>
  <c r="AS34" i="57"/>
  <c r="AO45" i="22" l="1"/>
  <c r="AO39" i="22"/>
  <c r="AS237" i="4"/>
  <c r="AS235" i="4" s="1"/>
  <c r="AS233" i="4" s="1"/>
  <c r="AS218" i="4"/>
  <c r="AO41" i="22" l="1"/>
  <c r="AO43" i="22"/>
  <c r="AS216" i="4"/>
  <c r="AS214" i="4" s="1"/>
  <c r="AO44" i="22" l="1"/>
  <c r="AP4" i="15"/>
  <c r="AN6" i="22" l="1"/>
  <c r="AN16" i="22"/>
  <c r="AN25" i="22"/>
  <c r="AN26" i="22"/>
  <c r="AN27" i="22"/>
  <c r="AN28" i="22"/>
  <c r="AN29" i="22"/>
  <c r="AN30" i="22"/>
  <c r="AN31" i="22"/>
  <c r="AN33" i="22"/>
  <c r="AN36" i="22"/>
  <c r="AP5" i="64"/>
  <c r="AP37" i="64"/>
  <c r="AP58" i="64"/>
  <c r="AO4" i="62"/>
  <c r="AN42" i="22" s="1"/>
  <c r="AQ9" i="61"/>
  <c r="AQ10" i="61"/>
  <c r="AQ12" i="61"/>
  <c r="AQ13" i="61"/>
  <c r="AQ15" i="61"/>
  <c r="AQ16" i="61"/>
  <c r="AQ17" i="61"/>
  <c r="AQ18" i="61"/>
  <c r="AQ19" i="61"/>
  <c r="AQ20" i="61"/>
  <c r="AQ21" i="61"/>
  <c r="AQ23" i="61"/>
  <c r="AQ24" i="61"/>
  <c r="AQ25" i="61"/>
  <c r="AQ26" i="61"/>
  <c r="AQ27" i="61"/>
  <c r="AQ28" i="61"/>
  <c r="AQ30" i="61"/>
  <c r="AQ31" i="61"/>
  <c r="AQ32" i="61"/>
  <c r="AQ34" i="61"/>
  <c r="AQ8" i="6"/>
  <c r="AQ7" i="6" s="1"/>
  <c r="AR7" i="66"/>
  <c r="AS228" i="57"/>
  <c r="AS226" i="57" s="1"/>
  <c r="AS7" i="57"/>
  <c r="AN24" i="22" s="1"/>
  <c r="AS209" i="4"/>
  <c r="AS207" i="4" s="1"/>
  <c r="AS228" i="4"/>
  <c r="AS226" i="4" s="1"/>
  <c r="AS183" i="4"/>
  <c r="AS140" i="4"/>
  <c r="AS81" i="4"/>
  <c r="AS55" i="4"/>
  <c r="AS47" i="4"/>
  <c r="AS34" i="4"/>
  <c r="AS7" i="4"/>
  <c r="AO4" i="17"/>
  <c r="AN15" i="22" s="1"/>
  <c r="AO4" i="3"/>
  <c r="AQ8" i="52"/>
  <c r="AQ10" i="52"/>
  <c r="AQ13" i="52"/>
  <c r="AQ17" i="52"/>
  <c r="AQ21" i="52"/>
  <c r="AQ22" i="52"/>
  <c r="AQ24" i="52"/>
  <c r="AQ29" i="52"/>
  <c r="AQ31" i="52"/>
  <c r="AQ32" i="52"/>
  <c r="AQ34" i="52"/>
  <c r="AQ35" i="52"/>
  <c r="AQ37" i="52"/>
  <c r="AQ38" i="52"/>
  <c r="AQ42" i="52"/>
  <c r="AQ43" i="52"/>
  <c r="AQ47" i="52"/>
  <c r="AQ48" i="52"/>
  <c r="AQ49" i="52"/>
  <c r="AQ51" i="52"/>
  <c r="AQ56" i="52"/>
  <c r="AQ57" i="52"/>
  <c r="AQ59" i="52"/>
  <c r="AQ60" i="52"/>
  <c r="AQ61" i="52"/>
  <c r="AQ67" i="52"/>
  <c r="AQ68" i="52"/>
  <c r="AQ69" i="52"/>
  <c r="AQ70" i="52"/>
  <c r="AQ71" i="52"/>
  <c r="AQ74" i="52"/>
  <c r="AQ75" i="52"/>
  <c r="AQ76" i="52"/>
  <c r="AQ77" i="52"/>
  <c r="AQ78" i="52"/>
  <c r="AQ79" i="52"/>
  <c r="AQ83" i="52"/>
  <c r="AQ84" i="52"/>
  <c r="AQ85" i="52"/>
  <c r="AQ86" i="52"/>
  <c r="AQ90" i="52"/>
  <c r="AQ92" i="52"/>
  <c r="AQ94" i="52"/>
  <c r="AQ95" i="52"/>
  <c r="AQ96" i="52"/>
  <c r="AQ100" i="52"/>
  <c r="AQ104" i="52"/>
  <c r="AQ106" i="52"/>
  <c r="AQ98" i="2"/>
  <c r="AQ81" i="2"/>
  <c r="AQ65" i="2"/>
  <c r="AQ40" i="2"/>
  <c r="AQ6" i="2"/>
  <c r="AS208" i="70"/>
  <c r="AN37" i="22" s="1"/>
  <c r="AS6" i="70"/>
  <c r="AR9" i="68"/>
  <c r="AR17" i="68"/>
  <c r="AR20" i="68"/>
  <c r="AR21" i="68"/>
  <c r="AR25" i="68"/>
  <c r="AR27" i="68"/>
  <c r="AR28" i="68"/>
  <c r="AR29" i="68"/>
  <c r="AR31" i="68"/>
  <c r="AR32" i="68"/>
  <c r="AR36" i="68"/>
  <c r="AR37" i="68"/>
  <c r="AR39" i="68"/>
  <c r="AR40" i="68"/>
  <c r="AR42" i="68"/>
  <c r="AR43" i="68"/>
  <c r="AR44" i="68"/>
  <c r="AR45" i="68"/>
  <c r="AR46" i="68"/>
  <c r="AR49" i="68"/>
  <c r="AR50" i="68"/>
  <c r="AR52" i="68"/>
  <c r="AR53" i="68"/>
  <c r="AR58" i="68"/>
  <c r="AR62" i="68"/>
  <c r="AR63" i="68"/>
  <c r="AR64" i="68"/>
  <c r="AR69" i="68"/>
  <c r="AR70" i="68"/>
  <c r="AR72" i="68"/>
  <c r="AR73" i="68"/>
  <c r="AR74" i="68"/>
  <c r="AR80" i="68"/>
  <c r="AR83" i="68"/>
  <c r="AR84" i="68"/>
  <c r="AR87" i="68"/>
  <c r="AR91" i="68"/>
  <c r="AR92" i="68"/>
  <c r="AR93" i="68"/>
  <c r="AR94" i="68"/>
  <c r="AR95" i="68"/>
  <c r="AR96" i="68"/>
  <c r="AR97" i="68"/>
  <c r="AR98" i="68"/>
  <c r="AR99" i="68"/>
  <c r="AR100" i="68"/>
  <c r="AR101" i="68"/>
  <c r="AR102" i="68"/>
  <c r="AR103" i="68"/>
  <c r="AR106" i="68"/>
  <c r="AR107" i="68"/>
  <c r="AR108" i="68"/>
  <c r="AR109" i="68"/>
  <c r="AR110" i="68"/>
  <c r="AR111" i="68"/>
  <c r="AR113" i="68"/>
  <c r="AR115" i="68"/>
  <c r="AR116" i="68"/>
  <c r="AR117" i="68"/>
  <c r="AR121" i="68"/>
  <c r="AR122" i="68"/>
  <c r="AR123" i="68"/>
  <c r="AR124" i="68"/>
  <c r="AR125" i="68"/>
  <c r="AR127" i="68"/>
  <c r="AR130" i="68"/>
  <c r="AR133" i="68"/>
  <c r="AR134" i="68"/>
  <c r="AR135" i="68"/>
  <c r="AR138" i="68"/>
  <c r="AR140" i="68"/>
  <c r="AR142" i="68"/>
  <c r="AR148" i="68"/>
  <c r="AR149" i="68"/>
  <c r="AR150" i="68"/>
  <c r="AR151" i="68"/>
  <c r="AR153" i="68"/>
  <c r="AR154" i="68"/>
  <c r="AR155" i="68"/>
  <c r="AR156" i="68"/>
  <c r="AR157" i="68"/>
  <c r="AR158" i="68"/>
  <c r="AR159" i="68"/>
  <c r="AR162" i="68"/>
  <c r="AR163" i="68"/>
  <c r="AR164" i="68"/>
  <c r="AR165" i="68"/>
  <c r="AR166" i="68"/>
  <c r="AR167" i="68"/>
  <c r="AS210" i="57"/>
  <c r="AS211" i="57"/>
  <c r="AS212" i="57"/>
  <c r="AS215" i="57"/>
  <c r="AS217" i="57"/>
  <c r="AS219" i="57"/>
  <c r="AS220" i="57"/>
  <c r="AS221" i="57"/>
  <c r="AO4" i="54"/>
  <c r="AO5" i="54"/>
  <c r="AO6" i="54"/>
  <c r="AO7" i="54"/>
  <c r="AS218" i="57" l="1"/>
  <c r="AS216" i="57" s="1"/>
  <c r="AO4" i="63"/>
  <c r="AN19" i="22" s="1"/>
  <c r="AQ29" i="61"/>
  <c r="AQ22" i="61"/>
  <c r="AQ8" i="61"/>
  <c r="AQ14" i="61"/>
  <c r="AQ11" i="61"/>
  <c r="AR47" i="68"/>
  <c r="AR55" i="68"/>
  <c r="AR34" i="68"/>
  <c r="AR146" i="68"/>
  <c r="AR144" i="68" s="1"/>
  <c r="AR81" i="68"/>
  <c r="AR7" i="68"/>
  <c r="AS209" i="57"/>
  <c r="AS207" i="57" s="1"/>
  <c r="AO3" i="54"/>
  <c r="AN7" i="22" s="1"/>
  <c r="AQ98" i="52"/>
  <c r="AN14" i="22" s="1"/>
  <c r="AQ93" i="52"/>
  <c r="AQ72" i="52"/>
  <c r="AQ65" i="52"/>
  <c r="AQ81" i="52"/>
  <c r="AN13" i="22" s="1"/>
  <c r="AQ63" i="2"/>
  <c r="AQ40" i="52"/>
  <c r="AN11" i="22" s="1"/>
  <c r="AQ6" i="52"/>
  <c r="AN10" i="22" s="1"/>
  <c r="AP3" i="64"/>
  <c r="AN40" i="22" s="1"/>
  <c r="AQ6" i="6"/>
  <c r="AQ4" i="6" s="1"/>
  <c r="AR5" i="66"/>
  <c r="AR3" i="66" s="1"/>
  <c r="AS233" i="57"/>
  <c r="AS225" i="57" s="1"/>
  <c r="AS5" i="57"/>
  <c r="AN23" i="22" s="1"/>
  <c r="AS206" i="4"/>
  <c r="AS225" i="4"/>
  <c r="AS181" i="4" s="1"/>
  <c r="AS5" i="4"/>
  <c r="AQ4" i="2"/>
  <c r="AS4" i="70"/>
  <c r="E30" i="22"/>
  <c r="F30" i="22"/>
  <c r="G30" i="22"/>
  <c r="H30" i="22"/>
  <c r="I30" i="22"/>
  <c r="J30" i="22"/>
  <c r="K30" i="22"/>
  <c r="L30" i="22"/>
  <c r="M30" i="22"/>
  <c r="N30" i="22"/>
  <c r="O30" i="22"/>
  <c r="P30" i="22"/>
  <c r="Q30" i="22"/>
  <c r="R30" i="22"/>
  <c r="S30" i="22"/>
  <c r="T30" i="22"/>
  <c r="U30" i="22"/>
  <c r="V30" i="22"/>
  <c r="W30" i="22"/>
  <c r="X30" i="22"/>
  <c r="Y30" i="22"/>
  <c r="Z30" i="22"/>
  <c r="AA30" i="22"/>
  <c r="AB30" i="22"/>
  <c r="AC30" i="22"/>
  <c r="AD30" i="22"/>
  <c r="AE30" i="22"/>
  <c r="AF30" i="22"/>
  <c r="AG30" i="22"/>
  <c r="AH30" i="22"/>
  <c r="AI30" i="22"/>
  <c r="AJ30" i="22"/>
  <c r="AK30" i="22"/>
  <c r="AL30" i="22"/>
  <c r="E31" i="22"/>
  <c r="F31" i="22"/>
  <c r="G31" i="22"/>
  <c r="H31" i="22"/>
  <c r="I31" i="22"/>
  <c r="J31" i="22"/>
  <c r="K31" i="22"/>
  <c r="L31" i="22"/>
  <c r="M31" i="22"/>
  <c r="N31" i="22"/>
  <c r="O31" i="22"/>
  <c r="P31" i="22"/>
  <c r="Q31" i="22"/>
  <c r="R31" i="22"/>
  <c r="S31" i="22"/>
  <c r="T31" i="22"/>
  <c r="U31" i="22"/>
  <c r="V31" i="22"/>
  <c r="W31" i="22"/>
  <c r="X31" i="22"/>
  <c r="Y31" i="22"/>
  <c r="Z31" i="22"/>
  <c r="AA31" i="22"/>
  <c r="AB31" i="22"/>
  <c r="AC31" i="22"/>
  <c r="AD31" i="22"/>
  <c r="AE31" i="22"/>
  <c r="AF31" i="22"/>
  <c r="AG31" i="22"/>
  <c r="AH31" i="22"/>
  <c r="AI31" i="22"/>
  <c r="AJ31" i="22"/>
  <c r="AK31" i="22"/>
  <c r="AL31"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Q7" i="61" l="1"/>
  <c r="AQ6" i="61" s="1"/>
  <c r="AN35" i="22"/>
  <c r="AQ63" i="52"/>
  <c r="AN12" i="22" s="1"/>
  <c r="AN9" i="22" s="1"/>
  <c r="AN5" i="22"/>
  <c r="AR5" i="68"/>
  <c r="AR3" i="68" s="1"/>
  <c r="AS181" i="57"/>
  <c r="AN32" i="22" s="1"/>
  <c r="AN34" i="22"/>
  <c r="AS214" i="57"/>
  <c r="AS206" i="57" s="1"/>
  <c r="AS3" i="4"/>
  <c r="AN20" i="22" l="1"/>
  <c r="AQ4" i="61"/>
  <c r="AN18" i="22" s="1"/>
  <c r="AQ4" i="52"/>
  <c r="AN22" i="22"/>
  <c r="AN46" i="22" s="1"/>
  <c r="AN8" i="22"/>
  <c r="AS3" i="57"/>
  <c r="AN17" i="22" l="1"/>
  <c r="AN4" i="22" s="1"/>
  <c r="AN45" i="22" s="1"/>
  <c r="AN39" i="22" l="1"/>
  <c r="AN41" i="22" s="1"/>
  <c r="AN43" i="22" l="1"/>
  <c r="AN44" i="22"/>
  <c r="O212" i="57"/>
  <c r="P212" i="57"/>
  <c r="Q212" i="57"/>
  <c r="R212" i="57"/>
  <c r="T212" i="57"/>
  <c r="U212" i="57"/>
  <c r="V212" i="57"/>
  <c r="W212" i="57"/>
  <c r="X212" i="57"/>
  <c r="Z212" i="57"/>
  <c r="AA212" i="57"/>
  <c r="AB212" i="57"/>
  <c r="AC212" i="57"/>
  <c r="AD212" i="57"/>
  <c r="AF212" i="57"/>
  <c r="AG212" i="57"/>
  <c r="AH212" i="57"/>
  <c r="AI212" i="57"/>
  <c r="AJ212" i="57"/>
  <c r="AL212" i="57"/>
  <c r="AM212" i="57"/>
  <c r="AN212" i="57"/>
  <c r="AO212" i="57"/>
  <c r="AP212" i="57"/>
  <c r="AR212" i="57"/>
  <c r="O221" i="57"/>
  <c r="P221" i="57"/>
  <c r="Q221" i="57"/>
  <c r="R221" i="57"/>
  <c r="S221" i="57"/>
  <c r="T221" i="57"/>
  <c r="U221" i="57"/>
  <c r="V221" i="57"/>
  <c r="W221" i="57"/>
  <c r="X221" i="57"/>
  <c r="Y221" i="57"/>
  <c r="Z221" i="57"/>
  <c r="AA221" i="57"/>
  <c r="AB221" i="57"/>
  <c r="AC221" i="57"/>
  <c r="AD221" i="57"/>
  <c r="AE221" i="57"/>
  <c r="AF221" i="57"/>
  <c r="AG221" i="57"/>
  <c r="AH221" i="57"/>
  <c r="AI221" i="57"/>
  <c r="AJ221" i="57"/>
  <c r="AK221" i="57"/>
  <c r="AL221" i="57"/>
  <c r="AM221" i="57"/>
  <c r="AN221" i="57"/>
  <c r="AO221" i="57"/>
  <c r="AP221" i="57"/>
  <c r="AQ221" i="57"/>
  <c r="AR221" i="57"/>
  <c r="S212" i="57"/>
  <c r="Y212" i="57"/>
  <c r="AE212" i="57"/>
  <c r="AK212" i="57"/>
  <c r="AQ212" i="57"/>
  <c r="K10" i="17" l="1"/>
  <c r="J16" i="22" s="1"/>
  <c r="AP6" i="2" l="1"/>
  <c r="AP40" i="2"/>
  <c r="AP65" i="2"/>
  <c r="AP81" i="2"/>
  <c r="AP98" i="2"/>
  <c r="AM30" i="22"/>
  <c r="AM31" i="22"/>
  <c r="AM36" i="22"/>
  <c r="AO5" i="64"/>
  <c r="AO37" i="64"/>
  <c r="AO58" i="64"/>
  <c r="AN4" i="62"/>
  <c r="AP9" i="61"/>
  <c r="AP10" i="61"/>
  <c r="AP12" i="61"/>
  <c r="AP13" i="61"/>
  <c r="AP15" i="61"/>
  <c r="AP16" i="61"/>
  <c r="AP17" i="61"/>
  <c r="AP18" i="61"/>
  <c r="AP19" i="61"/>
  <c r="AP20" i="61"/>
  <c r="AP21" i="61"/>
  <c r="AP23" i="61"/>
  <c r="AP24" i="61"/>
  <c r="AP25" i="61"/>
  <c r="AP26" i="61"/>
  <c r="AP27" i="61"/>
  <c r="AP28" i="61"/>
  <c r="AP30" i="61"/>
  <c r="AP31" i="61"/>
  <c r="AP32" i="61"/>
  <c r="AP34" i="61"/>
  <c r="AP8" i="6"/>
  <c r="AP11" i="6"/>
  <c r="AP14" i="6"/>
  <c r="AP22" i="6"/>
  <c r="AP29" i="6"/>
  <c r="AR6" i="70"/>
  <c r="AR33" i="70"/>
  <c r="AR47" i="70"/>
  <c r="AR55" i="70"/>
  <c r="AR82" i="70"/>
  <c r="AR141" i="70"/>
  <c r="AR183" i="70"/>
  <c r="AR208" i="70"/>
  <c r="AM37" i="22" s="1"/>
  <c r="AQ9" i="68"/>
  <c r="AQ17" i="68"/>
  <c r="AQ20" i="68"/>
  <c r="AQ21" i="68"/>
  <c r="AQ25" i="68"/>
  <c r="AQ27" i="68"/>
  <c r="AQ28" i="68"/>
  <c r="AQ29" i="68"/>
  <c r="AQ31" i="68"/>
  <c r="AQ32" i="68"/>
  <c r="AQ36" i="68"/>
  <c r="AQ37" i="68"/>
  <c r="AQ39" i="68"/>
  <c r="AQ40" i="68"/>
  <c r="AQ42" i="68"/>
  <c r="AQ43" i="68"/>
  <c r="AQ44" i="68"/>
  <c r="AQ45" i="68"/>
  <c r="AQ46" i="68"/>
  <c r="AQ49" i="68"/>
  <c r="AQ50" i="68"/>
  <c r="AQ52" i="68"/>
  <c r="AQ53" i="68"/>
  <c r="AQ58" i="68"/>
  <c r="AQ62" i="68"/>
  <c r="AQ63" i="68"/>
  <c r="AQ64" i="68"/>
  <c r="AQ69" i="68"/>
  <c r="AQ70" i="68"/>
  <c r="AQ72" i="68"/>
  <c r="AQ73" i="68"/>
  <c r="AQ74" i="68"/>
  <c r="AQ80" i="68"/>
  <c r="AQ83" i="68"/>
  <c r="AQ84" i="68"/>
  <c r="AQ87" i="68"/>
  <c r="AQ91" i="68"/>
  <c r="AQ92" i="68"/>
  <c r="AQ93" i="68"/>
  <c r="AQ94" i="68"/>
  <c r="AQ95" i="68"/>
  <c r="AQ96" i="68"/>
  <c r="AQ97" i="68"/>
  <c r="AQ98" i="68"/>
  <c r="AQ99" i="68"/>
  <c r="AQ100" i="68"/>
  <c r="AQ101" i="68"/>
  <c r="AQ102" i="68"/>
  <c r="AQ103" i="68"/>
  <c r="AQ106" i="68"/>
  <c r="AQ107" i="68"/>
  <c r="AQ108" i="68"/>
  <c r="AQ109" i="68"/>
  <c r="AQ110" i="68"/>
  <c r="AQ111" i="68"/>
  <c r="AQ113" i="68"/>
  <c r="AQ115" i="68"/>
  <c r="AQ116" i="68"/>
  <c r="AQ117" i="68"/>
  <c r="AQ121" i="68"/>
  <c r="AQ122" i="68"/>
  <c r="AQ123" i="68"/>
  <c r="AQ124" i="68"/>
  <c r="AQ125" i="68"/>
  <c r="AQ127" i="68"/>
  <c r="AQ130" i="68"/>
  <c r="AQ133" i="68"/>
  <c r="AQ134" i="68"/>
  <c r="AQ135" i="68"/>
  <c r="AQ138" i="68"/>
  <c r="AQ140" i="68"/>
  <c r="AQ142" i="68"/>
  <c r="AQ148" i="68"/>
  <c r="AQ149" i="68"/>
  <c r="AQ150" i="68"/>
  <c r="AQ151" i="68"/>
  <c r="AQ153" i="68"/>
  <c r="AQ154" i="68"/>
  <c r="AQ155" i="68"/>
  <c r="AQ156" i="68"/>
  <c r="AQ157" i="68"/>
  <c r="AQ158" i="68"/>
  <c r="AQ159" i="68"/>
  <c r="AQ162" i="68"/>
  <c r="AQ163" i="68"/>
  <c r="AQ164" i="68"/>
  <c r="AQ165" i="68"/>
  <c r="AQ166" i="68"/>
  <c r="AQ167" i="68"/>
  <c r="AQ7" i="66"/>
  <c r="AQ34" i="66"/>
  <c r="AQ47" i="66"/>
  <c r="AQ55" i="66"/>
  <c r="AQ81" i="66"/>
  <c r="AQ146" i="66"/>
  <c r="AQ144" i="66" s="1"/>
  <c r="AR228" i="57"/>
  <c r="AR226" i="57" s="1"/>
  <c r="AR237" i="57"/>
  <c r="AR235" i="57" s="1"/>
  <c r="AR210" i="57"/>
  <c r="AR211" i="57"/>
  <c r="AR215" i="57"/>
  <c r="AR217" i="57"/>
  <c r="AR219" i="57"/>
  <c r="AR220" i="57"/>
  <c r="AR7" i="57"/>
  <c r="AR34" i="57"/>
  <c r="AM25" i="22" s="1"/>
  <c r="AR47" i="57"/>
  <c r="AM26" i="22" s="1"/>
  <c r="AR55" i="57"/>
  <c r="AM27" i="22" s="1"/>
  <c r="AR81" i="57"/>
  <c r="AM28" i="22" s="1"/>
  <c r="AR140" i="57"/>
  <c r="AM29" i="22" s="1"/>
  <c r="AR183" i="57"/>
  <c r="AM33" i="22" s="1"/>
  <c r="AR7" i="4"/>
  <c r="AR34" i="4"/>
  <c r="AR47" i="4"/>
  <c r="AR55" i="4"/>
  <c r="AR81" i="4"/>
  <c r="AR140" i="4"/>
  <c r="AR183" i="4"/>
  <c r="AR209" i="4"/>
  <c r="AR207" i="4" s="1"/>
  <c r="AR218" i="4"/>
  <c r="AR216" i="4" s="1"/>
  <c r="AR228" i="4"/>
  <c r="AR226" i="4" s="1"/>
  <c r="AR237" i="4"/>
  <c r="AR235" i="4" s="1"/>
  <c r="AN4" i="54"/>
  <c r="AN5" i="54"/>
  <c r="AN6" i="54"/>
  <c r="AN7" i="54"/>
  <c r="AN3" i="48"/>
  <c r="AN5" i="17"/>
  <c r="AN6" i="17"/>
  <c r="AN7" i="17"/>
  <c r="AN10" i="17"/>
  <c r="AM16" i="22" s="1"/>
  <c r="AN4" i="3"/>
  <c r="AP8" i="52"/>
  <c r="AP10" i="52"/>
  <c r="AP13" i="52"/>
  <c r="AP17" i="52"/>
  <c r="AP21" i="52"/>
  <c r="AP22" i="52"/>
  <c r="AP24" i="52"/>
  <c r="AP29" i="52"/>
  <c r="AP31" i="52"/>
  <c r="AP32" i="52"/>
  <c r="AP34" i="52"/>
  <c r="AP35" i="52"/>
  <c r="AP37" i="52"/>
  <c r="AP38" i="52"/>
  <c r="AP42" i="52"/>
  <c r="AP43" i="52"/>
  <c r="AP47" i="52"/>
  <c r="AP48" i="52"/>
  <c r="AP49" i="52"/>
  <c r="AP51" i="52"/>
  <c r="AP56" i="52"/>
  <c r="AP57" i="52"/>
  <c r="AP59" i="52"/>
  <c r="AP60" i="52"/>
  <c r="AP61" i="52"/>
  <c r="AP67" i="52"/>
  <c r="AP68" i="52"/>
  <c r="AP69" i="52"/>
  <c r="AP70" i="52"/>
  <c r="AP71" i="52"/>
  <c r="AP74" i="52"/>
  <c r="AP75" i="52"/>
  <c r="AP76" i="52"/>
  <c r="AP77" i="52"/>
  <c r="AP78" i="52"/>
  <c r="AP79" i="52"/>
  <c r="AP83" i="52"/>
  <c r="AP84" i="52"/>
  <c r="AP85" i="52"/>
  <c r="AP86" i="52"/>
  <c r="AP90" i="52"/>
  <c r="AP92" i="52"/>
  <c r="AP94" i="52"/>
  <c r="AP95" i="52"/>
  <c r="AP96" i="52"/>
  <c r="AP100" i="52"/>
  <c r="AP104" i="52"/>
  <c r="AP106" i="52"/>
  <c r="AO4" i="15"/>
  <c r="AM6" i="22" s="1"/>
  <c r="AO3" i="64" l="1"/>
  <c r="AM40" i="22" s="1"/>
  <c r="AP63" i="2"/>
  <c r="AN4" i="63"/>
  <c r="AN4" i="17"/>
  <c r="AR233" i="57"/>
  <c r="AR225" i="57" s="1"/>
  <c r="AR214" i="4"/>
  <c r="AR233" i="4"/>
  <c r="AR5" i="4"/>
  <c r="AP22" i="61"/>
  <c r="AQ146" i="68"/>
  <c r="AQ144" i="68" s="1"/>
  <c r="AQ81" i="68"/>
  <c r="AQ55" i="68"/>
  <c r="AQ5" i="66"/>
  <c r="AQ3" i="66" s="1"/>
  <c r="AQ47" i="68"/>
  <c r="AQ34" i="68"/>
  <c r="AQ7" i="68"/>
  <c r="AR5" i="57"/>
  <c r="AM23" i="22" s="1"/>
  <c r="AM24" i="22"/>
  <c r="AR225" i="4"/>
  <c r="AR181" i="4" s="1"/>
  <c r="AM42" i="22"/>
  <c r="AP8" i="61"/>
  <c r="AP29" i="61"/>
  <c r="AP14" i="61"/>
  <c r="AP11" i="61"/>
  <c r="AP7" i="6"/>
  <c r="AP6" i="6" s="1"/>
  <c r="AP4" i="6" s="1"/>
  <c r="AR4" i="70"/>
  <c r="AN3" i="54"/>
  <c r="AM7" i="22" s="1"/>
  <c r="AP65" i="52"/>
  <c r="AP93" i="52"/>
  <c r="AP72" i="52"/>
  <c r="AP81" i="52"/>
  <c r="AM13" i="22" s="1"/>
  <c r="AP4" i="2"/>
  <c r="AP98" i="52"/>
  <c r="AM14" i="22" s="1"/>
  <c r="AP40" i="52"/>
  <c r="AM11" i="22" s="1"/>
  <c r="AP6" i="52"/>
  <c r="AM10" i="22" s="1"/>
  <c r="AR218" i="57"/>
  <c r="AR216" i="57" s="1"/>
  <c r="AR209" i="57"/>
  <c r="AR207" i="57" s="1"/>
  <c r="AR206" i="4"/>
  <c r="AM19" i="22" l="1"/>
  <c r="AM15" i="22"/>
  <c r="AR3" i="4"/>
  <c r="AM5" i="22"/>
  <c r="AQ5" i="68"/>
  <c r="AQ3" i="68" s="1"/>
  <c r="AR214" i="57"/>
  <c r="AR181" i="57"/>
  <c r="AM34" i="22"/>
  <c r="AP7" i="61"/>
  <c r="AP6" i="61" s="1"/>
  <c r="AM35" i="22"/>
  <c r="AP63" i="52"/>
  <c r="AM12" i="22" s="1"/>
  <c r="AM9" i="22" s="1"/>
  <c r="AM3" i="48"/>
  <c r="AN4" i="15"/>
  <c r="AL6" i="22" s="1"/>
  <c r="AN5" i="64"/>
  <c r="AN37" i="64"/>
  <c r="AN58" i="64"/>
  <c r="AM4" i="62"/>
  <c r="AO9" i="61"/>
  <c r="AO10" i="61"/>
  <c r="AO12" i="61"/>
  <c r="AO13" i="61"/>
  <c r="AO15" i="61"/>
  <c r="AO16" i="61"/>
  <c r="AO17" i="61"/>
  <c r="AO18" i="61"/>
  <c r="AO19" i="61"/>
  <c r="AO20" i="61"/>
  <c r="AO21" i="61"/>
  <c r="AO23" i="61"/>
  <c r="AO24" i="61"/>
  <c r="AO25" i="61"/>
  <c r="AO26" i="61"/>
  <c r="AO27" i="61"/>
  <c r="AO28" i="61"/>
  <c r="AO30" i="61"/>
  <c r="AO31" i="61"/>
  <c r="AO32" i="61"/>
  <c r="AO34" i="61"/>
  <c r="AO8" i="6"/>
  <c r="AO11" i="6"/>
  <c r="AO14" i="6"/>
  <c r="AO22" i="6"/>
  <c r="AO29" i="6"/>
  <c r="AQ6" i="70"/>
  <c r="AQ33" i="70"/>
  <c r="AQ47" i="70"/>
  <c r="AQ55" i="70"/>
  <c r="AQ82" i="70"/>
  <c r="AQ141" i="70"/>
  <c r="AQ183" i="70"/>
  <c r="AQ208" i="70"/>
  <c r="AP9" i="68"/>
  <c r="AP17" i="68"/>
  <c r="AP20" i="68"/>
  <c r="AP21" i="68"/>
  <c r="AP25" i="68"/>
  <c r="AP27" i="68"/>
  <c r="AP28" i="68"/>
  <c r="AP29" i="68"/>
  <c r="AP31" i="68"/>
  <c r="AP32" i="68"/>
  <c r="AP36" i="68"/>
  <c r="AP37" i="68"/>
  <c r="AP39" i="68"/>
  <c r="AP40" i="68"/>
  <c r="AP42" i="68"/>
  <c r="AP43" i="68"/>
  <c r="AP44" i="68"/>
  <c r="AP45" i="68"/>
  <c r="AP46" i="68"/>
  <c r="AP49" i="68"/>
  <c r="AP50" i="68"/>
  <c r="AP52" i="68"/>
  <c r="AP53" i="68"/>
  <c r="AP58" i="68"/>
  <c r="AP62" i="68"/>
  <c r="AP63" i="68"/>
  <c r="AP64" i="68"/>
  <c r="AP69" i="68"/>
  <c r="AP70" i="68"/>
  <c r="AP72" i="68"/>
  <c r="AP73" i="68"/>
  <c r="AP74" i="68"/>
  <c r="AP80" i="68"/>
  <c r="AP83" i="68"/>
  <c r="AP84" i="68"/>
  <c r="AP87" i="68"/>
  <c r="AP91" i="68"/>
  <c r="AP92" i="68"/>
  <c r="AP93" i="68"/>
  <c r="AP94" i="68"/>
  <c r="AP95" i="68"/>
  <c r="AP96" i="68"/>
  <c r="AP97" i="68"/>
  <c r="AP98" i="68"/>
  <c r="AP99" i="68"/>
  <c r="AP100" i="68"/>
  <c r="AP101" i="68"/>
  <c r="AP102" i="68"/>
  <c r="AP103" i="68"/>
  <c r="AP106" i="68"/>
  <c r="AP107" i="68"/>
  <c r="AP108" i="68"/>
  <c r="AP109" i="68"/>
  <c r="AP110" i="68"/>
  <c r="AP111" i="68"/>
  <c r="AP113" i="68"/>
  <c r="AP115" i="68"/>
  <c r="AP116" i="68"/>
  <c r="AP117" i="68"/>
  <c r="AP121" i="68"/>
  <c r="AP122" i="68"/>
  <c r="AP123" i="68"/>
  <c r="AP124" i="68"/>
  <c r="AP125" i="68"/>
  <c r="AP127" i="68"/>
  <c r="AP130" i="68"/>
  <c r="AP133" i="68"/>
  <c r="AP134" i="68"/>
  <c r="AP135" i="68"/>
  <c r="AP138" i="68"/>
  <c r="AP140" i="68"/>
  <c r="AP142" i="68"/>
  <c r="AP148" i="68"/>
  <c r="AP149" i="68"/>
  <c r="AP150" i="68"/>
  <c r="AP151" i="68"/>
  <c r="AP153" i="68"/>
  <c r="AP154" i="68"/>
  <c r="AP155" i="68"/>
  <c r="AP156" i="68"/>
  <c r="AP157" i="68"/>
  <c r="AP158" i="68"/>
  <c r="AP159" i="68"/>
  <c r="AP162" i="68"/>
  <c r="AP163" i="68"/>
  <c r="AP164" i="68"/>
  <c r="AP165" i="68"/>
  <c r="AP166" i="68"/>
  <c r="AP167" i="68"/>
  <c r="AP7" i="66"/>
  <c r="AP34" i="66"/>
  <c r="AP47" i="66"/>
  <c r="AP55" i="66"/>
  <c r="AP81" i="66"/>
  <c r="AP146" i="66"/>
  <c r="AP144" i="66" s="1"/>
  <c r="AQ210" i="57"/>
  <c r="AQ211" i="57"/>
  <c r="AQ215" i="57"/>
  <c r="AQ217" i="57"/>
  <c r="AQ219" i="57"/>
  <c r="AQ220" i="57"/>
  <c r="AQ7" i="4"/>
  <c r="AQ34" i="4"/>
  <c r="AQ47" i="4"/>
  <c r="AQ55" i="4"/>
  <c r="AQ81" i="4"/>
  <c r="AQ140" i="4"/>
  <c r="AQ183" i="4"/>
  <c r="AQ209" i="4"/>
  <c r="AQ207" i="4" s="1"/>
  <c r="AQ218" i="4"/>
  <c r="AQ216" i="4" s="1"/>
  <c r="AQ228" i="4"/>
  <c r="AQ226" i="4" s="1"/>
  <c r="AQ237" i="4"/>
  <c r="AQ235" i="4" s="1"/>
  <c r="AQ7" i="57"/>
  <c r="AL24" i="22" s="1"/>
  <c r="AQ34" i="57"/>
  <c r="AL25" i="22" s="1"/>
  <c r="AQ47" i="57"/>
  <c r="AL26" i="22" s="1"/>
  <c r="AQ55" i="57"/>
  <c r="AL27" i="22" s="1"/>
  <c r="AQ81" i="57"/>
  <c r="AL28" i="22" s="1"/>
  <c r="AQ140" i="57"/>
  <c r="AL29" i="22" s="1"/>
  <c r="AQ183" i="57"/>
  <c r="AL33" i="22" s="1"/>
  <c r="AQ228" i="57"/>
  <c r="AQ226" i="57" s="1"/>
  <c r="AQ237" i="57"/>
  <c r="AQ235" i="57" s="1"/>
  <c r="AM4" i="54"/>
  <c r="AM5" i="54"/>
  <c r="AM6" i="54"/>
  <c r="AM7" i="54"/>
  <c r="AM5" i="17"/>
  <c r="AM6" i="17"/>
  <c r="AM7" i="17"/>
  <c r="AM10" i="17"/>
  <c r="AL16" i="22" s="1"/>
  <c r="AM4" i="3"/>
  <c r="AO8" i="52"/>
  <c r="AO10" i="52"/>
  <c r="AO13" i="52"/>
  <c r="AO17" i="52"/>
  <c r="AO21" i="52"/>
  <c r="AO22" i="52"/>
  <c r="AO24" i="52"/>
  <c r="AO29" i="52"/>
  <c r="AO31" i="52"/>
  <c r="AO32" i="52"/>
  <c r="AO34" i="52"/>
  <c r="AO35" i="52"/>
  <c r="AO37" i="52"/>
  <c r="AO38" i="52"/>
  <c r="AO42" i="52"/>
  <c r="AO43" i="52"/>
  <c r="AO47" i="52"/>
  <c r="AO48" i="52"/>
  <c r="AO49" i="52"/>
  <c r="AO51" i="52"/>
  <c r="AO56" i="52"/>
  <c r="AO57" i="52"/>
  <c r="AO59" i="52"/>
  <c r="AO60" i="52"/>
  <c r="AO61" i="52"/>
  <c r="AO67" i="52"/>
  <c r="AO68" i="52"/>
  <c r="AO69" i="52"/>
  <c r="AO70" i="52"/>
  <c r="AO71" i="52"/>
  <c r="AO74" i="52"/>
  <c r="AO75" i="52"/>
  <c r="AO76" i="52"/>
  <c r="AO77" i="52"/>
  <c r="AO78" i="52"/>
  <c r="AO79" i="52"/>
  <c r="AO83" i="52"/>
  <c r="AO84" i="52"/>
  <c r="AO85" i="52"/>
  <c r="AO86" i="52"/>
  <c r="AO90" i="52"/>
  <c r="AO92" i="52"/>
  <c r="AO94" i="52"/>
  <c r="AO95" i="52"/>
  <c r="AO96" i="52"/>
  <c r="AO100" i="52"/>
  <c r="AO104" i="52"/>
  <c r="AO106" i="52"/>
  <c r="AO6" i="2"/>
  <c r="AO40" i="2"/>
  <c r="AO65" i="2"/>
  <c r="AO81" i="2"/>
  <c r="AO98" i="2"/>
  <c r="AM8" i="22" l="1"/>
  <c r="AL37" i="22"/>
  <c r="AM20" i="22"/>
  <c r="AL42" i="22"/>
  <c r="AM4" i="17"/>
  <c r="AQ233" i="4"/>
  <c r="AQ214" i="4"/>
  <c r="AQ206" i="4" s="1"/>
  <c r="AR206" i="57"/>
  <c r="AR3" i="57"/>
  <c r="AM32" i="22"/>
  <c r="AM22" i="22" s="1"/>
  <c r="AM46" i="22" s="1"/>
  <c r="AN3" i="64"/>
  <c r="AL40" i="22" s="1"/>
  <c r="AP4" i="61"/>
  <c r="AM18" i="22" s="1"/>
  <c r="AP4" i="52"/>
  <c r="AP146" i="68"/>
  <c r="AP144" i="68" s="1"/>
  <c r="AP81" i="68"/>
  <c r="AP55" i="68"/>
  <c r="AP47" i="68"/>
  <c r="AP34" i="68"/>
  <c r="AP5" i="66"/>
  <c r="AP3" i="66" s="1"/>
  <c r="AP7" i="68"/>
  <c r="AQ5" i="4"/>
  <c r="AM4" i="63"/>
  <c r="AO29" i="61"/>
  <c r="AO22" i="61"/>
  <c r="AO7" i="6"/>
  <c r="AO6" i="6" s="1"/>
  <c r="AO4" i="6" s="1"/>
  <c r="AO14" i="61"/>
  <c r="AO11" i="61"/>
  <c r="AO8" i="61"/>
  <c r="AO98" i="52"/>
  <c r="AL14" i="22" s="1"/>
  <c r="AQ4" i="70"/>
  <c r="AO63" i="2"/>
  <c r="AO4" i="2" s="1"/>
  <c r="AQ233" i="57"/>
  <c r="AQ5" i="57"/>
  <c r="AL23" i="22" s="1"/>
  <c r="AM3" i="54"/>
  <c r="AO81" i="52"/>
  <c r="AL13" i="22" s="1"/>
  <c r="AO65" i="52"/>
  <c r="AO40" i="52"/>
  <c r="AL11" i="22" s="1"/>
  <c r="AO93" i="52"/>
  <c r="AO72" i="52"/>
  <c r="AO6" i="52"/>
  <c r="AL10" i="22" s="1"/>
  <c r="AQ225" i="4"/>
  <c r="AQ181" i="4" s="1"/>
  <c r="AQ209" i="57"/>
  <c r="AQ207" i="57" s="1"/>
  <c r="AQ218" i="57"/>
  <c r="AQ216" i="57" s="1"/>
  <c r="AM17" i="22" l="1"/>
  <c r="AM4" i="22" s="1"/>
  <c r="AM39" i="22" s="1"/>
  <c r="AL19" i="22"/>
  <c r="AL35" i="22"/>
  <c r="AL7" i="22"/>
  <c r="AL5" i="22" s="1"/>
  <c r="AL15" i="22"/>
  <c r="AQ225" i="57"/>
  <c r="AO7" i="61"/>
  <c r="AO6" i="61" s="1"/>
  <c r="AO4" i="61" s="1"/>
  <c r="AP5" i="68"/>
  <c r="AP3" i="68" s="1"/>
  <c r="AQ3" i="4"/>
  <c r="AO63" i="52"/>
  <c r="AL12" i="22" s="1"/>
  <c r="AL9" i="22" s="1"/>
  <c r="AQ214" i="57"/>
  <c r="AL8" i="22" l="1"/>
  <c r="AL18" i="22"/>
  <c r="AL20" i="22"/>
  <c r="AL34" i="22"/>
  <c r="AQ181" i="57"/>
  <c r="AL32" i="22" s="1"/>
  <c r="AL22" i="22" s="1"/>
  <c r="AM45" i="22"/>
  <c r="AM43" i="22"/>
  <c r="AM41" i="22"/>
  <c r="AO4" i="52"/>
  <c r="AQ206" i="57"/>
  <c r="AQ3" i="57" l="1"/>
  <c r="AL17" i="22"/>
  <c r="AL4" i="22" s="1"/>
  <c r="AL39" i="22" s="1"/>
  <c r="AL41" i="22" s="1"/>
  <c r="AM44" i="22"/>
  <c r="AL46" i="22"/>
  <c r="X183" i="4"/>
  <c r="W140" i="4"/>
  <c r="X140" i="4"/>
  <c r="W81" i="4"/>
  <c r="X81" i="4"/>
  <c r="X55" i="4"/>
  <c r="X47" i="4"/>
  <c r="X34" i="4"/>
  <c r="AL45" i="22" l="1"/>
  <c r="AL43" i="22" l="1"/>
  <c r="AL44" i="22"/>
  <c r="N146" i="66"/>
  <c r="N144" i="66" s="1"/>
  <c r="O146" i="66"/>
  <c r="O144" i="66" s="1"/>
  <c r="P146" i="66"/>
  <c r="P144" i="66" s="1"/>
  <c r="Q146" i="66"/>
  <c r="Q144" i="66" s="1"/>
  <c r="R146" i="66"/>
  <c r="R144" i="66" s="1"/>
  <c r="S146" i="66"/>
  <c r="S144" i="66" s="1"/>
  <c r="T146" i="66"/>
  <c r="T144" i="66" s="1"/>
  <c r="U146" i="66"/>
  <c r="U144" i="66" s="1"/>
  <c r="V146" i="66"/>
  <c r="V144" i="66" s="1"/>
  <c r="W146" i="66"/>
  <c r="W144" i="66" s="1"/>
  <c r="X146" i="66"/>
  <c r="X144" i="66" s="1"/>
  <c r="Y146" i="66"/>
  <c r="Y144" i="66" s="1"/>
  <c r="Z146" i="66"/>
  <c r="Z144" i="66" s="1"/>
  <c r="AA146" i="66"/>
  <c r="AA144" i="66" s="1"/>
  <c r="AB146" i="66"/>
  <c r="AB144" i="66" s="1"/>
  <c r="AC146" i="66"/>
  <c r="AC144" i="66" s="1"/>
  <c r="AD146" i="66"/>
  <c r="AD144" i="66" s="1"/>
  <c r="AE146" i="66"/>
  <c r="AE144" i="66" s="1"/>
  <c r="AF146" i="66"/>
  <c r="AF144" i="66" s="1"/>
  <c r="AG146" i="66"/>
  <c r="AG144" i="66" s="1"/>
  <c r="AH146" i="66"/>
  <c r="AH144" i="66" s="1"/>
  <c r="AI146" i="66"/>
  <c r="AI144" i="66" s="1"/>
  <c r="AJ146" i="66"/>
  <c r="AJ144" i="66" s="1"/>
  <c r="AK146" i="66"/>
  <c r="AK144" i="66" s="1"/>
  <c r="AL146" i="66"/>
  <c r="AL144" i="66" s="1"/>
  <c r="AM146" i="66"/>
  <c r="AM144" i="66" s="1"/>
  <c r="N81" i="66"/>
  <c r="O81" i="66"/>
  <c r="P81" i="66"/>
  <c r="Q81" i="66"/>
  <c r="R81" i="66"/>
  <c r="S81" i="66"/>
  <c r="T81" i="66"/>
  <c r="U81" i="66"/>
  <c r="V81" i="66"/>
  <c r="W81" i="66"/>
  <c r="X81" i="66"/>
  <c r="Y81" i="66"/>
  <c r="Z81" i="66"/>
  <c r="AA81" i="66"/>
  <c r="AB81" i="66"/>
  <c r="AC81" i="66"/>
  <c r="AD81" i="66"/>
  <c r="AE81" i="66"/>
  <c r="AF81" i="66"/>
  <c r="AG81" i="66"/>
  <c r="AH81" i="66"/>
  <c r="AI81" i="66"/>
  <c r="AJ81" i="66"/>
  <c r="AK81" i="66"/>
  <c r="AL81" i="66"/>
  <c r="AM81" i="66"/>
  <c r="N55" i="66"/>
  <c r="O55" i="66"/>
  <c r="P55" i="66"/>
  <c r="Q55" i="66"/>
  <c r="R55" i="66"/>
  <c r="S55" i="66"/>
  <c r="T55" i="66"/>
  <c r="U55" i="66"/>
  <c r="V55" i="66"/>
  <c r="W55" i="66"/>
  <c r="X55" i="66"/>
  <c r="Y55" i="66"/>
  <c r="Z55" i="66"/>
  <c r="AA55" i="66"/>
  <c r="AB55" i="66"/>
  <c r="AC55" i="66"/>
  <c r="AD55" i="66"/>
  <c r="AE55" i="66"/>
  <c r="AF55" i="66"/>
  <c r="AG55" i="66"/>
  <c r="AH55" i="66"/>
  <c r="AI55" i="66"/>
  <c r="AJ55" i="66"/>
  <c r="AK55" i="66"/>
  <c r="AL55" i="66"/>
  <c r="AM55" i="66"/>
  <c r="N47" i="66"/>
  <c r="O47" i="66"/>
  <c r="P47" i="66"/>
  <c r="Q47" i="66"/>
  <c r="R47" i="66"/>
  <c r="S47" i="66"/>
  <c r="T47" i="66"/>
  <c r="U47" i="66"/>
  <c r="V47" i="66"/>
  <c r="W47" i="66"/>
  <c r="X47" i="66"/>
  <c r="Y47" i="66"/>
  <c r="Z47" i="66"/>
  <c r="AA47" i="66"/>
  <c r="AB47" i="66"/>
  <c r="AC47" i="66"/>
  <c r="AD47" i="66"/>
  <c r="AE47" i="66"/>
  <c r="AF47" i="66"/>
  <c r="AG47" i="66"/>
  <c r="AH47" i="66"/>
  <c r="AI47" i="66"/>
  <c r="AJ47" i="66"/>
  <c r="AK47" i="66"/>
  <c r="AL47" i="66"/>
  <c r="AM47" i="66"/>
  <c r="N34" i="66"/>
  <c r="O34" i="66"/>
  <c r="P34" i="66"/>
  <c r="Q34" i="66"/>
  <c r="R34" i="66"/>
  <c r="S34" i="66"/>
  <c r="T34" i="66"/>
  <c r="U34" i="66"/>
  <c r="V34" i="66"/>
  <c r="W34" i="66"/>
  <c r="X34" i="66"/>
  <c r="Y34" i="66"/>
  <c r="Z34" i="66"/>
  <c r="AA34" i="66"/>
  <c r="AB34" i="66"/>
  <c r="AC34" i="66"/>
  <c r="AD34" i="66"/>
  <c r="AE34" i="66"/>
  <c r="AF34" i="66"/>
  <c r="AG34" i="66"/>
  <c r="AH34" i="66"/>
  <c r="AI34" i="66"/>
  <c r="AJ34" i="66"/>
  <c r="AK34" i="66"/>
  <c r="AL34" i="66"/>
  <c r="AM34" i="66"/>
  <c r="O183" i="57"/>
  <c r="J33" i="22" s="1"/>
  <c r="P183" i="57"/>
  <c r="K33" i="22" s="1"/>
  <c r="Q183" i="57"/>
  <c r="L33" i="22" s="1"/>
  <c r="R183" i="57"/>
  <c r="M33" i="22" s="1"/>
  <c r="S183" i="57"/>
  <c r="N33" i="22" s="1"/>
  <c r="T183" i="57"/>
  <c r="O33" i="22" s="1"/>
  <c r="U183" i="57"/>
  <c r="P33" i="22" s="1"/>
  <c r="V183" i="57"/>
  <c r="Q33" i="22" s="1"/>
  <c r="W183" i="57"/>
  <c r="R33" i="22" s="1"/>
  <c r="X183" i="57"/>
  <c r="S33" i="22" s="1"/>
  <c r="Y183" i="57"/>
  <c r="T33" i="22" s="1"/>
  <c r="Z183" i="57"/>
  <c r="U33" i="22" s="1"/>
  <c r="AA183" i="57"/>
  <c r="V33" i="22" s="1"/>
  <c r="AB183" i="57"/>
  <c r="W33" i="22" s="1"/>
  <c r="AC183" i="57"/>
  <c r="X33" i="22" s="1"/>
  <c r="AD183" i="57"/>
  <c r="Y33" i="22" s="1"/>
  <c r="AE183" i="57"/>
  <c r="Z33" i="22" s="1"/>
  <c r="AF183" i="57"/>
  <c r="AA33" i="22" s="1"/>
  <c r="AG183" i="57"/>
  <c r="AB33" i="22" s="1"/>
  <c r="AH183" i="57"/>
  <c r="AC33" i="22" s="1"/>
  <c r="AI183" i="57"/>
  <c r="AD33" i="22" s="1"/>
  <c r="AJ183" i="57"/>
  <c r="AE33" i="22" s="1"/>
  <c r="AK183" i="57"/>
  <c r="AF33" i="22" s="1"/>
  <c r="AL183" i="57"/>
  <c r="AG33" i="22" s="1"/>
  <c r="AM183" i="57"/>
  <c r="AH33" i="22" s="1"/>
  <c r="AN183" i="57"/>
  <c r="AI33" i="22" s="1"/>
  <c r="O140" i="57"/>
  <c r="J29" i="22" s="1"/>
  <c r="P140" i="57"/>
  <c r="K29" i="22" s="1"/>
  <c r="Q140" i="57"/>
  <c r="L29" i="22" s="1"/>
  <c r="R140" i="57"/>
  <c r="M29" i="22" s="1"/>
  <c r="S140" i="57"/>
  <c r="N29" i="22" s="1"/>
  <c r="T140" i="57"/>
  <c r="O29" i="22" s="1"/>
  <c r="U140" i="57"/>
  <c r="P29" i="22" s="1"/>
  <c r="V140" i="57"/>
  <c r="Q29" i="22" s="1"/>
  <c r="W140" i="57"/>
  <c r="R29" i="22" s="1"/>
  <c r="X140" i="57"/>
  <c r="S29" i="22" s="1"/>
  <c r="Y140" i="57"/>
  <c r="T29" i="22" s="1"/>
  <c r="Z140" i="57"/>
  <c r="U29" i="22" s="1"/>
  <c r="AA140" i="57"/>
  <c r="V29" i="22" s="1"/>
  <c r="AB140" i="57"/>
  <c r="W29" i="22" s="1"/>
  <c r="AC140" i="57"/>
  <c r="X29" i="22" s="1"/>
  <c r="AD140" i="57"/>
  <c r="Y29" i="22" s="1"/>
  <c r="AE140" i="57"/>
  <c r="Z29" i="22" s="1"/>
  <c r="AF140" i="57"/>
  <c r="AA29" i="22" s="1"/>
  <c r="AG140" i="57"/>
  <c r="AB29" i="22" s="1"/>
  <c r="AH140" i="57"/>
  <c r="AC29" i="22" s="1"/>
  <c r="AI140" i="57"/>
  <c r="AD29" i="22" s="1"/>
  <c r="AJ140" i="57"/>
  <c r="AE29" i="22" s="1"/>
  <c r="AK140" i="57"/>
  <c r="AF29" i="22" s="1"/>
  <c r="AL140" i="57"/>
  <c r="AG29" i="22" s="1"/>
  <c r="AM140" i="57"/>
  <c r="AH29" i="22" s="1"/>
  <c r="AN140" i="57"/>
  <c r="AI29" i="22" s="1"/>
  <c r="O81" i="57"/>
  <c r="J28" i="22" s="1"/>
  <c r="P81" i="57"/>
  <c r="K28" i="22" s="1"/>
  <c r="Q81" i="57"/>
  <c r="L28" i="22" s="1"/>
  <c r="R81" i="57"/>
  <c r="M28" i="22" s="1"/>
  <c r="S81" i="57"/>
  <c r="N28" i="22" s="1"/>
  <c r="T81" i="57"/>
  <c r="O28" i="22" s="1"/>
  <c r="U81" i="57"/>
  <c r="P28" i="22" s="1"/>
  <c r="V81" i="57"/>
  <c r="Q28" i="22" s="1"/>
  <c r="W81" i="57"/>
  <c r="R28" i="22" s="1"/>
  <c r="X81" i="57"/>
  <c r="S28" i="22" s="1"/>
  <c r="Y81" i="57"/>
  <c r="T28" i="22" s="1"/>
  <c r="Z81" i="57"/>
  <c r="U28" i="22" s="1"/>
  <c r="AA81" i="57"/>
  <c r="V28" i="22" s="1"/>
  <c r="AB81" i="57"/>
  <c r="W28" i="22" s="1"/>
  <c r="AC81" i="57"/>
  <c r="X28" i="22" s="1"/>
  <c r="AD81" i="57"/>
  <c r="Y28" i="22" s="1"/>
  <c r="AE81" i="57"/>
  <c r="Z28" i="22" s="1"/>
  <c r="AF81" i="57"/>
  <c r="AA28" i="22" s="1"/>
  <c r="AG81" i="57"/>
  <c r="AB28" i="22" s="1"/>
  <c r="AH81" i="57"/>
  <c r="AC28" i="22" s="1"/>
  <c r="AI81" i="57"/>
  <c r="AD28" i="22" s="1"/>
  <c r="AJ81" i="57"/>
  <c r="AE28" i="22" s="1"/>
  <c r="AK81" i="57"/>
  <c r="AF28" i="22" s="1"/>
  <c r="AL81" i="57"/>
  <c r="AG28" i="22" s="1"/>
  <c r="AM81" i="57"/>
  <c r="AH28" i="22" s="1"/>
  <c r="AN81" i="57"/>
  <c r="AI28" i="22" s="1"/>
  <c r="O55" i="57"/>
  <c r="J27" i="22" s="1"/>
  <c r="P55" i="57"/>
  <c r="K27" i="22" s="1"/>
  <c r="Q55" i="57"/>
  <c r="L27" i="22" s="1"/>
  <c r="R55" i="57"/>
  <c r="M27" i="22" s="1"/>
  <c r="S55" i="57"/>
  <c r="N27" i="22" s="1"/>
  <c r="T55" i="57"/>
  <c r="O27" i="22" s="1"/>
  <c r="U55" i="57"/>
  <c r="P27" i="22" s="1"/>
  <c r="V55" i="57"/>
  <c r="Q27" i="22" s="1"/>
  <c r="W55" i="57"/>
  <c r="R27" i="22" s="1"/>
  <c r="X55" i="57"/>
  <c r="S27" i="22" s="1"/>
  <c r="Y55" i="57"/>
  <c r="T27" i="22" s="1"/>
  <c r="Z55" i="57"/>
  <c r="U27" i="22" s="1"/>
  <c r="AA55" i="57"/>
  <c r="V27" i="22" s="1"/>
  <c r="AB55" i="57"/>
  <c r="W27" i="22" s="1"/>
  <c r="AC55" i="57"/>
  <c r="X27" i="22" s="1"/>
  <c r="AD55" i="57"/>
  <c r="Y27" i="22" s="1"/>
  <c r="AE55" i="57"/>
  <c r="Z27" i="22" s="1"/>
  <c r="AF55" i="57"/>
  <c r="AA27" i="22" s="1"/>
  <c r="AG55" i="57"/>
  <c r="AB27" i="22" s="1"/>
  <c r="AH55" i="57"/>
  <c r="AC27" i="22" s="1"/>
  <c r="AI55" i="57"/>
  <c r="AD27" i="22" s="1"/>
  <c r="AJ55" i="57"/>
  <c r="AE27" i="22" s="1"/>
  <c r="AK55" i="57"/>
  <c r="AF27" i="22" s="1"/>
  <c r="AL55" i="57"/>
  <c r="AG27" i="22" s="1"/>
  <c r="AM55" i="57"/>
  <c r="AH27" i="22" s="1"/>
  <c r="AN55" i="57"/>
  <c r="AI27" i="22" s="1"/>
  <c r="O47" i="57"/>
  <c r="J26" i="22" s="1"/>
  <c r="P47" i="57"/>
  <c r="K26" i="22" s="1"/>
  <c r="Q47" i="57"/>
  <c r="L26" i="22" s="1"/>
  <c r="R47" i="57"/>
  <c r="M26" i="22" s="1"/>
  <c r="S47" i="57"/>
  <c r="N26" i="22" s="1"/>
  <c r="T47" i="57"/>
  <c r="O26" i="22" s="1"/>
  <c r="U47" i="57"/>
  <c r="P26" i="22" s="1"/>
  <c r="V47" i="57"/>
  <c r="Q26" i="22" s="1"/>
  <c r="W47" i="57"/>
  <c r="R26" i="22" s="1"/>
  <c r="X47" i="57"/>
  <c r="S26" i="22" s="1"/>
  <c r="Y47" i="57"/>
  <c r="T26" i="22" s="1"/>
  <c r="Z47" i="57"/>
  <c r="U26" i="22" s="1"/>
  <c r="AA47" i="57"/>
  <c r="V26" i="22" s="1"/>
  <c r="AB47" i="57"/>
  <c r="W26" i="22" s="1"/>
  <c r="AC47" i="57"/>
  <c r="X26" i="22" s="1"/>
  <c r="AD47" i="57"/>
  <c r="Y26" i="22" s="1"/>
  <c r="AE47" i="57"/>
  <c r="Z26" i="22" s="1"/>
  <c r="AF47" i="57"/>
  <c r="AA26" i="22" s="1"/>
  <c r="AG47" i="57"/>
  <c r="AB26" i="22" s="1"/>
  <c r="AH47" i="57"/>
  <c r="AC26" i="22" s="1"/>
  <c r="AI47" i="57"/>
  <c r="AD26" i="22" s="1"/>
  <c r="AJ47" i="57"/>
  <c r="AE26" i="22" s="1"/>
  <c r="AK47" i="57"/>
  <c r="AF26" i="22" s="1"/>
  <c r="AL47" i="57"/>
  <c r="AG26" i="22" s="1"/>
  <c r="AM47" i="57"/>
  <c r="AH26" i="22" s="1"/>
  <c r="AN47" i="57"/>
  <c r="AI26" i="22" s="1"/>
  <c r="O34" i="57"/>
  <c r="J25" i="22" s="1"/>
  <c r="P34" i="57"/>
  <c r="K25" i="22" s="1"/>
  <c r="Q34" i="57"/>
  <c r="L25" i="22" s="1"/>
  <c r="R34" i="57"/>
  <c r="M25" i="22" s="1"/>
  <c r="S34" i="57"/>
  <c r="N25" i="22" s="1"/>
  <c r="T34" i="57"/>
  <c r="O25" i="22" s="1"/>
  <c r="U34" i="57"/>
  <c r="P25" i="22" s="1"/>
  <c r="V34" i="57"/>
  <c r="Q25" i="22" s="1"/>
  <c r="W34" i="57"/>
  <c r="R25" i="22" s="1"/>
  <c r="X34" i="57"/>
  <c r="S25" i="22" s="1"/>
  <c r="Y34" i="57"/>
  <c r="T25" i="22" s="1"/>
  <c r="Z34" i="57"/>
  <c r="U25" i="22" s="1"/>
  <c r="AA34" i="57"/>
  <c r="V25" i="22" s="1"/>
  <c r="AB34" i="57"/>
  <c r="W25" i="22" s="1"/>
  <c r="AC34" i="57"/>
  <c r="X25" i="22" s="1"/>
  <c r="AD34" i="57"/>
  <c r="Y25" i="22" s="1"/>
  <c r="AE34" i="57"/>
  <c r="Z25" i="22" s="1"/>
  <c r="AF34" i="57"/>
  <c r="AA25" i="22" s="1"/>
  <c r="AG34" i="57"/>
  <c r="AB25" i="22" s="1"/>
  <c r="AH34" i="57"/>
  <c r="AC25" i="22" s="1"/>
  <c r="AI34" i="57"/>
  <c r="AD25" i="22" s="1"/>
  <c r="AJ34" i="57"/>
  <c r="AE25" i="22" s="1"/>
  <c r="AK34" i="57"/>
  <c r="AF25" i="22" s="1"/>
  <c r="AL34" i="57"/>
  <c r="AG25" i="22" s="1"/>
  <c r="AM34" i="57"/>
  <c r="AH25" i="22" s="1"/>
  <c r="AN34" i="57"/>
  <c r="AI25" i="22" s="1"/>
  <c r="O183" i="4"/>
  <c r="P183" i="4"/>
  <c r="Q183" i="4"/>
  <c r="R183" i="4"/>
  <c r="S183" i="4"/>
  <c r="T183" i="4"/>
  <c r="U183" i="4"/>
  <c r="V183" i="4"/>
  <c r="W183" i="4"/>
  <c r="Y183" i="4"/>
  <c r="Z183" i="4"/>
  <c r="AA183" i="4"/>
  <c r="AB183" i="4"/>
  <c r="AC183" i="4"/>
  <c r="AD183" i="4"/>
  <c r="AE183" i="4"/>
  <c r="AF183" i="4"/>
  <c r="AG183" i="4"/>
  <c r="AH183" i="4"/>
  <c r="AI183" i="4"/>
  <c r="AJ183" i="4"/>
  <c r="AK183" i="4"/>
  <c r="AL183" i="4"/>
  <c r="AM183" i="4"/>
  <c r="AN183" i="4"/>
  <c r="O140" i="4"/>
  <c r="P140" i="4"/>
  <c r="Q140" i="4"/>
  <c r="R140" i="4"/>
  <c r="S140" i="4"/>
  <c r="T140" i="4"/>
  <c r="U140" i="4"/>
  <c r="V140" i="4"/>
  <c r="Y140" i="4"/>
  <c r="Z140" i="4"/>
  <c r="AA140" i="4"/>
  <c r="AB140" i="4"/>
  <c r="AC140" i="4"/>
  <c r="AD140" i="4"/>
  <c r="AE140" i="4"/>
  <c r="AF140" i="4"/>
  <c r="AG140" i="4"/>
  <c r="AH140" i="4"/>
  <c r="AJ140" i="4"/>
  <c r="AK140" i="4"/>
  <c r="AL140" i="4"/>
  <c r="AM140" i="4"/>
  <c r="AN140" i="4"/>
  <c r="O81" i="4"/>
  <c r="P81" i="4"/>
  <c r="Q81" i="4"/>
  <c r="R81" i="4"/>
  <c r="S81" i="4"/>
  <c r="T81" i="4"/>
  <c r="U81" i="4"/>
  <c r="V81" i="4"/>
  <c r="Y81" i="4"/>
  <c r="Z81" i="4"/>
  <c r="AA81" i="4"/>
  <c r="AB81" i="4"/>
  <c r="AC81" i="4"/>
  <c r="AD81" i="4"/>
  <c r="AE81" i="4"/>
  <c r="AF81" i="4"/>
  <c r="AG81" i="4"/>
  <c r="AH81" i="4"/>
  <c r="AJ81" i="4"/>
  <c r="AK81" i="4"/>
  <c r="AL81" i="4"/>
  <c r="AM81" i="4"/>
  <c r="AN81" i="4"/>
  <c r="O55" i="4"/>
  <c r="P55" i="4"/>
  <c r="Q55" i="4"/>
  <c r="R55" i="4"/>
  <c r="S55" i="4"/>
  <c r="T55" i="4"/>
  <c r="U55" i="4"/>
  <c r="V55" i="4"/>
  <c r="W55" i="4"/>
  <c r="Y55" i="4"/>
  <c r="Z55" i="4"/>
  <c r="AA55" i="4"/>
  <c r="AB55" i="4"/>
  <c r="AC55" i="4"/>
  <c r="AD55" i="4"/>
  <c r="AE55" i="4"/>
  <c r="AF55" i="4"/>
  <c r="AG55" i="4"/>
  <c r="AH55" i="4"/>
  <c r="AJ55" i="4"/>
  <c r="AK55" i="4"/>
  <c r="AL55" i="4"/>
  <c r="AM55" i="4"/>
  <c r="AN55" i="4"/>
  <c r="O47" i="4"/>
  <c r="P47" i="4"/>
  <c r="Q47" i="4"/>
  <c r="R47" i="4"/>
  <c r="S47" i="4"/>
  <c r="T47" i="4"/>
  <c r="U47" i="4"/>
  <c r="V47" i="4"/>
  <c r="W47" i="4"/>
  <c r="Y47" i="4"/>
  <c r="Z47" i="4"/>
  <c r="AA47" i="4"/>
  <c r="AB47" i="4"/>
  <c r="AC47" i="4"/>
  <c r="AD47" i="4"/>
  <c r="AE47" i="4"/>
  <c r="AF47" i="4"/>
  <c r="AG47" i="4"/>
  <c r="AH47" i="4"/>
  <c r="AK47" i="4"/>
  <c r="AL47" i="4"/>
  <c r="AM47" i="4"/>
  <c r="AN47" i="4"/>
  <c r="O34" i="4"/>
  <c r="P34" i="4"/>
  <c r="Q34" i="4"/>
  <c r="R34" i="4"/>
  <c r="S34" i="4"/>
  <c r="T34" i="4"/>
  <c r="U34" i="4"/>
  <c r="V34" i="4"/>
  <c r="W34" i="4"/>
  <c r="Y34" i="4"/>
  <c r="Z34" i="4"/>
  <c r="AA34" i="4"/>
  <c r="AB34" i="4"/>
  <c r="AC34" i="4"/>
  <c r="AD34" i="4"/>
  <c r="AE34" i="4"/>
  <c r="AF34" i="4"/>
  <c r="AG34" i="4"/>
  <c r="AH34" i="4"/>
  <c r="AJ34" i="4"/>
  <c r="AK34" i="4"/>
  <c r="AL34" i="4"/>
  <c r="AM34" i="4"/>
  <c r="AN34" i="4"/>
  <c r="M29" i="6" l="1"/>
  <c r="N29" i="6"/>
  <c r="O29" i="6"/>
  <c r="P29" i="6"/>
  <c r="Q29" i="6"/>
  <c r="R29" i="6"/>
  <c r="S29" i="6"/>
  <c r="T29" i="6"/>
  <c r="U29" i="6"/>
  <c r="V29" i="6"/>
  <c r="W29" i="6"/>
  <c r="X29" i="6"/>
  <c r="Y29" i="6"/>
  <c r="Z29" i="6"/>
  <c r="AA29" i="6"/>
  <c r="AB29" i="6"/>
  <c r="AC29" i="6"/>
  <c r="AD29" i="6"/>
  <c r="AE29" i="6"/>
  <c r="AF29" i="6"/>
  <c r="AG29" i="6"/>
  <c r="AH29" i="6"/>
  <c r="AI29" i="6"/>
  <c r="AJ29" i="6"/>
  <c r="AK29" i="6"/>
  <c r="AL29" i="6"/>
  <c r="M22" i="6"/>
  <c r="N22" i="6"/>
  <c r="O22" i="6"/>
  <c r="P22" i="6"/>
  <c r="Q22" i="6"/>
  <c r="R22" i="6"/>
  <c r="S22" i="6"/>
  <c r="T22" i="6"/>
  <c r="U22" i="6"/>
  <c r="V22" i="6"/>
  <c r="W22" i="6"/>
  <c r="X22" i="6"/>
  <c r="Y22" i="6"/>
  <c r="Z22" i="6"/>
  <c r="AA22" i="6"/>
  <c r="AB22" i="6"/>
  <c r="AC22" i="6"/>
  <c r="AD22" i="6"/>
  <c r="AE22" i="6"/>
  <c r="AF22" i="6"/>
  <c r="AG22" i="6"/>
  <c r="AH22" i="6"/>
  <c r="AI22" i="6"/>
  <c r="AJ22" i="6"/>
  <c r="AK22" i="6"/>
  <c r="AL22" i="6"/>
  <c r="M14" i="6"/>
  <c r="N14" i="6"/>
  <c r="O14" i="6"/>
  <c r="P14" i="6"/>
  <c r="Q14" i="6"/>
  <c r="R14" i="6"/>
  <c r="S14" i="6"/>
  <c r="T14" i="6"/>
  <c r="U14" i="6"/>
  <c r="V14" i="6"/>
  <c r="W14" i="6"/>
  <c r="X14" i="6"/>
  <c r="Y14" i="6"/>
  <c r="Z14" i="6"/>
  <c r="AA14" i="6"/>
  <c r="AB14" i="6"/>
  <c r="AC14" i="6"/>
  <c r="AD14" i="6"/>
  <c r="AE14" i="6"/>
  <c r="AF14" i="6"/>
  <c r="AG14" i="6"/>
  <c r="AH14" i="6"/>
  <c r="AI14" i="6"/>
  <c r="AJ14" i="6"/>
  <c r="AK14" i="6"/>
  <c r="AL14" i="6"/>
  <c r="M11" i="6"/>
  <c r="N11" i="6"/>
  <c r="O11" i="6"/>
  <c r="P11" i="6"/>
  <c r="Q11" i="6"/>
  <c r="R11" i="6"/>
  <c r="S11" i="6"/>
  <c r="T11" i="6"/>
  <c r="U11" i="6"/>
  <c r="V11" i="6"/>
  <c r="W11" i="6"/>
  <c r="X11" i="6"/>
  <c r="Y11" i="6"/>
  <c r="Z11" i="6"/>
  <c r="AA11" i="6"/>
  <c r="AB11" i="6"/>
  <c r="AC11" i="6"/>
  <c r="AD11" i="6"/>
  <c r="AE11" i="6"/>
  <c r="AF11" i="6"/>
  <c r="AG11" i="6"/>
  <c r="AH11" i="6"/>
  <c r="AI11" i="6"/>
  <c r="AJ11" i="6"/>
  <c r="AK11" i="6"/>
  <c r="AL11" i="6"/>
  <c r="O183" i="70"/>
  <c r="P183" i="70"/>
  <c r="Q183" i="70"/>
  <c r="R183" i="70"/>
  <c r="S183" i="70"/>
  <c r="T183" i="70"/>
  <c r="U183" i="70"/>
  <c r="V183" i="70"/>
  <c r="W183" i="70"/>
  <c r="X183" i="70"/>
  <c r="Y183" i="70"/>
  <c r="Z183" i="70"/>
  <c r="AA183" i="70"/>
  <c r="AB183" i="70"/>
  <c r="AC183" i="70"/>
  <c r="AD183" i="70"/>
  <c r="AE183" i="70"/>
  <c r="AF183" i="70"/>
  <c r="AG183" i="70"/>
  <c r="AH183" i="70"/>
  <c r="AI183" i="70"/>
  <c r="AJ183" i="70"/>
  <c r="AK183" i="70"/>
  <c r="AL183" i="70"/>
  <c r="AM183" i="70"/>
  <c r="AN183" i="70"/>
  <c r="O141" i="70"/>
  <c r="P141" i="70"/>
  <c r="Q141" i="70"/>
  <c r="R141" i="70"/>
  <c r="S141" i="70"/>
  <c r="T141" i="70"/>
  <c r="U141" i="70"/>
  <c r="V141" i="70"/>
  <c r="W141" i="70"/>
  <c r="X141" i="70"/>
  <c r="Y141" i="70"/>
  <c r="Z141" i="70"/>
  <c r="AA141" i="70"/>
  <c r="AB141" i="70"/>
  <c r="AC141" i="70"/>
  <c r="AD141" i="70"/>
  <c r="AE141" i="70"/>
  <c r="AF141" i="70"/>
  <c r="AG141" i="70"/>
  <c r="AH141" i="70"/>
  <c r="AI141" i="70"/>
  <c r="AJ141" i="70"/>
  <c r="AK141" i="70"/>
  <c r="AL141" i="70"/>
  <c r="AM141" i="70"/>
  <c r="AN141" i="70"/>
  <c r="O82" i="70"/>
  <c r="P82" i="70"/>
  <c r="Q82" i="70"/>
  <c r="R82" i="70"/>
  <c r="S82" i="70"/>
  <c r="T82" i="70"/>
  <c r="U82" i="70"/>
  <c r="V82" i="70"/>
  <c r="W82" i="70"/>
  <c r="X82" i="70"/>
  <c r="Y82" i="70"/>
  <c r="Z82" i="70"/>
  <c r="AA82" i="70"/>
  <c r="AB82" i="70"/>
  <c r="AC82" i="70"/>
  <c r="AD82" i="70"/>
  <c r="AE82" i="70"/>
  <c r="AF82" i="70"/>
  <c r="AG82" i="70"/>
  <c r="AH82" i="70"/>
  <c r="AI82" i="70"/>
  <c r="AJ82" i="70"/>
  <c r="AK82" i="70"/>
  <c r="AL82" i="70"/>
  <c r="AM82" i="70"/>
  <c r="AN82" i="70"/>
  <c r="O55" i="70"/>
  <c r="P55" i="70"/>
  <c r="Q55" i="70"/>
  <c r="R55" i="70"/>
  <c r="S55" i="70"/>
  <c r="T55" i="70"/>
  <c r="U55" i="70"/>
  <c r="V55" i="70"/>
  <c r="W55" i="70"/>
  <c r="X55" i="70"/>
  <c r="Y55" i="70"/>
  <c r="Z55" i="70"/>
  <c r="AA55" i="70"/>
  <c r="AB55" i="70"/>
  <c r="AC55" i="70"/>
  <c r="AD55" i="70"/>
  <c r="AE55" i="70"/>
  <c r="AF55" i="70"/>
  <c r="AG55" i="70"/>
  <c r="AH55" i="70"/>
  <c r="AI55" i="70"/>
  <c r="AJ55" i="70"/>
  <c r="AK55" i="70"/>
  <c r="AL55" i="70"/>
  <c r="AM55" i="70"/>
  <c r="AN55" i="70"/>
  <c r="O47" i="70"/>
  <c r="P47" i="70"/>
  <c r="Q47" i="70"/>
  <c r="R47" i="70"/>
  <c r="S47" i="70"/>
  <c r="T47" i="70"/>
  <c r="U47" i="70"/>
  <c r="V47" i="70"/>
  <c r="W47" i="70"/>
  <c r="X47" i="70"/>
  <c r="Y47" i="70"/>
  <c r="Z47" i="70"/>
  <c r="AA47" i="70"/>
  <c r="AB47" i="70"/>
  <c r="AC47" i="70"/>
  <c r="AD47" i="70"/>
  <c r="AE47" i="70"/>
  <c r="AF47" i="70"/>
  <c r="AG47" i="70"/>
  <c r="AH47" i="70"/>
  <c r="AI47" i="70"/>
  <c r="AJ47" i="70"/>
  <c r="AK47" i="70"/>
  <c r="AL47" i="70"/>
  <c r="AM47" i="70"/>
  <c r="AN47" i="70"/>
  <c r="O33" i="70"/>
  <c r="P33" i="70"/>
  <c r="Q33" i="70"/>
  <c r="R33" i="70"/>
  <c r="S33" i="70"/>
  <c r="T33" i="70"/>
  <c r="U33" i="70"/>
  <c r="V33" i="70"/>
  <c r="W33" i="70"/>
  <c r="X33" i="70"/>
  <c r="Y33" i="70"/>
  <c r="Z33" i="70"/>
  <c r="AA33" i="70"/>
  <c r="AB33" i="70"/>
  <c r="AC33" i="70"/>
  <c r="AD33" i="70"/>
  <c r="AE33" i="70"/>
  <c r="AF33" i="70"/>
  <c r="AG33" i="70"/>
  <c r="AH33" i="70"/>
  <c r="AI33" i="70"/>
  <c r="AJ33" i="70"/>
  <c r="AK33" i="70"/>
  <c r="AL33" i="70"/>
  <c r="AM33" i="70"/>
  <c r="AN33" i="70"/>
  <c r="M98" i="2"/>
  <c r="N98" i="2"/>
  <c r="O98" i="2"/>
  <c r="P98" i="2"/>
  <c r="Q98" i="2"/>
  <c r="R98" i="2"/>
  <c r="S98" i="2"/>
  <c r="T98" i="2"/>
  <c r="U98" i="2"/>
  <c r="V98" i="2"/>
  <c r="W98" i="2"/>
  <c r="X98" i="2"/>
  <c r="Y98" i="2"/>
  <c r="Z98" i="2"/>
  <c r="AA98" i="2"/>
  <c r="AB98" i="2"/>
  <c r="AC98" i="2"/>
  <c r="AD98" i="2"/>
  <c r="AE98" i="2"/>
  <c r="AF98" i="2"/>
  <c r="AG98" i="2"/>
  <c r="AH98" i="2"/>
  <c r="AI98" i="2"/>
  <c r="AJ98" i="2"/>
  <c r="AK98" i="2"/>
  <c r="AL98" i="2"/>
  <c r="M81" i="2"/>
  <c r="N81" i="2"/>
  <c r="O81" i="2"/>
  <c r="P81" i="2"/>
  <c r="Q81" i="2"/>
  <c r="R81" i="2"/>
  <c r="S81" i="2"/>
  <c r="T81" i="2"/>
  <c r="U81" i="2"/>
  <c r="V81" i="2"/>
  <c r="W81" i="2"/>
  <c r="X81" i="2"/>
  <c r="Y81" i="2"/>
  <c r="Z81" i="2"/>
  <c r="AA81" i="2"/>
  <c r="AB81" i="2"/>
  <c r="AC81" i="2"/>
  <c r="AD81" i="2"/>
  <c r="AE81" i="2"/>
  <c r="AF81" i="2"/>
  <c r="AG81" i="2"/>
  <c r="AH81" i="2"/>
  <c r="AI81" i="2"/>
  <c r="AJ81" i="2"/>
  <c r="AK81" i="2"/>
  <c r="AL81" i="2"/>
  <c r="G65" i="2"/>
  <c r="G63" i="2" s="1"/>
  <c r="H65" i="2"/>
  <c r="I65" i="2"/>
  <c r="J65" i="2"/>
  <c r="K65" i="2"/>
  <c r="L65" i="2"/>
  <c r="M65" i="2"/>
  <c r="M63" i="2" s="1"/>
  <c r="N65" i="2"/>
  <c r="N63" i="2" s="1"/>
  <c r="O65" i="2"/>
  <c r="O63" i="2" s="1"/>
  <c r="P65" i="2"/>
  <c r="P63" i="2" s="1"/>
  <c r="Q65" i="2"/>
  <c r="Q63" i="2" s="1"/>
  <c r="R65" i="2"/>
  <c r="R63" i="2" s="1"/>
  <c r="S65" i="2"/>
  <c r="S63" i="2" s="1"/>
  <c r="T65" i="2"/>
  <c r="T63" i="2" s="1"/>
  <c r="U65" i="2"/>
  <c r="U63" i="2" s="1"/>
  <c r="V65" i="2"/>
  <c r="V63" i="2" s="1"/>
  <c r="W65" i="2"/>
  <c r="W63" i="2" s="1"/>
  <c r="X65" i="2"/>
  <c r="X63" i="2" s="1"/>
  <c r="Y65" i="2"/>
  <c r="Z65" i="2"/>
  <c r="Z63" i="2" s="1"/>
  <c r="AA65" i="2"/>
  <c r="AA63" i="2" s="1"/>
  <c r="AB65" i="2"/>
  <c r="AB63" i="2" s="1"/>
  <c r="AC65" i="2"/>
  <c r="AC63" i="2" s="1"/>
  <c r="AD65" i="2"/>
  <c r="AD63" i="2" s="1"/>
  <c r="AE65" i="2"/>
  <c r="AE63" i="2" s="1"/>
  <c r="AF65" i="2"/>
  <c r="AF63" i="2" s="1"/>
  <c r="AG65" i="2"/>
  <c r="AG63" i="2" s="1"/>
  <c r="AH65" i="2"/>
  <c r="AH63" i="2" s="1"/>
  <c r="AI65" i="2"/>
  <c r="AI63" i="2" s="1"/>
  <c r="AJ65" i="2"/>
  <c r="AJ63" i="2" s="1"/>
  <c r="AK65" i="2"/>
  <c r="AK63" i="2" s="1"/>
  <c r="AL65" i="2"/>
  <c r="AL63" i="2" s="1"/>
  <c r="M40" i="2"/>
  <c r="N40" i="2"/>
  <c r="O40" i="2"/>
  <c r="P40" i="2"/>
  <c r="Q40" i="2"/>
  <c r="R40" i="2"/>
  <c r="S40" i="2"/>
  <c r="T40" i="2"/>
  <c r="U40" i="2"/>
  <c r="V40" i="2"/>
  <c r="W40" i="2"/>
  <c r="X40" i="2"/>
  <c r="Y40" i="2"/>
  <c r="Z40" i="2"/>
  <c r="AA40" i="2"/>
  <c r="AB40" i="2"/>
  <c r="AC40" i="2"/>
  <c r="AD40" i="2"/>
  <c r="AE40" i="2"/>
  <c r="AF40" i="2"/>
  <c r="AG40" i="2"/>
  <c r="AH40" i="2"/>
  <c r="AI40" i="2"/>
  <c r="AJ40" i="2"/>
  <c r="AK40" i="2"/>
  <c r="AL40" i="2"/>
  <c r="Y63" i="2" l="1"/>
  <c r="AM29" i="6"/>
  <c r="AM22" i="6"/>
  <c r="AM14" i="6"/>
  <c r="AM11" i="6"/>
  <c r="AO183" i="70"/>
  <c r="AO141" i="70"/>
  <c r="AO82" i="70"/>
  <c r="AO55" i="70"/>
  <c r="AO47" i="70"/>
  <c r="AO33" i="70"/>
  <c r="AO183" i="57"/>
  <c r="AJ33" i="22" s="1"/>
  <c r="AO140" i="57"/>
  <c r="AJ29" i="22" s="1"/>
  <c r="AO81" i="57"/>
  <c r="AJ28" i="22" s="1"/>
  <c r="AO55" i="57"/>
  <c r="AJ27" i="22" s="1"/>
  <c r="AO47" i="57"/>
  <c r="AJ26" i="22" s="1"/>
  <c r="AO34" i="57"/>
  <c r="AJ25" i="22" s="1"/>
  <c r="AO140" i="4"/>
  <c r="AO81" i="4"/>
  <c r="AO55" i="4"/>
  <c r="AO47" i="4"/>
  <c r="AO34" i="4"/>
  <c r="AP237" i="57" l="1"/>
  <c r="AP235" i="57" s="1"/>
  <c r="AP183" i="57"/>
  <c r="AK33" i="22" s="1"/>
  <c r="AP140" i="57"/>
  <c r="AK29" i="22" s="1"/>
  <c r="AP81" i="57"/>
  <c r="AK28" i="22" s="1"/>
  <c r="AP55" i="57"/>
  <c r="AK27" i="22" s="1"/>
  <c r="AP47" i="57"/>
  <c r="AK26" i="22" s="1"/>
  <c r="AP34" i="57"/>
  <c r="AP183" i="4"/>
  <c r="AP140" i="4"/>
  <c r="AP81" i="4"/>
  <c r="AP55" i="4"/>
  <c r="AP47" i="4"/>
  <c r="AP34" i="4"/>
  <c r="AM98" i="2"/>
  <c r="AN98" i="2"/>
  <c r="AM81" i="2"/>
  <c r="AN81" i="2"/>
  <c r="AM65" i="2"/>
  <c r="AN65" i="2"/>
  <c r="AK25" i="22" l="1"/>
  <c r="AM63" i="2"/>
  <c r="AN63" i="2"/>
  <c r="AP233" i="57"/>
  <c r="AN29" i="6"/>
  <c r="AN22" i="6"/>
  <c r="AN14" i="6"/>
  <c r="AN11" i="6"/>
  <c r="AM5" i="64" l="1"/>
  <c r="AM37" i="64"/>
  <c r="AM58" i="64"/>
  <c r="AL4" i="62"/>
  <c r="AN9" i="61"/>
  <c r="AN10" i="61"/>
  <c r="AN12" i="61"/>
  <c r="AN13" i="61"/>
  <c r="AN15" i="61"/>
  <c r="AN16" i="61"/>
  <c r="AN17" i="61"/>
  <c r="AN18" i="61"/>
  <c r="AN19" i="61"/>
  <c r="AN20" i="61"/>
  <c r="AN21" i="61"/>
  <c r="AN23" i="61"/>
  <c r="AN24" i="61"/>
  <c r="AN25" i="61"/>
  <c r="AN26" i="61"/>
  <c r="AN27" i="61"/>
  <c r="AN28" i="61"/>
  <c r="AN30" i="61"/>
  <c r="AN31" i="61"/>
  <c r="AN32" i="61"/>
  <c r="AN34" i="61"/>
  <c r="AN8" i="6"/>
  <c r="AN7" i="6" s="1"/>
  <c r="AN6" i="6" s="1"/>
  <c r="AP6" i="70"/>
  <c r="AP33" i="70"/>
  <c r="AP47" i="70"/>
  <c r="AP55" i="70"/>
  <c r="AP82" i="70"/>
  <c r="AP141" i="70"/>
  <c r="AP183" i="70"/>
  <c r="AP208" i="70"/>
  <c r="AK37" i="22" s="1"/>
  <c r="AO9" i="68"/>
  <c r="AO17" i="68"/>
  <c r="AO20" i="68"/>
  <c r="AO21" i="68"/>
  <c r="AO25" i="68"/>
  <c r="AO27" i="68"/>
  <c r="AO28" i="68"/>
  <c r="AO29" i="68"/>
  <c r="AO31" i="68"/>
  <c r="AO32" i="68"/>
  <c r="AO36" i="68"/>
  <c r="AO37" i="68"/>
  <c r="AO39" i="68"/>
  <c r="AO40" i="68"/>
  <c r="AO42" i="68"/>
  <c r="AO43" i="68"/>
  <c r="AO44" i="68"/>
  <c r="AO45" i="68"/>
  <c r="AO46" i="68"/>
  <c r="AO49" i="68"/>
  <c r="AO50" i="68"/>
  <c r="AO52" i="68"/>
  <c r="AO53" i="68"/>
  <c r="AO58" i="68"/>
  <c r="AO62" i="68"/>
  <c r="AO63" i="68"/>
  <c r="AO64" i="68"/>
  <c r="AO69" i="68"/>
  <c r="AO70" i="68"/>
  <c r="AO72" i="68"/>
  <c r="AO73" i="68"/>
  <c r="AO74" i="68"/>
  <c r="AO80" i="68"/>
  <c r="AO83" i="68"/>
  <c r="AO84" i="68"/>
  <c r="AO87" i="68"/>
  <c r="AO91" i="68"/>
  <c r="AO92" i="68"/>
  <c r="AO93" i="68"/>
  <c r="AO94" i="68"/>
  <c r="AO95" i="68"/>
  <c r="AO96" i="68"/>
  <c r="AO97" i="68"/>
  <c r="AO98" i="68"/>
  <c r="AO99" i="68"/>
  <c r="AO100" i="68"/>
  <c r="AO101" i="68"/>
  <c r="AO102" i="68"/>
  <c r="AO103" i="68"/>
  <c r="AO106" i="68"/>
  <c r="AO107" i="68"/>
  <c r="AO108" i="68"/>
  <c r="AO109" i="68"/>
  <c r="AO110" i="68"/>
  <c r="AO111" i="68"/>
  <c r="AO113" i="68"/>
  <c r="AO115" i="68"/>
  <c r="AO116" i="68"/>
  <c r="AO117" i="68"/>
  <c r="AO121" i="68"/>
  <c r="AO122" i="68"/>
  <c r="AO123" i="68"/>
  <c r="AO124" i="68"/>
  <c r="AO125" i="68"/>
  <c r="AO127" i="68"/>
  <c r="AO130" i="68"/>
  <c r="AO133" i="68"/>
  <c r="AO134" i="68"/>
  <c r="AO135" i="68"/>
  <c r="AO138" i="68"/>
  <c r="AO140" i="68"/>
  <c r="AO142" i="68"/>
  <c r="AO148" i="68"/>
  <c r="AO149" i="68"/>
  <c r="AO150" i="68"/>
  <c r="AO151" i="68"/>
  <c r="AO153" i="68"/>
  <c r="AO154" i="68"/>
  <c r="AO155" i="68"/>
  <c r="AO156" i="68"/>
  <c r="AO157" i="68"/>
  <c r="AO158" i="68"/>
  <c r="AO159" i="68"/>
  <c r="AO162" i="68"/>
  <c r="AO163" i="68"/>
  <c r="AO164" i="68"/>
  <c r="AO165" i="68"/>
  <c r="AO166" i="68"/>
  <c r="AO167" i="68"/>
  <c r="AO7" i="66"/>
  <c r="AO34" i="66"/>
  <c r="AO47" i="66"/>
  <c r="AO55" i="66"/>
  <c r="AO81" i="66"/>
  <c r="AO146" i="66"/>
  <c r="AO144" i="66" s="1"/>
  <c r="AP210" i="57"/>
  <c r="AP211" i="57"/>
  <c r="AP215" i="57"/>
  <c r="AP217" i="57"/>
  <c r="AP219" i="57"/>
  <c r="AP220" i="57"/>
  <c r="AP7" i="57"/>
  <c r="AK24" i="22" s="1"/>
  <c r="AP228" i="57"/>
  <c r="AP226" i="57" s="1"/>
  <c r="AP7" i="4"/>
  <c r="AP209" i="4"/>
  <c r="AP207" i="4" s="1"/>
  <c r="AP218" i="4"/>
  <c r="AP216" i="4" s="1"/>
  <c r="AP228" i="4"/>
  <c r="AP226" i="4" s="1"/>
  <c r="AP237" i="4"/>
  <c r="AP235" i="4" s="1"/>
  <c r="AL4" i="54"/>
  <c r="AL5" i="54"/>
  <c r="AL6" i="54"/>
  <c r="AL7" i="54"/>
  <c r="AL3" i="48"/>
  <c r="AL5" i="17"/>
  <c r="AL6" i="17"/>
  <c r="AL7" i="17"/>
  <c r="AL10" i="17"/>
  <c r="AK16" i="22" s="1"/>
  <c r="AL4" i="3"/>
  <c r="AN8" i="52"/>
  <c r="AN10" i="52"/>
  <c r="AN13" i="52"/>
  <c r="AN17" i="52"/>
  <c r="AN21" i="52"/>
  <c r="AN22" i="52"/>
  <c r="AN24" i="52"/>
  <c r="AN29" i="52"/>
  <c r="AN31" i="52"/>
  <c r="AN32" i="52"/>
  <c r="AN34" i="52"/>
  <c r="AN35" i="52"/>
  <c r="AN37" i="52"/>
  <c r="AN38" i="52"/>
  <c r="AN42" i="52"/>
  <c r="AN43" i="52"/>
  <c r="AN47" i="52"/>
  <c r="AN48" i="52"/>
  <c r="AN49" i="52"/>
  <c r="AN51" i="52"/>
  <c r="AN56" i="52"/>
  <c r="AN57" i="52"/>
  <c r="AN59" i="52"/>
  <c r="AN60" i="52"/>
  <c r="AN61" i="52"/>
  <c r="AN67" i="52"/>
  <c r="AN68" i="52"/>
  <c r="AN69" i="52"/>
  <c r="AN70" i="52"/>
  <c r="AN71" i="52"/>
  <c r="AN74" i="52"/>
  <c r="AN75" i="52"/>
  <c r="AN76" i="52"/>
  <c r="AN77" i="52"/>
  <c r="AN78" i="52"/>
  <c r="AN79" i="52"/>
  <c r="AN83" i="52"/>
  <c r="AN84" i="52"/>
  <c r="AN85" i="52"/>
  <c r="AN86" i="52"/>
  <c r="AN90" i="52"/>
  <c r="AN92" i="52"/>
  <c r="AN94" i="52"/>
  <c r="AN95" i="52"/>
  <c r="AN96" i="52"/>
  <c r="AN100" i="52"/>
  <c r="AN104" i="52"/>
  <c r="AN106" i="52"/>
  <c r="AN6" i="2"/>
  <c r="AN40" i="2"/>
  <c r="AM4" i="15"/>
  <c r="AK6" i="22" s="1"/>
  <c r="AK42" i="22" l="1"/>
  <c r="AL4" i="17"/>
  <c r="AN4" i="6"/>
  <c r="AP4" i="70"/>
  <c r="AP233" i="4"/>
  <c r="AP214" i="4"/>
  <c r="AM3" i="64"/>
  <c r="AK40" i="22" s="1"/>
  <c r="AL4" i="63"/>
  <c r="AN8" i="61"/>
  <c r="AN29" i="61"/>
  <c r="AN14" i="61"/>
  <c r="AN22" i="61"/>
  <c r="AN11" i="61"/>
  <c r="AO146" i="68"/>
  <c r="AO144" i="68" s="1"/>
  <c r="AO81" i="68"/>
  <c r="AO55" i="68"/>
  <c r="AO5" i="66"/>
  <c r="AO3" i="66" s="1"/>
  <c r="AO47" i="68"/>
  <c r="AO34" i="68"/>
  <c r="AO7" i="68"/>
  <c r="AP5" i="57"/>
  <c r="AP5" i="4"/>
  <c r="AN93" i="52"/>
  <c r="AN72" i="52"/>
  <c r="AN6" i="52"/>
  <c r="AK10" i="22" s="1"/>
  <c r="AN98" i="52"/>
  <c r="AK14" i="22" s="1"/>
  <c r="AN81" i="52"/>
  <c r="AK13" i="22" s="1"/>
  <c r="AN65" i="52"/>
  <c r="AN40" i="52"/>
  <c r="AK11" i="22" s="1"/>
  <c r="AP209" i="57"/>
  <c r="AP207" i="57" s="1"/>
  <c r="AP218" i="57"/>
  <c r="AP216" i="57" s="1"/>
  <c r="AP225" i="57"/>
  <c r="AK34" i="22" s="1"/>
  <c r="AL3" i="54"/>
  <c r="AN4" i="2"/>
  <c r="AK19" i="22" l="1"/>
  <c r="AK35" i="22"/>
  <c r="AK23" i="22"/>
  <c r="AK7" i="22"/>
  <c r="AK5" i="22" s="1"/>
  <c r="AK15" i="22"/>
  <c r="AP225" i="4"/>
  <c r="AP181" i="4" s="1"/>
  <c r="AP3" i="4" s="1"/>
  <c r="AP206" i="4"/>
  <c r="AN7" i="61"/>
  <c r="AN6" i="61" s="1"/>
  <c r="AO5" i="68"/>
  <c r="AO3" i="68" s="1"/>
  <c r="AK20" i="22" s="1"/>
  <c r="AP214" i="57"/>
  <c r="AP181" i="57"/>
  <c r="AN63" i="52"/>
  <c r="AP3" i="57" l="1"/>
  <c r="AK32" i="22"/>
  <c r="AK22" i="22" s="1"/>
  <c r="AK12" i="22"/>
  <c r="AK9" i="22" s="1"/>
  <c r="AK8" i="22" s="1"/>
  <c r="AP206" i="57"/>
  <c r="AN4" i="61"/>
  <c r="AN4" i="52"/>
  <c r="AK18" i="22" l="1"/>
  <c r="AK17" i="22" s="1"/>
  <c r="AK4" i="22" s="1"/>
  <c r="AK39" i="22" s="1"/>
  <c r="AK41" i="22" s="1"/>
  <c r="AK46" i="22"/>
  <c r="N34" i="61"/>
  <c r="O34" i="61"/>
  <c r="P34" i="61"/>
  <c r="Q34" i="61"/>
  <c r="R34" i="61"/>
  <c r="S34" i="61"/>
  <c r="T34" i="61"/>
  <c r="U34" i="61"/>
  <c r="V34" i="61"/>
  <c r="W34" i="61"/>
  <c r="X34" i="61"/>
  <c r="Y34" i="61"/>
  <c r="Z34" i="61"/>
  <c r="AA34" i="61"/>
  <c r="AB34" i="61"/>
  <c r="AC34" i="61"/>
  <c r="AD34" i="61"/>
  <c r="AE34" i="61"/>
  <c r="AF34" i="61"/>
  <c r="AG34" i="61"/>
  <c r="AH34" i="61"/>
  <c r="AI34" i="61"/>
  <c r="AJ34" i="61"/>
  <c r="AK34" i="61"/>
  <c r="AL34" i="61"/>
  <c r="AM34" i="61"/>
  <c r="AM32" i="61"/>
  <c r="AL32" i="61"/>
  <c r="AK32" i="61"/>
  <c r="AJ32" i="61"/>
  <c r="AI32" i="61"/>
  <c r="AH32" i="61"/>
  <c r="AG32" i="61"/>
  <c r="AF32" i="61"/>
  <c r="AE32" i="61"/>
  <c r="AD32" i="61"/>
  <c r="AC32" i="61"/>
  <c r="AB32" i="61"/>
  <c r="AA32" i="61"/>
  <c r="Z32" i="61"/>
  <c r="Y32" i="61"/>
  <c r="X32" i="61"/>
  <c r="W32" i="61"/>
  <c r="V32" i="61"/>
  <c r="U32" i="61"/>
  <c r="T32" i="61"/>
  <c r="S32" i="61"/>
  <c r="R32" i="61"/>
  <c r="Q32" i="61"/>
  <c r="P32" i="61"/>
  <c r="O32" i="61"/>
  <c r="N32" i="61"/>
  <c r="M32" i="61"/>
  <c r="AM31" i="61"/>
  <c r="AL31" i="61"/>
  <c r="AK31" i="61"/>
  <c r="AJ31" i="61"/>
  <c r="AI31" i="61"/>
  <c r="AH31" i="61"/>
  <c r="AG31" i="61"/>
  <c r="AF31" i="61"/>
  <c r="AE31" i="61"/>
  <c r="AD31" i="61"/>
  <c r="AC31" i="61"/>
  <c r="AB31" i="61"/>
  <c r="AA31" i="61"/>
  <c r="Z31" i="61"/>
  <c r="Y31" i="61"/>
  <c r="X31" i="61"/>
  <c r="W31" i="61"/>
  <c r="V31" i="61"/>
  <c r="U31" i="61"/>
  <c r="T31" i="61"/>
  <c r="S31" i="61"/>
  <c r="R31" i="61"/>
  <c r="Q31" i="61"/>
  <c r="P31" i="61"/>
  <c r="O31" i="61"/>
  <c r="N31" i="61"/>
  <c r="M31" i="61"/>
  <c r="AM30" i="61"/>
  <c r="AL30" i="61"/>
  <c r="AK30" i="61"/>
  <c r="AJ30" i="61"/>
  <c r="AI30" i="61"/>
  <c r="AH30" i="61"/>
  <c r="AG30" i="61"/>
  <c r="AF30" i="61"/>
  <c r="AE30" i="61"/>
  <c r="AD30" i="61"/>
  <c r="AC30" i="61"/>
  <c r="AB30" i="61"/>
  <c r="AA30" i="61"/>
  <c r="Z30" i="61"/>
  <c r="Y30" i="61"/>
  <c r="X30" i="61"/>
  <c r="W30" i="61"/>
  <c r="V30" i="61"/>
  <c r="U30" i="61"/>
  <c r="T30" i="61"/>
  <c r="S30" i="61"/>
  <c r="R30" i="61"/>
  <c r="Q30" i="61"/>
  <c r="P30" i="61"/>
  <c r="O30" i="61"/>
  <c r="N30" i="61"/>
  <c r="M30" i="61"/>
  <c r="AM28" i="61"/>
  <c r="AL28" i="61"/>
  <c r="AK28" i="61"/>
  <c r="AJ28" i="61"/>
  <c r="AI28" i="61"/>
  <c r="AH28" i="61"/>
  <c r="AG28" i="61"/>
  <c r="AF28" i="61"/>
  <c r="AE28" i="61"/>
  <c r="AD28" i="61"/>
  <c r="AC28" i="61"/>
  <c r="AB28" i="61"/>
  <c r="AA28" i="61"/>
  <c r="Z28" i="61"/>
  <c r="Y28" i="61"/>
  <c r="X28" i="61"/>
  <c r="W28" i="61"/>
  <c r="V28" i="61"/>
  <c r="U28" i="61"/>
  <c r="T28" i="61"/>
  <c r="S28" i="61"/>
  <c r="R28" i="61"/>
  <c r="Q28" i="61"/>
  <c r="P28" i="61"/>
  <c r="O28" i="61"/>
  <c r="N28" i="61"/>
  <c r="M28" i="61"/>
  <c r="AM27" i="61"/>
  <c r="AL27" i="61"/>
  <c r="AK27" i="61"/>
  <c r="AJ27" i="61"/>
  <c r="AI27" i="61"/>
  <c r="AH27" i="61"/>
  <c r="AG27" i="61"/>
  <c r="AF27" i="61"/>
  <c r="AE27" i="61"/>
  <c r="AD27" i="61"/>
  <c r="AC27" i="61"/>
  <c r="AB27" i="61"/>
  <c r="AA27" i="61"/>
  <c r="Z27" i="61"/>
  <c r="Y27" i="61"/>
  <c r="X27" i="61"/>
  <c r="W27" i="61"/>
  <c r="V27" i="61"/>
  <c r="U27" i="61"/>
  <c r="T27" i="61"/>
  <c r="S27" i="61"/>
  <c r="R27" i="61"/>
  <c r="Q27" i="61"/>
  <c r="P27" i="61"/>
  <c r="O27" i="61"/>
  <c r="N27" i="61"/>
  <c r="M27" i="61"/>
  <c r="AM26" i="61"/>
  <c r="AL26" i="61"/>
  <c r="AK26" i="61"/>
  <c r="AJ26" i="61"/>
  <c r="AI26" i="61"/>
  <c r="AH26" i="61"/>
  <c r="AG26" i="61"/>
  <c r="AF26" i="61"/>
  <c r="AE26" i="61"/>
  <c r="AD26" i="61"/>
  <c r="AC26" i="61"/>
  <c r="AB26" i="61"/>
  <c r="AA26" i="61"/>
  <c r="Z26" i="61"/>
  <c r="Y26" i="61"/>
  <c r="X26" i="61"/>
  <c r="W26" i="61"/>
  <c r="V26" i="61"/>
  <c r="U26" i="61"/>
  <c r="T26" i="61"/>
  <c r="S26" i="61"/>
  <c r="R26" i="61"/>
  <c r="Q26" i="61"/>
  <c r="P26" i="61"/>
  <c r="O26" i="61"/>
  <c r="N26" i="61"/>
  <c r="M26" i="61"/>
  <c r="AM25" i="61"/>
  <c r="AL25" i="61"/>
  <c r="AK25" i="61"/>
  <c r="AJ25" i="61"/>
  <c r="AI25" i="61"/>
  <c r="AH25" i="61"/>
  <c r="AG25" i="61"/>
  <c r="AF25" i="61"/>
  <c r="AE25" i="61"/>
  <c r="AD25" i="61"/>
  <c r="AC25" i="61"/>
  <c r="AB25" i="61"/>
  <c r="AA25" i="61"/>
  <c r="Z25" i="61"/>
  <c r="Y25" i="61"/>
  <c r="X25" i="61"/>
  <c r="W25" i="61"/>
  <c r="V25" i="61"/>
  <c r="U25" i="61"/>
  <c r="T25" i="61"/>
  <c r="S25" i="61"/>
  <c r="R25" i="61"/>
  <c r="Q25" i="61"/>
  <c r="P25" i="61"/>
  <c r="O25" i="61"/>
  <c r="N25" i="61"/>
  <c r="M25" i="61"/>
  <c r="AM24" i="61"/>
  <c r="AL24" i="61"/>
  <c r="AK24" i="61"/>
  <c r="AJ24" i="61"/>
  <c r="AI24" i="61"/>
  <c r="AH24" i="61"/>
  <c r="AG24" i="61"/>
  <c r="AF24" i="61"/>
  <c r="AE24" i="61"/>
  <c r="AD24" i="61"/>
  <c r="AC24" i="61"/>
  <c r="AB24" i="61"/>
  <c r="AA24" i="61"/>
  <c r="Z24" i="61"/>
  <c r="Y24" i="61"/>
  <c r="X24" i="61"/>
  <c r="W24" i="61"/>
  <c r="V24" i="61"/>
  <c r="U24" i="61"/>
  <c r="T24" i="61"/>
  <c r="S24" i="61"/>
  <c r="R24" i="61"/>
  <c r="Q24" i="61"/>
  <c r="P24" i="61"/>
  <c r="O24" i="61"/>
  <c r="N24" i="61"/>
  <c r="M24" i="61"/>
  <c r="AM23" i="61"/>
  <c r="AL23" i="61"/>
  <c r="AK23" i="61"/>
  <c r="AJ23" i="61"/>
  <c r="AI23" i="61"/>
  <c r="AH23" i="61"/>
  <c r="AG23" i="61"/>
  <c r="AF23" i="61"/>
  <c r="AE23" i="61"/>
  <c r="AD23" i="61"/>
  <c r="AC23" i="61"/>
  <c r="AB23" i="61"/>
  <c r="AA23" i="61"/>
  <c r="Z23" i="61"/>
  <c r="Y23" i="61"/>
  <c r="X23" i="61"/>
  <c r="W23" i="61"/>
  <c r="V23" i="61"/>
  <c r="U23" i="61"/>
  <c r="T23" i="61"/>
  <c r="S23" i="61"/>
  <c r="R23" i="61"/>
  <c r="Q23" i="61"/>
  <c r="P23" i="61"/>
  <c r="O23" i="61"/>
  <c r="N23" i="61"/>
  <c r="M23" i="61"/>
  <c r="AM21" i="61"/>
  <c r="AL21" i="61"/>
  <c r="AK21" i="61"/>
  <c r="AJ21" i="61"/>
  <c r="AI21" i="61"/>
  <c r="AH21" i="61"/>
  <c r="AG21" i="61"/>
  <c r="AF21" i="61"/>
  <c r="AE21" i="61"/>
  <c r="AD21" i="61"/>
  <c r="AC21" i="61"/>
  <c r="AB21" i="61"/>
  <c r="AA21" i="61"/>
  <c r="Z21" i="61"/>
  <c r="Y21" i="61"/>
  <c r="X21" i="61"/>
  <c r="W21" i="61"/>
  <c r="V21" i="61"/>
  <c r="U21" i="61"/>
  <c r="T21" i="61"/>
  <c r="S21" i="61"/>
  <c r="R21" i="61"/>
  <c r="Q21" i="61"/>
  <c r="P21" i="61"/>
  <c r="O21" i="61"/>
  <c r="N21" i="61"/>
  <c r="M21" i="61"/>
  <c r="AM20" i="61"/>
  <c r="AL20" i="61"/>
  <c r="AK20" i="61"/>
  <c r="AJ20" i="61"/>
  <c r="AI20" i="61"/>
  <c r="AH20" i="61"/>
  <c r="AG20" i="61"/>
  <c r="AF20" i="61"/>
  <c r="AE20" i="61"/>
  <c r="AD20" i="61"/>
  <c r="AC20" i="61"/>
  <c r="AB20" i="61"/>
  <c r="AA20" i="61"/>
  <c r="Z20" i="61"/>
  <c r="Y20" i="61"/>
  <c r="X20" i="61"/>
  <c r="W20" i="61"/>
  <c r="V20" i="61"/>
  <c r="U20" i="61"/>
  <c r="T20" i="61"/>
  <c r="S20" i="61"/>
  <c r="R20" i="61"/>
  <c r="Q20" i="61"/>
  <c r="P20" i="61"/>
  <c r="O20" i="61"/>
  <c r="N20" i="61"/>
  <c r="M20" i="61"/>
  <c r="AM19" i="61"/>
  <c r="AL19" i="61"/>
  <c r="AK19" i="61"/>
  <c r="AJ19" i="61"/>
  <c r="AI19" i="61"/>
  <c r="AH19" i="61"/>
  <c r="AG19" i="61"/>
  <c r="AF19" i="61"/>
  <c r="AE19" i="61"/>
  <c r="AD19" i="61"/>
  <c r="AC19" i="61"/>
  <c r="AB19" i="61"/>
  <c r="AA19" i="61"/>
  <c r="Z19" i="61"/>
  <c r="Y19" i="61"/>
  <c r="X19" i="61"/>
  <c r="W19" i="61"/>
  <c r="V19" i="61"/>
  <c r="U19" i="61"/>
  <c r="T19" i="61"/>
  <c r="S19" i="61"/>
  <c r="R19" i="61"/>
  <c r="Q19" i="61"/>
  <c r="P19" i="61"/>
  <c r="O19" i="61"/>
  <c r="N19" i="61"/>
  <c r="M19" i="61"/>
  <c r="AM18" i="61"/>
  <c r="AL18" i="61"/>
  <c r="AK18" i="61"/>
  <c r="AJ18" i="61"/>
  <c r="AI18" i="61"/>
  <c r="AH18" i="61"/>
  <c r="AG18" i="61"/>
  <c r="AF18" i="61"/>
  <c r="AE18" i="61"/>
  <c r="AD18" i="61"/>
  <c r="AC18" i="61"/>
  <c r="AB18" i="61"/>
  <c r="AA18" i="61"/>
  <c r="Z18" i="61"/>
  <c r="Y18" i="61"/>
  <c r="X18" i="61"/>
  <c r="W18" i="61"/>
  <c r="V18" i="61"/>
  <c r="U18" i="61"/>
  <c r="T18" i="61"/>
  <c r="S18" i="61"/>
  <c r="R18" i="61"/>
  <c r="Q18" i="61"/>
  <c r="P18" i="61"/>
  <c r="O18" i="61"/>
  <c r="N18" i="61"/>
  <c r="M18" i="61"/>
  <c r="AM17" i="61"/>
  <c r="AL17" i="61"/>
  <c r="AK17" i="61"/>
  <c r="AJ17" i="61"/>
  <c r="AI17" i="61"/>
  <c r="AH17" i="61"/>
  <c r="AG17" i="61"/>
  <c r="AF17" i="61"/>
  <c r="AE17" i="61"/>
  <c r="AD17" i="61"/>
  <c r="AC17" i="61"/>
  <c r="AB17" i="61"/>
  <c r="AA17" i="61"/>
  <c r="Z17" i="61"/>
  <c r="Y17" i="61"/>
  <c r="X17" i="61"/>
  <c r="W17" i="61"/>
  <c r="V17" i="61"/>
  <c r="U17" i="61"/>
  <c r="T17" i="61"/>
  <c r="S17" i="61"/>
  <c r="R17" i="61"/>
  <c r="Q17" i="61"/>
  <c r="P17" i="61"/>
  <c r="O17" i="61"/>
  <c r="N17" i="61"/>
  <c r="M17" i="61"/>
  <c r="AM16" i="61"/>
  <c r="AL16" i="61"/>
  <c r="AK16" i="61"/>
  <c r="AJ16" i="61"/>
  <c r="AI16" i="61"/>
  <c r="AH16" i="61"/>
  <c r="AG16" i="61"/>
  <c r="AF16" i="61"/>
  <c r="AE16" i="61"/>
  <c r="AD16" i="61"/>
  <c r="AC16" i="61"/>
  <c r="AB16" i="61"/>
  <c r="AA16" i="61"/>
  <c r="Z16" i="61"/>
  <c r="Y16" i="61"/>
  <c r="X16" i="61"/>
  <c r="W16" i="61"/>
  <c r="V16" i="61"/>
  <c r="U16" i="61"/>
  <c r="T16" i="61"/>
  <c r="S16" i="61"/>
  <c r="R16" i="61"/>
  <c r="Q16" i="61"/>
  <c r="P16" i="61"/>
  <c r="O16" i="61"/>
  <c r="N16" i="61"/>
  <c r="M16" i="61"/>
  <c r="AM15" i="61"/>
  <c r="AL15" i="61"/>
  <c r="AK15" i="61"/>
  <c r="AJ15" i="61"/>
  <c r="AI15" i="61"/>
  <c r="AH15" i="61"/>
  <c r="AG15" i="61"/>
  <c r="AF15" i="61"/>
  <c r="AE15" i="61"/>
  <c r="AD15" i="61"/>
  <c r="AC15" i="61"/>
  <c r="AB15" i="61"/>
  <c r="AA15" i="61"/>
  <c r="Z15" i="61"/>
  <c r="Y15" i="61"/>
  <c r="X15" i="61"/>
  <c r="W15" i="61"/>
  <c r="V15" i="61"/>
  <c r="U15" i="61"/>
  <c r="T15" i="61"/>
  <c r="S15" i="61"/>
  <c r="R15" i="61"/>
  <c r="Q15" i="61"/>
  <c r="P15" i="61"/>
  <c r="O15" i="61"/>
  <c r="N15" i="61"/>
  <c r="M15" i="61"/>
  <c r="AM13" i="61"/>
  <c r="AL13" i="61"/>
  <c r="AK13" i="61"/>
  <c r="AJ13" i="61"/>
  <c r="AI13" i="61"/>
  <c r="AH13" i="61"/>
  <c r="AG13" i="61"/>
  <c r="AF13" i="61"/>
  <c r="AE13" i="61"/>
  <c r="AD13" i="61"/>
  <c r="AC13" i="61"/>
  <c r="AB13" i="61"/>
  <c r="AA13" i="61"/>
  <c r="Z13" i="61"/>
  <c r="Y13" i="61"/>
  <c r="X13" i="61"/>
  <c r="W13" i="61"/>
  <c r="V13" i="61"/>
  <c r="U13" i="61"/>
  <c r="T13" i="61"/>
  <c r="S13" i="61"/>
  <c r="R13" i="61"/>
  <c r="Q13" i="61"/>
  <c r="P13" i="61"/>
  <c r="O13" i="61"/>
  <c r="N13" i="61"/>
  <c r="M13" i="61"/>
  <c r="AM12" i="61"/>
  <c r="AL12" i="61"/>
  <c r="AK12" i="61"/>
  <c r="AJ12" i="61"/>
  <c r="AI12" i="61"/>
  <c r="AH12" i="61"/>
  <c r="AG12" i="61"/>
  <c r="AF12" i="61"/>
  <c r="AE12" i="61"/>
  <c r="AD12" i="61"/>
  <c r="AC12" i="61"/>
  <c r="AB12" i="61"/>
  <c r="AA12" i="61"/>
  <c r="Z12" i="61"/>
  <c r="Y12" i="61"/>
  <c r="X12" i="61"/>
  <c r="W12" i="61"/>
  <c r="V12" i="61"/>
  <c r="U12" i="61"/>
  <c r="T12" i="61"/>
  <c r="S12" i="61"/>
  <c r="R12" i="61"/>
  <c r="Q12" i="61"/>
  <c r="P12" i="61"/>
  <c r="O12" i="61"/>
  <c r="N12" i="61"/>
  <c r="M12" i="61"/>
  <c r="AM10" i="61"/>
  <c r="AL10" i="61"/>
  <c r="AK10" i="61"/>
  <c r="AJ10" i="61"/>
  <c r="AI10" i="61"/>
  <c r="AH10" i="61"/>
  <c r="AG10" i="61"/>
  <c r="AF10" i="61"/>
  <c r="AE10" i="61"/>
  <c r="AD10" i="61"/>
  <c r="AC10" i="61"/>
  <c r="AB10" i="61"/>
  <c r="AA10" i="61"/>
  <c r="Z10" i="61"/>
  <c r="Y10" i="61"/>
  <c r="X10" i="61"/>
  <c r="W10" i="61"/>
  <c r="V10" i="61"/>
  <c r="U10" i="61"/>
  <c r="T10" i="61"/>
  <c r="S10" i="61"/>
  <c r="R10" i="61"/>
  <c r="Q10" i="61"/>
  <c r="P10" i="61"/>
  <c r="O10" i="61"/>
  <c r="N10" i="61"/>
  <c r="M10" i="61"/>
  <c r="N9" i="61"/>
  <c r="O9" i="61"/>
  <c r="P9" i="61"/>
  <c r="Q9" i="61"/>
  <c r="R9" i="61"/>
  <c r="S9" i="61"/>
  <c r="T9" i="61"/>
  <c r="U9" i="61"/>
  <c r="V9" i="61"/>
  <c r="W9" i="61"/>
  <c r="X9" i="61"/>
  <c r="Y9" i="61"/>
  <c r="Z9" i="61"/>
  <c r="AA9" i="61"/>
  <c r="AB9" i="61"/>
  <c r="AC9" i="61"/>
  <c r="AD9" i="61"/>
  <c r="AE9" i="61"/>
  <c r="AF9" i="61"/>
  <c r="AG9" i="61"/>
  <c r="AH9" i="61"/>
  <c r="AI9" i="61"/>
  <c r="AJ9" i="61"/>
  <c r="AK9" i="61"/>
  <c r="AL9" i="61"/>
  <c r="AM9" i="61"/>
  <c r="AK45" i="22" l="1"/>
  <c r="L8" i="6"/>
  <c r="L11" i="6"/>
  <c r="L14" i="6"/>
  <c r="L22" i="6"/>
  <c r="L29" i="6"/>
  <c r="AN146" i="66"/>
  <c r="AN144" i="66" s="1"/>
  <c r="AN81" i="66"/>
  <c r="AN55" i="66"/>
  <c r="AN47" i="66"/>
  <c r="AN34" i="66"/>
  <c r="AK43" i="22" l="1"/>
  <c r="AK44" i="22"/>
  <c r="L7" i="6"/>
  <c r="L6" i="6" s="1"/>
  <c r="L4" i="6" s="1"/>
  <c r="AO183" i="4"/>
  <c r="AL5" i="64" l="1"/>
  <c r="AL37" i="64"/>
  <c r="AL58" i="64"/>
  <c r="AK4" i="62"/>
  <c r="AM8" i="61"/>
  <c r="AM11" i="61"/>
  <c r="AM14" i="61"/>
  <c r="AM22" i="61"/>
  <c r="AM29" i="61"/>
  <c r="AM8" i="6"/>
  <c r="AO6" i="70"/>
  <c r="AO208" i="70"/>
  <c r="AN9" i="68"/>
  <c r="AN17" i="68"/>
  <c r="AN20" i="68"/>
  <c r="AN21" i="68"/>
  <c r="AN25" i="68"/>
  <c r="AN27" i="68"/>
  <c r="AN28" i="68"/>
  <c r="AN29" i="68"/>
  <c r="AN31" i="68"/>
  <c r="AN32" i="68"/>
  <c r="AN36" i="68"/>
  <c r="AN37" i="68"/>
  <c r="AN39" i="68"/>
  <c r="AN40" i="68"/>
  <c r="AN42" i="68"/>
  <c r="AN43" i="68"/>
  <c r="AN44" i="68"/>
  <c r="AN45" i="68"/>
  <c r="AN46" i="68"/>
  <c r="AN49" i="68"/>
  <c r="AN50" i="68"/>
  <c r="AN52" i="68"/>
  <c r="AN53" i="68"/>
  <c r="AN58" i="68"/>
  <c r="AN62" i="68"/>
  <c r="AN63" i="68"/>
  <c r="AN64" i="68"/>
  <c r="AN69" i="68"/>
  <c r="AN70" i="68"/>
  <c r="AN72" i="68"/>
  <c r="AN73" i="68"/>
  <c r="AN74" i="68"/>
  <c r="AN80" i="68"/>
  <c r="AN83" i="68"/>
  <c r="AN84" i="68"/>
  <c r="AN87" i="68"/>
  <c r="AN91" i="68"/>
  <c r="AN92" i="68"/>
  <c r="AN93" i="68"/>
  <c r="AN94" i="68"/>
  <c r="AN95" i="68"/>
  <c r="AN96" i="68"/>
  <c r="AN97" i="68"/>
  <c r="AN98" i="68"/>
  <c r="AN99" i="68"/>
  <c r="AN100" i="68"/>
  <c r="AN101" i="68"/>
  <c r="AN102" i="68"/>
  <c r="AN103" i="68"/>
  <c r="AN106" i="68"/>
  <c r="AN107" i="68"/>
  <c r="AN108" i="68"/>
  <c r="AN109" i="68"/>
  <c r="AN110" i="68"/>
  <c r="AN111" i="68"/>
  <c r="AN113" i="68"/>
  <c r="AN115" i="68"/>
  <c r="AN116" i="68"/>
  <c r="AN117" i="68"/>
  <c r="AN121" i="68"/>
  <c r="AN122" i="68"/>
  <c r="AN123" i="68"/>
  <c r="AN124" i="68"/>
  <c r="AN125" i="68"/>
  <c r="AN127" i="68"/>
  <c r="AN130" i="68"/>
  <c r="AN133" i="68"/>
  <c r="AN134" i="68"/>
  <c r="AN135" i="68"/>
  <c r="AN138" i="68"/>
  <c r="AN140" i="68"/>
  <c r="AN142" i="68"/>
  <c r="AN148" i="68"/>
  <c r="AN149" i="68"/>
  <c r="AN150" i="68"/>
  <c r="AN151" i="68"/>
  <c r="AN153" i="68"/>
  <c r="AN154" i="68"/>
  <c r="AN155" i="68"/>
  <c r="AN156" i="68"/>
  <c r="AN157" i="68"/>
  <c r="AN158" i="68"/>
  <c r="AN159" i="68"/>
  <c r="AN162" i="68"/>
  <c r="AN163" i="68"/>
  <c r="AN164" i="68"/>
  <c r="AN165" i="68"/>
  <c r="AN166" i="68"/>
  <c r="AN167" i="68"/>
  <c r="AN7" i="66"/>
  <c r="AO210" i="57"/>
  <c r="AO211" i="57"/>
  <c r="AO217" i="57"/>
  <c r="AO219" i="57"/>
  <c r="AO220" i="57"/>
  <c r="AO7" i="4"/>
  <c r="AO209" i="4"/>
  <c r="AO207" i="4" s="1"/>
  <c r="AO218" i="4"/>
  <c r="AO216" i="4" s="1"/>
  <c r="AO228" i="4"/>
  <c r="AO226" i="4" s="1"/>
  <c r="AO237" i="4"/>
  <c r="AO235" i="4" s="1"/>
  <c r="AO7" i="57"/>
  <c r="AJ24" i="22" s="1"/>
  <c r="AO228" i="57"/>
  <c r="AO226" i="57" s="1"/>
  <c r="AO237" i="57"/>
  <c r="AO235" i="57" s="1"/>
  <c r="AK4" i="54"/>
  <c r="AK5" i="54"/>
  <c r="AK6" i="54"/>
  <c r="AK7" i="54"/>
  <c r="AK4" i="3"/>
  <c r="AK5" i="17"/>
  <c r="AK6" i="17"/>
  <c r="AK7" i="17"/>
  <c r="AK10" i="17"/>
  <c r="AJ16" i="22" s="1"/>
  <c r="AK3" i="48"/>
  <c r="AM8" i="52"/>
  <c r="AM10" i="52"/>
  <c r="AM13" i="52"/>
  <c r="AM17" i="52"/>
  <c r="AM21" i="52"/>
  <c r="AM22" i="52"/>
  <c r="AM24" i="52"/>
  <c r="AM29" i="52"/>
  <c r="AM31" i="52"/>
  <c r="AM32" i="52"/>
  <c r="AM34" i="52"/>
  <c r="AM35" i="52"/>
  <c r="AM37" i="52"/>
  <c r="AM38" i="52"/>
  <c r="AM42" i="52"/>
  <c r="AM43" i="52"/>
  <c r="AM47" i="52"/>
  <c r="AM48" i="52"/>
  <c r="AM49" i="52"/>
  <c r="AM51" i="52"/>
  <c r="AM56" i="52"/>
  <c r="AM57" i="52"/>
  <c r="AM59" i="52"/>
  <c r="AM60" i="52"/>
  <c r="AM61" i="52"/>
  <c r="AM67" i="52"/>
  <c r="AM68" i="52"/>
  <c r="AM69" i="52"/>
  <c r="AM70" i="52"/>
  <c r="AM71" i="52"/>
  <c r="AM74" i="52"/>
  <c r="AM75" i="52"/>
  <c r="AM76" i="52"/>
  <c r="AM77" i="52"/>
  <c r="AM78" i="52"/>
  <c r="AM79" i="52"/>
  <c r="AM83" i="52"/>
  <c r="AM84" i="52"/>
  <c r="AM85" i="52"/>
  <c r="AM86" i="52"/>
  <c r="AM90" i="52"/>
  <c r="AM92" i="52"/>
  <c r="AM94" i="52"/>
  <c r="AM95" i="52"/>
  <c r="AM96" i="52"/>
  <c r="AM100" i="52"/>
  <c r="AM104" i="52"/>
  <c r="AM106" i="52"/>
  <c r="AM6" i="2"/>
  <c r="AM40" i="2"/>
  <c r="AL4" i="15"/>
  <c r="AJ6" i="22" s="1"/>
  <c r="AJ37" i="22" l="1"/>
  <c r="AJ42" i="22"/>
  <c r="AO233" i="57"/>
  <c r="AO233" i="4"/>
  <c r="AO214" i="4"/>
  <c r="AK3" i="54"/>
  <c r="AM4" i="2"/>
  <c r="AK4" i="63"/>
  <c r="AJ19" i="22" s="1"/>
  <c r="AN146" i="68"/>
  <c r="AN144" i="68" s="1"/>
  <c r="AN34" i="68"/>
  <c r="AN7" i="68"/>
  <c r="AN81" i="68"/>
  <c r="AN55" i="68"/>
  <c r="AN47" i="68"/>
  <c r="AM93" i="52"/>
  <c r="AM98" i="52"/>
  <c r="AJ14" i="22" s="1"/>
  <c r="AM81" i="52"/>
  <c r="AJ13" i="22" s="1"/>
  <c r="AM72" i="52"/>
  <c r="AM65" i="52"/>
  <c r="AM40" i="52"/>
  <c r="AJ11" i="22" s="1"/>
  <c r="AM6" i="52"/>
  <c r="AJ10" i="22" s="1"/>
  <c r="AL3" i="64"/>
  <c r="AJ40" i="22" s="1"/>
  <c r="AM7" i="61"/>
  <c r="AM6" i="61" s="1"/>
  <c r="AM7" i="6"/>
  <c r="AM6" i="6" s="1"/>
  <c r="AO4" i="70"/>
  <c r="AJ35" i="22" s="1"/>
  <c r="AN5" i="66"/>
  <c r="AN3" i="66" s="1"/>
  <c r="AO5" i="57"/>
  <c r="AJ23" i="22" s="1"/>
  <c r="AO5" i="4"/>
  <c r="AO209" i="57"/>
  <c r="AO207" i="57" s="1"/>
  <c r="AO218" i="57"/>
  <c r="AO216" i="57" s="1"/>
  <c r="AK4" i="17"/>
  <c r="AJ7" i="22" l="1"/>
  <c r="AJ5" i="22" s="1"/>
  <c r="AJ15" i="22"/>
  <c r="AO206" i="4"/>
  <c r="AO225" i="57"/>
  <c r="AO225" i="4"/>
  <c r="AO181" i="4" s="1"/>
  <c r="AO3" i="4" s="1"/>
  <c r="AM4" i="61"/>
  <c r="AM4" i="6"/>
  <c r="AO215" i="57"/>
  <c r="AM63" i="52"/>
  <c r="AJ12" i="22" s="1"/>
  <c r="AJ9" i="22" s="1"/>
  <c r="AN5" i="68"/>
  <c r="AN3" i="68" s="1"/>
  <c r="AJ20" i="22" s="1"/>
  <c r="AJ8" i="22" l="1"/>
  <c r="AJ18" i="22"/>
  <c r="AJ17" i="22" s="1"/>
  <c r="AJ4" i="22" s="1"/>
  <c r="AO181" i="57"/>
  <c r="AJ32" i="22" s="1"/>
  <c r="AJ22" i="22" s="1"/>
  <c r="AJ34" i="22"/>
  <c r="AO3" i="57"/>
  <c r="AM4" i="52"/>
  <c r="AO214" i="57"/>
  <c r="AJ39" i="22" l="1"/>
  <c r="AJ41" i="22" s="1"/>
  <c r="AJ46" i="22"/>
  <c r="AO206" i="57"/>
  <c r="AJ44" i="22" l="1"/>
  <c r="AJ45" i="22"/>
  <c r="AJ43" i="22" l="1"/>
  <c r="V83" i="52"/>
  <c r="V84" i="52"/>
  <c r="V85" i="52"/>
  <c r="V86" i="52"/>
  <c r="AK5" i="64" l="1"/>
  <c r="AK37" i="64"/>
  <c r="AK58" i="64"/>
  <c r="AJ4" i="62"/>
  <c r="AL8" i="61"/>
  <c r="AL11" i="61"/>
  <c r="AL14" i="61"/>
  <c r="AL22" i="61"/>
  <c r="AL29" i="61"/>
  <c r="AL8" i="6"/>
  <c r="AN6" i="70"/>
  <c r="AN208" i="70"/>
  <c r="AM9" i="68"/>
  <c r="AM17" i="68"/>
  <c r="AM20" i="68"/>
  <c r="AM21" i="68"/>
  <c r="AM25" i="68"/>
  <c r="AM27" i="68"/>
  <c r="AM28" i="68"/>
  <c r="AM29" i="68"/>
  <c r="AM31" i="68"/>
  <c r="AM32" i="68"/>
  <c r="AM36" i="68"/>
  <c r="AM37" i="68"/>
  <c r="AM39" i="68"/>
  <c r="AM40" i="68"/>
  <c r="AM42" i="68"/>
  <c r="AM43" i="68"/>
  <c r="AM44" i="68"/>
  <c r="AM45" i="68"/>
  <c r="AM46" i="68"/>
  <c r="AM49" i="68"/>
  <c r="AM50" i="68"/>
  <c r="AM52" i="68"/>
  <c r="AM53" i="68"/>
  <c r="AM58" i="68"/>
  <c r="AM62" i="68"/>
  <c r="AM63" i="68"/>
  <c r="AM64" i="68"/>
  <c r="AM69" i="68"/>
  <c r="AM70" i="68"/>
  <c r="AM72" i="68"/>
  <c r="AM73" i="68"/>
  <c r="AM74" i="68"/>
  <c r="AM80" i="68"/>
  <c r="AM83" i="68"/>
  <c r="AM84" i="68"/>
  <c r="AM87" i="68"/>
  <c r="AM91" i="68"/>
  <c r="AM92" i="68"/>
  <c r="AM93" i="68"/>
  <c r="AM94" i="68"/>
  <c r="AM95" i="68"/>
  <c r="AM96" i="68"/>
  <c r="AM97" i="68"/>
  <c r="AM98" i="68"/>
  <c r="AM99" i="68"/>
  <c r="AM100" i="68"/>
  <c r="AM101" i="68"/>
  <c r="AM102" i="68"/>
  <c r="AM103" i="68"/>
  <c r="AM106" i="68"/>
  <c r="AM107" i="68"/>
  <c r="AM108" i="68"/>
  <c r="AM109" i="68"/>
  <c r="AM110" i="68"/>
  <c r="AM111" i="68"/>
  <c r="AM113" i="68"/>
  <c r="AM115" i="68"/>
  <c r="AM116" i="68"/>
  <c r="AM117" i="68"/>
  <c r="AM121" i="68"/>
  <c r="AM122" i="68"/>
  <c r="AM123" i="68"/>
  <c r="AM124" i="68"/>
  <c r="AM125" i="68"/>
  <c r="AM127" i="68"/>
  <c r="AM130" i="68"/>
  <c r="AM133" i="68"/>
  <c r="AM134" i="68"/>
  <c r="AM135" i="68"/>
  <c r="AM138" i="68"/>
  <c r="AM140" i="68"/>
  <c r="AM142" i="68"/>
  <c r="AM148" i="68"/>
  <c r="AM149" i="68"/>
  <c r="AM150" i="68"/>
  <c r="AM151" i="68"/>
  <c r="AM153" i="68"/>
  <c r="AM154" i="68"/>
  <c r="AM155" i="68"/>
  <c r="AM156" i="68"/>
  <c r="AM157" i="68"/>
  <c r="AM158" i="68"/>
  <c r="AM159" i="68"/>
  <c r="AM162" i="68"/>
  <c r="AM163" i="68"/>
  <c r="AM164" i="68"/>
  <c r="AM165" i="68"/>
  <c r="AM166" i="68"/>
  <c r="AM167" i="68"/>
  <c r="AM7" i="66"/>
  <c r="AN210" i="57"/>
  <c r="AN211" i="57"/>
  <c r="AN217" i="57"/>
  <c r="AN219" i="57"/>
  <c r="AN220" i="57"/>
  <c r="AN7" i="57"/>
  <c r="AI24" i="22" s="1"/>
  <c r="AN228" i="57"/>
  <c r="AN226" i="57" s="1"/>
  <c r="AN237" i="57"/>
  <c r="AN235" i="57" s="1"/>
  <c r="AN7" i="4"/>
  <c r="AN209" i="4"/>
  <c r="AN207" i="4" s="1"/>
  <c r="AN218" i="4"/>
  <c r="AN216" i="4" s="1"/>
  <c r="AN228" i="4"/>
  <c r="AN226" i="4" s="1"/>
  <c r="AN237" i="4"/>
  <c r="AN235" i="4" s="1"/>
  <c r="AJ4" i="54"/>
  <c r="AJ5" i="54"/>
  <c r="AJ6" i="54"/>
  <c r="AJ7" i="54"/>
  <c r="AJ3" i="48"/>
  <c r="AJ5" i="17"/>
  <c r="AJ6" i="17"/>
  <c r="AJ7" i="17"/>
  <c r="AJ10" i="17"/>
  <c r="AI16" i="22" s="1"/>
  <c r="AJ4" i="3"/>
  <c r="AL8" i="52"/>
  <c r="AL10" i="52"/>
  <c r="AL13" i="52"/>
  <c r="AL17" i="52"/>
  <c r="AL21" i="52"/>
  <c r="AL22" i="52"/>
  <c r="AL24" i="52"/>
  <c r="AL29" i="52"/>
  <c r="AL31" i="52"/>
  <c r="AL32" i="52"/>
  <c r="AL34" i="52"/>
  <c r="AL35" i="52"/>
  <c r="AL37" i="52"/>
  <c r="AL38" i="52"/>
  <c r="AL42" i="52"/>
  <c r="AL43" i="52"/>
  <c r="AL47" i="52"/>
  <c r="AL48" i="52"/>
  <c r="AL49" i="52"/>
  <c r="AL51" i="52"/>
  <c r="AL56" i="52"/>
  <c r="AL57" i="52"/>
  <c r="AL59" i="52"/>
  <c r="AL60" i="52"/>
  <c r="AL61" i="52"/>
  <c r="AL67" i="52"/>
  <c r="AL68" i="52"/>
  <c r="AL69" i="52"/>
  <c r="AL70" i="52"/>
  <c r="AL71" i="52"/>
  <c r="AL74" i="52"/>
  <c r="AL75" i="52"/>
  <c r="AL76" i="52"/>
  <c r="AL77" i="52"/>
  <c r="AL78" i="52"/>
  <c r="AL79" i="52"/>
  <c r="AL83" i="52"/>
  <c r="AL84" i="52"/>
  <c r="AL85" i="52"/>
  <c r="AL86" i="52"/>
  <c r="AL90" i="52"/>
  <c r="AL92" i="52"/>
  <c r="AL94" i="52"/>
  <c r="AL95" i="52"/>
  <c r="AL96" i="52"/>
  <c r="AL100" i="52"/>
  <c r="AL104" i="52"/>
  <c r="AL106" i="52"/>
  <c r="AL6" i="2"/>
  <c r="AK4" i="15"/>
  <c r="AI37" i="22" l="1"/>
  <c r="AI6" i="22"/>
  <c r="AI42" i="22"/>
  <c r="AN214" i="4"/>
  <c r="AN233" i="4"/>
  <c r="AJ4" i="17"/>
  <c r="AJ3" i="54"/>
  <c r="AJ4" i="63"/>
  <c r="AI19" i="22" s="1"/>
  <c r="AM146" i="68"/>
  <c r="AM144" i="68" s="1"/>
  <c r="AM81" i="68"/>
  <c r="AM55" i="68"/>
  <c r="AM47" i="68"/>
  <c r="AM34" i="68"/>
  <c r="AM7" i="68"/>
  <c r="AN233" i="57"/>
  <c r="AN218" i="57"/>
  <c r="AN216" i="57" s="1"/>
  <c r="AN209" i="57"/>
  <c r="AN207" i="57" s="1"/>
  <c r="AL93" i="52"/>
  <c r="AL98" i="52"/>
  <c r="AI14" i="22" s="1"/>
  <c r="AL81" i="52"/>
  <c r="AI13" i="22" s="1"/>
  <c r="AL72" i="52"/>
  <c r="AL65" i="52"/>
  <c r="AL40" i="52"/>
  <c r="AI11" i="22" s="1"/>
  <c r="AL6" i="52"/>
  <c r="AI10" i="22" s="1"/>
  <c r="AK3" i="64"/>
  <c r="AI40" i="22" s="1"/>
  <c r="AL7" i="61"/>
  <c r="AL6" i="61" s="1"/>
  <c r="AL7" i="6"/>
  <c r="AL6" i="6" s="1"/>
  <c r="AN4" i="70"/>
  <c r="AI35" i="22" s="1"/>
  <c r="AM5" i="66"/>
  <c r="AM3" i="66" s="1"/>
  <c r="AN5" i="57"/>
  <c r="AI23" i="22" s="1"/>
  <c r="AN5" i="4"/>
  <c r="AL4" i="2"/>
  <c r="AI7" i="22" l="1"/>
  <c r="AI5" i="22" s="1"/>
  <c r="AI15" i="22"/>
  <c r="AN206" i="4"/>
  <c r="AM5" i="68"/>
  <c r="AM3" i="68" s="1"/>
  <c r="AI20" i="22" s="1"/>
  <c r="AN225" i="57"/>
  <c r="AN225" i="4"/>
  <c r="AN181" i="4" s="1"/>
  <c r="AN3" i="4" s="1"/>
  <c r="AL4" i="6"/>
  <c r="AL4" i="61"/>
  <c r="AN215" i="57"/>
  <c r="AL63" i="52"/>
  <c r="AI12" i="22" s="1"/>
  <c r="AI9" i="22" s="1"/>
  <c r="AI8" i="22" l="1"/>
  <c r="AI18" i="22"/>
  <c r="AI17" i="22" s="1"/>
  <c r="AI4" i="22" s="1"/>
  <c r="AN181" i="57"/>
  <c r="AI32" i="22" s="1"/>
  <c r="AI22" i="22" s="1"/>
  <c r="AI46" i="22" s="1"/>
  <c r="AI34" i="22"/>
  <c r="AN214" i="57"/>
  <c r="AL4" i="52"/>
  <c r="M84" i="52"/>
  <c r="N84" i="52"/>
  <c r="O84" i="52"/>
  <c r="P84" i="52"/>
  <c r="Q84" i="52"/>
  <c r="R84" i="52"/>
  <c r="S84" i="52"/>
  <c r="T84" i="52"/>
  <c r="U84" i="52"/>
  <c r="W84" i="52"/>
  <c r="X84" i="52"/>
  <c r="Y84" i="52"/>
  <c r="Z84" i="52"/>
  <c r="AA84" i="52"/>
  <c r="AB84" i="52"/>
  <c r="AC84" i="52"/>
  <c r="AD84" i="52"/>
  <c r="AE84" i="52"/>
  <c r="AF84" i="52"/>
  <c r="AG84" i="52"/>
  <c r="AH84" i="52"/>
  <c r="AI84" i="52"/>
  <c r="AJ84" i="52"/>
  <c r="AK84" i="52"/>
  <c r="M85" i="52"/>
  <c r="N85" i="52"/>
  <c r="O85" i="52"/>
  <c r="P85" i="52"/>
  <c r="Q85" i="52"/>
  <c r="R85" i="52"/>
  <c r="S85" i="52"/>
  <c r="T85" i="52"/>
  <c r="U85" i="52"/>
  <c r="W85" i="52"/>
  <c r="X85" i="52"/>
  <c r="Y85" i="52"/>
  <c r="Z85" i="52"/>
  <c r="AA85" i="52"/>
  <c r="AB85" i="52"/>
  <c r="AC85" i="52"/>
  <c r="AD85" i="52"/>
  <c r="AE85" i="52"/>
  <c r="AF85" i="52"/>
  <c r="AG85" i="52"/>
  <c r="AH85" i="52"/>
  <c r="AI85" i="52"/>
  <c r="AJ85" i="52"/>
  <c r="AK85" i="52"/>
  <c r="AN3" i="57" l="1"/>
  <c r="AI39" i="22"/>
  <c r="AI41" i="22" s="1"/>
  <c r="AN206" i="57"/>
  <c r="AI45" i="22" l="1"/>
  <c r="Y7" i="57"/>
  <c r="T24" i="22" s="1"/>
  <c r="Z7" i="57"/>
  <c r="U24" i="22" s="1"/>
  <c r="AA7" i="57"/>
  <c r="V24" i="22" s="1"/>
  <c r="AB7" i="57"/>
  <c r="W24" i="22" s="1"/>
  <c r="AC7" i="57"/>
  <c r="X24" i="22" s="1"/>
  <c r="AD7" i="57"/>
  <c r="Y24" i="22" s="1"/>
  <c r="AE7" i="57"/>
  <c r="Z24" i="22" s="1"/>
  <c r="AF7" i="57"/>
  <c r="AA24" i="22" s="1"/>
  <c r="AG7" i="57"/>
  <c r="AB24" i="22" s="1"/>
  <c r="AH7" i="57"/>
  <c r="AC24" i="22" s="1"/>
  <c r="AI7" i="57"/>
  <c r="AD24" i="22" s="1"/>
  <c r="AJ7" i="57"/>
  <c r="AE24" i="22" s="1"/>
  <c r="AK7" i="57"/>
  <c r="AF24" i="22" s="1"/>
  <c r="AL7" i="57"/>
  <c r="AG24" i="22" s="1"/>
  <c r="AM7" i="57"/>
  <c r="AH24" i="22" s="1"/>
  <c r="Y228" i="57"/>
  <c r="Y226" i="57" s="1"/>
  <c r="Z228" i="57"/>
  <c r="Z226" i="57" s="1"/>
  <c r="AA228" i="57"/>
  <c r="AA226" i="57" s="1"/>
  <c r="AB228" i="57"/>
  <c r="AB226" i="57" s="1"/>
  <c r="AC228" i="57"/>
  <c r="AC226" i="57" s="1"/>
  <c r="AD228" i="57"/>
  <c r="AD226" i="57" s="1"/>
  <c r="AE228" i="57"/>
  <c r="AE226" i="57" s="1"/>
  <c r="AF228" i="57"/>
  <c r="AF226" i="57" s="1"/>
  <c r="AG228" i="57"/>
  <c r="AG226" i="57" s="1"/>
  <c r="AH228" i="57"/>
  <c r="AH226" i="57" s="1"/>
  <c r="AI228" i="57"/>
  <c r="AI226" i="57" s="1"/>
  <c r="AJ228" i="57"/>
  <c r="AJ226" i="57" s="1"/>
  <c r="AK228" i="57"/>
  <c r="AK226" i="57" s="1"/>
  <c r="AL228" i="57"/>
  <c r="AL226" i="57" s="1"/>
  <c r="AM228" i="57"/>
  <c r="AM226" i="57" s="1"/>
  <c r="Y237" i="57"/>
  <c r="Y235" i="57" s="1"/>
  <c r="Z237" i="57"/>
  <c r="Z235" i="57" s="1"/>
  <c r="AA237" i="57"/>
  <c r="AA235" i="57" s="1"/>
  <c r="AB237" i="57"/>
  <c r="AB235" i="57" s="1"/>
  <c r="AC237" i="57"/>
  <c r="AC235" i="57" s="1"/>
  <c r="AD237" i="57"/>
  <c r="AD235" i="57" s="1"/>
  <c r="AE237" i="57"/>
  <c r="AE235" i="57" s="1"/>
  <c r="AF237" i="57"/>
  <c r="AF235" i="57" s="1"/>
  <c r="AG237" i="57"/>
  <c r="AG235" i="57" s="1"/>
  <c r="AH237" i="57"/>
  <c r="AH235" i="57" s="1"/>
  <c r="AI237" i="57"/>
  <c r="AI235" i="57" s="1"/>
  <c r="AJ237" i="57"/>
  <c r="AJ235" i="57" s="1"/>
  <c r="AK237" i="57"/>
  <c r="AK235" i="57" s="1"/>
  <c r="AL237" i="57"/>
  <c r="AL235" i="57" s="1"/>
  <c r="AM237" i="57"/>
  <c r="AM235" i="57" s="1"/>
  <c r="AL233" i="57" l="1"/>
  <c r="AJ233" i="57"/>
  <c r="AH233" i="57"/>
  <c r="AF233" i="57"/>
  <c r="AD233" i="57"/>
  <c r="AB233" i="57"/>
  <c r="Z233" i="57"/>
  <c r="AM233" i="57"/>
  <c r="AK233" i="57"/>
  <c r="AI233" i="57"/>
  <c r="AG233" i="57"/>
  <c r="AE233" i="57"/>
  <c r="AC233" i="57"/>
  <c r="AA233" i="57"/>
  <c r="Y233" i="57"/>
  <c r="AI43" i="22"/>
  <c r="AL5" i="57"/>
  <c r="AG23" i="22" s="1"/>
  <c r="AM5" i="57"/>
  <c r="AH23" i="22" s="1"/>
  <c r="AJ5" i="57"/>
  <c r="AE23" i="22" s="1"/>
  <c r="AH5" i="57"/>
  <c r="AC23" i="22" s="1"/>
  <c r="AF5" i="57"/>
  <c r="AA23" i="22" s="1"/>
  <c r="AD5" i="57"/>
  <c r="Y23" i="22" s="1"/>
  <c r="AB5" i="57"/>
  <c r="W23" i="22" s="1"/>
  <c r="Z5" i="57"/>
  <c r="U23" i="22" s="1"/>
  <c r="AK5" i="57"/>
  <c r="AF23" i="22" s="1"/>
  <c r="AI5" i="57"/>
  <c r="AD23" i="22" s="1"/>
  <c r="AG5" i="57"/>
  <c r="AB23" i="22" s="1"/>
  <c r="AE5" i="57"/>
  <c r="Z23" i="22" s="1"/>
  <c r="AC5" i="57"/>
  <c r="X23" i="22" s="1"/>
  <c r="AA5" i="57"/>
  <c r="V23" i="22" s="1"/>
  <c r="Y5" i="57"/>
  <c r="T23" i="22" s="1"/>
  <c r="AL225" i="57"/>
  <c r="AB8" i="6"/>
  <c r="AB7" i="6" s="1"/>
  <c r="AL181" i="57" l="1"/>
  <c r="AG32" i="22" s="1"/>
  <c r="AG34" i="22"/>
  <c r="AM225" i="57"/>
  <c r="AE225" i="57"/>
  <c r="AD225" i="57"/>
  <c r="AA225" i="57"/>
  <c r="AI225" i="57"/>
  <c r="Z225" i="57"/>
  <c r="AH225" i="57"/>
  <c r="Y225" i="57"/>
  <c r="AC225" i="57"/>
  <c r="AG225" i="57"/>
  <c r="AK225" i="57"/>
  <c r="AB225" i="57"/>
  <c r="AF225" i="57"/>
  <c r="AJ225" i="57"/>
  <c r="AI44" i="22"/>
  <c r="AJ181" i="57" l="1"/>
  <c r="AE34" i="22"/>
  <c r="Y181" i="57"/>
  <c r="T34" i="22"/>
  <c r="AD181" i="57"/>
  <c r="Y34" i="22"/>
  <c r="AF181" i="57"/>
  <c r="AA34" i="22"/>
  <c r="AH181" i="57"/>
  <c r="AC34" i="22"/>
  <c r="AE181" i="57"/>
  <c r="Z34" i="22"/>
  <c r="AB181" i="57"/>
  <c r="W34" i="22"/>
  <c r="Z181" i="57"/>
  <c r="U34" i="22"/>
  <c r="AM181" i="57"/>
  <c r="AH34" i="22"/>
  <c r="AK181" i="57"/>
  <c r="AF34" i="22"/>
  <c r="AI181" i="57"/>
  <c r="AD34" i="22"/>
  <c r="AG181" i="57"/>
  <c r="AB34" i="22"/>
  <c r="AA181" i="57"/>
  <c r="V34" i="22"/>
  <c r="AC181" i="57"/>
  <c r="X34" i="22"/>
  <c r="AL3" i="57"/>
  <c r="Z6" i="2"/>
  <c r="AH32" i="22" l="1"/>
  <c r="AM3" i="57"/>
  <c r="Y3" i="57"/>
  <c r="T32" i="22"/>
  <c r="AE3" i="57"/>
  <c r="Z32" i="22"/>
  <c r="Z3" i="57"/>
  <c r="U32" i="22"/>
  <c r="AG3" i="57"/>
  <c r="AB32" i="22"/>
  <c r="AD3" i="57"/>
  <c r="Y32" i="22"/>
  <c r="AC3" i="57"/>
  <c r="X32" i="22"/>
  <c r="AI3" i="57"/>
  <c r="AD32" i="22"/>
  <c r="AH3" i="57"/>
  <c r="AC32" i="22"/>
  <c r="AA3" i="57"/>
  <c r="V32" i="22"/>
  <c r="AK3" i="57"/>
  <c r="AF32" i="22"/>
  <c r="W32" i="22"/>
  <c r="AB3" i="57"/>
  <c r="AF3" i="57"/>
  <c r="AA32" i="22"/>
  <c r="AJ3" i="57"/>
  <c r="AE32" i="22"/>
  <c r="V58" i="64"/>
  <c r="M58" i="64" l="1"/>
  <c r="AJ5" i="64" l="1"/>
  <c r="AJ37" i="64"/>
  <c r="AJ58" i="64"/>
  <c r="AI4" i="62"/>
  <c r="AK8" i="61"/>
  <c r="AK11" i="61"/>
  <c r="AK29" i="61"/>
  <c r="AK8" i="6"/>
  <c r="AK7" i="6" s="1"/>
  <c r="AK6" i="6" s="1"/>
  <c r="AM6" i="70"/>
  <c r="AM208" i="70"/>
  <c r="AH37" i="22" s="1"/>
  <c r="AL9" i="68"/>
  <c r="AL17" i="68"/>
  <c r="AL20" i="68"/>
  <c r="AL21" i="68"/>
  <c r="AL25" i="68"/>
  <c r="AL27" i="68"/>
  <c r="AL28" i="68"/>
  <c r="AL29" i="68"/>
  <c r="AL31" i="68"/>
  <c r="AL32" i="68"/>
  <c r="AL36" i="68"/>
  <c r="AL37" i="68"/>
  <c r="AL39" i="68"/>
  <c r="AL40" i="68"/>
  <c r="AL42" i="68"/>
  <c r="AL43" i="68"/>
  <c r="AL44" i="68"/>
  <c r="AL45" i="68"/>
  <c r="AL46" i="68"/>
  <c r="AL49" i="68"/>
  <c r="AL50" i="68"/>
  <c r="AL52" i="68"/>
  <c r="AL53" i="68"/>
  <c r="AL58" i="68"/>
  <c r="AL62" i="68"/>
  <c r="AL63" i="68"/>
  <c r="AL64" i="68"/>
  <c r="AL69" i="68"/>
  <c r="AL70" i="68"/>
  <c r="AL72" i="68"/>
  <c r="AL73" i="68"/>
  <c r="AL74" i="68"/>
  <c r="AL80" i="68"/>
  <c r="AL83" i="68"/>
  <c r="AL84" i="68"/>
  <c r="AL87" i="68"/>
  <c r="AL91" i="68"/>
  <c r="AL92" i="68"/>
  <c r="AL93" i="68"/>
  <c r="AL94" i="68"/>
  <c r="AL95" i="68"/>
  <c r="AL96" i="68"/>
  <c r="AL97" i="68"/>
  <c r="AL98" i="68"/>
  <c r="AL99" i="68"/>
  <c r="AL100" i="68"/>
  <c r="AL101" i="68"/>
  <c r="AL102" i="68"/>
  <c r="AL103" i="68"/>
  <c r="AL106" i="68"/>
  <c r="AL107" i="68"/>
  <c r="AL108" i="68"/>
  <c r="AL109" i="68"/>
  <c r="AL110" i="68"/>
  <c r="AL111" i="68"/>
  <c r="AL113" i="68"/>
  <c r="AL115" i="68"/>
  <c r="AL116" i="68"/>
  <c r="AL117" i="68"/>
  <c r="AL121" i="68"/>
  <c r="AL122" i="68"/>
  <c r="AL123" i="68"/>
  <c r="AL124" i="68"/>
  <c r="AL125" i="68"/>
  <c r="AL127" i="68"/>
  <c r="AL130" i="68"/>
  <c r="AL133" i="68"/>
  <c r="AL134" i="68"/>
  <c r="AL135" i="68"/>
  <c r="AL138" i="68"/>
  <c r="AL140" i="68"/>
  <c r="AL142" i="68"/>
  <c r="AL148" i="68"/>
  <c r="AL149" i="68"/>
  <c r="AL150" i="68"/>
  <c r="AL151" i="68"/>
  <c r="AL153" i="68"/>
  <c r="AL154" i="68"/>
  <c r="AL155" i="68"/>
  <c r="AL156" i="68"/>
  <c r="AL157" i="68"/>
  <c r="AL158" i="68"/>
  <c r="AL159" i="68"/>
  <c r="AL162" i="68"/>
  <c r="AL163" i="68"/>
  <c r="AL164" i="68"/>
  <c r="AL165" i="68"/>
  <c r="AL166" i="68"/>
  <c r="AL167" i="68"/>
  <c r="AL7" i="66"/>
  <c r="AM210" i="57"/>
  <c r="AM211" i="57"/>
  <c r="AM217" i="57"/>
  <c r="AM219" i="57"/>
  <c r="AM220" i="57"/>
  <c r="AM7" i="4"/>
  <c r="AM209" i="4"/>
  <c r="AM207" i="4" s="1"/>
  <c r="AM218" i="4"/>
  <c r="AM216" i="4" s="1"/>
  <c r="AM228" i="4"/>
  <c r="AM226" i="4" s="1"/>
  <c r="AM237" i="4"/>
  <c r="AM235" i="4" s="1"/>
  <c r="AI4" i="54"/>
  <c r="AI5" i="54"/>
  <c r="AI6" i="54"/>
  <c r="AI7" i="54"/>
  <c r="AI3" i="48"/>
  <c r="AI5" i="17"/>
  <c r="AI6" i="17"/>
  <c r="AI7" i="17"/>
  <c r="AI10" i="17"/>
  <c r="AH16" i="22" s="1"/>
  <c r="AI4" i="3"/>
  <c r="AK8" i="52"/>
  <c r="AK10" i="52"/>
  <c r="AK13" i="52"/>
  <c r="AK17" i="52"/>
  <c r="AK21" i="52"/>
  <c r="AK22" i="52"/>
  <c r="AK24" i="52"/>
  <c r="AK29" i="52"/>
  <c r="AK31" i="52"/>
  <c r="AK32" i="52"/>
  <c r="AK34" i="52"/>
  <c r="AK35" i="52"/>
  <c r="AK37" i="52"/>
  <c r="AK38" i="52"/>
  <c r="AK42" i="52"/>
  <c r="AK43" i="52"/>
  <c r="AK47" i="52"/>
  <c r="AK48" i="52"/>
  <c r="AK49" i="52"/>
  <c r="AK51" i="52"/>
  <c r="AK56" i="52"/>
  <c r="AK57" i="52"/>
  <c r="AK59" i="52"/>
  <c r="AK60" i="52"/>
  <c r="AK61" i="52"/>
  <c r="AK67" i="52"/>
  <c r="AK68" i="52"/>
  <c r="AK69" i="52"/>
  <c r="AK70" i="52"/>
  <c r="AK71" i="52"/>
  <c r="AK74" i="52"/>
  <c r="AK75" i="52"/>
  <c r="AK76" i="52"/>
  <c r="AK77" i="52"/>
  <c r="AK78" i="52"/>
  <c r="AK79" i="52"/>
  <c r="AK83" i="52"/>
  <c r="AK86" i="52"/>
  <c r="AK90" i="52"/>
  <c r="AK92" i="52"/>
  <c r="AK94" i="52"/>
  <c r="AK95" i="52"/>
  <c r="AK96" i="52"/>
  <c r="AK100" i="52"/>
  <c r="AK104" i="52"/>
  <c r="AK106" i="52"/>
  <c r="AK6" i="2"/>
  <c r="AJ4" i="15"/>
  <c r="AF208" i="70"/>
  <c r="AL228" i="4"/>
  <c r="AL226" i="4" s="1"/>
  <c r="AL237" i="4"/>
  <c r="AL235" i="4" s="1"/>
  <c r="AG6" i="54"/>
  <c r="AH6" i="54"/>
  <c r="AG7" i="54"/>
  <c r="AH7" i="54"/>
  <c r="AH4" i="62"/>
  <c r="P237" i="57"/>
  <c r="P235" i="57" s="1"/>
  <c r="AL210" i="57"/>
  <c r="AL211" i="57"/>
  <c r="AL217" i="57"/>
  <c r="AL219" i="57"/>
  <c r="AL220" i="57"/>
  <c r="AI4" i="15"/>
  <c r="AI5" i="64"/>
  <c r="AJ8" i="52"/>
  <c r="AJ10" i="52"/>
  <c r="AJ13" i="52"/>
  <c r="AJ17" i="52"/>
  <c r="AJ21" i="52"/>
  <c r="AJ22" i="52"/>
  <c r="AJ24" i="52"/>
  <c r="AJ29" i="52"/>
  <c r="AJ31" i="52"/>
  <c r="AJ32" i="52"/>
  <c r="AJ34" i="52"/>
  <c r="AJ35" i="52"/>
  <c r="AJ42" i="52"/>
  <c r="AJ43" i="52"/>
  <c r="AJ47" i="52"/>
  <c r="AJ48" i="52"/>
  <c r="AJ49" i="52"/>
  <c r="AJ51" i="52"/>
  <c r="AJ56" i="52"/>
  <c r="AJ57" i="52"/>
  <c r="AJ59" i="52"/>
  <c r="AJ60" i="52"/>
  <c r="AJ67" i="52"/>
  <c r="AJ68" i="52"/>
  <c r="AJ69" i="52"/>
  <c r="AJ70" i="52"/>
  <c r="AJ71" i="52"/>
  <c r="AJ74" i="52"/>
  <c r="AJ75" i="52"/>
  <c r="AJ76" i="52"/>
  <c r="AJ77" i="52"/>
  <c r="AJ78" i="52"/>
  <c r="AJ79" i="52"/>
  <c r="AJ83" i="52"/>
  <c r="AJ86" i="52"/>
  <c r="AJ90" i="52"/>
  <c r="AJ100" i="52"/>
  <c r="AJ104" i="52"/>
  <c r="AJ106" i="52"/>
  <c r="AH4" i="54"/>
  <c r="AH5" i="54"/>
  <c r="AK9" i="68"/>
  <c r="AK17" i="68"/>
  <c r="AK20" i="68"/>
  <c r="AK21" i="68"/>
  <c r="AK25" i="68"/>
  <c r="AK27" i="68"/>
  <c r="AK28" i="68"/>
  <c r="AK29" i="68"/>
  <c r="AK31" i="68"/>
  <c r="AK32" i="68"/>
  <c r="AK36" i="68"/>
  <c r="AK37" i="68"/>
  <c r="AK39" i="68"/>
  <c r="AK40" i="68"/>
  <c r="AK42" i="68"/>
  <c r="AK43" i="68"/>
  <c r="AK44" i="68"/>
  <c r="AK45" i="68"/>
  <c r="AK46" i="68"/>
  <c r="AK49" i="68"/>
  <c r="AK50" i="68"/>
  <c r="AK52" i="68"/>
  <c r="AK53" i="68"/>
  <c r="AK83" i="68"/>
  <c r="AK84" i="68"/>
  <c r="AK87" i="68"/>
  <c r="AK91" i="68"/>
  <c r="AK92" i="68"/>
  <c r="AK93" i="68"/>
  <c r="AK94" i="68"/>
  <c r="AK95" i="68"/>
  <c r="AK96" i="68"/>
  <c r="AK97" i="68"/>
  <c r="AK98" i="68"/>
  <c r="AK99" i="68"/>
  <c r="AK100" i="68"/>
  <c r="AK101" i="68"/>
  <c r="AK102" i="68"/>
  <c r="AK103" i="68"/>
  <c r="AK106" i="68"/>
  <c r="AK107" i="68"/>
  <c r="AK108" i="68"/>
  <c r="AK109" i="68"/>
  <c r="AK110" i="68"/>
  <c r="AK111" i="68"/>
  <c r="AK113" i="68"/>
  <c r="AK115" i="68"/>
  <c r="AK116" i="68"/>
  <c r="AK117" i="68"/>
  <c r="AK121" i="68"/>
  <c r="AK122" i="68"/>
  <c r="AK123" i="68"/>
  <c r="AK124" i="68"/>
  <c r="AK125" i="68"/>
  <c r="AK127" i="68"/>
  <c r="AK130" i="68"/>
  <c r="AK133" i="68"/>
  <c r="AK134" i="68"/>
  <c r="AK135" i="68"/>
  <c r="AK138" i="68"/>
  <c r="AK58" i="68"/>
  <c r="AK62" i="68"/>
  <c r="AK63" i="68"/>
  <c r="AK64" i="68"/>
  <c r="AK69" i="68"/>
  <c r="AK70" i="68"/>
  <c r="AK72" i="68"/>
  <c r="AK73" i="68"/>
  <c r="AK74" i="68"/>
  <c r="AK80" i="68"/>
  <c r="AK140" i="68"/>
  <c r="AK142" i="68"/>
  <c r="AK148" i="68"/>
  <c r="AK149" i="68"/>
  <c r="AK150" i="68"/>
  <c r="AK151" i="68"/>
  <c r="AK153" i="68"/>
  <c r="AK154" i="68"/>
  <c r="AK155" i="68"/>
  <c r="AK156" i="68"/>
  <c r="AK157" i="68"/>
  <c r="AK158" i="68"/>
  <c r="AK159" i="68"/>
  <c r="AK162" i="68"/>
  <c r="AK163" i="68"/>
  <c r="AK164" i="68"/>
  <c r="AK165" i="68"/>
  <c r="AK166" i="68"/>
  <c r="AK167" i="68"/>
  <c r="AJ8" i="61"/>
  <c r="AJ22" i="61"/>
  <c r="AJ29" i="61"/>
  <c r="AL6" i="70"/>
  <c r="AL4" i="70" s="1"/>
  <c r="AG35" i="22" s="1"/>
  <c r="AL208" i="70"/>
  <c r="AH5" i="17"/>
  <c r="AH6" i="17"/>
  <c r="AH7" i="17"/>
  <c r="AH10" i="17"/>
  <c r="AG16" i="22" s="1"/>
  <c r="AI37" i="64"/>
  <c r="AI58" i="64"/>
  <c r="AJ8" i="6"/>
  <c r="AJ7" i="6" s="1"/>
  <c r="AK7" i="66"/>
  <c r="AL7" i="4"/>
  <c r="AL5" i="4" s="1"/>
  <c r="AL209" i="4"/>
  <c r="AL207" i="4" s="1"/>
  <c r="AL218" i="4"/>
  <c r="AL216" i="4" s="1"/>
  <c r="AH3" i="48"/>
  <c r="AH4" i="3"/>
  <c r="AJ37" i="52"/>
  <c r="AJ38" i="52"/>
  <c r="AJ61" i="52"/>
  <c r="AJ92" i="52"/>
  <c r="AJ94" i="52"/>
  <c r="AJ95" i="52"/>
  <c r="AJ96" i="52"/>
  <c r="AJ6" i="2"/>
  <c r="M5" i="64"/>
  <c r="M37" i="64"/>
  <c r="N5" i="64"/>
  <c r="N37" i="64"/>
  <c r="O5" i="64"/>
  <c r="O37" i="64"/>
  <c r="P5" i="64"/>
  <c r="P37" i="64"/>
  <c r="Q5" i="64"/>
  <c r="Q37" i="64"/>
  <c r="R5" i="64"/>
  <c r="R37" i="64"/>
  <c r="S5" i="64"/>
  <c r="S37" i="64"/>
  <c r="T5" i="64"/>
  <c r="T37" i="64"/>
  <c r="U5" i="64"/>
  <c r="U37" i="64"/>
  <c r="V5" i="64"/>
  <c r="V37" i="64"/>
  <c r="W5" i="64"/>
  <c r="W37" i="64"/>
  <c r="X5" i="64"/>
  <c r="X37" i="64"/>
  <c r="Y5" i="64"/>
  <c r="Y37" i="64"/>
  <c r="Z5" i="64"/>
  <c r="Z37" i="64"/>
  <c r="AA5" i="64"/>
  <c r="AA37" i="64"/>
  <c r="AB5" i="64"/>
  <c r="AB37" i="64"/>
  <c r="AC5" i="64"/>
  <c r="AC37" i="64"/>
  <c r="AD5" i="64"/>
  <c r="AD37" i="64"/>
  <c r="AE5" i="64"/>
  <c r="AE37" i="64"/>
  <c r="AF5" i="64"/>
  <c r="AF37" i="64"/>
  <c r="AG5" i="64"/>
  <c r="AG37" i="64"/>
  <c r="AH5" i="64"/>
  <c r="AH37" i="64"/>
  <c r="L5" i="64"/>
  <c r="L37" i="64"/>
  <c r="AK228" i="4"/>
  <c r="AK226" i="4" s="1"/>
  <c r="AK237" i="4"/>
  <c r="AK235" i="4" s="1"/>
  <c r="N8" i="61"/>
  <c r="N29" i="61"/>
  <c r="O8" i="61"/>
  <c r="P14" i="61"/>
  <c r="Q11" i="61"/>
  <c r="Q22" i="61"/>
  <c r="Q29" i="61"/>
  <c r="R8" i="61"/>
  <c r="R11" i="61"/>
  <c r="S11" i="61"/>
  <c r="T11" i="61"/>
  <c r="U11" i="61"/>
  <c r="V8" i="61"/>
  <c r="V11" i="61"/>
  <c r="V14" i="61"/>
  <c r="X8" i="61"/>
  <c r="X22" i="61"/>
  <c r="Y8" i="61"/>
  <c r="AA8" i="61"/>
  <c r="AA11" i="61"/>
  <c r="AB14" i="61"/>
  <c r="AB22" i="61"/>
  <c r="AC11" i="61"/>
  <c r="AD11" i="61"/>
  <c r="AE29" i="61"/>
  <c r="AF29" i="61"/>
  <c r="AG8" i="61"/>
  <c r="AG22" i="61"/>
  <c r="AG29" i="61"/>
  <c r="AI11" i="61"/>
  <c r="M9" i="61"/>
  <c r="M34" i="61"/>
  <c r="L4" i="62"/>
  <c r="K42" i="22" s="1"/>
  <c r="M4" i="62"/>
  <c r="L42" i="22" s="1"/>
  <c r="N4" i="62"/>
  <c r="M42" i="22" s="1"/>
  <c r="O4" i="62"/>
  <c r="N42" i="22" s="1"/>
  <c r="P4" i="62"/>
  <c r="P4" i="63" s="1"/>
  <c r="O19" i="22" s="1"/>
  <c r="Q4" i="62"/>
  <c r="Q4" i="63" s="1"/>
  <c r="R4" i="62"/>
  <c r="R4" i="63" s="1"/>
  <c r="Q19" i="22" s="1"/>
  <c r="S4" i="62"/>
  <c r="S4" i="63" s="1"/>
  <c r="R19" i="22" s="1"/>
  <c r="T4" i="62"/>
  <c r="T4" i="63" s="1"/>
  <c r="S19" i="22" s="1"/>
  <c r="U4" i="62"/>
  <c r="U4" i="63" s="1"/>
  <c r="T19" i="22" s="1"/>
  <c r="V4" i="62"/>
  <c r="W4" i="62"/>
  <c r="X4" i="62"/>
  <c r="Y4" i="62"/>
  <c r="Z4" i="62"/>
  <c r="AA4" i="62"/>
  <c r="AB4" i="62"/>
  <c r="AC4" i="62"/>
  <c r="AD4" i="62"/>
  <c r="AE4" i="62"/>
  <c r="AF4" i="62"/>
  <c r="AG4" i="62"/>
  <c r="K4" i="62"/>
  <c r="K4" i="63" s="1"/>
  <c r="N8" i="52"/>
  <c r="N10" i="52"/>
  <c r="N13" i="52"/>
  <c r="N17" i="52"/>
  <c r="N21" i="52"/>
  <c r="N22" i="52"/>
  <c r="N24" i="52"/>
  <c r="N29" i="52"/>
  <c r="N31" i="52"/>
  <c r="N32" i="52"/>
  <c r="N34" i="52"/>
  <c r="N35" i="52"/>
  <c r="N42" i="52"/>
  <c r="N43" i="52"/>
  <c r="N47" i="52"/>
  <c r="N48" i="52"/>
  <c r="N49" i="52"/>
  <c r="N51" i="52"/>
  <c r="N56" i="52"/>
  <c r="N57" i="52"/>
  <c r="N59" i="52"/>
  <c r="N60" i="52"/>
  <c r="N67" i="52"/>
  <c r="N68" i="52"/>
  <c r="N69" i="52"/>
  <c r="N70" i="52"/>
  <c r="N71" i="52"/>
  <c r="N74" i="52"/>
  <c r="N75" i="52"/>
  <c r="N76" i="52"/>
  <c r="N77" i="52"/>
  <c r="N78" i="52"/>
  <c r="N79" i="52"/>
  <c r="N83" i="52"/>
  <c r="N86" i="52"/>
  <c r="N90" i="52"/>
  <c r="N100" i="52"/>
  <c r="N104" i="52"/>
  <c r="N106" i="52"/>
  <c r="O228" i="4"/>
  <c r="O226" i="4" s="1"/>
  <c r="O237" i="4"/>
  <c r="O235" i="4" s="1"/>
  <c r="O8" i="52"/>
  <c r="O10" i="52"/>
  <c r="O13" i="52"/>
  <c r="O17" i="52"/>
  <c r="O21" i="52"/>
  <c r="O22" i="52"/>
  <c r="O24" i="52"/>
  <c r="O29" i="52"/>
  <c r="O31" i="52"/>
  <c r="O32" i="52"/>
  <c r="O34" i="52"/>
  <c r="O35" i="52"/>
  <c r="O42" i="52"/>
  <c r="O43" i="52"/>
  <c r="O47" i="52"/>
  <c r="O48" i="52"/>
  <c r="O49" i="52"/>
  <c r="O51" i="52"/>
  <c r="O56" i="52"/>
  <c r="O57" i="52"/>
  <c r="O59" i="52"/>
  <c r="O60" i="52"/>
  <c r="O67" i="52"/>
  <c r="O68" i="52"/>
  <c r="O69" i="52"/>
  <c r="O70" i="52"/>
  <c r="O71" i="52"/>
  <c r="O74" i="52"/>
  <c r="O75" i="52"/>
  <c r="O76" i="52"/>
  <c r="O77" i="52"/>
  <c r="O78" i="52"/>
  <c r="O79" i="52"/>
  <c r="O83" i="52"/>
  <c r="O86" i="52"/>
  <c r="O90" i="52"/>
  <c r="O100" i="52"/>
  <c r="O104" i="52"/>
  <c r="O106" i="52"/>
  <c r="P8" i="52"/>
  <c r="P10" i="52"/>
  <c r="P13" i="52"/>
  <c r="P17" i="52"/>
  <c r="P21" i="52"/>
  <c r="P22" i="52"/>
  <c r="P24" i="52"/>
  <c r="P29" i="52"/>
  <c r="P31" i="52"/>
  <c r="P32" i="52"/>
  <c r="P34" i="52"/>
  <c r="P35" i="52"/>
  <c r="P42" i="52"/>
  <c r="P43" i="52"/>
  <c r="P47" i="52"/>
  <c r="P48" i="52"/>
  <c r="P49" i="52"/>
  <c r="P51" i="52"/>
  <c r="P56" i="52"/>
  <c r="P57" i="52"/>
  <c r="P59" i="52"/>
  <c r="P60" i="52"/>
  <c r="P67" i="52"/>
  <c r="P68" i="52"/>
  <c r="P69" i="52"/>
  <c r="P70" i="52"/>
  <c r="P71" i="52"/>
  <c r="P74" i="52"/>
  <c r="P75" i="52"/>
  <c r="P76" i="52"/>
  <c r="P77" i="52"/>
  <c r="P78" i="52"/>
  <c r="P79" i="52"/>
  <c r="P83" i="52"/>
  <c r="P86" i="52"/>
  <c r="P90" i="52"/>
  <c r="P100" i="52"/>
  <c r="P104" i="52"/>
  <c r="P106" i="52"/>
  <c r="Q8" i="52"/>
  <c r="Q10" i="52"/>
  <c r="Q13" i="52"/>
  <c r="Q17" i="52"/>
  <c r="Q21" i="52"/>
  <c r="Q22" i="52"/>
  <c r="Q24" i="52"/>
  <c r="Q29" i="52"/>
  <c r="Q31" i="52"/>
  <c r="Q32" i="52"/>
  <c r="Q34" i="52"/>
  <c r="Q35" i="52"/>
  <c r="Q42" i="52"/>
  <c r="Q43" i="52"/>
  <c r="Q47" i="52"/>
  <c r="Q48" i="52"/>
  <c r="Q49" i="52"/>
  <c r="Q51" i="52"/>
  <c r="Q56" i="52"/>
  <c r="Q57" i="52"/>
  <c r="Q59" i="52"/>
  <c r="Q60" i="52"/>
  <c r="Q67" i="52"/>
  <c r="Q68" i="52"/>
  <c r="Q69" i="52"/>
  <c r="Q70" i="52"/>
  <c r="Q71" i="52"/>
  <c r="Q74" i="52"/>
  <c r="Q75" i="52"/>
  <c r="Q76" i="52"/>
  <c r="Q77" i="52"/>
  <c r="Q78" i="52"/>
  <c r="Q79" i="52"/>
  <c r="Q83" i="52"/>
  <c r="Q86" i="52"/>
  <c r="Q90" i="52"/>
  <c r="Q100" i="52"/>
  <c r="Q104" i="52"/>
  <c r="Q106" i="52"/>
  <c r="R8" i="52"/>
  <c r="R10" i="52"/>
  <c r="R13" i="52"/>
  <c r="R17" i="52"/>
  <c r="R21" i="52"/>
  <c r="R22" i="52"/>
  <c r="R24" i="52"/>
  <c r="R29" i="52"/>
  <c r="R31" i="52"/>
  <c r="R32" i="52"/>
  <c r="R34" i="52"/>
  <c r="R35" i="52"/>
  <c r="R42" i="52"/>
  <c r="R43" i="52"/>
  <c r="R47" i="52"/>
  <c r="R48" i="52"/>
  <c r="R49" i="52"/>
  <c r="R51" i="52"/>
  <c r="R56" i="52"/>
  <c r="R57" i="52"/>
  <c r="R59" i="52"/>
  <c r="R60" i="52"/>
  <c r="R67" i="52"/>
  <c r="R68" i="52"/>
  <c r="R69" i="52"/>
  <c r="R70" i="52"/>
  <c r="R71" i="52"/>
  <c r="R74" i="52"/>
  <c r="R75" i="52"/>
  <c r="R76" i="52"/>
  <c r="R77" i="52"/>
  <c r="R78" i="52"/>
  <c r="R79" i="52"/>
  <c r="R83" i="52"/>
  <c r="R86" i="52"/>
  <c r="R90" i="52"/>
  <c r="R100" i="52"/>
  <c r="R104" i="52"/>
  <c r="R106" i="52"/>
  <c r="S8" i="52"/>
  <c r="S10" i="52"/>
  <c r="S13" i="52"/>
  <c r="S17" i="52"/>
  <c r="S21" i="52"/>
  <c r="S22" i="52"/>
  <c r="S24" i="52"/>
  <c r="S29" i="52"/>
  <c r="S31" i="52"/>
  <c r="S32" i="52"/>
  <c r="S34" i="52"/>
  <c r="S35" i="52"/>
  <c r="S42" i="52"/>
  <c r="S43" i="52"/>
  <c r="S47" i="52"/>
  <c r="S48" i="52"/>
  <c r="S49" i="52"/>
  <c r="S51" i="52"/>
  <c r="S56" i="52"/>
  <c r="S57" i="52"/>
  <c r="S59" i="52"/>
  <c r="S60" i="52"/>
  <c r="S67" i="52"/>
  <c r="S68" i="52"/>
  <c r="S69" i="52"/>
  <c r="S70" i="52"/>
  <c r="S71" i="52"/>
  <c r="S74" i="52"/>
  <c r="S75" i="52"/>
  <c r="S76" i="52"/>
  <c r="S77" i="52"/>
  <c r="S78" i="52"/>
  <c r="S79" i="52"/>
  <c r="S83" i="52"/>
  <c r="S86" i="52"/>
  <c r="S90" i="52"/>
  <c r="S100" i="52"/>
  <c r="S104" i="52"/>
  <c r="S106" i="52"/>
  <c r="T8" i="52"/>
  <c r="T10" i="52"/>
  <c r="T13" i="52"/>
  <c r="T17" i="52"/>
  <c r="T21" i="52"/>
  <c r="T22" i="52"/>
  <c r="T24" i="52"/>
  <c r="T29" i="52"/>
  <c r="T31" i="52"/>
  <c r="T32" i="52"/>
  <c r="T34" i="52"/>
  <c r="T35" i="52"/>
  <c r="T42" i="52"/>
  <c r="T43" i="52"/>
  <c r="T47" i="52"/>
  <c r="T48" i="52"/>
  <c r="T49" i="52"/>
  <c r="T51" i="52"/>
  <c r="T56" i="52"/>
  <c r="T57" i="52"/>
  <c r="T59" i="52"/>
  <c r="T60" i="52"/>
  <c r="T67" i="52"/>
  <c r="T68" i="52"/>
  <c r="T69" i="52"/>
  <c r="T70" i="52"/>
  <c r="T71" i="52"/>
  <c r="T74" i="52"/>
  <c r="T75" i="52"/>
  <c r="T76" i="52"/>
  <c r="T77" i="52"/>
  <c r="T78" i="52"/>
  <c r="T79" i="52"/>
  <c r="T83" i="52"/>
  <c r="T86" i="52"/>
  <c r="T90" i="52"/>
  <c r="T100" i="52"/>
  <c r="T104" i="52"/>
  <c r="T106" i="52"/>
  <c r="U8" i="52"/>
  <c r="U10" i="52"/>
  <c r="U13" i="52"/>
  <c r="U17" i="52"/>
  <c r="U21" i="52"/>
  <c r="U22" i="52"/>
  <c r="U24" i="52"/>
  <c r="U29" i="52"/>
  <c r="U31" i="52"/>
  <c r="U32" i="52"/>
  <c r="U34" i="52"/>
  <c r="U35" i="52"/>
  <c r="U42" i="52"/>
  <c r="U43" i="52"/>
  <c r="U47" i="52"/>
  <c r="U48" i="52"/>
  <c r="U49" i="52"/>
  <c r="U51" i="52"/>
  <c r="U56" i="52"/>
  <c r="U57" i="52"/>
  <c r="U59" i="52"/>
  <c r="U60" i="52"/>
  <c r="U67" i="52"/>
  <c r="U68" i="52"/>
  <c r="U69" i="52"/>
  <c r="U70" i="52"/>
  <c r="U71" i="52"/>
  <c r="U74" i="52"/>
  <c r="U75" i="52"/>
  <c r="U76" i="52"/>
  <c r="U77" i="52"/>
  <c r="U78" i="52"/>
  <c r="U79" i="52"/>
  <c r="U83" i="52"/>
  <c r="U86" i="52"/>
  <c r="U90" i="52"/>
  <c r="U100" i="52"/>
  <c r="U104" i="52"/>
  <c r="U106" i="52"/>
  <c r="V8" i="52"/>
  <c r="V10" i="52"/>
  <c r="V13" i="52"/>
  <c r="V17" i="52"/>
  <c r="V21" i="52"/>
  <c r="V22" i="52"/>
  <c r="V24" i="52"/>
  <c r="V29" i="52"/>
  <c r="V31" i="52"/>
  <c r="V32" i="52"/>
  <c r="V34" i="52"/>
  <c r="V35" i="52"/>
  <c r="V42" i="52"/>
  <c r="V43" i="52"/>
  <c r="V47" i="52"/>
  <c r="V48" i="52"/>
  <c r="V49" i="52"/>
  <c r="V51" i="52"/>
  <c r="V56" i="52"/>
  <c r="V57" i="52"/>
  <c r="V59" i="52"/>
  <c r="V60" i="52"/>
  <c r="V67" i="52"/>
  <c r="V68" i="52"/>
  <c r="V69" i="52"/>
  <c r="V70" i="52"/>
  <c r="V71" i="52"/>
  <c r="V74" i="52"/>
  <c r="V75" i="52"/>
  <c r="V76" i="52"/>
  <c r="V77" i="52"/>
  <c r="V78" i="52"/>
  <c r="V79" i="52"/>
  <c r="V90" i="52"/>
  <c r="V100" i="52"/>
  <c r="V104" i="52"/>
  <c r="V106" i="52"/>
  <c r="W8" i="52"/>
  <c r="W10" i="52"/>
  <c r="W13" i="52"/>
  <c r="W17" i="52"/>
  <c r="W21" i="52"/>
  <c r="W22" i="52"/>
  <c r="W24" i="52"/>
  <c r="W29" i="52"/>
  <c r="W31" i="52"/>
  <c r="W32" i="52"/>
  <c r="W34" i="52"/>
  <c r="W35" i="52"/>
  <c r="W42" i="52"/>
  <c r="W43" i="52"/>
  <c r="W47" i="52"/>
  <c r="W48" i="52"/>
  <c r="W49" i="52"/>
  <c r="W51" i="52"/>
  <c r="W56" i="52"/>
  <c r="W57" i="52"/>
  <c r="W59" i="52"/>
  <c r="W60" i="52"/>
  <c r="W67" i="52"/>
  <c r="W68" i="52"/>
  <c r="W69" i="52"/>
  <c r="W70" i="52"/>
  <c r="W71" i="52"/>
  <c r="W74" i="52"/>
  <c r="W75" i="52"/>
  <c r="W76" i="52"/>
  <c r="W77" i="52"/>
  <c r="W78" i="52"/>
  <c r="W79" i="52"/>
  <c r="W83" i="52"/>
  <c r="W86" i="52"/>
  <c r="W90" i="52"/>
  <c r="W100" i="52"/>
  <c r="W104" i="52"/>
  <c r="W106" i="52"/>
  <c r="X8" i="52"/>
  <c r="X10" i="52"/>
  <c r="X13" i="52"/>
  <c r="X17" i="52"/>
  <c r="X21" i="52"/>
  <c r="X22" i="52"/>
  <c r="X24" i="52"/>
  <c r="X29" i="52"/>
  <c r="X31" i="52"/>
  <c r="X32" i="52"/>
  <c r="X34" i="52"/>
  <c r="X35" i="52"/>
  <c r="X42" i="52"/>
  <c r="X43" i="52"/>
  <c r="X47" i="52"/>
  <c r="X48" i="52"/>
  <c r="X49" i="52"/>
  <c r="X51" i="52"/>
  <c r="X56" i="52"/>
  <c r="X57" i="52"/>
  <c r="X59" i="52"/>
  <c r="X60" i="52"/>
  <c r="X67" i="52"/>
  <c r="X68" i="52"/>
  <c r="X69" i="52"/>
  <c r="X70" i="52"/>
  <c r="X71" i="52"/>
  <c r="X74" i="52"/>
  <c r="X75" i="52"/>
  <c r="X76" i="52"/>
  <c r="X77" i="52"/>
  <c r="X78" i="52"/>
  <c r="X79" i="52"/>
  <c r="X83" i="52"/>
  <c r="X86" i="52"/>
  <c r="X90" i="52"/>
  <c r="X100" i="52"/>
  <c r="X104" i="52"/>
  <c r="X106" i="52"/>
  <c r="Y8" i="52"/>
  <c r="Y10" i="52"/>
  <c r="Y13" i="52"/>
  <c r="Y17" i="52"/>
  <c r="Y21" i="52"/>
  <c r="Y22" i="52"/>
  <c r="Y24" i="52"/>
  <c r="Y29" i="52"/>
  <c r="Y31" i="52"/>
  <c r="Y32" i="52"/>
  <c r="Y34" i="52"/>
  <c r="Y35" i="52"/>
  <c r="Y42" i="52"/>
  <c r="Y43" i="52"/>
  <c r="Y47" i="52"/>
  <c r="Y48" i="52"/>
  <c r="Y49" i="52"/>
  <c r="Y51" i="52"/>
  <c r="Y56" i="52"/>
  <c r="Y57" i="52"/>
  <c r="Y59" i="52"/>
  <c r="Y60" i="52"/>
  <c r="Y67" i="52"/>
  <c r="Y68" i="52"/>
  <c r="Y69" i="52"/>
  <c r="Y70" i="52"/>
  <c r="Y71" i="52"/>
  <c r="Y74" i="52"/>
  <c r="Y75" i="52"/>
  <c r="Y76" i="52"/>
  <c r="Y77" i="52"/>
  <c r="Y78" i="52"/>
  <c r="Y79" i="52"/>
  <c r="Y83" i="52"/>
  <c r="Y86" i="52"/>
  <c r="Y90" i="52"/>
  <c r="Y100" i="52"/>
  <c r="Y104" i="52"/>
  <c r="Y106" i="52"/>
  <c r="Z8" i="52"/>
  <c r="Z10" i="52"/>
  <c r="Z13" i="52"/>
  <c r="Z17" i="52"/>
  <c r="Z21" i="52"/>
  <c r="Z22" i="52"/>
  <c r="Z24" i="52"/>
  <c r="Z29" i="52"/>
  <c r="Z31" i="52"/>
  <c r="Z32" i="52"/>
  <c r="Z34" i="52"/>
  <c r="Z35" i="52"/>
  <c r="Z42" i="52"/>
  <c r="Z43" i="52"/>
  <c r="Z47" i="52"/>
  <c r="Z48" i="52"/>
  <c r="Z49" i="52"/>
  <c r="Z51" i="52"/>
  <c r="Z56" i="52"/>
  <c r="Z57" i="52"/>
  <c r="Z59" i="52"/>
  <c r="Z60" i="52"/>
  <c r="Z67" i="52"/>
  <c r="Z68" i="52"/>
  <c r="Z69" i="52"/>
  <c r="Z70" i="52"/>
  <c r="Z71" i="52"/>
  <c r="Z74" i="52"/>
  <c r="Z75" i="52"/>
  <c r="Z76" i="52"/>
  <c r="Z77" i="52"/>
  <c r="Z78" i="52"/>
  <c r="Z79" i="52"/>
  <c r="Z83" i="52"/>
  <c r="Z86" i="52"/>
  <c r="Z90" i="52"/>
  <c r="Z100" i="52"/>
  <c r="Z104" i="52"/>
  <c r="Z106" i="52"/>
  <c r="AA8" i="52"/>
  <c r="AA10" i="52"/>
  <c r="AA13" i="52"/>
  <c r="AA17" i="52"/>
  <c r="AA21" i="52"/>
  <c r="AA22" i="52"/>
  <c r="AA24" i="52"/>
  <c r="AA29" i="52"/>
  <c r="AA31" i="52"/>
  <c r="AA32" i="52"/>
  <c r="AA34" i="52"/>
  <c r="AA35" i="52"/>
  <c r="AA42" i="52"/>
  <c r="AA43" i="52"/>
  <c r="AA47" i="52"/>
  <c r="AA48" i="52"/>
  <c r="AA49" i="52"/>
  <c r="AA51" i="52"/>
  <c r="AA56" i="52"/>
  <c r="AA57" i="52"/>
  <c r="AA59" i="52"/>
  <c r="AA60" i="52"/>
  <c r="AA67" i="52"/>
  <c r="AA68" i="52"/>
  <c r="AA69" i="52"/>
  <c r="AA70" i="52"/>
  <c r="AA71" i="52"/>
  <c r="AA74" i="52"/>
  <c r="AA75" i="52"/>
  <c r="AA76" i="52"/>
  <c r="AA77" i="52"/>
  <c r="AA78" i="52"/>
  <c r="AA79" i="52"/>
  <c r="AA83" i="52"/>
  <c r="AA86" i="52"/>
  <c r="AA90" i="52"/>
  <c r="AA100" i="52"/>
  <c r="AA104" i="52"/>
  <c r="AA106" i="52"/>
  <c r="AB8" i="52"/>
  <c r="AB10" i="52"/>
  <c r="AB13" i="52"/>
  <c r="AB17" i="52"/>
  <c r="AB21" i="52"/>
  <c r="AB22" i="52"/>
  <c r="AB24" i="52"/>
  <c r="AB29" i="52"/>
  <c r="AB31" i="52"/>
  <c r="AB32" i="52"/>
  <c r="AB34" i="52"/>
  <c r="AB35" i="52"/>
  <c r="AB42" i="52"/>
  <c r="AB43" i="52"/>
  <c r="AB47" i="52"/>
  <c r="AB48" i="52"/>
  <c r="AB49" i="52"/>
  <c r="AB51" i="52"/>
  <c r="AB56" i="52"/>
  <c r="AB57" i="52"/>
  <c r="AB59" i="52"/>
  <c r="AB60" i="52"/>
  <c r="AB67" i="52"/>
  <c r="AB68" i="52"/>
  <c r="AB69" i="52"/>
  <c r="AB70" i="52"/>
  <c r="AB71" i="52"/>
  <c r="AB74" i="52"/>
  <c r="AB75" i="52"/>
  <c r="AB76" i="52"/>
  <c r="AB77" i="52"/>
  <c r="AB78" i="52"/>
  <c r="AB79" i="52"/>
  <c r="AB83" i="52"/>
  <c r="AB86" i="52"/>
  <c r="AB90" i="52"/>
  <c r="AB100" i="52"/>
  <c r="AB104" i="52"/>
  <c r="AB106" i="52"/>
  <c r="AC8" i="52"/>
  <c r="AC10" i="52"/>
  <c r="AC13" i="52"/>
  <c r="AC17" i="52"/>
  <c r="AC21" i="52"/>
  <c r="AC22" i="52"/>
  <c r="AC24" i="52"/>
  <c r="AC29" i="52"/>
  <c r="AC31" i="52"/>
  <c r="AC32" i="52"/>
  <c r="AC34" i="52"/>
  <c r="AC35" i="52"/>
  <c r="AC42" i="52"/>
  <c r="AC43" i="52"/>
  <c r="AC47" i="52"/>
  <c r="AC48" i="52"/>
  <c r="AC49" i="52"/>
  <c r="AC51" i="52"/>
  <c r="AC56" i="52"/>
  <c r="AC57" i="52"/>
  <c r="AC59" i="52"/>
  <c r="AC60" i="52"/>
  <c r="AC67" i="52"/>
  <c r="AC68" i="52"/>
  <c r="AC69" i="52"/>
  <c r="AC70" i="52"/>
  <c r="AC71" i="52"/>
  <c r="AC74" i="52"/>
  <c r="AC75" i="52"/>
  <c r="AC76" i="52"/>
  <c r="AC77" i="52"/>
  <c r="AC78" i="52"/>
  <c r="AC79" i="52"/>
  <c r="AC83" i="52"/>
  <c r="AC86" i="52"/>
  <c r="AC90" i="52"/>
  <c r="AC100" i="52"/>
  <c r="AC104" i="52"/>
  <c r="AC106" i="52"/>
  <c r="AD8" i="52"/>
  <c r="AD10" i="52"/>
  <c r="AD13" i="52"/>
  <c r="AD17" i="52"/>
  <c r="AD21" i="52"/>
  <c r="AD22" i="52"/>
  <c r="AD24" i="52"/>
  <c r="AD29" i="52"/>
  <c r="AD31" i="52"/>
  <c r="AD32" i="52"/>
  <c r="AD34" i="52"/>
  <c r="AD35" i="52"/>
  <c r="AD42" i="52"/>
  <c r="AD43" i="52"/>
  <c r="AD47" i="52"/>
  <c r="AD48" i="52"/>
  <c r="AD49" i="52"/>
  <c r="AD51" i="52"/>
  <c r="AD56" i="52"/>
  <c r="AD57" i="52"/>
  <c r="AD59" i="52"/>
  <c r="AD60" i="52"/>
  <c r="AD67" i="52"/>
  <c r="AD68" i="52"/>
  <c r="AD69" i="52"/>
  <c r="AD70" i="52"/>
  <c r="AD71" i="52"/>
  <c r="AD74" i="52"/>
  <c r="AD75" i="52"/>
  <c r="AD76" i="52"/>
  <c r="AD77" i="52"/>
  <c r="AD78" i="52"/>
  <c r="AD79" i="52"/>
  <c r="AD83" i="52"/>
  <c r="AD86" i="52"/>
  <c r="AD90" i="52"/>
  <c r="AD100" i="52"/>
  <c r="AD104" i="52"/>
  <c r="AD106" i="52"/>
  <c r="AE8" i="52"/>
  <c r="AE10" i="52"/>
  <c r="AE13" i="52"/>
  <c r="AE17" i="52"/>
  <c r="AE21" i="52"/>
  <c r="AE22" i="52"/>
  <c r="AE24" i="52"/>
  <c r="AE29" i="52"/>
  <c r="AE31" i="52"/>
  <c r="AE32" i="52"/>
  <c r="AE34" i="52"/>
  <c r="AE35" i="52"/>
  <c r="AE42" i="52"/>
  <c r="AE43" i="52"/>
  <c r="AE47" i="52"/>
  <c r="AE48" i="52"/>
  <c r="AE49" i="52"/>
  <c r="AE51" i="52"/>
  <c r="AE56" i="52"/>
  <c r="AE57" i="52"/>
  <c r="AE59" i="52"/>
  <c r="AE60" i="52"/>
  <c r="AE67" i="52"/>
  <c r="AE68" i="52"/>
  <c r="AE69" i="52"/>
  <c r="AE70" i="52"/>
  <c r="AE71" i="52"/>
  <c r="AE74" i="52"/>
  <c r="AE75" i="52"/>
  <c r="AE76" i="52"/>
  <c r="AE77" i="52"/>
  <c r="AE78" i="52"/>
  <c r="AE79" i="52"/>
  <c r="AE83" i="52"/>
  <c r="AE86" i="52"/>
  <c r="AE90" i="52"/>
  <c r="AE100" i="52"/>
  <c r="AE104" i="52"/>
  <c r="AE106" i="52"/>
  <c r="AF8" i="52"/>
  <c r="AF10" i="52"/>
  <c r="AF13" i="52"/>
  <c r="AF17" i="52"/>
  <c r="AF21" i="52"/>
  <c r="AF22" i="52"/>
  <c r="AF24" i="52"/>
  <c r="AF29" i="52"/>
  <c r="AF31" i="52"/>
  <c r="AF32" i="52"/>
  <c r="AF34" i="52"/>
  <c r="AF35" i="52"/>
  <c r="AF42" i="52"/>
  <c r="AF43" i="52"/>
  <c r="AF47" i="52"/>
  <c r="AF48" i="52"/>
  <c r="AF49" i="52"/>
  <c r="AF51" i="52"/>
  <c r="AF56" i="52"/>
  <c r="AF57" i="52"/>
  <c r="AF59" i="52"/>
  <c r="AF60" i="52"/>
  <c r="AF67" i="52"/>
  <c r="AF68" i="52"/>
  <c r="AF69" i="52"/>
  <c r="AF70" i="52"/>
  <c r="AF71" i="52"/>
  <c r="AF74" i="52"/>
  <c r="AF75" i="52"/>
  <c r="AF76" i="52"/>
  <c r="AF77" i="52"/>
  <c r="AF78" i="52"/>
  <c r="AF79" i="52"/>
  <c r="AF83" i="52"/>
  <c r="AF86" i="52"/>
  <c r="AF90" i="52"/>
  <c r="AF100" i="52"/>
  <c r="AF104" i="52"/>
  <c r="AF106" i="52"/>
  <c r="AG8" i="52"/>
  <c r="AG10" i="52"/>
  <c r="AG13" i="52"/>
  <c r="AG17" i="52"/>
  <c r="AG21" i="52"/>
  <c r="AG22" i="52"/>
  <c r="AG24" i="52"/>
  <c r="AG29" i="52"/>
  <c r="AG31" i="52"/>
  <c r="AG32" i="52"/>
  <c r="AG34" i="52"/>
  <c r="AG35" i="52"/>
  <c r="AG42" i="52"/>
  <c r="AG43" i="52"/>
  <c r="AG47" i="52"/>
  <c r="AG48" i="52"/>
  <c r="AG49" i="52"/>
  <c r="AG51" i="52"/>
  <c r="AG56" i="52"/>
  <c r="AG57" i="52"/>
  <c r="AG59" i="52"/>
  <c r="AG60" i="52"/>
  <c r="AG67" i="52"/>
  <c r="AG68" i="52"/>
  <c r="AG69" i="52"/>
  <c r="AG70" i="52"/>
  <c r="AG71" i="52"/>
  <c r="AG74" i="52"/>
  <c r="AG75" i="52"/>
  <c r="AG76" i="52"/>
  <c r="AG77" i="52"/>
  <c r="AG78" i="52"/>
  <c r="AG79" i="52"/>
  <c r="AG83" i="52"/>
  <c r="AG86" i="52"/>
  <c r="AG90" i="52"/>
  <c r="AG100" i="52"/>
  <c r="AG104" i="52"/>
  <c r="AG106" i="52"/>
  <c r="AH8" i="52"/>
  <c r="AH10" i="52"/>
  <c r="AH13" i="52"/>
  <c r="AH17" i="52"/>
  <c r="AH21" i="52"/>
  <c r="AH22" i="52"/>
  <c r="AH24" i="52"/>
  <c r="AH29" i="52"/>
  <c r="AH31" i="52"/>
  <c r="AH32" i="52"/>
  <c r="AH34" i="52"/>
  <c r="AH35" i="52"/>
  <c r="AH42" i="52"/>
  <c r="AH43" i="52"/>
  <c r="AH47" i="52"/>
  <c r="AH48" i="52"/>
  <c r="AH49" i="52"/>
  <c r="AH51" i="52"/>
  <c r="AH56" i="52"/>
  <c r="AH57" i="52"/>
  <c r="AH59" i="52"/>
  <c r="AH60" i="52"/>
  <c r="AH67" i="52"/>
  <c r="AH68" i="52"/>
  <c r="AH69" i="52"/>
  <c r="AH70" i="52"/>
  <c r="AH71" i="52"/>
  <c r="AH74" i="52"/>
  <c r="AH75" i="52"/>
  <c r="AH76" i="52"/>
  <c r="AH77" i="52"/>
  <c r="AH78" i="52"/>
  <c r="AH79" i="52"/>
  <c r="AH83" i="52"/>
  <c r="AH86" i="52"/>
  <c r="AH90" i="52"/>
  <c r="AH100" i="52"/>
  <c r="AH104" i="52"/>
  <c r="AH106" i="52"/>
  <c r="AI8" i="52"/>
  <c r="AI10" i="52"/>
  <c r="AI13" i="52"/>
  <c r="AI17" i="52"/>
  <c r="AI21" i="52"/>
  <c r="AI22" i="52"/>
  <c r="AI24" i="52"/>
  <c r="AI29" i="52"/>
  <c r="AI31" i="52"/>
  <c r="AI32" i="52"/>
  <c r="AI34" i="52"/>
  <c r="AI35" i="52"/>
  <c r="AI42" i="52"/>
  <c r="AI43" i="52"/>
  <c r="AI47" i="52"/>
  <c r="AI48" i="52"/>
  <c r="AI49" i="52"/>
  <c r="AI51" i="52"/>
  <c r="AI56" i="52"/>
  <c r="AI57" i="52"/>
  <c r="AI59" i="52"/>
  <c r="AI60" i="52"/>
  <c r="AI67" i="52"/>
  <c r="AI68" i="52"/>
  <c r="AI69" i="52"/>
  <c r="AI70" i="52"/>
  <c r="AI71" i="52"/>
  <c r="AI74" i="52"/>
  <c r="AI75" i="52"/>
  <c r="AI76" i="52"/>
  <c r="AI77" i="52"/>
  <c r="AI78" i="52"/>
  <c r="AI79" i="52"/>
  <c r="AI83" i="52"/>
  <c r="AI86" i="52"/>
  <c r="AI90" i="52"/>
  <c r="AI100" i="52"/>
  <c r="AI104" i="52"/>
  <c r="AI106" i="52"/>
  <c r="M8" i="52"/>
  <c r="M10" i="52"/>
  <c r="M13" i="52"/>
  <c r="M17" i="52"/>
  <c r="M21" i="52"/>
  <c r="M22" i="52"/>
  <c r="M24" i="52"/>
  <c r="M29" i="52"/>
  <c r="M31" i="52"/>
  <c r="M32" i="52"/>
  <c r="M34" i="52"/>
  <c r="M35" i="52"/>
  <c r="M42" i="52"/>
  <c r="M43" i="52"/>
  <c r="M47" i="52"/>
  <c r="M48" i="52"/>
  <c r="M49" i="52"/>
  <c r="M51" i="52"/>
  <c r="M56" i="52"/>
  <c r="M57" i="52"/>
  <c r="M59" i="52"/>
  <c r="M60" i="52"/>
  <c r="M67" i="52"/>
  <c r="M68" i="52"/>
  <c r="M69" i="52"/>
  <c r="M70" i="52"/>
  <c r="M71" i="52"/>
  <c r="M74" i="52"/>
  <c r="M75" i="52"/>
  <c r="M76" i="52"/>
  <c r="M77" i="52"/>
  <c r="M78" i="52"/>
  <c r="M79" i="52"/>
  <c r="M83" i="52"/>
  <c r="M86" i="52"/>
  <c r="M90" i="52"/>
  <c r="M100" i="52"/>
  <c r="M104" i="52"/>
  <c r="M106" i="52"/>
  <c r="G4" i="15"/>
  <c r="E6" i="22" s="1"/>
  <c r="F4" i="54"/>
  <c r="F5" i="54"/>
  <c r="F6" i="54"/>
  <c r="F7" i="54"/>
  <c r="H8" i="52"/>
  <c r="H10" i="2"/>
  <c r="H10" i="52" s="1"/>
  <c r="H13" i="2"/>
  <c r="H13" i="52" s="1"/>
  <c r="H17" i="2"/>
  <c r="H17" i="52" s="1"/>
  <c r="H21" i="52"/>
  <c r="H22" i="52"/>
  <c r="H24" i="2"/>
  <c r="H24" i="52" s="1"/>
  <c r="H29" i="52"/>
  <c r="H31" i="52"/>
  <c r="H32" i="52"/>
  <c r="H34" i="52"/>
  <c r="H35" i="52"/>
  <c r="H42" i="52"/>
  <c r="H43" i="2"/>
  <c r="H43" i="52"/>
  <c r="H47" i="52"/>
  <c r="H48" i="52"/>
  <c r="H49" i="52"/>
  <c r="H51" i="2"/>
  <c r="H51" i="52" s="1"/>
  <c r="H56" i="52"/>
  <c r="H57" i="52"/>
  <c r="H59" i="52"/>
  <c r="H60" i="52"/>
  <c r="H67" i="52"/>
  <c r="H68" i="52"/>
  <c r="H69" i="52"/>
  <c r="H70" i="52"/>
  <c r="H71" i="52"/>
  <c r="H74" i="52"/>
  <c r="H75" i="52"/>
  <c r="H76" i="52"/>
  <c r="H77" i="52"/>
  <c r="H78" i="52"/>
  <c r="H79" i="52"/>
  <c r="H83" i="2"/>
  <c r="H83" i="52" s="1"/>
  <c r="H86" i="2"/>
  <c r="H86" i="52" s="1"/>
  <c r="H93" i="2"/>
  <c r="H90" i="2"/>
  <c r="H90" i="52" s="1"/>
  <c r="H100" i="2"/>
  <c r="H100" i="51"/>
  <c r="H100" i="52" s="1"/>
  <c r="H104" i="52"/>
  <c r="H106" i="52"/>
  <c r="F5" i="17"/>
  <c r="F6" i="17"/>
  <c r="F7" i="17"/>
  <c r="F8" i="17"/>
  <c r="F10" i="17"/>
  <c r="E16" i="22" s="1"/>
  <c r="F4" i="62"/>
  <c r="F4" i="63" s="1"/>
  <c r="E19" i="22" s="1"/>
  <c r="H9" i="61"/>
  <c r="H10" i="61"/>
  <c r="H12" i="61"/>
  <c r="H13" i="61"/>
  <c r="H15" i="61"/>
  <c r="H16" i="61"/>
  <c r="H17" i="61"/>
  <c r="H18" i="61"/>
  <c r="H19" i="61"/>
  <c r="H20" i="61"/>
  <c r="H21" i="61"/>
  <c r="H23" i="61"/>
  <c r="H24" i="61"/>
  <c r="H25" i="61"/>
  <c r="H26" i="61"/>
  <c r="H27" i="61"/>
  <c r="H28" i="61"/>
  <c r="H30" i="61"/>
  <c r="H31" i="61"/>
  <c r="H32" i="61"/>
  <c r="H34" i="61"/>
  <c r="I9" i="68"/>
  <c r="I17" i="68"/>
  <c r="I20" i="68"/>
  <c r="I21" i="68"/>
  <c r="I25" i="68"/>
  <c r="I27" i="68"/>
  <c r="I28" i="68"/>
  <c r="I29" i="68"/>
  <c r="I31" i="68"/>
  <c r="I32" i="68"/>
  <c r="I36" i="68"/>
  <c r="I37" i="68"/>
  <c r="I39" i="68"/>
  <c r="I40" i="68"/>
  <c r="I42" i="68"/>
  <c r="I43" i="68"/>
  <c r="I44" i="68"/>
  <c r="I45" i="68"/>
  <c r="I46" i="68"/>
  <c r="I49" i="68"/>
  <c r="I50" i="68"/>
  <c r="I52" i="68"/>
  <c r="I53" i="68"/>
  <c r="I83" i="68"/>
  <c r="I84" i="68"/>
  <c r="I87" i="68"/>
  <c r="I91" i="68"/>
  <c r="I92" i="68"/>
  <c r="I93" i="68"/>
  <c r="I94" i="68"/>
  <c r="I95" i="68"/>
  <c r="I96" i="68"/>
  <c r="I97" i="68"/>
  <c r="I98" i="68"/>
  <c r="I99" i="68"/>
  <c r="I100" i="68"/>
  <c r="I101" i="68"/>
  <c r="I102" i="68"/>
  <c r="I103" i="68"/>
  <c r="I106" i="68"/>
  <c r="I107" i="68"/>
  <c r="I108" i="68"/>
  <c r="I109" i="68"/>
  <c r="I110" i="68"/>
  <c r="I111" i="68"/>
  <c r="I113" i="68"/>
  <c r="I115" i="68"/>
  <c r="I116" i="68"/>
  <c r="I117" i="68"/>
  <c r="I121" i="68"/>
  <c r="I122" i="68"/>
  <c r="I123" i="68"/>
  <c r="I124" i="68"/>
  <c r="I125" i="68"/>
  <c r="I127" i="68"/>
  <c r="I130" i="68"/>
  <c r="I133" i="68"/>
  <c r="I134" i="68"/>
  <c r="I135" i="68"/>
  <c r="I138" i="68"/>
  <c r="I58" i="68"/>
  <c r="I62" i="68"/>
  <c r="I63" i="68"/>
  <c r="I64" i="68"/>
  <c r="I69" i="68"/>
  <c r="I70" i="68"/>
  <c r="I72" i="68"/>
  <c r="I73" i="68"/>
  <c r="I74" i="68"/>
  <c r="I80" i="68"/>
  <c r="I140" i="68"/>
  <c r="I142" i="68"/>
  <c r="I148" i="68"/>
  <c r="I149" i="68"/>
  <c r="I150" i="68"/>
  <c r="I151" i="68"/>
  <c r="I153" i="68"/>
  <c r="I154" i="68"/>
  <c r="I155" i="68"/>
  <c r="I156" i="68"/>
  <c r="I157" i="68"/>
  <c r="I158" i="68"/>
  <c r="I159" i="68"/>
  <c r="I162" i="68"/>
  <c r="I163" i="68"/>
  <c r="I164" i="68"/>
  <c r="I165" i="68"/>
  <c r="I166" i="68"/>
  <c r="I167" i="68"/>
  <c r="H4" i="15"/>
  <c r="F6" i="22" s="1"/>
  <c r="G4" i="54"/>
  <c r="G5" i="54"/>
  <c r="G6" i="54"/>
  <c r="G7" i="54"/>
  <c r="I8" i="52"/>
  <c r="I10" i="2"/>
  <c r="I10" i="52" s="1"/>
  <c r="I13" i="2"/>
  <c r="I13" i="52" s="1"/>
  <c r="I17" i="2"/>
  <c r="I17" i="52" s="1"/>
  <c r="I21" i="52"/>
  <c r="I22" i="52"/>
  <c r="I24" i="2"/>
  <c r="I24" i="52" s="1"/>
  <c r="I29" i="52"/>
  <c r="I31" i="52"/>
  <c r="I32" i="52"/>
  <c r="I34" i="52"/>
  <c r="I35" i="52"/>
  <c r="I42" i="52"/>
  <c r="I43" i="2"/>
  <c r="I43" i="52" s="1"/>
  <c r="I47" i="52"/>
  <c r="I48" i="52"/>
  <c r="I49" i="52"/>
  <c r="I51" i="2"/>
  <c r="I51" i="52" s="1"/>
  <c r="I56" i="52"/>
  <c r="I57" i="52"/>
  <c r="I59" i="52"/>
  <c r="I60" i="52"/>
  <c r="I67" i="52"/>
  <c r="I68" i="52"/>
  <c r="I69" i="52"/>
  <c r="I70" i="52"/>
  <c r="I71" i="52"/>
  <c r="I74" i="52"/>
  <c r="I75" i="52"/>
  <c r="I76" i="52"/>
  <c r="I77" i="52"/>
  <c r="I78" i="52"/>
  <c r="I79" i="52"/>
  <c r="I83" i="2"/>
  <c r="I83" i="52" s="1"/>
  <c r="I86" i="2"/>
  <c r="I86" i="52" s="1"/>
  <c r="I93" i="2"/>
  <c r="I90" i="2" s="1"/>
  <c r="I100" i="2"/>
  <c r="I100" i="51"/>
  <c r="I104" i="52"/>
  <c r="I106" i="52"/>
  <c r="G5" i="17"/>
  <c r="G6" i="17"/>
  <c r="G7" i="17"/>
  <c r="G8" i="17"/>
  <c r="G10" i="17"/>
  <c r="F16" i="22" s="1"/>
  <c r="G4" i="62"/>
  <c r="G4" i="63" s="1"/>
  <c r="F19" i="22" s="1"/>
  <c r="I9" i="61"/>
  <c r="I10" i="61"/>
  <c r="I12" i="61"/>
  <c r="I13" i="61"/>
  <c r="I15" i="61"/>
  <c r="I16" i="61"/>
  <c r="I17" i="61"/>
  <c r="I18" i="61"/>
  <c r="I19" i="61"/>
  <c r="I20" i="61"/>
  <c r="I21" i="61"/>
  <c r="I23" i="61"/>
  <c r="I24" i="61"/>
  <c r="I25" i="61"/>
  <c r="I26" i="61"/>
  <c r="I27" i="61"/>
  <c r="I28" i="61"/>
  <c r="I30" i="61"/>
  <c r="I31" i="61"/>
  <c r="I32" i="61"/>
  <c r="I34" i="61"/>
  <c r="J9" i="68"/>
  <c r="J17" i="68"/>
  <c r="J20" i="68"/>
  <c r="J21" i="68"/>
  <c r="J25" i="68"/>
  <c r="J27" i="68"/>
  <c r="J28" i="68"/>
  <c r="J29" i="68"/>
  <c r="J31" i="68"/>
  <c r="J32" i="68"/>
  <c r="J36" i="68"/>
  <c r="J37" i="68"/>
  <c r="J39" i="68"/>
  <c r="J40" i="68"/>
  <c r="J42" i="68"/>
  <c r="J43" i="68"/>
  <c r="J44" i="68"/>
  <c r="J45" i="68"/>
  <c r="J46" i="68"/>
  <c r="J49" i="68"/>
  <c r="J50" i="68"/>
  <c r="J52" i="68"/>
  <c r="J53" i="68"/>
  <c r="J83" i="68"/>
  <c r="J84" i="68"/>
  <c r="J87" i="68"/>
  <c r="J91" i="68"/>
  <c r="J92" i="68"/>
  <c r="J93" i="68"/>
  <c r="J94" i="68"/>
  <c r="J95" i="68"/>
  <c r="J96" i="68"/>
  <c r="J97" i="68"/>
  <c r="J98" i="68"/>
  <c r="J99" i="68"/>
  <c r="J100" i="68"/>
  <c r="J101" i="68"/>
  <c r="J102" i="68"/>
  <c r="J103" i="68"/>
  <c r="J106" i="68"/>
  <c r="J107" i="68"/>
  <c r="J108" i="68"/>
  <c r="J109" i="68"/>
  <c r="J110" i="68"/>
  <c r="J111" i="68"/>
  <c r="J113" i="68"/>
  <c r="J115" i="68"/>
  <c r="J116" i="68"/>
  <c r="J117" i="68"/>
  <c r="J121" i="68"/>
  <c r="J122" i="68"/>
  <c r="J123" i="68"/>
  <c r="J124" i="68"/>
  <c r="J125" i="68"/>
  <c r="J127" i="68"/>
  <c r="J130" i="68"/>
  <c r="J133" i="68"/>
  <c r="J134" i="68"/>
  <c r="J135" i="68"/>
  <c r="J138" i="68"/>
  <c r="J58" i="68"/>
  <c r="J62" i="68"/>
  <c r="J63" i="68"/>
  <c r="J64" i="68"/>
  <c r="J69" i="68"/>
  <c r="J70" i="68"/>
  <c r="J72" i="68"/>
  <c r="J73" i="68"/>
  <c r="J74" i="68"/>
  <c r="J80" i="68"/>
  <c r="J140" i="68"/>
  <c r="J142" i="68"/>
  <c r="J148" i="68"/>
  <c r="J149" i="68"/>
  <c r="J150" i="68"/>
  <c r="J151" i="68"/>
  <c r="J153" i="68"/>
  <c r="J154" i="68"/>
  <c r="J155" i="68"/>
  <c r="J156" i="68"/>
  <c r="J157" i="68"/>
  <c r="J158" i="68"/>
  <c r="J159" i="68"/>
  <c r="J162" i="68"/>
  <c r="J163" i="68"/>
  <c r="J164" i="68"/>
  <c r="J165" i="68"/>
  <c r="J166" i="68"/>
  <c r="J167" i="68"/>
  <c r="I4" i="15"/>
  <c r="G6" i="22" s="1"/>
  <c r="H4" i="54"/>
  <c r="H5" i="54"/>
  <c r="H6" i="54"/>
  <c r="H7" i="54"/>
  <c r="J8" i="52"/>
  <c r="J10" i="2"/>
  <c r="J10" i="52" s="1"/>
  <c r="J13" i="2"/>
  <c r="J13" i="52" s="1"/>
  <c r="J17" i="2"/>
  <c r="J17" i="52" s="1"/>
  <c r="J21" i="52"/>
  <c r="J22" i="52"/>
  <c r="J24" i="2"/>
  <c r="J24" i="52" s="1"/>
  <c r="J29" i="52"/>
  <c r="J31" i="52"/>
  <c r="J32" i="52"/>
  <c r="J34" i="52"/>
  <c r="J35" i="52"/>
  <c r="J42" i="52"/>
  <c r="J43" i="2"/>
  <c r="J43" i="52" s="1"/>
  <c r="J47" i="52"/>
  <c r="J48" i="52"/>
  <c r="J49" i="52"/>
  <c r="J51" i="2"/>
  <c r="J51" i="52" s="1"/>
  <c r="J56" i="52"/>
  <c r="J57" i="52"/>
  <c r="J59" i="52"/>
  <c r="J60" i="52"/>
  <c r="J67" i="52"/>
  <c r="J68" i="52"/>
  <c r="J69" i="52"/>
  <c r="J70" i="52"/>
  <c r="J71" i="52"/>
  <c r="J74" i="52"/>
  <c r="J75" i="52"/>
  <c r="J76" i="52"/>
  <c r="J77" i="52"/>
  <c r="J78" i="52"/>
  <c r="J79" i="52"/>
  <c r="J83" i="2"/>
  <c r="J83" i="52" s="1"/>
  <c r="J86" i="2"/>
  <c r="J86" i="52" s="1"/>
  <c r="J93" i="2"/>
  <c r="J90" i="2" s="1"/>
  <c r="J100" i="2"/>
  <c r="J100" i="52" s="1"/>
  <c r="J100" i="51"/>
  <c r="J104" i="52"/>
  <c r="J106" i="52"/>
  <c r="H5" i="17"/>
  <c r="H6" i="17"/>
  <c r="H7" i="17"/>
  <c r="H8" i="17"/>
  <c r="H10" i="17"/>
  <c r="G16" i="22" s="1"/>
  <c r="H4" i="62"/>
  <c r="H4" i="63" s="1"/>
  <c r="G19" i="22" s="1"/>
  <c r="J9" i="61"/>
  <c r="J10" i="61"/>
  <c r="J12" i="61"/>
  <c r="J13" i="61"/>
  <c r="J15" i="61"/>
  <c r="J16" i="61"/>
  <c r="J17" i="61"/>
  <c r="J18" i="61"/>
  <c r="J19" i="61"/>
  <c r="J20" i="61"/>
  <c r="J21" i="61"/>
  <c r="J23" i="61"/>
  <c r="J24" i="61"/>
  <c r="J25" i="61"/>
  <c r="J26" i="61"/>
  <c r="J27" i="61"/>
  <c r="J28" i="61"/>
  <c r="J30" i="61"/>
  <c r="J31" i="61"/>
  <c r="J32" i="61"/>
  <c r="J34" i="61"/>
  <c r="K9" i="68"/>
  <c r="K17" i="68"/>
  <c r="K20" i="68"/>
  <c r="K21" i="68"/>
  <c r="K25" i="68"/>
  <c r="K27" i="68"/>
  <c r="K28" i="68"/>
  <c r="K29" i="68"/>
  <c r="K31" i="68"/>
  <c r="K32" i="68"/>
  <c r="K36" i="68"/>
  <c r="K37" i="68"/>
  <c r="K39" i="68"/>
  <c r="K40" i="68"/>
  <c r="K34" i="68" s="1"/>
  <c r="K42" i="68"/>
  <c r="K43" i="68"/>
  <c r="K44" i="68"/>
  <c r="K45" i="68"/>
  <c r="K46" i="68"/>
  <c r="K49" i="68"/>
  <c r="K50" i="68"/>
  <c r="K52" i="68"/>
  <c r="K53" i="68"/>
  <c r="K83" i="68"/>
  <c r="K84" i="68"/>
  <c r="K87" i="68"/>
  <c r="K91" i="68"/>
  <c r="K92" i="68"/>
  <c r="K93" i="68"/>
  <c r="K94" i="68"/>
  <c r="K95" i="68"/>
  <c r="K96" i="68"/>
  <c r="K97" i="68"/>
  <c r="K98" i="68"/>
  <c r="K99" i="68"/>
  <c r="K100" i="68"/>
  <c r="K101" i="68"/>
  <c r="K102" i="68"/>
  <c r="K103" i="68"/>
  <c r="K106" i="68"/>
  <c r="K107" i="68"/>
  <c r="K108" i="68"/>
  <c r="K109" i="68"/>
  <c r="K110" i="68"/>
  <c r="K111" i="68"/>
  <c r="K113" i="68"/>
  <c r="K115" i="68"/>
  <c r="K116" i="68"/>
  <c r="K117" i="68"/>
  <c r="K121" i="68"/>
  <c r="K122" i="68"/>
  <c r="K123" i="68"/>
  <c r="K124" i="68"/>
  <c r="K125" i="68"/>
  <c r="K127" i="68"/>
  <c r="K130" i="68"/>
  <c r="K133" i="68"/>
  <c r="K134" i="68"/>
  <c r="K135" i="68"/>
  <c r="K138" i="68"/>
  <c r="K58" i="68"/>
  <c r="K62" i="68"/>
  <c r="K63" i="68"/>
  <c r="K64" i="68"/>
  <c r="K69" i="68"/>
  <c r="K70" i="68"/>
  <c r="K72" i="68"/>
  <c r="K73" i="68"/>
  <c r="K74" i="68"/>
  <c r="K80" i="68"/>
  <c r="K140" i="68"/>
  <c r="K142" i="68"/>
  <c r="K148" i="68"/>
  <c r="K149" i="68"/>
  <c r="K150" i="68"/>
  <c r="K151" i="68"/>
  <c r="K153" i="68"/>
  <c r="K154" i="68"/>
  <c r="K155" i="68"/>
  <c r="K156" i="68"/>
  <c r="K157" i="68"/>
  <c r="K158" i="68"/>
  <c r="K159" i="68"/>
  <c r="K162" i="68"/>
  <c r="K163" i="68"/>
  <c r="K164" i="68"/>
  <c r="K165" i="68"/>
  <c r="K166" i="68"/>
  <c r="K167" i="68"/>
  <c r="J4" i="15"/>
  <c r="H6" i="22" s="1"/>
  <c r="I4" i="54"/>
  <c r="I5" i="54"/>
  <c r="I6" i="54"/>
  <c r="I7" i="54"/>
  <c r="K8" i="52"/>
  <c r="K10" i="2"/>
  <c r="K10" i="52" s="1"/>
  <c r="K13" i="2"/>
  <c r="K13" i="52" s="1"/>
  <c r="K17" i="2"/>
  <c r="K17" i="52" s="1"/>
  <c r="K21" i="52"/>
  <c r="K22" i="52"/>
  <c r="K24" i="2"/>
  <c r="K24" i="52" s="1"/>
  <c r="K29" i="52"/>
  <c r="K31" i="52"/>
  <c r="K32" i="52"/>
  <c r="K34" i="52"/>
  <c r="K35" i="52"/>
  <c r="K42" i="52"/>
  <c r="K43" i="2"/>
  <c r="K43" i="52" s="1"/>
  <c r="K47" i="52"/>
  <c r="K48" i="52"/>
  <c r="K49" i="52"/>
  <c r="K51" i="2"/>
  <c r="K51" i="52" s="1"/>
  <c r="K56" i="52"/>
  <c r="K57" i="52"/>
  <c r="K59" i="52"/>
  <c r="K60" i="52"/>
  <c r="K67" i="52"/>
  <c r="K68" i="52"/>
  <c r="K69" i="52"/>
  <c r="K70" i="52"/>
  <c r="K71" i="52"/>
  <c r="K74" i="52"/>
  <c r="K75" i="52"/>
  <c r="K76" i="52"/>
  <c r="K77" i="52"/>
  <c r="K78" i="52"/>
  <c r="K79" i="52"/>
  <c r="K83" i="2"/>
  <c r="K83" i="52" s="1"/>
  <c r="K86" i="2"/>
  <c r="K86" i="52" s="1"/>
  <c r="K93" i="2"/>
  <c r="K90" i="2" s="1"/>
  <c r="K90" i="52" s="1"/>
  <c r="K100" i="2"/>
  <c r="K100" i="51"/>
  <c r="K104" i="52"/>
  <c r="K106" i="52"/>
  <c r="I5" i="17"/>
  <c r="I6" i="17"/>
  <c r="I7" i="17"/>
  <c r="I8" i="17"/>
  <c r="I10" i="17"/>
  <c r="H16" i="22" s="1"/>
  <c r="I4" i="62"/>
  <c r="I4" i="63" s="1"/>
  <c r="H19" i="22" s="1"/>
  <c r="K9" i="61"/>
  <c r="K10" i="61"/>
  <c r="K12" i="61"/>
  <c r="K13" i="61"/>
  <c r="K15" i="61"/>
  <c r="K16" i="61"/>
  <c r="K17" i="61"/>
  <c r="K18" i="61"/>
  <c r="K19" i="61"/>
  <c r="K20" i="61"/>
  <c r="K21" i="61"/>
  <c r="K23" i="61"/>
  <c r="K24" i="61"/>
  <c r="K25" i="61"/>
  <c r="K26" i="61"/>
  <c r="K27" i="61"/>
  <c r="K28" i="61"/>
  <c r="K30" i="61"/>
  <c r="K31" i="61"/>
  <c r="K32" i="61"/>
  <c r="K34" i="61"/>
  <c r="L9" i="68"/>
  <c r="L17" i="68"/>
  <c r="L20" i="68"/>
  <c r="L21" i="68"/>
  <c r="L25" i="68"/>
  <c r="L27" i="68"/>
  <c r="L28" i="68"/>
  <c r="L29" i="68"/>
  <c r="L31" i="68"/>
  <c r="L32" i="68"/>
  <c r="L36" i="68"/>
  <c r="L37" i="68"/>
  <c r="L39" i="68"/>
  <c r="L40" i="68"/>
  <c r="L42" i="68"/>
  <c r="L43" i="68"/>
  <c r="L44" i="68"/>
  <c r="L45" i="68"/>
  <c r="L46" i="68"/>
  <c r="L49" i="68"/>
  <c r="L50" i="68"/>
  <c r="L52" i="68"/>
  <c r="L53" i="68"/>
  <c r="L83" i="68"/>
  <c r="L84" i="68"/>
  <c r="L87" i="68"/>
  <c r="L91" i="68"/>
  <c r="L92" i="68"/>
  <c r="L93" i="68"/>
  <c r="L94" i="68"/>
  <c r="L95" i="68"/>
  <c r="L96" i="68"/>
  <c r="L97" i="68"/>
  <c r="L98" i="68"/>
  <c r="L99" i="68"/>
  <c r="L100" i="68"/>
  <c r="L101" i="68"/>
  <c r="L102" i="68"/>
  <c r="L103" i="68"/>
  <c r="L106" i="68"/>
  <c r="L107" i="68"/>
  <c r="L108" i="68"/>
  <c r="L109" i="68"/>
  <c r="L110" i="68"/>
  <c r="L111" i="68"/>
  <c r="L113" i="68"/>
  <c r="L115" i="68"/>
  <c r="L116" i="68"/>
  <c r="L117" i="68"/>
  <c r="L121" i="68"/>
  <c r="L122" i="68"/>
  <c r="L123" i="68"/>
  <c r="L124" i="68"/>
  <c r="L125" i="68"/>
  <c r="L127" i="68"/>
  <c r="L130" i="68"/>
  <c r="L133" i="68"/>
  <c r="L134" i="68"/>
  <c r="L135" i="68"/>
  <c r="L138" i="68"/>
  <c r="L58" i="68"/>
  <c r="L62" i="68"/>
  <c r="L63" i="68"/>
  <c r="L64" i="68"/>
  <c r="L69" i="68"/>
  <c r="L70" i="68"/>
  <c r="L72" i="68"/>
  <c r="L73" i="68"/>
  <c r="L74" i="68"/>
  <c r="L80" i="68"/>
  <c r="L140" i="68"/>
  <c r="L142" i="68"/>
  <c r="L148" i="68"/>
  <c r="L149" i="68"/>
  <c r="L150" i="68"/>
  <c r="L151" i="68"/>
  <c r="L153" i="68"/>
  <c r="L154" i="68"/>
  <c r="L155" i="68"/>
  <c r="L156" i="68"/>
  <c r="L157" i="68"/>
  <c r="L158" i="68"/>
  <c r="L159" i="68"/>
  <c r="L162" i="68"/>
  <c r="L163" i="68"/>
  <c r="L164" i="68"/>
  <c r="L165" i="68"/>
  <c r="L166" i="68"/>
  <c r="L167" i="68"/>
  <c r="K4" i="15"/>
  <c r="I6" i="22" s="1"/>
  <c r="J4" i="54"/>
  <c r="J5" i="54"/>
  <c r="J6" i="54"/>
  <c r="J7" i="54"/>
  <c r="L8" i="52"/>
  <c r="L10" i="2"/>
  <c r="L10" i="52" s="1"/>
  <c r="L13" i="2"/>
  <c r="L13" i="52" s="1"/>
  <c r="L17" i="2"/>
  <c r="L17" i="52" s="1"/>
  <c r="L21" i="52"/>
  <c r="L22" i="52"/>
  <c r="L24" i="2"/>
  <c r="L24" i="52" s="1"/>
  <c r="L29" i="52"/>
  <c r="L31" i="52"/>
  <c r="L32" i="52"/>
  <c r="L34" i="52"/>
  <c r="L35" i="52"/>
  <c r="L42" i="52"/>
  <c r="L43" i="2"/>
  <c r="L43" i="52" s="1"/>
  <c r="L47" i="52"/>
  <c r="L48" i="52"/>
  <c r="L49" i="52"/>
  <c r="L51" i="2"/>
  <c r="L51" i="52" s="1"/>
  <c r="L56" i="52"/>
  <c r="L57" i="52"/>
  <c r="L59" i="52"/>
  <c r="L60" i="52"/>
  <c r="L67" i="52"/>
  <c r="L68" i="52"/>
  <c r="L69" i="52"/>
  <c r="L70" i="52"/>
  <c r="L71" i="52"/>
  <c r="L74" i="52"/>
  <c r="L75" i="52"/>
  <c r="L76" i="52"/>
  <c r="L77" i="52"/>
  <c r="L78" i="52"/>
  <c r="L79" i="52"/>
  <c r="L83" i="2"/>
  <c r="L83" i="52" s="1"/>
  <c r="L86" i="2"/>
  <c r="L86" i="52" s="1"/>
  <c r="L93" i="2"/>
  <c r="L90" i="2" s="1"/>
  <c r="L90" i="52" s="1"/>
  <c r="L100" i="2"/>
  <c r="L100" i="51"/>
  <c r="L104" i="52"/>
  <c r="L106" i="52"/>
  <c r="J5" i="17"/>
  <c r="J6" i="17"/>
  <c r="J7" i="17"/>
  <c r="J8" i="17"/>
  <c r="J10" i="17"/>
  <c r="I16" i="22" s="1"/>
  <c r="J4" i="62"/>
  <c r="J4" i="63" s="1"/>
  <c r="I19" i="22" s="1"/>
  <c r="L9" i="61"/>
  <c r="L10" i="61"/>
  <c r="L12" i="61"/>
  <c r="L13" i="61"/>
  <c r="L15" i="61"/>
  <c r="L16" i="61"/>
  <c r="L17" i="61"/>
  <c r="L18" i="61"/>
  <c r="L19" i="61"/>
  <c r="L20" i="61"/>
  <c r="L21" i="61"/>
  <c r="L23" i="61"/>
  <c r="L24" i="61"/>
  <c r="L25" i="61"/>
  <c r="L26" i="61"/>
  <c r="L27" i="61"/>
  <c r="L28" i="61"/>
  <c r="L30" i="61"/>
  <c r="L31" i="61"/>
  <c r="L32" i="61"/>
  <c r="L34" i="61"/>
  <c r="M9" i="68"/>
  <c r="M17" i="68"/>
  <c r="M20" i="68"/>
  <c r="M21" i="68"/>
  <c r="M25" i="68"/>
  <c r="M27" i="68"/>
  <c r="M28" i="68"/>
  <c r="M29" i="68"/>
  <c r="M31" i="68"/>
  <c r="M32" i="68"/>
  <c r="M36" i="68"/>
  <c r="M37" i="68"/>
  <c r="M39" i="68"/>
  <c r="M40" i="68"/>
  <c r="M42" i="68"/>
  <c r="M43" i="68"/>
  <c r="M44" i="68"/>
  <c r="M45" i="68"/>
  <c r="M46" i="68"/>
  <c r="M49" i="68"/>
  <c r="M50" i="68"/>
  <c r="M52" i="68"/>
  <c r="M53" i="68"/>
  <c r="M83" i="68"/>
  <c r="M84" i="68"/>
  <c r="M87" i="68"/>
  <c r="M91" i="68"/>
  <c r="M92" i="68"/>
  <c r="M93" i="68"/>
  <c r="M94" i="68"/>
  <c r="M95" i="68"/>
  <c r="M96" i="68"/>
  <c r="M97" i="68"/>
  <c r="M98" i="68"/>
  <c r="M99" i="68"/>
  <c r="M100" i="68"/>
  <c r="M101" i="68"/>
  <c r="M102" i="68"/>
  <c r="M103" i="68"/>
  <c r="M106" i="68"/>
  <c r="M107" i="68"/>
  <c r="M108" i="68"/>
  <c r="M109" i="68"/>
  <c r="M110" i="68"/>
  <c r="M111" i="68"/>
  <c r="M113" i="68"/>
  <c r="M115" i="68"/>
  <c r="M116" i="68"/>
  <c r="M117" i="68"/>
  <c r="M121" i="68"/>
  <c r="M122" i="68"/>
  <c r="M123" i="68"/>
  <c r="M124" i="68"/>
  <c r="M125" i="68"/>
  <c r="M127" i="68"/>
  <c r="M130" i="68"/>
  <c r="M133" i="68"/>
  <c r="M134" i="68"/>
  <c r="M135" i="68"/>
  <c r="M138" i="68"/>
  <c r="M58" i="68"/>
  <c r="M62" i="68"/>
  <c r="M63" i="68"/>
  <c r="M64" i="68"/>
  <c r="M69" i="68"/>
  <c r="M70" i="68"/>
  <c r="M72" i="68"/>
  <c r="M73" i="68"/>
  <c r="M74" i="68"/>
  <c r="M80" i="68"/>
  <c r="M140" i="68"/>
  <c r="M142" i="68"/>
  <c r="M148" i="68"/>
  <c r="M149" i="68"/>
  <c r="M150" i="68"/>
  <c r="M151" i="68"/>
  <c r="M153" i="68"/>
  <c r="M154" i="68"/>
  <c r="M155" i="68"/>
  <c r="M156" i="68"/>
  <c r="M157" i="68"/>
  <c r="M158" i="68"/>
  <c r="M159" i="68"/>
  <c r="M162" i="68"/>
  <c r="M163" i="68"/>
  <c r="M164" i="68"/>
  <c r="M165" i="68"/>
  <c r="M166" i="68"/>
  <c r="M167" i="68"/>
  <c r="L4" i="15"/>
  <c r="K4" i="54"/>
  <c r="K5" i="54"/>
  <c r="K3" i="54" s="1"/>
  <c r="J7" i="22" s="1"/>
  <c r="K6" i="54"/>
  <c r="K7" i="54"/>
  <c r="N9" i="68"/>
  <c r="N17" i="68"/>
  <c r="N20" i="68"/>
  <c r="N21" i="68"/>
  <c r="N25" i="68"/>
  <c r="N27" i="68"/>
  <c r="N28" i="68"/>
  <c r="N29" i="68"/>
  <c r="N31" i="68"/>
  <c r="N32" i="68"/>
  <c r="N36" i="68"/>
  <c r="N37" i="68"/>
  <c r="N39" i="68"/>
  <c r="N40" i="68"/>
  <c r="N42" i="68"/>
  <c r="N43" i="68"/>
  <c r="N44" i="68"/>
  <c r="N45" i="68"/>
  <c r="N46" i="68"/>
  <c r="N49" i="68"/>
  <c r="N50" i="68"/>
  <c r="N52" i="68"/>
  <c r="N53" i="68"/>
  <c r="N83" i="68"/>
  <c r="N84" i="68"/>
  <c r="N87" i="68"/>
  <c r="N91" i="68"/>
  <c r="N92" i="68"/>
  <c r="N93" i="68"/>
  <c r="N94" i="68"/>
  <c r="N95" i="68"/>
  <c r="N96" i="68"/>
  <c r="N97" i="68"/>
  <c r="N98" i="68"/>
  <c r="N99" i="68"/>
  <c r="N100" i="68"/>
  <c r="N101" i="68"/>
  <c r="N102" i="68"/>
  <c r="N103" i="68"/>
  <c r="N106" i="68"/>
  <c r="N107" i="68"/>
  <c r="N108" i="68"/>
  <c r="N109" i="68"/>
  <c r="N110" i="68"/>
  <c r="N111" i="68"/>
  <c r="N113" i="68"/>
  <c r="N115" i="68"/>
  <c r="N116" i="68"/>
  <c r="N117" i="68"/>
  <c r="N121" i="68"/>
  <c r="N122" i="68"/>
  <c r="N123" i="68"/>
  <c r="N124" i="68"/>
  <c r="N125" i="68"/>
  <c r="N127" i="68"/>
  <c r="N130" i="68"/>
  <c r="N133" i="68"/>
  <c r="N134" i="68"/>
  <c r="N135" i="68"/>
  <c r="N138" i="68"/>
  <c r="N58" i="68"/>
  <c r="N62" i="68"/>
  <c r="N63" i="68"/>
  <c r="N64" i="68"/>
  <c r="N69" i="68"/>
  <c r="N70" i="68"/>
  <c r="N72" i="68"/>
  <c r="N73" i="68"/>
  <c r="N74" i="68"/>
  <c r="N80" i="68"/>
  <c r="N140" i="68"/>
  <c r="N142" i="68"/>
  <c r="N148" i="68"/>
  <c r="N149" i="68"/>
  <c r="N150" i="68"/>
  <c r="N151" i="68"/>
  <c r="N153" i="68"/>
  <c r="N154" i="68"/>
  <c r="N155" i="68"/>
  <c r="N156" i="68"/>
  <c r="N157" i="68"/>
  <c r="N158" i="68"/>
  <c r="N159" i="68"/>
  <c r="N162" i="68"/>
  <c r="N163" i="68"/>
  <c r="N164" i="68"/>
  <c r="N165" i="68"/>
  <c r="N166" i="68"/>
  <c r="N167" i="68"/>
  <c r="M4" i="15"/>
  <c r="L4" i="54"/>
  <c r="L5" i="54"/>
  <c r="L6" i="54"/>
  <c r="L7" i="54"/>
  <c r="L10" i="17"/>
  <c r="K16" i="22" s="1"/>
  <c r="O9" i="68"/>
  <c r="O17" i="68"/>
  <c r="O20" i="68"/>
  <c r="O21" i="68"/>
  <c r="O25" i="68"/>
  <c r="O27" i="68"/>
  <c r="O28" i="68"/>
  <c r="O29" i="68"/>
  <c r="O31" i="68"/>
  <c r="O32" i="68"/>
  <c r="O36" i="68"/>
  <c r="O37" i="68"/>
  <c r="O39" i="68"/>
  <c r="O40" i="68"/>
  <c r="O42" i="68"/>
  <c r="O43" i="68"/>
  <c r="O44" i="68"/>
  <c r="O45" i="68"/>
  <c r="O46" i="68"/>
  <c r="O49" i="68"/>
  <c r="O50" i="68"/>
  <c r="O52" i="68"/>
  <c r="O53" i="68"/>
  <c r="O83" i="68"/>
  <c r="O84" i="68"/>
  <c r="O87" i="68"/>
  <c r="O91" i="68"/>
  <c r="O92" i="68"/>
  <c r="O93" i="68"/>
  <c r="O94" i="68"/>
  <c r="O95" i="68"/>
  <c r="O96" i="68"/>
  <c r="O97" i="68"/>
  <c r="O98" i="68"/>
  <c r="O99" i="68"/>
  <c r="O100" i="68"/>
  <c r="O101" i="68"/>
  <c r="O102" i="68"/>
  <c r="O103" i="68"/>
  <c r="O106" i="68"/>
  <c r="O107" i="68"/>
  <c r="O108" i="68"/>
  <c r="O109" i="68"/>
  <c r="O110" i="68"/>
  <c r="O111" i="68"/>
  <c r="O113" i="68"/>
  <c r="O115" i="68"/>
  <c r="O116" i="68"/>
  <c r="O117" i="68"/>
  <c r="O121" i="68"/>
  <c r="O122" i="68"/>
  <c r="O123" i="68"/>
  <c r="O124" i="68"/>
  <c r="O125" i="68"/>
  <c r="O127" i="68"/>
  <c r="O130" i="68"/>
  <c r="O133" i="68"/>
  <c r="O134" i="68"/>
  <c r="O135" i="68"/>
  <c r="O138" i="68"/>
  <c r="O58" i="68"/>
  <c r="O62" i="68"/>
  <c r="O63" i="68"/>
  <c r="O64" i="68"/>
  <c r="O69" i="68"/>
  <c r="O70" i="68"/>
  <c r="O72" i="68"/>
  <c r="O73" i="68"/>
  <c r="O74" i="68"/>
  <c r="O80" i="68"/>
  <c r="O140" i="68"/>
  <c r="O142" i="68"/>
  <c r="O148" i="68"/>
  <c r="O149" i="68"/>
  <c r="O150" i="68"/>
  <c r="O151" i="68"/>
  <c r="O153" i="68"/>
  <c r="O154" i="68"/>
  <c r="O155" i="68"/>
  <c r="O156" i="68"/>
  <c r="O157" i="68"/>
  <c r="O158" i="68"/>
  <c r="O159" i="68"/>
  <c r="O162" i="68"/>
  <c r="O163" i="68"/>
  <c r="O164" i="68"/>
  <c r="O165" i="68"/>
  <c r="O166" i="68"/>
  <c r="O167" i="68"/>
  <c r="N4" i="15"/>
  <c r="M4" i="54"/>
  <c r="M5" i="54"/>
  <c r="M6" i="54"/>
  <c r="M7" i="54"/>
  <c r="M10" i="17"/>
  <c r="L16" i="22" s="1"/>
  <c r="P9" i="68"/>
  <c r="P17" i="68"/>
  <c r="P20" i="68"/>
  <c r="P21" i="68"/>
  <c r="P25" i="68"/>
  <c r="P27" i="68"/>
  <c r="P28" i="68"/>
  <c r="P29" i="68"/>
  <c r="P31" i="68"/>
  <c r="P32" i="68"/>
  <c r="P36" i="68"/>
  <c r="P37" i="68"/>
  <c r="P39" i="68"/>
  <c r="P40" i="68"/>
  <c r="P42" i="68"/>
  <c r="P43" i="68"/>
  <c r="P44" i="68"/>
  <c r="P45" i="68"/>
  <c r="P46" i="68"/>
  <c r="P49" i="68"/>
  <c r="P50" i="68"/>
  <c r="P52" i="68"/>
  <c r="P53" i="68"/>
  <c r="P83" i="68"/>
  <c r="P84" i="68"/>
  <c r="P87" i="68"/>
  <c r="P91" i="68"/>
  <c r="P92" i="68"/>
  <c r="P93" i="68"/>
  <c r="P94" i="68"/>
  <c r="P95" i="68"/>
  <c r="P96" i="68"/>
  <c r="P97" i="68"/>
  <c r="P98" i="68"/>
  <c r="P99" i="68"/>
  <c r="P100" i="68"/>
  <c r="P101" i="68"/>
  <c r="P102" i="68"/>
  <c r="P103" i="68"/>
  <c r="P106" i="68"/>
  <c r="P107" i="68"/>
  <c r="P108" i="68"/>
  <c r="P109" i="68"/>
  <c r="P110" i="68"/>
  <c r="P111" i="68"/>
  <c r="P113" i="68"/>
  <c r="P115" i="68"/>
  <c r="P116" i="68"/>
  <c r="P117" i="68"/>
  <c r="P121" i="68"/>
  <c r="P122" i="68"/>
  <c r="P123" i="68"/>
  <c r="P124" i="68"/>
  <c r="P125" i="68"/>
  <c r="P127" i="68"/>
  <c r="P130" i="68"/>
  <c r="P133" i="68"/>
  <c r="P134" i="68"/>
  <c r="P135" i="68"/>
  <c r="P138" i="68"/>
  <c r="P58" i="68"/>
  <c r="P62" i="68"/>
  <c r="P63" i="68"/>
  <c r="P64" i="68"/>
  <c r="P69" i="68"/>
  <c r="P70" i="68"/>
  <c r="P72" i="68"/>
  <c r="P73" i="68"/>
  <c r="P74" i="68"/>
  <c r="P80" i="68"/>
  <c r="P140" i="68"/>
  <c r="P142" i="68"/>
  <c r="P148" i="68"/>
  <c r="P149" i="68"/>
  <c r="P150" i="68"/>
  <c r="P151" i="68"/>
  <c r="P153" i="68"/>
  <c r="P154" i="68"/>
  <c r="P155" i="68"/>
  <c r="P156" i="68"/>
  <c r="P157" i="68"/>
  <c r="P158" i="68"/>
  <c r="P159" i="68"/>
  <c r="P162" i="68"/>
  <c r="P163" i="68"/>
  <c r="P164" i="68"/>
  <c r="P165" i="68"/>
  <c r="P166" i="68"/>
  <c r="P167" i="68"/>
  <c r="O4" i="15"/>
  <c r="N4" i="54"/>
  <c r="N5" i="54"/>
  <c r="N6" i="54"/>
  <c r="N7" i="54"/>
  <c r="N10" i="17"/>
  <c r="M16" i="22" s="1"/>
  <c r="Q9" i="68"/>
  <c r="Q17" i="68"/>
  <c r="Q20" i="68"/>
  <c r="Q21" i="68"/>
  <c r="Q25" i="68"/>
  <c r="Q27" i="68"/>
  <c r="Q28" i="68"/>
  <c r="Q29" i="68"/>
  <c r="Q31" i="68"/>
  <c r="Q32" i="68"/>
  <c r="Q36" i="68"/>
  <c r="Q37" i="68"/>
  <c r="Q39" i="68"/>
  <c r="Q40" i="68"/>
  <c r="Q42" i="68"/>
  <c r="Q43" i="68"/>
  <c r="Q44" i="68"/>
  <c r="Q45" i="68"/>
  <c r="Q46" i="68"/>
  <c r="Q49" i="68"/>
  <c r="Q50" i="68"/>
  <c r="Q52" i="68"/>
  <c r="Q53" i="68"/>
  <c r="Q83" i="68"/>
  <c r="Q84" i="68"/>
  <c r="Q87" i="68"/>
  <c r="Q91" i="68"/>
  <c r="Q92" i="68"/>
  <c r="Q93" i="68"/>
  <c r="Q94" i="68"/>
  <c r="Q95" i="68"/>
  <c r="Q96" i="68"/>
  <c r="Q97" i="68"/>
  <c r="Q98" i="68"/>
  <c r="Q99" i="68"/>
  <c r="Q100" i="68"/>
  <c r="Q101" i="68"/>
  <c r="Q102" i="68"/>
  <c r="Q103" i="68"/>
  <c r="Q106" i="68"/>
  <c r="Q107" i="68"/>
  <c r="Q108" i="68"/>
  <c r="Q109" i="68"/>
  <c r="Q110" i="68"/>
  <c r="Q111" i="68"/>
  <c r="Q113" i="68"/>
  <c r="Q115" i="68"/>
  <c r="Q116" i="68"/>
  <c r="Q117" i="68"/>
  <c r="Q121" i="68"/>
  <c r="Q122" i="68"/>
  <c r="Q123" i="68"/>
  <c r="Q124" i="68"/>
  <c r="Q125" i="68"/>
  <c r="Q127" i="68"/>
  <c r="Q130" i="68"/>
  <c r="Q133" i="68"/>
  <c r="Q134" i="68"/>
  <c r="Q135" i="68"/>
  <c r="Q138" i="68"/>
  <c r="Q58" i="68"/>
  <c r="Q62" i="68"/>
  <c r="Q63" i="68"/>
  <c r="Q64" i="68"/>
  <c r="Q69" i="68"/>
  <c r="Q70" i="68"/>
  <c r="Q72" i="68"/>
  <c r="Q73" i="68"/>
  <c r="Q74" i="68"/>
  <c r="Q80" i="68"/>
  <c r="Q140" i="68"/>
  <c r="Q142" i="68"/>
  <c r="Q148" i="68"/>
  <c r="Q149" i="68"/>
  <c r="Q150" i="68"/>
  <c r="Q151" i="68"/>
  <c r="Q153" i="68"/>
  <c r="Q154" i="68"/>
  <c r="Q155" i="68"/>
  <c r="Q156" i="68"/>
  <c r="Q157" i="68"/>
  <c r="Q158" i="68"/>
  <c r="Q159" i="68"/>
  <c r="Q162" i="68"/>
  <c r="Q163" i="68"/>
  <c r="Q164" i="68"/>
  <c r="Q165" i="68"/>
  <c r="Q166" i="68"/>
  <c r="Q167" i="68"/>
  <c r="P4" i="15"/>
  <c r="O4" i="54"/>
  <c r="O5" i="54"/>
  <c r="O6" i="54"/>
  <c r="O7" i="54"/>
  <c r="O10" i="17"/>
  <c r="N16" i="22" s="1"/>
  <c r="R9" i="68"/>
  <c r="R17" i="68"/>
  <c r="R20" i="68"/>
  <c r="R21" i="68"/>
  <c r="R25" i="68"/>
  <c r="R27" i="68"/>
  <c r="R28" i="68"/>
  <c r="R29" i="68"/>
  <c r="R31" i="68"/>
  <c r="R32" i="68"/>
  <c r="R36" i="68"/>
  <c r="R37" i="68"/>
  <c r="R39" i="68"/>
  <c r="R40" i="68"/>
  <c r="R42" i="68"/>
  <c r="R43" i="68"/>
  <c r="R44" i="68"/>
  <c r="R45" i="68"/>
  <c r="R46" i="68"/>
  <c r="R49" i="68"/>
  <c r="R50" i="68"/>
  <c r="R52" i="68"/>
  <c r="R53" i="68"/>
  <c r="R83" i="68"/>
  <c r="R84" i="68"/>
  <c r="R87" i="68"/>
  <c r="R91" i="68"/>
  <c r="R92" i="68"/>
  <c r="R93" i="68"/>
  <c r="R94" i="68"/>
  <c r="R95" i="68"/>
  <c r="R96" i="68"/>
  <c r="R97" i="68"/>
  <c r="R98" i="68"/>
  <c r="R99" i="68"/>
  <c r="R100" i="68"/>
  <c r="R101" i="68"/>
  <c r="R102" i="68"/>
  <c r="R103" i="68"/>
  <c r="R106" i="68"/>
  <c r="R107" i="68"/>
  <c r="R108" i="68"/>
  <c r="R109" i="68"/>
  <c r="R110" i="68"/>
  <c r="R111" i="68"/>
  <c r="R113" i="68"/>
  <c r="R115" i="68"/>
  <c r="R116" i="68"/>
  <c r="R117" i="68"/>
  <c r="R121" i="68"/>
  <c r="R122" i="68"/>
  <c r="R123" i="68"/>
  <c r="R124" i="68"/>
  <c r="R125" i="68"/>
  <c r="R127" i="68"/>
  <c r="R130" i="68"/>
  <c r="R133" i="68"/>
  <c r="R134" i="68"/>
  <c r="R135" i="68"/>
  <c r="R138" i="68"/>
  <c r="R58" i="68"/>
  <c r="R62" i="68"/>
  <c r="R63" i="68"/>
  <c r="R64" i="68"/>
  <c r="R69" i="68"/>
  <c r="R70" i="68"/>
  <c r="R72" i="68"/>
  <c r="R73" i="68"/>
  <c r="R74" i="68"/>
  <c r="R80" i="68"/>
  <c r="R140" i="68"/>
  <c r="R142" i="68"/>
  <c r="R148" i="68"/>
  <c r="R149" i="68"/>
  <c r="R150" i="68"/>
  <c r="R151" i="68"/>
  <c r="R153" i="68"/>
  <c r="R154" i="68"/>
  <c r="R155" i="68"/>
  <c r="R156" i="68"/>
  <c r="R157" i="68"/>
  <c r="R158" i="68"/>
  <c r="R159" i="68"/>
  <c r="R162" i="68"/>
  <c r="R163" i="68"/>
  <c r="R164" i="68"/>
  <c r="R165" i="68"/>
  <c r="R166" i="68"/>
  <c r="R167" i="68"/>
  <c r="Q4" i="15"/>
  <c r="P4" i="54"/>
  <c r="P5" i="54"/>
  <c r="P6" i="54"/>
  <c r="P7" i="54"/>
  <c r="P10" i="17"/>
  <c r="O16" i="22" s="1"/>
  <c r="S9" i="68"/>
  <c r="S17" i="68"/>
  <c r="S20" i="68"/>
  <c r="S21" i="68"/>
  <c r="S25" i="68"/>
  <c r="S27" i="68"/>
  <c r="S28" i="68"/>
  <c r="S29" i="68"/>
  <c r="S31" i="68"/>
  <c r="S32" i="68"/>
  <c r="S36" i="68"/>
  <c r="S37" i="68"/>
  <c r="S39" i="68"/>
  <c r="S40" i="68"/>
  <c r="S42" i="68"/>
  <c r="S43" i="68"/>
  <c r="S44" i="68"/>
  <c r="S45" i="68"/>
  <c r="S46" i="68"/>
  <c r="S49" i="68"/>
  <c r="S50" i="68"/>
  <c r="S52" i="68"/>
  <c r="S53" i="68"/>
  <c r="S83" i="68"/>
  <c r="S84" i="68"/>
  <c r="S87" i="68"/>
  <c r="S91" i="68"/>
  <c r="S92" i="68"/>
  <c r="S93" i="68"/>
  <c r="S94" i="68"/>
  <c r="S95" i="68"/>
  <c r="S96" i="68"/>
  <c r="S97" i="68"/>
  <c r="S98" i="68"/>
  <c r="S99" i="68"/>
  <c r="S100" i="68"/>
  <c r="S101" i="68"/>
  <c r="S102" i="68"/>
  <c r="S103" i="68"/>
  <c r="S106" i="68"/>
  <c r="S107" i="68"/>
  <c r="S108" i="68"/>
  <c r="S109" i="68"/>
  <c r="S110" i="68"/>
  <c r="S111" i="68"/>
  <c r="S113" i="68"/>
  <c r="S115" i="68"/>
  <c r="S116" i="68"/>
  <c r="S117" i="68"/>
  <c r="S121" i="68"/>
  <c r="S122" i="68"/>
  <c r="S123" i="68"/>
  <c r="S124" i="68"/>
  <c r="S125" i="68"/>
  <c r="S127" i="68"/>
  <c r="S130" i="68"/>
  <c r="S133" i="68"/>
  <c r="S134" i="68"/>
  <c r="S135" i="68"/>
  <c r="S138" i="68"/>
  <c r="S58" i="68"/>
  <c r="S62" i="68"/>
  <c r="S63" i="68"/>
  <c r="S64" i="68"/>
  <c r="S69" i="68"/>
  <c r="S70" i="68"/>
  <c r="S72" i="68"/>
  <c r="S73" i="68"/>
  <c r="S74" i="68"/>
  <c r="S80" i="68"/>
  <c r="S140" i="68"/>
  <c r="S142" i="68"/>
  <c r="S148" i="68"/>
  <c r="S149" i="68"/>
  <c r="S150" i="68"/>
  <c r="S151" i="68"/>
  <c r="S153" i="68"/>
  <c r="S154" i="68"/>
  <c r="S155" i="68"/>
  <c r="S156" i="68"/>
  <c r="S157" i="68"/>
  <c r="S158" i="68"/>
  <c r="S159" i="68"/>
  <c r="S162" i="68"/>
  <c r="S163" i="68"/>
  <c r="S164" i="68"/>
  <c r="S165" i="68"/>
  <c r="S166" i="68"/>
  <c r="S167" i="68"/>
  <c r="R4" i="15"/>
  <c r="Q4" i="54"/>
  <c r="Q5" i="54"/>
  <c r="Q6" i="54"/>
  <c r="Q7" i="54"/>
  <c r="Q10" i="17"/>
  <c r="P16" i="22" s="1"/>
  <c r="T9" i="68"/>
  <c r="T17" i="68"/>
  <c r="T20" i="68"/>
  <c r="T21" i="68"/>
  <c r="T25" i="68"/>
  <c r="T27" i="68"/>
  <c r="T28" i="68"/>
  <c r="T29" i="68"/>
  <c r="T31" i="68"/>
  <c r="T32" i="68"/>
  <c r="T36" i="68"/>
  <c r="T37" i="68"/>
  <c r="T39" i="68"/>
  <c r="T40" i="68"/>
  <c r="T42" i="68"/>
  <c r="T43" i="68"/>
  <c r="T44" i="68"/>
  <c r="T45" i="68"/>
  <c r="T46" i="68"/>
  <c r="T49" i="68"/>
  <c r="T50" i="68"/>
  <c r="T52" i="68"/>
  <c r="T53" i="68"/>
  <c r="T83" i="68"/>
  <c r="T84" i="68"/>
  <c r="T87" i="68"/>
  <c r="T91" i="68"/>
  <c r="T92" i="68"/>
  <c r="T93" i="68"/>
  <c r="T94" i="68"/>
  <c r="T95" i="68"/>
  <c r="T96" i="68"/>
  <c r="T97" i="68"/>
  <c r="T98" i="68"/>
  <c r="T99" i="68"/>
  <c r="T100" i="68"/>
  <c r="T101" i="68"/>
  <c r="T102" i="68"/>
  <c r="T103" i="68"/>
  <c r="T106" i="68"/>
  <c r="T107" i="68"/>
  <c r="T108" i="68"/>
  <c r="T109" i="68"/>
  <c r="T110" i="68"/>
  <c r="T111" i="68"/>
  <c r="T113" i="68"/>
  <c r="T115" i="68"/>
  <c r="T116" i="68"/>
  <c r="T117" i="68"/>
  <c r="T121" i="68"/>
  <c r="T122" i="68"/>
  <c r="T123" i="68"/>
  <c r="T124" i="68"/>
  <c r="T125" i="68"/>
  <c r="T127" i="68"/>
  <c r="T130" i="68"/>
  <c r="T133" i="68"/>
  <c r="T134" i="68"/>
  <c r="T135" i="68"/>
  <c r="T138" i="68"/>
  <c r="T58" i="68"/>
  <c r="T62" i="68"/>
  <c r="T63" i="68"/>
  <c r="T64" i="68"/>
  <c r="T69" i="68"/>
  <c r="T70" i="68"/>
  <c r="T72" i="68"/>
  <c r="T73" i="68"/>
  <c r="T74" i="68"/>
  <c r="T80" i="68"/>
  <c r="T140" i="68"/>
  <c r="T142" i="68"/>
  <c r="T148" i="68"/>
  <c r="T149" i="68"/>
  <c r="T150" i="68"/>
  <c r="T151" i="68"/>
  <c r="T153" i="68"/>
  <c r="T154" i="68"/>
  <c r="T155" i="68"/>
  <c r="T156" i="68"/>
  <c r="T157" i="68"/>
  <c r="T158" i="68"/>
  <c r="T159" i="68"/>
  <c r="T162" i="68"/>
  <c r="T163" i="68"/>
  <c r="T164" i="68"/>
  <c r="T165" i="68"/>
  <c r="T166" i="68"/>
  <c r="T167" i="68"/>
  <c r="S4" i="15"/>
  <c r="Q6" i="22" s="1"/>
  <c r="R4" i="54"/>
  <c r="R5" i="54"/>
  <c r="R6" i="54"/>
  <c r="R7" i="54"/>
  <c r="R10" i="17"/>
  <c r="Q16" i="22" s="1"/>
  <c r="U9" i="68"/>
  <c r="U17" i="68"/>
  <c r="U20" i="68"/>
  <c r="U21" i="68"/>
  <c r="U25" i="68"/>
  <c r="U27" i="68"/>
  <c r="U28" i="68"/>
  <c r="U29" i="68"/>
  <c r="U31" i="68"/>
  <c r="U32" i="68"/>
  <c r="U36" i="68"/>
  <c r="U37" i="68"/>
  <c r="U39" i="68"/>
  <c r="U40" i="68"/>
  <c r="U42" i="68"/>
  <c r="U43" i="68"/>
  <c r="U44" i="68"/>
  <c r="U45" i="68"/>
  <c r="U46" i="68"/>
  <c r="U49" i="68"/>
  <c r="U50" i="68"/>
  <c r="U52" i="68"/>
  <c r="U53" i="68"/>
  <c r="U83" i="68"/>
  <c r="U84" i="68"/>
  <c r="U87" i="68"/>
  <c r="U91" i="68"/>
  <c r="U92" i="68"/>
  <c r="U93" i="68"/>
  <c r="U94" i="68"/>
  <c r="U95" i="68"/>
  <c r="U96" i="68"/>
  <c r="U97" i="68"/>
  <c r="U98" i="68"/>
  <c r="U99" i="68"/>
  <c r="U100" i="68"/>
  <c r="U101" i="68"/>
  <c r="U102" i="68"/>
  <c r="U103" i="68"/>
  <c r="U106" i="68"/>
  <c r="U107" i="68"/>
  <c r="U108" i="68"/>
  <c r="U109" i="68"/>
  <c r="U110" i="68"/>
  <c r="U111" i="68"/>
  <c r="U113" i="68"/>
  <c r="U115" i="68"/>
  <c r="U116" i="68"/>
  <c r="U117" i="68"/>
  <c r="U121" i="68"/>
  <c r="U122" i="68"/>
  <c r="U123" i="68"/>
  <c r="U124" i="68"/>
  <c r="U125" i="68"/>
  <c r="U127" i="68"/>
  <c r="U130" i="68"/>
  <c r="U133" i="68"/>
  <c r="U134" i="68"/>
  <c r="U135" i="68"/>
  <c r="U138" i="68"/>
  <c r="U58" i="68"/>
  <c r="U62" i="68"/>
  <c r="U63" i="68"/>
  <c r="U64" i="68"/>
  <c r="U69" i="68"/>
  <c r="U70" i="68"/>
  <c r="U72" i="68"/>
  <c r="U73" i="68"/>
  <c r="U74" i="68"/>
  <c r="U80" i="68"/>
  <c r="U140" i="68"/>
  <c r="U142" i="68"/>
  <c r="U148" i="68"/>
  <c r="U149" i="68"/>
  <c r="U150" i="68"/>
  <c r="U151" i="68"/>
  <c r="U153" i="68"/>
  <c r="U154" i="68"/>
  <c r="U155" i="68"/>
  <c r="U156" i="68"/>
  <c r="U157" i="68"/>
  <c r="U158" i="68"/>
  <c r="U159" i="68"/>
  <c r="U162" i="68"/>
  <c r="U163" i="68"/>
  <c r="U164" i="68"/>
  <c r="U165" i="68"/>
  <c r="U166" i="68"/>
  <c r="U167" i="68"/>
  <c r="T4" i="15"/>
  <c r="S4" i="54"/>
  <c r="S5" i="54"/>
  <c r="S6" i="54"/>
  <c r="S7" i="54"/>
  <c r="S10" i="17"/>
  <c r="R16" i="22" s="1"/>
  <c r="V9" i="68"/>
  <c r="V17" i="68"/>
  <c r="V20" i="68"/>
  <c r="V21" i="68"/>
  <c r="V25" i="68"/>
  <c r="V27" i="68"/>
  <c r="V28" i="68"/>
  <c r="V29" i="68"/>
  <c r="V31" i="68"/>
  <c r="V32" i="68"/>
  <c r="V36" i="68"/>
  <c r="V37" i="68"/>
  <c r="V39" i="68"/>
  <c r="V40" i="68"/>
  <c r="V42" i="68"/>
  <c r="V43" i="68"/>
  <c r="V44" i="68"/>
  <c r="V45" i="68"/>
  <c r="V46" i="68"/>
  <c r="V49" i="68"/>
  <c r="V50" i="68"/>
  <c r="V52" i="68"/>
  <c r="V53" i="68"/>
  <c r="V83" i="68"/>
  <c r="V84" i="68"/>
  <c r="V87" i="68"/>
  <c r="V91" i="68"/>
  <c r="V92" i="68"/>
  <c r="V93" i="68"/>
  <c r="V94" i="68"/>
  <c r="V95" i="68"/>
  <c r="V96" i="68"/>
  <c r="V97" i="68"/>
  <c r="V98" i="68"/>
  <c r="V99" i="68"/>
  <c r="V100" i="68"/>
  <c r="V101" i="68"/>
  <c r="V102" i="68"/>
  <c r="V103" i="68"/>
  <c r="V106" i="68"/>
  <c r="V107" i="68"/>
  <c r="V108" i="68"/>
  <c r="V109" i="68"/>
  <c r="V110" i="68"/>
  <c r="V111" i="68"/>
  <c r="V113" i="68"/>
  <c r="V115" i="68"/>
  <c r="V116" i="68"/>
  <c r="V117" i="68"/>
  <c r="V121" i="68"/>
  <c r="V122" i="68"/>
  <c r="V123" i="68"/>
  <c r="V124" i="68"/>
  <c r="V125" i="68"/>
  <c r="V127" i="68"/>
  <c r="V130" i="68"/>
  <c r="V133" i="68"/>
  <c r="V134" i="68"/>
  <c r="V135" i="68"/>
  <c r="V138" i="68"/>
  <c r="V58" i="68"/>
  <c r="V62" i="68"/>
  <c r="V63" i="68"/>
  <c r="V64" i="68"/>
  <c r="V69" i="68"/>
  <c r="V70" i="68"/>
  <c r="V72" i="68"/>
  <c r="V73" i="68"/>
  <c r="V74" i="68"/>
  <c r="V80" i="68"/>
  <c r="V140" i="68"/>
  <c r="V142" i="68"/>
  <c r="V148" i="68"/>
  <c r="V149" i="68"/>
  <c r="V150" i="68"/>
  <c r="V151" i="68"/>
  <c r="V153" i="68"/>
  <c r="V154" i="68"/>
  <c r="V155" i="68"/>
  <c r="V156" i="68"/>
  <c r="V157" i="68"/>
  <c r="V158" i="68"/>
  <c r="V159" i="68"/>
  <c r="V162" i="68"/>
  <c r="V163" i="68"/>
  <c r="V164" i="68"/>
  <c r="V165" i="68"/>
  <c r="V166" i="68"/>
  <c r="V167" i="68"/>
  <c r="U4" i="15"/>
  <c r="T4" i="54"/>
  <c r="T5" i="54"/>
  <c r="T6" i="54"/>
  <c r="T7" i="54"/>
  <c r="T10" i="17"/>
  <c r="S16" i="22" s="1"/>
  <c r="W9" i="68"/>
  <c r="W17" i="68"/>
  <c r="W20" i="68"/>
  <c r="W21" i="68"/>
  <c r="W25" i="68"/>
  <c r="W27" i="68"/>
  <c r="W28" i="68"/>
  <c r="W29" i="68"/>
  <c r="W31" i="68"/>
  <c r="W32" i="68"/>
  <c r="W36" i="68"/>
  <c r="W37" i="68"/>
  <c r="W39" i="68"/>
  <c r="W40" i="68"/>
  <c r="W42" i="68"/>
  <c r="W43" i="68"/>
  <c r="W44" i="68"/>
  <c r="W45" i="68"/>
  <c r="W46" i="68"/>
  <c r="W49" i="68"/>
  <c r="W50" i="68"/>
  <c r="W52" i="68"/>
  <c r="W53" i="68"/>
  <c r="W83" i="68"/>
  <c r="W84" i="68"/>
  <c r="W87" i="68"/>
  <c r="W91" i="68"/>
  <c r="W92" i="68"/>
  <c r="W93" i="68"/>
  <c r="W94" i="68"/>
  <c r="W95" i="68"/>
  <c r="W96" i="68"/>
  <c r="W97" i="68"/>
  <c r="W98" i="68"/>
  <c r="W99" i="68"/>
  <c r="W100" i="68"/>
  <c r="W101" i="68"/>
  <c r="W102" i="68"/>
  <c r="W103" i="68"/>
  <c r="W106" i="68"/>
  <c r="W107" i="68"/>
  <c r="W108" i="68"/>
  <c r="W109" i="68"/>
  <c r="W110" i="68"/>
  <c r="W111" i="68"/>
  <c r="W113" i="68"/>
  <c r="W115" i="68"/>
  <c r="W116" i="68"/>
  <c r="W117" i="68"/>
  <c r="W121" i="68"/>
  <c r="W122" i="68"/>
  <c r="W123" i="68"/>
  <c r="W124" i="68"/>
  <c r="W125" i="68"/>
  <c r="W127" i="68"/>
  <c r="W130" i="68"/>
  <c r="W133" i="68"/>
  <c r="W134" i="68"/>
  <c r="W135" i="68"/>
  <c r="W138" i="68"/>
  <c r="W58" i="68"/>
  <c r="W62" i="68"/>
  <c r="W63" i="68"/>
  <c r="W64" i="68"/>
  <c r="W69" i="68"/>
  <c r="W70" i="68"/>
  <c r="W72" i="68"/>
  <c r="W73" i="68"/>
  <c r="W74" i="68"/>
  <c r="W80" i="68"/>
  <c r="W140" i="68"/>
  <c r="W142" i="68"/>
  <c r="W148" i="68"/>
  <c r="W149" i="68"/>
  <c r="W150" i="68"/>
  <c r="W151" i="68"/>
  <c r="W153" i="68"/>
  <c r="W154" i="68"/>
  <c r="W155" i="68"/>
  <c r="W156" i="68"/>
  <c r="W157" i="68"/>
  <c r="W158" i="68"/>
  <c r="W159" i="68"/>
  <c r="W162" i="68"/>
  <c r="W163" i="68"/>
  <c r="W164" i="68"/>
  <c r="W165" i="68"/>
  <c r="W166" i="68"/>
  <c r="W167" i="68"/>
  <c r="V4" i="15"/>
  <c r="U4" i="54"/>
  <c r="U5" i="54"/>
  <c r="U6" i="54"/>
  <c r="U7" i="54"/>
  <c r="U10" i="17"/>
  <c r="T16" i="22" s="1"/>
  <c r="X9" i="68"/>
  <c r="X17" i="68"/>
  <c r="X20" i="68"/>
  <c r="X21" i="68"/>
  <c r="X25" i="68"/>
  <c r="X27" i="68"/>
  <c r="X28" i="68"/>
  <c r="X29" i="68"/>
  <c r="X31" i="68"/>
  <c r="X32" i="68"/>
  <c r="X36" i="68"/>
  <c r="X37" i="68"/>
  <c r="X39" i="68"/>
  <c r="X40" i="68"/>
  <c r="X42" i="68"/>
  <c r="X43" i="68"/>
  <c r="X44" i="68"/>
  <c r="X45" i="68"/>
  <c r="X46" i="68"/>
  <c r="X49" i="68"/>
  <c r="X50" i="68"/>
  <c r="X52" i="68"/>
  <c r="X53" i="68"/>
  <c r="X83" i="68"/>
  <c r="X84" i="68"/>
  <c r="X87" i="68"/>
  <c r="X91" i="68"/>
  <c r="X92" i="68"/>
  <c r="X93" i="68"/>
  <c r="X94" i="68"/>
  <c r="X95" i="68"/>
  <c r="X96" i="68"/>
  <c r="X97" i="68"/>
  <c r="X98" i="68"/>
  <c r="X99" i="68"/>
  <c r="X100" i="68"/>
  <c r="X101" i="68"/>
  <c r="X102" i="68"/>
  <c r="X103" i="68"/>
  <c r="X106" i="68"/>
  <c r="X107" i="68"/>
  <c r="X108" i="68"/>
  <c r="X109" i="68"/>
  <c r="X110" i="68"/>
  <c r="X111" i="68"/>
  <c r="X113" i="68"/>
  <c r="X115" i="68"/>
  <c r="X116" i="68"/>
  <c r="X117" i="68"/>
  <c r="X121" i="68"/>
  <c r="X122" i="68"/>
  <c r="X123" i="68"/>
  <c r="X124" i="68"/>
  <c r="X125" i="68"/>
  <c r="X127" i="68"/>
  <c r="X130" i="68"/>
  <c r="X133" i="68"/>
  <c r="X134" i="68"/>
  <c r="X135" i="68"/>
  <c r="X138" i="68"/>
  <c r="X58" i="68"/>
  <c r="X62" i="68"/>
  <c r="X63" i="68"/>
  <c r="X64" i="68"/>
  <c r="X69" i="68"/>
  <c r="X70" i="68"/>
  <c r="X72" i="68"/>
  <c r="X73" i="68"/>
  <c r="X74" i="68"/>
  <c r="X80" i="68"/>
  <c r="X140" i="68"/>
  <c r="X142" i="68"/>
  <c r="X148" i="68"/>
  <c r="X149" i="68"/>
  <c r="X150" i="68"/>
  <c r="X151" i="68"/>
  <c r="X153" i="68"/>
  <c r="X154" i="68"/>
  <c r="X155" i="68"/>
  <c r="X156" i="68"/>
  <c r="X157" i="68"/>
  <c r="X158" i="68"/>
  <c r="X159" i="68"/>
  <c r="X162" i="68"/>
  <c r="X163" i="68"/>
  <c r="X164" i="68"/>
  <c r="X165" i="68"/>
  <c r="X166" i="68"/>
  <c r="X167" i="68"/>
  <c r="W4" i="15"/>
  <c r="U6" i="22" s="1"/>
  <c r="V4" i="54"/>
  <c r="V5" i="54"/>
  <c r="V6" i="54"/>
  <c r="V7" i="54"/>
  <c r="V10" i="17"/>
  <c r="U16" i="22" s="1"/>
  <c r="Y9" i="68"/>
  <c r="Y17" i="68"/>
  <c r="Y20" i="68"/>
  <c r="Y21" i="68"/>
  <c r="Y25" i="68"/>
  <c r="Y27" i="68"/>
  <c r="Y28" i="68"/>
  <c r="Y29" i="68"/>
  <c r="Y31" i="68"/>
  <c r="Y32" i="68"/>
  <c r="Y36" i="68"/>
  <c r="Y37" i="68"/>
  <c r="Y39" i="68"/>
  <c r="Y40" i="68"/>
  <c r="Y42" i="68"/>
  <c r="Y43" i="68"/>
  <c r="Y44" i="68"/>
  <c r="Y45" i="68"/>
  <c r="Y46" i="68"/>
  <c r="Y49" i="68"/>
  <c r="Y50" i="68"/>
  <c r="Y52" i="68"/>
  <c r="Y53" i="68"/>
  <c r="Y83" i="68"/>
  <c r="Y84" i="68"/>
  <c r="Y87" i="68"/>
  <c r="Y91" i="68"/>
  <c r="Y92" i="68"/>
  <c r="Y93" i="68"/>
  <c r="Y94" i="68"/>
  <c r="Y95" i="68"/>
  <c r="Y96" i="68"/>
  <c r="Y97" i="68"/>
  <c r="Y98" i="68"/>
  <c r="Y99" i="68"/>
  <c r="Y100" i="68"/>
  <c r="Y101" i="68"/>
  <c r="Y102" i="68"/>
  <c r="Y103" i="68"/>
  <c r="Y106" i="68"/>
  <c r="Y107" i="68"/>
  <c r="Y108" i="68"/>
  <c r="Y109" i="68"/>
  <c r="Y110" i="68"/>
  <c r="Y111" i="68"/>
  <c r="Y113" i="68"/>
  <c r="Y115" i="68"/>
  <c r="Y116" i="68"/>
  <c r="Y117" i="68"/>
  <c r="Y121" i="68"/>
  <c r="Y122" i="68"/>
  <c r="Y123" i="68"/>
  <c r="Y124" i="68"/>
  <c r="Y125" i="68"/>
  <c r="Y127" i="68"/>
  <c r="Y130" i="68"/>
  <c r="Y133" i="68"/>
  <c r="Y134" i="68"/>
  <c r="Y135" i="68"/>
  <c r="Y138" i="68"/>
  <c r="Y58" i="68"/>
  <c r="Y62" i="68"/>
  <c r="Y63" i="68"/>
  <c r="Y64" i="68"/>
  <c r="Y69" i="68"/>
  <c r="Y70" i="68"/>
  <c r="Y72" i="68"/>
  <c r="Y73" i="68"/>
  <c r="Y74" i="68"/>
  <c r="Y80" i="68"/>
  <c r="Y140" i="68"/>
  <c r="Y142" i="68"/>
  <c r="Y148" i="68"/>
  <c r="Y149" i="68"/>
  <c r="Y150" i="68"/>
  <c r="Y151" i="68"/>
  <c r="Y153" i="68"/>
  <c r="Y154" i="68"/>
  <c r="Y155" i="68"/>
  <c r="Y156" i="68"/>
  <c r="Y157" i="68"/>
  <c r="Y158" i="68"/>
  <c r="Y159" i="68"/>
  <c r="Y162" i="68"/>
  <c r="Y163" i="68"/>
  <c r="Y164" i="68"/>
  <c r="Y165" i="68"/>
  <c r="Y166" i="68"/>
  <c r="Y167" i="68"/>
  <c r="X4" i="15"/>
  <c r="W4" i="54"/>
  <c r="W5" i="54"/>
  <c r="W6" i="54"/>
  <c r="W7" i="54"/>
  <c r="W10" i="17"/>
  <c r="V16" i="22" s="1"/>
  <c r="Z9" i="68"/>
  <c r="Z17" i="68"/>
  <c r="Z20" i="68"/>
  <c r="Z21" i="68"/>
  <c r="Z25" i="68"/>
  <c r="Z27" i="68"/>
  <c r="Z28" i="68"/>
  <c r="Z29" i="68"/>
  <c r="Z31" i="68"/>
  <c r="Z32" i="68"/>
  <c r="Z36" i="68"/>
  <c r="Z37" i="68"/>
  <c r="Z39" i="68"/>
  <c r="Z40" i="68"/>
  <c r="Z42" i="68"/>
  <c r="Z43" i="68"/>
  <c r="Z44" i="68"/>
  <c r="Z45" i="68"/>
  <c r="Z46" i="68"/>
  <c r="Z49" i="68"/>
  <c r="Z50" i="68"/>
  <c r="Z52" i="68"/>
  <c r="Z53" i="68"/>
  <c r="Z83" i="68"/>
  <c r="Z84" i="68"/>
  <c r="Z87" i="68"/>
  <c r="Z91" i="68"/>
  <c r="Z92" i="68"/>
  <c r="Z93" i="68"/>
  <c r="Z94" i="68"/>
  <c r="Z95" i="68"/>
  <c r="Z96" i="68"/>
  <c r="Z97" i="68"/>
  <c r="Z98" i="68"/>
  <c r="Z99" i="68"/>
  <c r="Z100" i="68"/>
  <c r="Z101" i="68"/>
  <c r="Z102" i="68"/>
  <c r="Z103" i="68"/>
  <c r="Z106" i="68"/>
  <c r="Z107" i="68"/>
  <c r="Z108" i="68"/>
  <c r="Z109" i="68"/>
  <c r="Z110" i="68"/>
  <c r="Z111" i="68"/>
  <c r="Z113" i="68"/>
  <c r="Z115" i="68"/>
  <c r="Z116" i="68"/>
  <c r="Z117" i="68"/>
  <c r="Z121" i="68"/>
  <c r="Z122" i="68"/>
  <c r="Z123" i="68"/>
  <c r="Z124" i="68"/>
  <c r="Z125" i="68"/>
  <c r="Z127" i="68"/>
  <c r="Z130" i="68"/>
  <c r="Z133" i="68"/>
  <c r="Z134" i="68"/>
  <c r="Z135" i="68"/>
  <c r="Z138" i="68"/>
  <c r="Z58" i="68"/>
  <c r="Z62" i="68"/>
  <c r="Z63" i="68"/>
  <c r="Z64" i="68"/>
  <c r="Z69" i="68"/>
  <c r="Z70" i="68"/>
  <c r="Z72" i="68"/>
  <c r="Z73" i="68"/>
  <c r="Z74" i="68"/>
  <c r="Z80" i="68"/>
  <c r="Z140" i="68"/>
  <c r="Z142" i="68"/>
  <c r="Z148" i="68"/>
  <c r="Z149" i="68"/>
  <c r="Z150" i="68"/>
  <c r="Z151" i="68"/>
  <c r="Z153" i="68"/>
  <c r="Z154" i="68"/>
  <c r="Z155" i="68"/>
  <c r="Z156" i="68"/>
  <c r="Z157" i="68"/>
  <c r="Z158" i="68"/>
  <c r="Z159" i="68"/>
  <c r="Z162" i="68"/>
  <c r="Z163" i="68"/>
  <c r="Z164" i="68"/>
  <c r="Z165" i="68"/>
  <c r="Z166" i="68"/>
  <c r="Z167" i="68"/>
  <c r="Y4" i="15"/>
  <c r="X4" i="54"/>
  <c r="X5" i="54"/>
  <c r="X6" i="54"/>
  <c r="X7" i="54"/>
  <c r="X10" i="17"/>
  <c r="W16" i="22" s="1"/>
  <c r="AA9" i="68"/>
  <c r="AA17" i="68"/>
  <c r="AA20" i="68"/>
  <c r="AA21" i="68"/>
  <c r="AA25" i="68"/>
  <c r="AA27" i="68"/>
  <c r="AA28" i="68"/>
  <c r="AA29" i="68"/>
  <c r="AA31" i="68"/>
  <c r="AA32" i="68"/>
  <c r="AA36" i="68"/>
  <c r="AA37" i="68"/>
  <c r="AA39" i="68"/>
  <c r="AA40" i="68"/>
  <c r="AA42" i="68"/>
  <c r="AA43" i="68"/>
  <c r="AA44" i="68"/>
  <c r="AA45" i="68"/>
  <c r="AA46" i="68"/>
  <c r="AA49" i="68"/>
  <c r="AA50" i="68"/>
  <c r="AA52" i="68"/>
  <c r="AA53" i="68"/>
  <c r="AA83" i="68"/>
  <c r="AA84" i="68"/>
  <c r="AA87" i="68"/>
  <c r="AA91" i="68"/>
  <c r="AA92" i="68"/>
  <c r="AA93" i="68"/>
  <c r="AA94" i="68"/>
  <c r="AA95" i="68"/>
  <c r="AA96" i="68"/>
  <c r="AA97" i="68"/>
  <c r="AA98" i="68"/>
  <c r="AA99" i="68"/>
  <c r="AA100" i="68"/>
  <c r="AA101" i="68"/>
  <c r="AA102" i="68"/>
  <c r="AA103" i="68"/>
  <c r="AA106" i="68"/>
  <c r="AA107" i="68"/>
  <c r="AA108" i="68"/>
  <c r="AA109" i="68"/>
  <c r="AA110" i="68"/>
  <c r="AA111" i="68"/>
  <c r="AA113" i="68"/>
  <c r="AA115" i="68"/>
  <c r="AA116" i="68"/>
  <c r="AA117" i="68"/>
  <c r="AA121" i="68"/>
  <c r="AA122" i="68"/>
  <c r="AA123" i="68"/>
  <c r="AA124" i="68"/>
  <c r="AA125" i="68"/>
  <c r="AA127" i="68"/>
  <c r="AA130" i="68"/>
  <c r="AA133" i="68"/>
  <c r="AA134" i="68"/>
  <c r="AA135" i="68"/>
  <c r="AA138" i="68"/>
  <c r="AA58" i="68"/>
  <c r="AA62" i="68"/>
  <c r="AA63" i="68"/>
  <c r="AA64" i="68"/>
  <c r="AA69" i="68"/>
  <c r="AA70" i="68"/>
  <c r="AA72" i="68"/>
  <c r="AA73" i="68"/>
  <c r="AA74" i="68"/>
  <c r="AA80" i="68"/>
  <c r="AA140" i="68"/>
  <c r="AA142" i="68"/>
  <c r="AA148" i="68"/>
  <c r="AA149" i="68"/>
  <c r="AA150" i="68"/>
  <c r="AA151" i="68"/>
  <c r="AA153" i="68"/>
  <c r="AA154" i="68"/>
  <c r="AA155" i="68"/>
  <c r="AA156" i="68"/>
  <c r="AA157" i="68"/>
  <c r="AA158" i="68"/>
  <c r="AA159" i="68"/>
  <c r="AA162" i="68"/>
  <c r="AA163" i="68"/>
  <c r="AA164" i="68"/>
  <c r="AA165" i="68"/>
  <c r="AA166" i="68"/>
  <c r="AA167" i="68"/>
  <c r="Z4" i="15"/>
  <c r="Y4" i="54"/>
  <c r="Y5" i="54"/>
  <c r="Y6" i="54"/>
  <c r="Y7" i="54"/>
  <c r="Y10" i="17"/>
  <c r="X16" i="22" s="1"/>
  <c r="AB9" i="68"/>
  <c r="AB17" i="68"/>
  <c r="AB20" i="68"/>
  <c r="AB21" i="68"/>
  <c r="AB25" i="68"/>
  <c r="AB27" i="68"/>
  <c r="AB28" i="68"/>
  <c r="AB29" i="68"/>
  <c r="AB31" i="68"/>
  <c r="AB32" i="68"/>
  <c r="AB36" i="68"/>
  <c r="AB37" i="68"/>
  <c r="AB39" i="68"/>
  <c r="AB40" i="68"/>
  <c r="AB42" i="68"/>
  <c r="AB43" i="68"/>
  <c r="AB44" i="68"/>
  <c r="AB45" i="68"/>
  <c r="AB46" i="68"/>
  <c r="AB49" i="68"/>
  <c r="AB50" i="68"/>
  <c r="AB52" i="68"/>
  <c r="AB53" i="68"/>
  <c r="AB83" i="68"/>
  <c r="AB84" i="68"/>
  <c r="AB87" i="68"/>
  <c r="AB91" i="68"/>
  <c r="AB92" i="68"/>
  <c r="AB93" i="68"/>
  <c r="AB94" i="68"/>
  <c r="AB95" i="68"/>
  <c r="AB96" i="68"/>
  <c r="AB97" i="68"/>
  <c r="AB98" i="68"/>
  <c r="AB99" i="68"/>
  <c r="AB100" i="68"/>
  <c r="AB101" i="68"/>
  <c r="AB102" i="68"/>
  <c r="AB103" i="68"/>
  <c r="AB106" i="68"/>
  <c r="AB107" i="68"/>
  <c r="AB108" i="68"/>
  <c r="AB109" i="68"/>
  <c r="AB110" i="68"/>
  <c r="AB111" i="68"/>
  <c r="AB113" i="68"/>
  <c r="AB115" i="68"/>
  <c r="AB116" i="68"/>
  <c r="AB117" i="68"/>
  <c r="AB121" i="68"/>
  <c r="AB122" i="68"/>
  <c r="AB123" i="68"/>
  <c r="AB124" i="68"/>
  <c r="AB125" i="68"/>
  <c r="AB127" i="68"/>
  <c r="AB130" i="68"/>
  <c r="AB133" i="68"/>
  <c r="AB134" i="68"/>
  <c r="AB135" i="68"/>
  <c r="AB138" i="68"/>
  <c r="AB58" i="68"/>
  <c r="AB62" i="68"/>
  <c r="AB63" i="68"/>
  <c r="AB64" i="68"/>
  <c r="AB69" i="68"/>
  <c r="AB70" i="68"/>
  <c r="AB72" i="68"/>
  <c r="AB73" i="68"/>
  <c r="AB74" i="68"/>
  <c r="AB80" i="68"/>
  <c r="AB140" i="68"/>
  <c r="AB142" i="68"/>
  <c r="AB148" i="68"/>
  <c r="AB149" i="68"/>
  <c r="AB150" i="68"/>
  <c r="AB151" i="68"/>
  <c r="AB153" i="68"/>
  <c r="AB154" i="68"/>
  <c r="AB155" i="68"/>
  <c r="AB156" i="68"/>
  <c r="AB157" i="68"/>
  <c r="AB158" i="68"/>
  <c r="AB159" i="68"/>
  <c r="AB162" i="68"/>
  <c r="AB163" i="68"/>
  <c r="AB164" i="68"/>
  <c r="AB165" i="68"/>
  <c r="AB166" i="68"/>
  <c r="AB167" i="68"/>
  <c r="AA4" i="15"/>
  <c r="Z4" i="54"/>
  <c r="Z5" i="54"/>
  <c r="Z6" i="54"/>
  <c r="Z7" i="54"/>
  <c r="Z10" i="17"/>
  <c r="Y16" i="22" s="1"/>
  <c r="AC9" i="68"/>
  <c r="AC17" i="68"/>
  <c r="AC20" i="68"/>
  <c r="AC21" i="68"/>
  <c r="AC25" i="68"/>
  <c r="AC27" i="68"/>
  <c r="AC28" i="68"/>
  <c r="AC29" i="68"/>
  <c r="AC31" i="68"/>
  <c r="AC32" i="68"/>
  <c r="AC36" i="68"/>
  <c r="AC37" i="68"/>
  <c r="AC39" i="68"/>
  <c r="AC40" i="68"/>
  <c r="AC42" i="68"/>
  <c r="AC43" i="68"/>
  <c r="AC44" i="68"/>
  <c r="AC45" i="68"/>
  <c r="AC46" i="68"/>
  <c r="AC49" i="68"/>
  <c r="AC50" i="68"/>
  <c r="AC52" i="68"/>
  <c r="AC53" i="68"/>
  <c r="AC83" i="68"/>
  <c r="AC84" i="68"/>
  <c r="AC87" i="68"/>
  <c r="AC91" i="68"/>
  <c r="AC92" i="68"/>
  <c r="AC93" i="68"/>
  <c r="AC94" i="68"/>
  <c r="AC95" i="68"/>
  <c r="AC96" i="68"/>
  <c r="AC97" i="68"/>
  <c r="AC98" i="68"/>
  <c r="AC99" i="68"/>
  <c r="AC100" i="68"/>
  <c r="AC101" i="68"/>
  <c r="AC102" i="68"/>
  <c r="AC103" i="68"/>
  <c r="AC106" i="68"/>
  <c r="AC107" i="68"/>
  <c r="AC108" i="68"/>
  <c r="AC109" i="68"/>
  <c r="AC110" i="68"/>
  <c r="AC111" i="68"/>
  <c r="AC113" i="68"/>
  <c r="AC115" i="68"/>
  <c r="AC116" i="68"/>
  <c r="AC117" i="68"/>
  <c r="AC121" i="68"/>
  <c r="AC122" i="68"/>
  <c r="AC123" i="68"/>
  <c r="AC124" i="68"/>
  <c r="AC125" i="68"/>
  <c r="AC127" i="68"/>
  <c r="AC130" i="68"/>
  <c r="AC133" i="68"/>
  <c r="AC134" i="68"/>
  <c r="AC135" i="68"/>
  <c r="AC138" i="68"/>
  <c r="AC58" i="68"/>
  <c r="AC62" i="68"/>
  <c r="AC63" i="68"/>
  <c r="AC64" i="68"/>
  <c r="AC69" i="68"/>
  <c r="AC70" i="68"/>
  <c r="AC72" i="68"/>
  <c r="AC73" i="68"/>
  <c r="AC74" i="68"/>
  <c r="AC80" i="68"/>
  <c r="AC140" i="68"/>
  <c r="AC142" i="68"/>
  <c r="AC148" i="68"/>
  <c r="AC149" i="68"/>
  <c r="AC150" i="68"/>
  <c r="AC151" i="68"/>
  <c r="AC153" i="68"/>
  <c r="AC154" i="68"/>
  <c r="AC155" i="68"/>
  <c r="AC156" i="68"/>
  <c r="AC157" i="68"/>
  <c r="AC158" i="68"/>
  <c r="AC159" i="68"/>
  <c r="AC162" i="68"/>
  <c r="AC163" i="68"/>
  <c r="AC164" i="68"/>
  <c r="AC165" i="68"/>
  <c r="AC166" i="68"/>
  <c r="AC167" i="68"/>
  <c r="AB4" i="15"/>
  <c r="AA4" i="54"/>
  <c r="AA5" i="54"/>
  <c r="AA6" i="54"/>
  <c r="AA7" i="54"/>
  <c r="AA10" i="17"/>
  <c r="Z16" i="22" s="1"/>
  <c r="AD9" i="68"/>
  <c r="AD17" i="68"/>
  <c r="AD20" i="68"/>
  <c r="AD21" i="68"/>
  <c r="AD25" i="68"/>
  <c r="AD27" i="68"/>
  <c r="AD28" i="68"/>
  <c r="AD29" i="68"/>
  <c r="AD31" i="68"/>
  <c r="AD32" i="68"/>
  <c r="AD36" i="68"/>
  <c r="AD37" i="68"/>
  <c r="AD39" i="68"/>
  <c r="AD40" i="68"/>
  <c r="AD42" i="68"/>
  <c r="AD43" i="68"/>
  <c r="AD44" i="68"/>
  <c r="AD45" i="68"/>
  <c r="AD46" i="68"/>
  <c r="AD49" i="68"/>
  <c r="AD50" i="68"/>
  <c r="AD52" i="68"/>
  <c r="AD53" i="68"/>
  <c r="AD83" i="68"/>
  <c r="AD84" i="68"/>
  <c r="AD87" i="68"/>
  <c r="AD91" i="68"/>
  <c r="AD92" i="68"/>
  <c r="AD93" i="68"/>
  <c r="AD94" i="68"/>
  <c r="AD95" i="68"/>
  <c r="AD96" i="68"/>
  <c r="AD97" i="68"/>
  <c r="AD98" i="68"/>
  <c r="AD99" i="68"/>
  <c r="AD100" i="68"/>
  <c r="AD101" i="68"/>
  <c r="AD102" i="68"/>
  <c r="AD103" i="68"/>
  <c r="AD106" i="68"/>
  <c r="AD107" i="68"/>
  <c r="AD108" i="68"/>
  <c r="AD109" i="68"/>
  <c r="AD110" i="68"/>
  <c r="AD111" i="68"/>
  <c r="AD113" i="68"/>
  <c r="AD115" i="68"/>
  <c r="AD116" i="68"/>
  <c r="AD117" i="68"/>
  <c r="AD121" i="68"/>
  <c r="AD122" i="68"/>
  <c r="AD123" i="68"/>
  <c r="AD124" i="68"/>
  <c r="AD125" i="68"/>
  <c r="AD127" i="68"/>
  <c r="AD130" i="68"/>
  <c r="AD133" i="68"/>
  <c r="AD134" i="68"/>
  <c r="AD135" i="68"/>
  <c r="AD138" i="68"/>
  <c r="AD58" i="68"/>
  <c r="AD62" i="68"/>
  <c r="AD63" i="68"/>
  <c r="AD64" i="68"/>
  <c r="AD69" i="68"/>
  <c r="AD70" i="68"/>
  <c r="AD72" i="68"/>
  <c r="AD73" i="68"/>
  <c r="AD74" i="68"/>
  <c r="AD80" i="68"/>
  <c r="AD140" i="68"/>
  <c r="AD142" i="68"/>
  <c r="AD148" i="68"/>
  <c r="AD149" i="68"/>
  <c r="AD150" i="68"/>
  <c r="AD151" i="68"/>
  <c r="AD153" i="68"/>
  <c r="AD154" i="68"/>
  <c r="AD155" i="68"/>
  <c r="AD156" i="68"/>
  <c r="AD157" i="68"/>
  <c r="AD158" i="68"/>
  <c r="AD159" i="68"/>
  <c r="AD162" i="68"/>
  <c r="AD163" i="68"/>
  <c r="AD164" i="68"/>
  <c r="AD165" i="68"/>
  <c r="AD166" i="68"/>
  <c r="AD167" i="68"/>
  <c r="AC4" i="15"/>
  <c r="AB4" i="54"/>
  <c r="AB5" i="54"/>
  <c r="AB6" i="54"/>
  <c r="AB7" i="54"/>
  <c r="AB10" i="17"/>
  <c r="AA16" i="22" s="1"/>
  <c r="AE9" i="68"/>
  <c r="AE17" i="68"/>
  <c r="AE20" i="68"/>
  <c r="AE21" i="68"/>
  <c r="AE25" i="68"/>
  <c r="AE27" i="68"/>
  <c r="AE28" i="68"/>
  <c r="AE29" i="68"/>
  <c r="AE31" i="68"/>
  <c r="AE32" i="68"/>
  <c r="AE36" i="68"/>
  <c r="AE37" i="68"/>
  <c r="AE39" i="68"/>
  <c r="AE40" i="68"/>
  <c r="AE42" i="68"/>
  <c r="AE43" i="68"/>
  <c r="AE44" i="68"/>
  <c r="AE45" i="68"/>
  <c r="AE46" i="68"/>
  <c r="AE49" i="68"/>
  <c r="AE50" i="68"/>
  <c r="AE52" i="68"/>
  <c r="AE53" i="68"/>
  <c r="AE83" i="68"/>
  <c r="AE84" i="68"/>
  <c r="AE87" i="68"/>
  <c r="AE91" i="68"/>
  <c r="AE92" i="68"/>
  <c r="AE93" i="68"/>
  <c r="AE94" i="68"/>
  <c r="AE95" i="68"/>
  <c r="AE96" i="68"/>
  <c r="AE97" i="68"/>
  <c r="AE98" i="68"/>
  <c r="AE99" i="68"/>
  <c r="AE100" i="68"/>
  <c r="AE101" i="68"/>
  <c r="AE102" i="68"/>
  <c r="AE103" i="68"/>
  <c r="AE106" i="68"/>
  <c r="AE107" i="68"/>
  <c r="AE108" i="68"/>
  <c r="AE109" i="68"/>
  <c r="AE110" i="68"/>
  <c r="AE111" i="68"/>
  <c r="AE113" i="68"/>
  <c r="AE115" i="68"/>
  <c r="AE116" i="68"/>
  <c r="AE117" i="68"/>
  <c r="AE121" i="68"/>
  <c r="AE122" i="68"/>
  <c r="AE123" i="68"/>
  <c r="AE124" i="68"/>
  <c r="AE125" i="68"/>
  <c r="AE127" i="68"/>
  <c r="AE130" i="68"/>
  <c r="AE133" i="68"/>
  <c r="AE134" i="68"/>
  <c r="AE135" i="68"/>
  <c r="AE138" i="68"/>
  <c r="AE58" i="68"/>
  <c r="AE62" i="68"/>
  <c r="AE63" i="68"/>
  <c r="AE64" i="68"/>
  <c r="AE69" i="68"/>
  <c r="AE70" i="68"/>
  <c r="AE72" i="68"/>
  <c r="AE73" i="68"/>
  <c r="AE74" i="68"/>
  <c r="AE80" i="68"/>
  <c r="AE140" i="68"/>
  <c r="AE142" i="68"/>
  <c r="AE148" i="68"/>
  <c r="AE149" i="68"/>
  <c r="AE150" i="68"/>
  <c r="AE151" i="68"/>
  <c r="AE153" i="68"/>
  <c r="AE154" i="68"/>
  <c r="AE155" i="68"/>
  <c r="AE156" i="68"/>
  <c r="AE157" i="68"/>
  <c r="AE158" i="68"/>
  <c r="AE159" i="68"/>
  <c r="AE162" i="68"/>
  <c r="AE163" i="68"/>
  <c r="AE164" i="68"/>
  <c r="AE165" i="68"/>
  <c r="AE166" i="68"/>
  <c r="AE167" i="68"/>
  <c r="AD4" i="15"/>
  <c r="AC4" i="54"/>
  <c r="AC5" i="54"/>
  <c r="AC6" i="54"/>
  <c r="AC7" i="54"/>
  <c r="AC10" i="17"/>
  <c r="AB16" i="22" s="1"/>
  <c r="AF9" i="68"/>
  <c r="AF17" i="68"/>
  <c r="AF20" i="68"/>
  <c r="AF21" i="68"/>
  <c r="AF25" i="68"/>
  <c r="AF27" i="68"/>
  <c r="AF28" i="68"/>
  <c r="AF29" i="68"/>
  <c r="AF31" i="68"/>
  <c r="AF32" i="68"/>
  <c r="AF36" i="68"/>
  <c r="AF37" i="68"/>
  <c r="AF39" i="68"/>
  <c r="AF40" i="68"/>
  <c r="AF42" i="68"/>
  <c r="AF43" i="68"/>
  <c r="AF44" i="68"/>
  <c r="AF45" i="68"/>
  <c r="AF46" i="68"/>
  <c r="AF49" i="68"/>
  <c r="AF50" i="68"/>
  <c r="AF52" i="68"/>
  <c r="AF53" i="68"/>
  <c r="AF83" i="68"/>
  <c r="AF84" i="68"/>
  <c r="AF87" i="68"/>
  <c r="AF91" i="68"/>
  <c r="AF92" i="68"/>
  <c r="AF93" i="68"/>
  <c r="AF94" i="68"/>
  <c r="AF95" i="68"/>
  <c r="AF96" i="68"/>
  <c r="AF97" i="68"/>
  <c r="AF98" i="68"/>
  <c r="AF99" i="68"/>
  <c r="AF100" i="68"/>
  <c r="AF101" i="68"/>
  <c r="AF102" i="68"/>
  <c r="AF103" i="68"/>
  <c r="AF106" i="68"/>
  <c r="AF107" i="68"/>
  <c r="AF108" i="68"/>
  <c r="AF109" i="68"/>
  <c r="AF110" i="68"/>
  <c r="AF111" i="68"/>
  <c r="AF113" i="68"/>
  <c r="AF115" i="68"/>
  <c r="AF116" i="68"/>
  <c r="AF117" i="68"/>
  <c r="AF121" i="68"/>
  <c r="AF122" i="68"/>
  <c r="AF123" i="68"/>
  <c r="AF124" i="68"/>
  <c r="AF125" i="68"/>
  <c r="AF127" i="68"/>
  <c r="AF130" i="68"/>
  <c r="AF133" i="68"/>
  <c r="AF134" i="68"/>
  <c r="AF135" i="68"/>
  <c r="AF138" i="68"/>
  <c r="AF58" i="68"/>
  <c r="AF62" i="68"/>
  <c r="AF63" i="68"/>
  <c r="AF64" i="68"/>
  <c r="AF69" i="68"/>
  <c r="AF70" i="68"/>
  <c r="AF72" i="68"/>
  <c r="AF73" i="68"/>
  <c r="AF74" i="68"/>
  <c r="AF80" i="68"/>
  <c r="AF140" i="68"/>
  <c r="AF142" i="68"/>
  <c r="AF148" i="68"/>
  <c r="AF149" i="68"/>
  <c r="AF150" i="68"/>
  <c r="AF151" i="68"/>
  <c r="AF153" i="68"/>
  <c r="AF154" i="68"/>
  <c r="AF155" i="68"/>
  <c r="AF156" i="68"/>
  <c r="AF157" i="68"/>
  <c r="AF158" i="68"/>
  <c r="AF159" i="68"/>
  <c r="AF162" i="68"/>
  <c r="AF163" i="68"/>
  <c r="AF164" i="68"/>
  <c r="AF165" i="68"/>
  <c r="AF166" i="68"/>
  <c r="AF167" i="68"/>
  <c r="AE4" i="15"/>
  <c r="AC6" i="22" s="1"/>
  <c r="AD4" i="54"/>
  <c r="AD5" i="54"/>
  <c r="AD6" i="54"/>
  <c r="AD7" i="54"/>
  <c r="AD10" i="17"/>
  <c r="AC16" i="22" s="1"/>
  <c r="AG9" i="68"/>
  <c r="AG17" i="68"/>
  <c r="AG20" i="68"/>
  <c r="AG21" i="68"/>
  <c r="AG25" i="68"/>
  <c r="AG27" i="68"/>
  <c r="AG28" i="68"/>
  <c r="AG29" i="68"/>
  <c r="AG31" i="68"/>
  <c r="AG32" i="68"/>
  <c r="AG36" i="68"/>
  <c r="AG37" i="68"/>
  <c r="AG39" i="68"/>
  <c r="AG40" i="68"/>
  <c r="AG42" i="68"/>
  <c r="AG43" i="68"/>
  <c r="AG44" i="68"/>
  <c r="AG45" i="68"/>
  <c r="AG46" i="68"/>
  <c r="AG49" i="68"/>
  <c r="AG50" i="68"/>
  <c r="AG52" i="68"/>
  <c r="AG53" i="68"/>
  <c r="AG83" i="68"/>
  <c r="AG84" i="68"/>
  <c r="AG87" i="68"/>
  <c r="AG91" i="68"/>
  <c r="AG92" i="68"/>
  <c r="AG93" i="68"/>
  <c r="AG94" i="68"/>
  <c r="AG95" i="68"/>
  <c r="AG96" i="68"/>
  <c r="AG97" i="68"/>
  <c r="AG98" i="68"/>
  <c r="AG99" i="68"/>
  <c r="AG100" i="68"/>
  <c r="AG101" i="68"/>
  <c r="AG102" i="68"/>
  <c r="AG103" i="68"/>
  <c r="AG106" i="68"/>
  <c r="AG107" i="68"/>
  <c r="AG108" i="68"/>
  <c r="AG109" i="68"/>
  <c r="AG110" i="68"/>
  <c r="AG111" i="68"/>
  <c r="AG113" i="68"/>
  <c r="AG115" i="68"/>
  <c r="AG116" i="68"/>
  <c r="AG117" i="68"/>
  <c r="AG121" i="68"/>
  <c r="AG122" i="68"/>
  <c r="AG123" i="68"/>
  <c r="AG124" i="68"/>
  <c r="AG125" i="68"/>
  <c r="AG127" i="68"/>
  <c r="AG130" i="68"/>
  <c r="AG133" i="68"/>
  <c r="AG134" i="68"/>
  <c r="AG135" i="68"/>
  <c r="AG138" i="68"/>
  <c r="AG58" i="68"/>
  <c r="AG62" i="68"/>
  <c r="AG63" i="68"/>
  <c r="AG64" i="68"/>
  <c r="AG69" i="68"/>
  <c r="AG70" i="68"/>
  <c r="AG72" i="68"/>
  <c r="AG73" i="68"/>
  <c r="AG74" i="68"/>
  <c r="AG80" i="68"/>
  <c r="AG140" i="68"/>
  <c r="AG142" i="68"/>
  <c r="AG148" i="68"/>
  <c r="AG149" i="68"/>
  <c r="AG150" i="68"/>
  <c r="AG151" i="68"/>
  <c r="AG153" i="68"/>
  <c r="AG154" i="68"/>
  <c r="AG155" i="68"/>
  <c r="AG156" i="68"/>
  <c r="AG157" i="68"/>
  <c r="AG158" i="68"/>
  <c r="AG159" i="68"/>
  <c r="AG162" i="68"/>
  <c r="AG163" i="68"/>
  <c r="AG164" i="68"/>
  <c r="AG165" i="68"/>
  <c r="AG166" i="68"/>
  <c r="AG167" i="68"/>
  <c r="AF4" i="15"/>
  <c r="AE4" i="54"/>
  <c r="AE5" i="54"/>
  <c r="AE6" i="54"/>
  <c r="AE7" i="54"/>
  <c r="AE10" i="17"/>
  <c r="AD16" i="22" s="1"/>
  <c r="AH9" i="68"/>
  <c r="AH17" i="68"/>
  <c r="AH20" i="68"/>
  <c r="AH21" i="68"/>
  <c r="AH25" i="68"/>
  <c r="AH27" i="68"/>
  <c r="AH28" i="68"/>
  <c r="AH29" i="68"/>
  <c r="AH31" i="68"/>
  <c r="AH32" i="68"/>
  <c r="AH36" i="68"/>
  <c r="AH37" i="68"/>
  <c r="AH39" i="68"/>
  <c r="AH40" i="68"/>
  <c r="AH42" i="68"/>
  <c r="AH43" i="68"/>
  <c r="AH44" i="68"/>
  <c r="AH45" i="68"/>
  <c r="AH46" i="68"/>
  <c r="AH49" i="68"/>
  <c r="AH50" i="68"/>
  <c r="AH52" i="68"/>
  <c r="AH53" i="68"/>
  <c r="AH83" i="68"/>
  <c r="AH84" i="68"/>
  <c r="AH87" i="68"/>
  <c r="AH91" i="68"/>
  <c r="AH92" i="68"/>
  <c r="AH93" i="68"/>
  <c r="AH94" i="68"/>
  <c r="AH95" i="68"/>
  <c r="AH96" i="68"/>
  <c r="AH97" i="68"/>
  <c r="AH98" i="68"/>
  <c r="AH99" i="68"/>
  <c r="AH100" i="68"/>
  <c r="AH101" i="68"/>
  <c r="AH102" i="68"/>
  <c r="AH103" i="68"/>
  <c r="AH106" i="68"/>
  <c r="AH107" i="68"/>
  <c r="AH108" i="68"/>
  <c r="AH109" i="68"/>
  <c r="AH110" i="68"/>
  <c r="AH111" i="68"/>
  <c r="AH113" i="68"/>
  <c r="AH115" i="68"/>
  <c r="AH116" i="68"/>
  <c r="AH117" i="68"/>
  <c r="AH121" i="68"/>
  <c r="AH122" i="68"/>
  <c r="AH123" i="68"/>
  <c r="AH124" i="68"/>
  <c r="AH125" i="68"/>
  <c r="AH127" i="68"/>
  <c r="AH130" i="68"/>
  <c r="AH133" i="68"/>
  <c r="AH134" i="68"/>
  <c r="AH135" i="68"/>
  <c r="AH138" i="68"/>
  <c r="AH58" i="68"/>
  <c r="AH62" i="68"/>
  <c r="AH63" i="68"/>
  <c r="AH64" i="68"/>
  <c r="AH69" i="68"/>
  <c r="AH70" i="68"/>
  <c r="AH72" i="68"/>
  <c r="AH73" i="68"/>
  <c r="AH74" i="68"/>
  <c r="AH80" i="68"/>
  <c r="AH140" i="68"/>
  <c r="AH142" i="68"/>
  <c r="AH148" i="68"/>
  <c r="AH149" i="68"/>
  <c r="AH150" i="68"/>
  <c r="AH151" i="68"/>
  <c r="AH153" i="68"/>
  <c r="AH154" i="68"/>
  <c r="AH155" i="68"/>
  <c r="AH156" i="68"/>
  <c r="AH157" i="68"/>
  <c r="AH158" i="68"/>
  <c r="AH159" i="68"/>
  <c r="AH162" i="68"/>
  <c r="AH163" i="68"/>
  <c r="AH164" i="68"/>
  <c r="AH165" i="68"/>
  <c r="AH166" i="68"/>
  <c r="AH167" i="68"/>
  <c r="AG4" i="15"/>
  <c r="AF4" i="54"/>
  <c r="AF5" i="54"/>
  <c r="AF6" i="54"/>
  <c r="AF7" i="54"/>
  <c r="AF10" i="17"/>
  <c r="AE16" i="22" s="1"/>
  <c r="AI9" i="68"/>
  <c r="AI17" i="68"/>
  <c r="AI20" i="68"/>
  <c r="AI21" i="68"/>
  <c r="AI25" i="68"/>
  <c r="AI27" i="68"/>
  <c r="AI28" i="68"/>
  <c r="AI29" i="68"/>
  <c r="AI31" i="68"/>
  <c r="AI32" i="68"/>
  <c r="AI36" i="68"/>
  <c r="AI37" i="68"/>
  <c r="AI39" i="68"/>
  <c r="AI40" i="68"/>
  <c r="AI42" i="68"/>
  <c r="AI43" i="68"/>
  <c r="AI44" i="68"/>
  <c r="AI45" i="68"/>
  <c r="AI46" i="68"/>
  <c r="AI49" i="68"/>
  <c r="AI50" i="68"/>
  <c r="AI52" i="68"/>
  <c r="AI53" i="68"/>
  <c r="AI83" i="68"/>
  <c r="AI84" i="68"/>
  <c r="AI87" i="68"/>
  <c r="AI91" i="68"/>
  <c r="AI92" i="68"/>
  <c r="AI93" i="68"/>
  <c r="AI94" i="68"/>
  <c r="AI95" i="68"/>
  <c r="AI96" i="68"/>
  <c r="AI97" i="68"/>
  <c r="AI98" i="68"/>
  <c r="AI99" i="68"/>
  <c r="AI100" i="68"/>
  <c r="AI101" i="68"/>
  <c r="AI102" i="68"/>
  <c r="AI103" i="68"/>
  <c r="AI106" i="68"/>
  <c r="AI107" i="68"/>
  <c r="AI108" i="68"/>
  <c r="AI109" i="68"/>
  <c r="AI110" i="68"/>
  <c r="AI111" i="68"/>
  <c r="AI113" i="68"/>
  <c r="AI115" i="68"/>
  <c r="AI116" i="68"/>
  <c r="AI117" i="68"/>
  <c r="AI121" i="68"/>
  <c r="AI122" i="68"/>
  <c r="AI123" i="68"/>
  <c r="AI124" i="68"/>
  <c r="AI125" i="68"/>
  <c r="AI127" i="68"/>
  <c r="AI130" i="68"/>
  <c r="AI133" i="68"/>
  <c r="AI134" i="68"/>
  <c r="AI135" i="68"/>
  <c r="AI138" i="68"/>
  <c r="AI58" i="68"/>
  <c r="AI62" i="68"/>
  <c r="AI63" i="68"/>
  <c r="AI64" i="68"/>
  <c r="AI69" i="68"/>
  <c r="AI70" i="68"/>
  <c r="AI72" i="68"/>
  <c r="AI73" i="68"/>
  <c r="AI74" i="68"/>
  <c r="AI80" i="68"/>
  <c r="AI140" i="68"/>
  <c r="AI142" i="68"/>
  <c r="AI148" i="68"/>
  <c r="AI149" i="68"/>
  <c r="AI150" i="68"/>
  <c r="AI151" i="68"/>
  <c r="AI153" i="68"/>
  <c r="AI154" i="68"/>
  <c r="AI155" i="68"/>
  <c r="AI156" i="68"/>
  <c r="AI157" i="68"/>
  <c r="AI158" i="68"/>
  <c r="AI159" i="68"/>
  <c r="AI162" i="68"/>
  <c r="AI163" i="68"/>
  <c r="AI164" i="68"/>
  <c r="AI165" i="68"/>
  <c r="AI166" i="68"/>
  <c r="AI167" i="68"/>
  <c r="AH4" i="15"/>
  <c r="AG4" i="54"/>
  <c r="AG5" i="54"/>
  <c r="AG10" i="17"/>
  <c r="AF16" i="22" s="1"/>
  <c r="AJ9" i="68"/>
  <c r="AJ17" i="68"/>
  <c r="AJ20" i="68"/>
  <c r="AJ21" i="68"/>
  <c r="AJ25" i="68"/>
  <c r="AJ27" i="68"/>
  <c r="AJ28" i="68"/>
  <c r="AJ29" i="68"/>
  <c r="AJ31" i="68"/>
  <c r="AJ32" i="68"/>
  <c r="AJ36" i="68"/>
  <c r="AJ37" i="68"/>
  <c r="AJ39" i="68"/>
  <c r="AJ40" i="68"/>
  <c r="AJ42" i="68"/>
  <c r="AJ43" i="68"/>
  <c r="AJ44" i="68"/>
  <c r="AJ45" i="68"/>
  <c r="AJ46" i="68"/>
  <c r="AJ49" i="68"/>
  <c r="AJ50" i="68"/>
  <c r="AJ52" i="68"/>
  <c r="AJ53" i="68"/>
  <c r="AJ83" i="68"/>
  <c r="AJ84" i="68"/>
  <c r="AJ87" i="68"/>
  <c r="AJ91" i="68"/>
  <c r="AJ92" i="68"/>
  <c r="AJ93" i="68"/>
  <c r="AJ94" i="68"/>
  <c r="AJ95" i="68"/>
  <c r="AJ96" i="68"/>
  <c r="AJ97" i="68"/>
  <c r="AJ98" i="68"/>
  <c r="AJ99" i="68"/>
  <c r="AJ100" i="68"/>
  <c r="AJ101" i="68"/>
  <c r="AJ102" i="68"/>
  <c r="AJ103" i="68"/>
  <c r="AJ106" i="68"/>
  <c r="AJ107" i="68"/>
  <c r="AJ108" i="68"/>
  <c r="AJ109" i="68"/>
  <c r="AJ110" i="68"/>
  <c r="AJ111" i="68"/>
  <c r="AJ113" i="68"/>
  <c r="AJ115" i="68"/>
  <c r="AJ116" i="68"/>
  <c r="AJ117" i="68"/>
  <c r="AJ121" i="68"/>
  <c r="AJ122" i="68"/>
  <c r="AJ123" i="68"/>
  <c r="AJ124" i="68"/>
  <c r="AJ125" i="68"/>
  <c r="AJ127" i="68"/>
  <c r="AJ130" i="68"/>
  <c r="AJ133" i="68"/>
  <c r="AJ134" i="68"/>
  <c r="AJ135" i="68"/>
  <c r="AJ138" i="68"/>
  <c r="AJ58" i="68"/>
  <c r="AJ62" i="68"/>
  <c r="AJ63" i="68"/>
  <c r="AJ64" i="68"/>
  <c r="AJ69" i="68"/>
  <c r="AJ70" i="68"/>
  <c r="AJ72" i="68"/>
  <c r="AJ73" i="68"/>
  <c r="AJ74" i="68"/>
  <c r="AJ80" i="68"/>
  <c r="AJ140" i="68"/>
  <c r="AJ142" i="68"/>
  <c r="AJ148" i="68"/>
  <c r="AJ149" i="68"/>
  <c r="AJ150" i="68"/>
  <c r="AJ151" i="68"/>
  <c r="AJ153" i="68"/>
  <c r="AJ154" i="68"/>
  <c r="AJ155" i="68"/>
  <c r="AJ156" i="68"/>
  <c r="AJ157" i="68"/>
  <c r="AJ158" i="68"/>
  <c r="AJ159" i="68"/>
  <c r="AJ162" i="68"/>
  <c r="AJ163" i="68"/>
  <c r="AJ164" i="68"/>
  <c r="AJ165" i="68"/>
  <c r="AJ166" i="68"/>
  <c r="AJ167" i="68"/>
  <c r="O7" i="57"/>
  <c r="J24" i="22" s="1"/>
  <c r="P7" i="57"/>
  <c r="K24" i="22" s="1"/>
  <c r="Q7" i="57"/>
  <c r="L24" i="22" s="1"/>
  <c r="R7" i="57"/>
  <c r="M24" i="22" s="1"/>
  <c r="S7" i="57"/>
  <c r="N24" i="22" s="1"/>
  <c r="T7" i="57"/>
  <c r="O24" i="22" s="1"/>
  <c r="U7" i="57"/>
  <c r="P24" i="22" s="1"/>
  <c r="V7" i="57"/>
  <c r="Q24" i="22" s="1"/>
  <c r="W7" i="57"/>
  <c r="R24" i="22" s="1"/>
  <c r="X7" i="57"/>
  <c r="S24" i="22" s="1"/>
  <c r="O6" i="70"/>
  <c r="P6" i="70"/>
  <c r="Q6" i="70"/>
  <c r="R6" i="70"/>
  <c r="S6" i="70"/>
  <c r="T6" i="70"/>
  <c r="U6" i="70"/>
  <c r="V6" i="70"/>
  <c r="W6" i="70"/>
  <c r="X6" i="70"/>
  <c r="Y6" i="70"/>
  <c r="Z6" i="70"/>
  <c r="AA6" i="70"/>
  <c r="AB6" i="70"/>
  <c r="AC6" i="70"/>
  <c r="AD6" i="70"/>
  <c r="AE6" i="70"/>
  <c r="AF6" i="70"/>
  <c r="AG6" i="70"/>
  <c r="AH6" i="70"/>
  <c r="AI6" i="70"/>
  <c r="AJ6" i="70"/>
  <c r="AK6" i="70"/>
  <c r="O208" i="70"/>
  <c r="J37" i="22" s="1"/>
  <c r="P208" i="70"/>
  <c r="Q208" i="70"/>
  <c r="R208" i="70"/>
  <c r="S208" i="70"/>
  <c r="N37" i="22" s="1"/>
  <c r="T208" i="70"/>
  <c r="U208" i="70"/>
  <c r="V208" i="70"/>
  <c r="W208" i="70"/>
  <c r="R37" i="22" s="1"/>
  <c r="X208" i="70"/>
  <c r="Y208" i="70"/>
  <c r="Z208" i="70"/>
  <c r="AA208" i="70"/>
  <c r="V37" i="22" s="1"/>
  <c r="AB208" i="70"/>
  <c r="AC208" i="70"/>
  <c r="AD208" i="70"/>
  <c r="AE208" i="70"/>
  <c r="Z37" i="22" s="1"/>
  <c r="AG208" i="70"/>
  <c r="AH208" i="70"/>
  <c r="AI208" i="70"/>
  <c r="AJ208" i="70"/>
  <c r="AE37" i="22" s="1"/>
  <c r="AK208" i="70"/>
  <c r="J7" i="57"/>
  <c r="E24" i="22" s="1"/>
  <c r="J34" i="57"/>
  <c r="E25" i="22" s="1"/>
  <c r="J47" i="57"/>
  <c r="E26" i="22" s="1"/>
  <c r="J140" i="57"/>
  <c r="E29" i="22" s="1"/>
  <c r="J81" i="57"/>
  <c r="E28" i="22" s="1"/>
  <c r="J55" i="57"/>
  <c r="E27" i="22" s="1"/>
  <c r="J183" i="57"/>
  <c r="E33" i="22" s="1"/>
  <c r="J228" i="57"/>
  <c r="J226" i="57" s="1"/>
  <c r="J237" i="57"/>
  <c r="J235" i="57" s="1"/>
  <c r="J233" i="57" s="1"/>
  <c r="J6" i="70"/>
  <c r="J33" i="70"/>
  <c r="J47" i="70"/>
  <c r="J55" i="70"/>
  <c r="J82" i="70"/>
  <c r="J141" i="70"/>
  <c r="J183" i="70"/>
  <c r="J208" i="70"/>
  <c r="E37" i="22" s="1"/>
  <c r="K7" i="57"/>
  <c r="F24" i="22" s="1"/>
  <c r="K34" i="57"/>
  <c r="F25" i="22" s="1"/>
  <c r="K47" i="57"/>
  <c r="F26" i="22" s="1"/>
  <c r="K140" i="57"/>
  <c r="F29" i="22" s="1"/>
  <c r="K81" i="57"/>
  <c r="F28" i="22" s="1"/>
  <c r="K55" i="57"/>
  <c r="F27" i="22" s="1"/>
  <c r="K183" i="57"/>
  <c r="F33" i="22" s="1"/>
  <c r="K228" i="57"/>
  <c r="K226" i="57" s="1"/>
  <c r="K237" i="57"/>
  <c r="K235" i="57" s="1"/>
  <c r="K233" i="57" s="1"/>
  <c r="K6" i="70"/>
  <c r="K33" i="70"/>
  <c r="K47" i="70"/>
  <c r="K55" i="70"/>
  <c r="K82" i="70"/>
  <c r="K141" i="70"/>
  <c r="K183" i="70"/>
  <c r="K208" i="70"/>
  <c r="F37" i="22" s="1"/>
  <c r="L7" i="57"/>
  <c r="G24" i="22" s="1"/>
  <c r="L34" i="57"/>
  <c r="G25" i="22" s="1"/>
  <c r="L47" i="57"/>
  <c r="G26" i="22" s="1"/>
  <c r="L140" i="57"/>
  <c r="G29" i="22" s="1"/>
  <c r="L81" i="57"/>
  <c r="G28" i="22" s="1"/>
  <c r="L55" i="57"/>
  <c r="G27" i="22" s="1"/>
  <c r="L183" i="57"/>
  <c r="G33" i="22" s="1"/>
  <c r="L228" i="57"/>
  <c r="L226" i="57" s="1"/>
  <c r="L237" i="57"/>
  <c r="L235" i="57" s="1"/>
  <c r="L233" i="57" s="1"/>
  <c r="L6" i="70"/>
  <c r="L33" i="70"/>
  <c r="L47" i="70"/>
  <c r="L55" i="70"/>
  <c r="L82" i="70"/>
  <c r="L141" i="70"/>
  <c r="L183" i="70"/>
  <c r="L208" i="70"/>
  <c r="G37" i="22" s="1"/>
  <c r="M7" i="57"/>
  <c r="H24" i="22" s="1"/>
  <c r="M34" i="57"/>
  <c r="H25" i="22" s="1"/>
  <c r="M47" i="57"/>
  <c r="H26" i="22" s="1"/>
  <c r="M140" i="57"/>
  <c r="H29" i="22" s="1"/>
  <c r="M81" i="57"/>
  <c r="H28" i="22" s="1"/>
  <c r="M55" i="57"/>
  <c r="H27" i="22" s="1"/>
  <c r="M183" i="57"/>
  <c r="H33" i="22" s="1"/>
  <c r="M228" i="57"/>
  <c r="M226" i="57" s="1"/>
  <c r="M237" i="57"/>
  <c r="M235" i="57" s="1"/>
  <c r="M233" i="57" s="1"/>
  <c r="M6" i="70"/>
  <c r="M33" i="70"/>
  <c r="M47" i="70"/>
  <c r="M55" i="70"/>
  <c r="M82" i="70"/>
  <c r="M141" i="70"/>
  <c r="M183" i="70"/>
  <c r="M208" i="70"/>
  <c r="H37" i="22" s="1"/>
  <c r="N7" i="57"/>
  <c r="I24" i="22" s="1"/>
  <c r="N34" i="57"/>
  <c r="I25" i="22" s="1"/>
  <c r="N47" i="57"/>
  <c r="I26" i="22" s="1"/>
  <c r="N140" i="57"/>
  <c r="I29" i="22" s="1"/>
  <c r="N81" i="57"/>
  <c r="I28" i="22" s="1"/>
  <c r="N55" i="57"/>
  <c r="I27" i="22" s="1"/>
  <c r="N183" i="57"/>
  <c r="I33" i="22" s="1"/>
  <c r="N228" i="57"/>
  <c r="N226" i="57" s="1"/>
  <c r="N237" i="57"/>
  <c r="N235" i="57" s="1"/>
  <c r="N233" i="57" s="1"/>
  <c r="N6" i="70"/>
  <c r="N33" i="70"/>
  <c r="N47" i="70"/>
  <c r="N55" i="70"/>
  <c r="N82" i="70"/>
  <c r="N141" i="70"/>
  <c r="N183" i="70"/>
  <c r="N208" i="70"/>
  <c r="I37" i="22" s="1"/>
  <c r="O228" i="57"/>
  <c r="O226" i="57" s="1"/>
  <c r="O237" i="57"/>
  <c r="O235" i="57" s="1"/>
  <c r="P228" i="57"/>
  <c r="P226" i="57" s="1"/>
  <c r="Q228" i="57"/>
  <c r="Q226" i="57" s="1"/>
  <c r="Q237" i="57"/>
  <c r="Q235" i="57" s="1"/>
  <c r="R228" i="57"/>
  <c r="R226" i="57" s="1"/>
  <c r="R237" i="57"/>
  <c r="R235" i="57" s="1"/>
  <c r="S228" i="57"/>
  <c r="S226" i="57" s="1"/>
  <c r="S237" i="57"/>
  <c r="S235" i="57" s="1"/>
  <c r="T228" i="57"/>
  <c r="T226" i="57" s="1"/>
  <c r="T237" i="57"/>
  <c r="T235" i="57" s="1"/>
  <c r="U228" i="57"/>
  <c r="U226" i="57" s="1"/>
  <c r="U237" i="57"/>
  <c r="U235" i="57" s="1"/>
  <c r="V228" i="57"/>
  <c r="V226" i="57" s="1"/>
  <c r="V237" i="57"/>
  <c r="V235" i="57" s="1"/>
  <c r="W228" i="57"/>
  <c r="W226" i="57" s="1"/>
  <c r="W237" i="57"/>
  <c r="W235" i="57" s="1"/>
  <c r="X228" i="57"/>
  <c r="X226" i="57" s="1"/>
  <c r="X237" i="57"/>
  <c r="X235" i="57" s="1"/>
  <c r="G5" i="64"/>
  <c r="G37" i="64"/>
  <c r="H5" i="64"/>
  <c r="H37" i="64"/>
  <c r="I5" i="64"/>
  <c r="I37" i="64"/>
  <c r="J5" i="64"/>
  <c r="J37" i="64"/>
  <c r="K5" i="64"/>
  <c r="K37" i="64"/>
  <c r="P228" i="4"/>
  <c r="P226" i="4" s="1"/>
  <c r="P237" i="4"/>
  <c r="P235" i="4" s="1"/>
  <c r="K46" i="2"/>
  <c r="K54" i="2"/>
  <c r="K50" i="2" s="1"/>
  <c r="L46" i="2"/>
  <c r="L54" i="2"/>
  <c r="L50" i="2" s="1"/>
  <c r="K22" i="6"/>
  <c r="L55" i="66"/>
  <c r="M55" i="66"/>
  <c r="L47" i="66"/>
  <c r="M47" i="66"/>
  <c r="K34" i="66"/>
  <c r="L34" i="66"/>
  <c r="M34" i="66"/>
  <c r="Q228" i="4"/>
  <c r="Q226" i="4" s="1"/>
  <c r="Q237" i="4"/>
  <c r="Q235" i="4" s="1"/>
  <c r="L72" i="2"/>
  <c r="L63" i="2" s="1"/>
  <c r="R228" i="4"/>
  <c r="R226" i="4" s="1"/>
  <c r="R237" i="4"/>
  <c r="R235" i="4" s="1"/>
  <c r="V8" i="6"/>
  <c r="T228" i="4"/>
  <c r="T226" i="4" s="1"/>
  <c r="T237" i="4"/>
  <c r="T235" i="4" s="1"/>
  <c r="S8" i="6"/>
  <c r="U228" i="4"/>
  <c r="U226" i="4" s="1"/>
  <c r="U237" i="4"/>
  <c r="U235" i="4" s="1"/>
  <c r="V228" i="4"/>
  <c r="V226" i="4" s="1"/>
  <c r="V237" i="4"/>
  <c r="V235" i="4" s="1"/>
  <c r="N183" i="4"/>
  <c r="N228" i="4"/>
  <c r="N226" i="4" s="1"/>
  <c r="N237" i="4"/>
  <c r="N235" i="4" s="1"/>
  <c r="N233" i="4" s="1"/>
  <c r="S228" i="4"/>
  <c r="S226" i="4" s="1"/>
  <c r="S237" i="4"/>
  <c r="S235" i="4" s="1"/>
  <c r="N55" i="4"/>
  <c r="M47" i="4"/>
  <c r="N47" i="4"/>
  <c r="L34" i="4"/>
  <c r="M34" i="4"/>
  <c r="N34" i="4"/>
  <c r="W228" i="4"/>
  <c r="W226" i="4" s="1"/>
  <c r="W237" i="4"/>
  <c r="W235" i="4" s="1"/>
  <c r="X228" i="4"/>
  <c r="X226" i="4" s="1"/>
  <c r="X237" i="4"/>
  <c r="X235" i="4" s="1"/>
  <c r="Y228" i="4"/>
  <c r="Y226" i="4" s="1"/>
  <c r="Y237" i="4"/>
  <c r="Y235" i="4" s="1"/>
  <c r="Z228" i="4"/>
  <c r="Z226" i="4" s="1"/>
  <c r="Z237" i="4"/>
  <c r="Z235" i="4" s="1"/>
  <c r="AA228" i="4"/>
  <c r="AA226" i="4" s="1"/>
  <c r="AA237" i="4"/>
  <c r="AA235" i="4" s="1"/>
  <c r="AB228" i="4"/>
  <c r="AB226" i="4" s="1"/>
  <c r="AB237" i="4"/>
  <c r="AB235" i="4" s="1"/>
  <c r="AC228" i="4"/>
  <c r="AC226" i="4" s="1"/>
  <c r="AC237" i="4"/>
  <c r="AC235" i="4" s="1"/>
  <c r="AE58" i="64"/>
  <c r="AF58" i="64"/>
  <c r="AK220" i="57"/>
  <c r="AK219" i="57"/>
  <c r="AK217" i="57"/>
  <c r="AK211" i="57"/>
  <c r="AK210" i="57"/>
  <c r="AJ237" i="4"/>
  <c r="AJ235" i="4" s="1"/>
  <c r="AJ228" i="4"/>
  <c r="AJ226" i="4" s="1"/>
  <c r="AJ218" i="4"/>
  <c r="AJ216" i="4" s="1"/>
  <c r="AJ209" i="4"/>
  <c r="AJ207" i="4" s="1"/>
  <c r="AJ7" i="4"/>
  <c r="AG3" i="48"/>
  <c r="O4" i="63"/>
  <c r="N19" i="22" s="1"/>
  <c r="K5" i="17"/>
  <c r="K6" i="17"/>
  <c r="K7" i="17"/>
  <c r="L5" i="17"/>
  <c r="L6" i="17"/>
  <c r="L7" i="17"/>
  <c r="M5" i="17"/>
  <c r="M6" i="17"/>
  <c r="M7" i="17"/>
  <c r="N5" i="17"/>
  <c r="N6" i="17"/>
  <c r="N7" i="17"/>
  <c r="O5" i="17"/>
  <c r="O6" i="17"/>
  <c r="O7" i="17"/>
  <c r="P5" i="17"/>
  <c r="P6" i="17"/>
  <c r="P7" i="17"/>
  <c r="Q5" i="17"/>
  <c r="Q6" i="17"/>
  <c r="Q7" i="17"/>
  <c r="R5" i="17"/>
  <c r="R6" i="17"/>
  <c r="R7" i="17"/>
  <c r="S5" i="17"/>
  <c r="S6" i="17"/>
  <c r="S7" i="17"/>
  <c r="T5" i="17"/>
  <c r="T6" i="17"/>
  <c r="T7" i="17"/>
  <c r="U5" i="17"/>
  <c r="U6" i="17"/>
  <c r="U7" i="17"/>
  <c r="V5" i="17"/>
  <c r="V6" i="17"/>
  <c r="V7" i="17"/>
  <c r="W5" i="17"/>
  <c r="W6" i="17"/>
  <c r="W7" i="17"/>
  <c r="X5" i="17"/>
  <c r="X6" i="17"/>
  <c r="X7" i="17"/>
  <c r="Y5" i="17"/>
  <c r="Y6" i="17"/>
  <c r="Y7" i="17"/>
  <c r="Z5" i="17"/>
  <c r="Z6" i="17"/>
  <c r="Z7" i="17"/>
  <c r="AA5" i="17"/>
  <c r="AA6" i="17"/>
  <c r="AA7" i="17"/>
  <c r="AB5" i="17"/>
  <c r="AB6" i="17"/>
  <c r="AB7" i="17"/>
  <c r="AC5" i="17"/>
  <c r="AC6" i="17"/>
  <c r="AC7" i="17"/>
  <c r="AD5" i="17"/>
  <c r="AD6" i="17"/>
  <c r="AD7" i="17"/>
  <c r="AE5" i="17"/>
  <c r="AE6" i="17"/>
  <c r="AE7" i="17"/>
  <c r="AG5" i="17"/>
  <c r="AG6" i="17"/>
  <c r="AG7" i="17"/>
  <c r="AG4" i="3"/>
  <c r="AI110" i="52"/>
  <c r="AI109" i="52"/>
  <c r="AI108" i="52"/>
  <c r="AI107" i="52"/>
  <c r="AI96" i="52"/>
  <c r="AI95" i="52"/>
  <c r="AI94" i="52"/>
  <c r="AI92" i="52"/>
  <c r="AI61" i="52"/>
  <c r="AI38" i="52"/>
  <c r="AI37" i="52"/>
  <c r="AI6" i="2"/>
  <c r="AH58" i="64"/>
  <c r="AI8" i="6"/>
  <c r="AJ7" i="66"/>
  <c r="AK218" i="4"/>
  <c r="AK216" i="4" s="1"/>
  <c r="AK209" i="4"/>
  <c r="AK207" i="4" s="1"/>
  <c r="AK7" i="4"/>
  <c r="AK5" i="4" s="1"/>
  <c r="AF5" i="17"/>
  <c r="AF6" i="17"/>
  <c r="AF7" i="17"/>
  <c r="E42" i="22"/>
  <c r="F42" i="22"/>
  <c r="G42" i="22"/>
  <c r="H42" i="22"/>
  <c r="I42" i="22"/>
  <c r="O42" i="22"/>
  <c r="AH228" i="4"/>
  <c r="AH226" i="4" s="1"/>
  <c r="AH237" i="4"/>
  <c r="AH235" i="4" s="1"/>
  <c r="G58" i="64"/>
  <c r="H58" i="64"/>
  <c r="I58" i="64"/>
  <c r="J58" i="64"/>
  <c r="K58" i="64"/>
  <c r="L58" i="64"/>
  <c r="N58" i="64"/>
  <c r="O58" i="64"/>
  <c r="P58" i="64"/>
  <c r="Q58" i="64"/>
  <c r="R58" i="64"/>
  <c r="S58" i="64"/>
  <c r="T58" i="64"/>
  <c r="U58" i="64"/>
  <c r="W58" i="64"/>
  <c r="X58" i="64"/>
  <c r="Y58" i="64"/>
  <c r="Z58" i="64"/>
  <c r="AA58" i="64"/>
  <c r="AB58" i="64"/>
  <c r="AC58" i="64"/>
  <c r="AD58" i="64"/>
  <c r="J7" i="4"/>
  <c r="J34" i="4"/>
  <c r="J47" i="4"/>
  <c r="J140" i="4"/>
  <c r="J81" i="4"/>
  <c r="J55" i="4"/>
  <c r="J183" i="4"/>
  <c r="J228" i="4"/>
  <c r="J226" i="4" s="1"/>
  <c r="J237" i="4"/>
  <c r="J235" i="4" s="1"/>
  <c r="J233" i="4" s="1"/>
  <c r="K7" i="4"/>
  <c r="K34" i="4"/>
  <c r="K47" i="4"/>
  <c r="K140" i="4"/>
  <c r="K81" i="4"/>
  <c r="K55" i="4"/>
  <c r="K183" i="4"/>
  <c r="K228" i="4"/>
  <c r="K226" i="4" s="1"/>
  <c r="K237" i="4"/>
  <c r="K235" i="4" s="1"/>
  <c r="K233" i="4" s="1"/>
  <c r="L7" i="4"/>
  <c r="L47" i="4"/>
  <c r="L140" i="4"/>
  <c r="L81" i="4"/>
  <c r="L55" i="4"/>
  <c r="L183" i="4"/>
  <c r="L228" i="4"/>
  <c r="L226" i="4" s="1"/>
  <c r="L237" i="4"/>
  <c r="L235" i="4" s="1"/>
  <c r="L233" i="4" s="1"/>
  <c r="M7" i="4"/>
  <c r="M140" i="4"/>
  <c r="M81" i="4"/>
  <c r="M55" i="4"/>
  <c r="M183" i="4"/>
  <c r="M228" i="4"/>
  <c r="M226" i="4" s="1"/>
  <c r="M237" i="4"/>
  <c r="M235" i="4" s="1"/>
  <c r="M233" i="4" s="1"/>
  <c r="N7" i="4"/>
  <c r="N140" i="4"/>
  <c r="N81" i="4"/>
  <c r="O7" i="4"/>
  <c r="O5" i="4" s="1"/>
  <c r="P7" i="4"/>
  <c r="P5" i="4" s="1"/>
  <c r="Q7" i="4"/>
  <c r="Q5" i="4" s="1"/>
  <c r="R7" i="4"/>
  <c r="S7" i="4"/>
  <c r="S5" i="4" s="1"/>
  <c r="T7" i="4"/>
  <c r="U7" i="4"/>
  <c r="V7" i="4"/>
  <c r="V5" i="4" s="1"/>
  <c r="W7" i="4"/>
  <c r="W5" i="4" s="1"/>
  <c r="X7" i="4"/>
  <c r="X5" i="4" s="1"/>
  <c r="Y7" i="4"/>
  <c r="Y5" i="4" s="1"/>
  <c r="Z7" i="4"/>
  <c r="Z5" i="4" s="1"/>
  <c r="AA7" i="4"/>
  <c r="AA5" i="4" s="1"/>
  <c r="AB7" i="4"/>
  <c r="AB5" i="4" s="1"/>
  <c r="AC7" i="4"/>
  <c r="AD7" i="4"/>
  <c r="AD5" i="4" s="1"/>
  <c r="AD228" i="4"/>
  <c r="AD226" i="4" s="1"/>
  <c r="AD237" i="4"/>
  <c r="AD235" i="4" s="1"/>
  <c r="AE7" i="4"/>
  <c r="AE5" i="4" s="1"/>
  <c r="AE228" i="4"/>
  <c r="AE226" i="4" s="1"/>
  <c r="AE237" i="4"/>
  <c r="AE235" i="4" s="1"/>
  <c r="AF7" i="4"/>
  <c r="AF5" i="4" s="1"/>
  <c r="AF228" i="4"/>
  <c r="AF226" i="4" s="1"/>
  <c r="AF237" i="4"/>
  <c r="AF235" i="4" s="1"/>
  <c r="AG7" i="4"/>
  <c r="AG228" i="4"/>
  <c r="AG226" i="4" s="1"/>
  <c r="AG237" i="4"/>
  <c r="AG235" i="4" s="1"/>
  <c r="AH7" i="4"/>
  <c r="AI7" i="4"/>
  <c r="AI228" i="4"/>
  <c r="AI226" i="4" s="1"/>
  <c r="AI237" i="4"/>
  <c r="AI235" i="4" s="1"/>
  <c r="AH209" i="4"/>
  <c r="AH207" i="4" s="1"/>
  <c r="AH218" i="4"/>
  <c r="AH216" i="4" s="1"/>
  <c r="AI209" i="4"/>
  <c r="AI207" i="4" s="1"/>
  <c r="AI218" i="4"/>
  <c r="AI216" i="4" s="1"/>
  <c r="AG8" i="6"/>
  <c r="J209" i="4"/>
  <c r="J207" i="4" s="1"/>
  <c r="J218" i="4"/>
  <c r="J216" i="4" s="1"/>
  <c r="J214" i="4" s="1"/>
  <c r="K209" i="4"/>
  <c r="K207" i="4" s="1"/>
  <c r="K218" i="4"/>
  <c r="K216" i="4" s="1"/>
  <c r="K214" i="4" s="1"/>
  <c r="L209" i="4"/>
  <c r="L207" i="4" s="1"/>
  <c r="L218" i="4"/>
  <c r="L216" i="4" s="1"/>
  <c r="L214" i="4" s="1"/>
  <c r="M209" i="4"/>
  <c r="M207" i="4" s="1"/>
  <c r="M218" i="4"/>
  <c r="M216" i="4" s="1"/>
  <c r="M214" i="4" s="1"/>
  <c r="N209" i="4"/>
  <c r="N207" i="4" s="1"/>
  <c r="N218" i="4"/>
  <c r="N216" i="4" s="1"/>
  <c r="N214" i="4" s="1"/>
  <c r="O209" i="4"/>
  <c r="O207" i="4" s="1"/>
  <c r="O218" i="4"/>
  <c r="O216" i="4" s="1"/>
  <c r="P209" i="4"/>
  <c r="P207" i="4" s="1"/>
  <c r="P218" i="4"/>
  <c r="P216" i="4" s="1"/>
  <c r="Q209" i="4"/>
  <c r="Q207" i="4" s="1"/>
  <c r="Q218" i="4"/>
  <c r="Q216" i="4" s="1"/>
  <c r="R209" i="4"/>
  <c r="R207" i="4" s="1"/>
  <c r="R218" i="4"/>
  <c r="R216" i="4" s="1"/>
  <c r="S209" i="4"/>
  <c r="S207" i="4" s="1"/>
  <c r="S218" i="4"/>
  <c r="S216" i="4" s="1"/>
  <c r="T209" i="4"/>
  <c r="T207" i="4" s="1"/>
  <c r="T218" i="4"/>
  <c r="T216" i="4" s="1"/>
  <c r="U209" i="4"/>
  <c r="U207" i="4" s="1"/>
  <c r="U218" i="4"/>
  <c r="U216" i="4" s="1"/>
  <c r="V209" i="4"/>
  <c r="V207" i="4" s="1"/>
  <c r="V218" i="4"/>
  <c r="V216" i="4" s="1"/>
  <c r="W209" i="4"/>
  <c r="W207" i="4" s="1"/>
  <c r="W218" i="4"/>
  <c r="W216" i="4" s="1"/>
  <c r="X209" i="4"/>
  <c r="X207" i="4" s="1"/>
  <c r="X218" i="4"/>
  <c r="X216" i="4" s="1"/>
  <c r="Y209" i="4"/>
  <c r="Y207" i="4" s="1"/>
  <c r="Y218" i="4"/>
  <c r="Y216" i="4" s="1"/>
  <c r="Z209" i="4"/>
  <c r="Z207" i="4" s="1"/>
  <c r="Z218" i="4"/>
  <c r="Z216" i="4" s="1"/>
  <c r="AA209" i="4"/>
  <c r="AA207" i="4" s="1"/>
  <c r="AA218" i="4"/>
  <c r="AA216" i="4" s="1"/>
  <c r="AB209" i="4"/>
  <c r="AB207" i="4" s="1"/>
  <c r="AB218" i="4"/>
  <c r="AB216" i="4" s="1"/>
  <c r="AC209" i="4"/>
  <c r="AC207" i="4" s="1"/>
  <c r="AC218" i="4"/>
  <c r="AC216" i="4" s="1"/>
  <c r="AD209" i="4"/>
  <c r="AD207" i="4" s="1"/>
  <c r="AD218" i="4"/>
  <c r="AD216" i="4" s="1"/>
  <c r="AE209" i="4"/>
  <c r="AE207" i="4" s="1"/>
  <c r="AE218" i="4"/>
  <c r="AE216" i="4" s="1"/>
  <c r="AF209" i="4"/>
  <c r="AF207" i="4" s="1"/>
  <c r="AF218" i="4"/>
  <c r="AF216" i="4" s="1"/>
  <c r="AG209" i="4"/>
  <c r="AG207" i="4" s="1"/>
  <c r="AG218" i="4"/>
  <c r="AG216" i="4" s="1"/>
  <c r="H105" i="2"/>
  <c r="H98" i="2" s="1"/>
  <c r="I105" i="2"/>
  <c r="I98" i="2"/>
  <c r="J105" i="2"/>
  <c r="J98" i="2" s="1"/>
  <c r="K105" i="2"/>
  <c r="K98" i="2"/>
  <c r="L105" i="2"/>
  <c r="L98" i="2"/>
  <c r="L81" i="2"/>
  <c r="H72" i="2"/>
  <c r="H63" i="2" s="1"/>
  <c r="I72" i="2"/>
  <c r="I63" i="2" s="1"/>
  <c r="J72" i="2"/>
  <c r="J63" i="2" s="1"/>
  <c r="K72" i="2"/>
  <c r="K63" i="2" s="1"/>
  <c r="H46" i="2"/>
  <c r="H54" i="2"/>
  <c r="H50" i="2" s="1"/>
  <c r="H40" i="2" s="1"/>
  <c r="I46" i="2"/>
  <c r="I54" i="2"/>
  <c r="I50" i="2" s="1"/>
  <c r="J46" i="2"/>
  <c r="J54" i="2"/>
  <c r="J50" i="2" s="1"/>
  <c r="H9" i="2"/>
  <c r="H20" i="2"/>
  <c r="H16" i="2" s="1"/>
  <c r="H30" i="2"/>
  <c r="H28" i="2" s="1"/>
  <c r="H27" i="2" s="1"/>
  <c r="H23" i="2" s="1"/>
  <c r="H33" i="2"/>
  <c r="I20" i="2"/>
  <c r="I16" i="2" s="1"/>
  <c r="I30" i="2"/>
  <c r="I28" i="2" s="1"/>
  <c r="I33" i="2"/>
  <c r="J20" i="2"/>
  <c r="J16" i="2" s="1"/>
  <c r="J30" i="2"/>
  <c r="J28" i="2" s="1"/>
  <c r="J27" i="2" s="1"/>
  <c r="J23" i="2" s="1"/>
  <c r="J33" i="2"/>
  <c r="K9" i="2"/>
  <c r="K20" i="2"/>
  <c r="K16" i="2" s="1"/>
  <c r="K30" i="2"/>
  <c r="K28" i="2" s="1"/>
  <c r="K33" i="2"/>
  <c r="L9" i="2"/>
  <c r="L20" i="2"/>
  <c r="L16" i="2"/>
  <c r="L30" i="2"/>
  <c r="L28" i="2"/>
  <c r="L33" i="2"/>
  <c r="L27" i="2"/>
  <c r="L23" i="2" s="1"/>
  <c r="M6" i="2"/>
  <c r="N6" i="2"/>
  <c r="O6" i="2"/>
  <c r="P6" i="2"/>
  <c r="Q6" i="2"/>
  <c r="R6" i="2"/>
  <c r="S6" i="2"/>
  <c r="T6" i="2"/>
  <c r="U6" i="2"/>
  <c r="V6" i="2"/>
  <c r="W6" i="2"/>
  <c r="W4" i="2" s="1"/>
  <c r="X6" i="2"/>
  <c r="Y6" i="2"/>
  <c r="AA6" i="2"/>
  <c r="AB6" i="2"/>
  <c r="AC6" i="2"/>
  <c r="AD6" i="2"/>
  <c r="AD4" i="2" s="1"/>
  <c r="AE6" i="2"/>
  <c r="AF6" i="2"/>
  <c r="AG6" i="2"/>
  <c r="J238" i="56"/>
  <c r="J219" i="56" s="1"/>
  <c r="J219" i="57" s="1"/>
  <c r="J218" i="57" s="1"/>
  <c r="K238" i="56"/>
  <c r="K219" i="56" s="1"/>
  <c r="K219" i="57" s="1"/>
  <c r="K218" i="57" s="1"/>
  <c r="L238" i="56"/>
  <c r="L219" i="56" s="1"/>
  <c r="L219" i="57" s="1"/>
  <c r="L218" i="57" s="1"/>
  <c r="M238" i="56"/>
  <c r="M219" i="56" s="1"/>
  <c r="M219" i="57" s="1"/>
  <c r="M218" i="57" s="1"/>
  <c r="N238" i="56"/>
  <c r="N219" i="56" s="1"/>
  <c r="N219" i="57" s="1"/>
  <c r="N218" i="57" s="1"/>
  <c r="O219" i="57"/>
  <c r="O220" i="57"/>
  <c r="P219" i="57"/>
  <c r="P220" i="57"/>
  <c r="Q219" i="57"/>
  <c r="Q220" i="57"/>
  <c r="R219" i="57"/>
  <c r="R220" i="57"/>
  <c r="S219" i="57"/>
  <c r="S220" i="57"/>
  <c r="T219" i="57"/>
  <c r="T220" i="57"/>
  <c r="U219" i="57"/>
  <c r="U220" i="57"/>
  <c r="V219" i="57"/>
  <c r="V220" i="57"/>
  <c r="W219" i="57"/>
  <c r="W220" i="57"/>
  <c r="X219" i="57"/>
  <c r="X220" i="57"/>
  <c r="Y219" i="57"/>
  <c r="Y220" i="57"/>
  <c r="Z219" i="57"/>
  <c r="Z220" i="57"/>
  <c r="AA219" i="57"/>
  <c r="AA220" i="57"/>
  <c r="AB219" i="57"/>
  <c r="AB220" i="57"/>
  <c r="AC219" i="57"/>
  <c r="AC220" i="57"/>
  <c r="AD219" i="57"/>
  <c r="AD220" i="57"/>
  <c r="AE219" i="57"/>
  <c r="AE220" i="57"/>
  <c r="AF219" i="57"/>
  <c r="AF220" i="57"/>
  <c r="AG219" i="57"/>
  <c r="AG220" i="57"/>
  <c r="AH219" i="57"/>
  <c r="AH220" i="57"/>
  <c r="AI219" i="57"/>
  <c r="AI220" i="57"/>
  <c r="AJ219" i="57"/>
  <c r="AJ220" i="57"/>
  <c r="J229" i="56"/>
  <c r="J210" i="56" s="1"/>
  <c r="J210" i="57" s="1"/>
  <c r="J209" i="57" s="1"/>
  <c r="J207" i="57" s="1"/>
  <c r="K229" i="56"/>
  <c r="K210" i="56" s="1"/>
  <c r="K210" i="57" s="1"/>
  <c r="K209" i="57" s="1"/>
  <c r="K207" i="57" s="1"/>
  <c r="L229" i="56"/>
  <c r="L210" i="56" s="1"/>
  <c r="L210" i="57" s="1"/>
  <c r="L209" i="57" s="1"/>
  <c r="L207" i="57" s="1"/>
  <c r="M229" i="56"/>
  <c r="M210" i="56" s="1"/>
  <c r="M210" i="57" s="1"/>
  <c r="M209" i="57" s="1"/>
  <c r="M207" i="57" s="1"/>
  <c r="N229" i="56"/>
  <c r="N210" i="56" s="1"/>
  <c r="N210" i="57" s="1"/>
  <c r="N209" i="57" s="1"/>
  <c r="N207" i="57" s="1"/>
  <c r="O210" i="57"/>
  <c r="O211" i="57"/>
  <c r="P210" i="57"/>
  <c r="P211" i="57"/>
  <c r="Q210" i="57"/>
  <c r="Q211" i="57"/>
  <c r="R210" i="57"/>
  <c r="R211" i="57"/>
  <c r="S210" i="57"/>
  <c r="S211" i="57"/>
  <c r="T210" i="57"/>
  <c r="T211" i="57"/>
  <c r="U210" i="57"/>
  <c r="U211" i="57"/>
  <c r="V210" i="57"/>
  <c r="V211" i="57"/>
  <c r="W210" i="57"/>
  <c r="W211" i="57"/>
  <c r="X210" i="57"/>
  <c r="X211" i="57"/>
  <c r="Y210" i="57"/>
  <c r="Y211" i="57"/>
  <c r="Z210" i="57"/>
  <c r="Z211" i="57"/>
  <c r="AA210" i="57"/>
  <c r="AA211" i="57"/>
  <c r="AB210" i="57"/>
  <c r="AB211" i="57"/>
  <c r="AC210" i="57"/>
  <c r="AC211" i="57"/>
  <c r="AD210" i="57"/>
  <c r="AD211" i="57"/>
  <c r="AE210" i="57"/>
  <c r="AE211" i="57"/>
  <c r="AF210" i="57"/>
  <c r="AF211" i="57"/>
  <c r="AG210" i="57"/>
  <c r="AG211" i="57"/>
  <c r="AH210" i="57"/>
  <c r="AH211" i="57"/>
  <c r="AI210" i="57"/>
  <c r="AI211" i="57"/>
  <c r="AJ210" i="57"/>
  <c r="AJ211" i="57"/>
  <c r="N242" i="56"/>
  <c r="N223" i="56" s="1"/>
  <c r="N223" i="57" s="1"/>
  <c r="M242" i="56"/>
  <c r="M223" i="56" s="1"/>
  <c r="M223" i="57" s="1"/>
  <c r="L242" i="56"/>
  <c r="L223" i="56" s="1"/>
  <c r="L223" i="57" s="1"/>
  <c r="K242" i="56"/>
  <c r="K223" i="56" s="1"/>
  <c r="K223" i="57" s="1"/>
  <c r="J242" i="56"/>
  <c r="J223" i="56" s="1"/>
  <c r="J223" i="57" s="1"/>
  <c r="N241" i="56"/>
  <c r="N222" i="56" s="1"/>
  <c r="N222" i="57" s="1"/>
  <c r="M241" i="56"/>
  <c r="M222" i="56" s="1"/>
  <c r="M222" i="57" s="1"/>
  <c r="L241" i="56"/>
  <c r="L222" i="56" s="1"/>
  <c r="L222" i="57" s="1"/>
  <c r="K241" i="56"/>
  <c r="K222" i="56" s="1"/>
  <c r="K222" i="57" s="1"/>
  <c r="J241" i="56"/>
  <c r="J222" i="56" s="1"/>
  <c r="J222" i="57" s="1"/>
  <c r="N240" i="56"/>
  <c r="N221" i="56" s="1"/>
  <c r="N221" i="57" s="1"/>
  <c r="M240" i="56"/>
  <c r="M221" i="56" s="1"/>
  <c r="M221" i="57" s="1"/>
  <c r="L240" i="56"/>
  <c r="L221" i="56" s="1"/>
  <c r="L221" i="57" s="1"/>
  <c r="K240" i="56"/>
  <c r="K221" i="56" s="1"/>
  <c r="K221" i="57" s="1"/>
  <c r="J240" i="56"/>
  <c r="J221" i="56" s="1"/>
  <c r="J221" i="57" s="1"/>
  <c r="N239" i="56"/>
  <c r="N220" i="56" s="1"/>
  <c r="N220" i="57" s="1"/>
  <c r="M239" i="56"/>
  <c r="M220" i="56" s="1"/>
  <c r="M220" i="57" s="1"/>
  <c r="L239" i="56"/>
  <c r="L220" i="56" s="1"/>
  <c r="L220" i="57" s="1"/>
  <c r="K239" i="56"/>
  <c r="K220" i="56" s="1"/>
  <c r="K220" i="57" s="1"/>
  <c r="J239" i="56"/>
  <c r="J220" i="56" s="1"/>
  <c r="J220" i="57" s="1"/>
  <c r="AJ217" i="57"/>
  <c r="AI217" i="57"/>
  <c r="AH217" i="57"/>
  <c r="AG217" i="57"/>
  <c r="AF217" i="57"/>
  <c r="AE217" i="57"/>
  <c r="AD217" i="57"/>
  <c r="AC217" i="57"/>
  <c r="AB217" i="57"/>
  <c r="AA217" i="57"/>
  <c r="Z217" i="57"/>
  <c r="Y217" i="57"/>
  <c r="X217" i="57"/>
  <c r="W217" i="57"/>
  <c r="V217" i="57"/>
  <c r="U217" i="57"/>
  <c r="T217" i="57"/>
  <c r="S217" i="57"/>
  <c r="R217" i="57"/>
  <c r="Q217" i="57"/>
  <c r="P217" i="57"/>
  <c r="O217" i="57"/>
  <c r="N236" i="56"/>
  <c r="N217" i="56" s="1"/>
  <c r="N217" i="57" s="1"/>
  <c r="N216" i="57" s="1"/>
  <c r="M236" i="56"/>
  <c r="M217" i="56" s="1"/>
  <c r="M217" i="57" s="1"/>
  <c r="L236" i="56"/>
  <c r="L217" i="56" s="1"/>
  <c r="L217" i="57" s="1"/>
  <c r="K236" i="56"/>
  <c r="K217" i="56" s="1"/>
  <c r="K217" i="57" s="1"/>
  <c r="J236" i="56"/>
  <c r="J217" i="56" s="1"/>
  <c r="J217" i="57" s="1"/>
  <c r="N234" i="56"/>
  <c r="M234" i="56"/>
  <c r="M215" i="56" s="1"/>
  <c r="M215" i="57" s="1"/>
  <c r="L234" i="56"/>
  <c r="L215" i="56" s="1"/>
  <c r="L215" i="57" s="1"/>
  <c r="K234" i="56"/>
  <c r="K215" i="56" s="1"/>
  <c r="K215" i="57" s="1"/>
  <c r="J234" i="56"/>
  <c r="J215" i="56" s="1"/>
  <c r="J215" i="57" s="1"/>
  <c r="N232" i="56"/>
  <c r="N213" i="56" s="1"/>
  <c r="N213" i="57" s="1"/>
  <c r="M232" i="56"/>
  <c r="M213" i="56" s="1"/>
  <c r="M213" i="57" s="1"/>
  <c r="L232" i="56"/>
  <c r="L213" i="56" s="1"/>
  <c r="L213" i="57" s="1"/>
  <c r="K232" i="56"/>
  <c r="K213" i="56" s="1"/>
  <c r="K213" i="57" s="1"/>
  <c r="J232" i="56"/>
  <c r="J213" i="56" s="1"/>
  <c r="J213" i="57" s="1"/>
  <c r="N231" i="56"/>
  <c r="N212" i="56" s="1"/>
  <c r="N212" i="57" s="1"/>
  <c r="M231" i="56"/>
  <c r="M212" i="56" s="1"/>
  <c r="M212" i="57" s="1"/>
  <c r="L231" i="56"/>
  <c r="L212" i="56" s="1"/>
  <c r="L212" i="57" s="1"/>
  <c r="K231" i="56"/>
  <c r="K212" i="56" s="1"/>
  <c r="K212" i="57" s="1"/>
  <c r="J231" i="56"/>
  <c r="J212" i="56" s="1"/>
  <c r="J212" i="57" s="1"/>
  <c r="N230" i="56"/>
  <c r="N211" i="56" s="1"/>
  <c r="N211" i="57" s="1"/>
  <c r="M230" i="56"/>
  <c r="M211" i="56" s="1"/>
  <c r="M211" i="57" s="1"/>
  <c r="L230" i="56"/>
  <c r="L211" i="56" s="1"/>
  <c r="L211" i="57" s="1"/>
  <c r="K230" i="56"/>
  <c r="K211" i="56" s="1"/>
  <c r="K211" i="57" s="1"/>
  <c r="J230" i="56"/>
  <c r="J211" i="56" s="1"/>
  <c r="J211" i="57" s="1"/>
  <c r="H37" i="52"/>
  <c r="I37" i="52"/>
  <c r="J37" i="52"/>
  <c r="K37" i="52"/>
  <c r="L37" i="52"/>
  <c r="M37" i="52"/>
  <c r="N37" i="52"/>
  <c r="O37" i="52"/>
  <c r="P37" i="52"/>
  <c r="Q37" i="52"/>
  <c r="R37" i="52"/>
  <c r="S37" i="52"/>
  <c r="T37" i="52"/>
  <c r="U37" i="52"/>
  <c r="V37" i="52"/>
  <c r="W37" i="52"/>
  <c r="X37" i="52"/>
  <c r="Y37" i="52"/>
  <c r="Z37" i="52"/>
  <c r="AA37" i="52"/>
  <c r="AB37" i="52"/>
  <c r="AC37" i="52"/>
  <c r="AD37" i="52"/>
  <c r="AE37" i="52"/>
  <c r="AF37" i="52"/>
  <c r="AG37" i="52"/>
  <c r="H38" i="52"/>
  <c r="I38" i="52"/>
  <c r="J38" i="52"/>
  <c r="K38" i="52"/>
  <c r="L38" i="52"/>
  <c r="M38" i="52"/>
  <c r="N38" i="52"/>
  <c r="O38" i="52"/>
  <c r="P38" i="52"/>
  <c r="Q38" i="52"/>
  <c r="R38" i="52"/>
  <c r="S38" i="52"/>
  <c r="T38" i="52"/>
  <c r="U38" i="52"/>
  <c r="V38" i="52"/>
  <c r="W38" i="52"/>
  <c r="X38" i="52"/>
  <c r="Y38" i="52"/>
  <c r="Z38" i="52"/>
  <c r="AA38" i="52"/>
  <c r="AB38" i="52"/>
  <c r="AC38" i="52"/>
  <c r="AD38" i="52"/>
  <c r="AE38" i="52"/>
  <c r="AF38" i="52"/>
  <c r="AG38" i="52"/>
  <c r="H61" i="52"/>
  <c r="I61" i="52"/>
  <c r="J61" i="52"/>
  <c r="K61" i="52"/>
  <c r="L61" i="52"/>
  <c r="M61" i="52"/>
  <c r="N61" i="52"/>
  <c r="O61" i="52"/>
  <c r="P61" i="52"/>
  <c r="Q61" i="52"/>
  <c r="R61" i="52"/>
  <c r="S61" i="52"/>
  <c r="T61" i="52"/>
  <c r="U61" i="52"/>
  <c r="V61" i="52"/>
  <c r="W61" i="52"/>
  <c r="X61" i="52"/>
  <c r="Y61" i="52"/>
  <c r="Z61" i="52"/>
  <c r="AA61" i="52"/>
  <c r="AB61" i="52"/>
  <c r="AC61" i="52"/>
  <c r="AD61" i="52"/>
  <c r="AE61" i="52"/>
  <c r="AF61" i="52"/>
  <c r="AG61" i="52"/>
  <c r="H92" i="52"/>
  <c r="I92" i="52"/>
  <c r="J92" i="52"/>
  <c r="K92" i="52"/>
  <c r="L92" i="52"/>
  <c r="M92" i="52"/>
  <c r="N92" i="52"/>
  <c r="O92" i="52"/>
  <c r="P92" i="52"/>
  <c r="Q92" i="52"/>
  <c r="R92" i="52"/>
  <c r="S92" i="52"/>
  <c r="T92" i="52"/>
  <c r="U92" i="52"/>
  <c r="V92" i="52"/>
  <c r="W92" i="52"/>
  <c r="X92" i="52"/>
  <c r="Y92" i="52"/>
  <c r="Z92" i="52"/>
  <c r="AA92" i="52"/>
  <c r="AB92" i="52"/>
  <c r="AC92" i="52"/>
  <c r="AD92" i="52"/>
  <c r="AE92" i="52"/>
  <c r="AF92" i="52"/>
  <c r="AG92" i="52"/>
  <c r="H94" i="52"/>
  <c r="H95" i="52"/>
  <c r="H96" i="52"/>
  <c r="I94" i="52"/>
  <c r="I95" i="52"/>
  <c r="I96" i="52"/>
  <c r="J94" i="52"/>
  <c r="J95" i="52"/>
  <c r="J96" i="52"/>
  <c r="K94" i="52"/>
  <c r="K95" i="52"/>
  <c r="K96" i="52"/>
  <c r="L94" i="52"/>
  <c r="L95" i="52"/>
  <c r="L96" i="52"/>
  <c r="M94" i="52"/>
  <c r="M95" i="52"/>
  <c r="M96" i="52"/>
  <c r="N94" i="52"/>
  <c r="N95" i="52"/>
  <c r="N96" i="52"/>
  <c r="O94" i="52"/>
  <c r="O95" i="52"/>
  <c r="O96" i="52"/>
  <c r="P94" i="52"/>
  <c r="P95" i="52"/>
  <c r="P96" i="52"/>
  <c r="Q94" i="52"/>
  <c r="Q95" i="52"/>
  <c r="Q96" i="52"/>
  <c r="R94" i="52"/>
  <c r="R95" i="52"/>
  <c r="R96" i="52"/>
  <c r="S94" i="52"/>
  <c r="S95" i="52"/>
  <c r="S96" i="52"/>
  <c r="T94" i="52"/>
  <c r="T95" i="52"/>
  <c r="T96" i="52"/>
  <c r="U94" i="52"/>
  <c r="U95" i="52"/>
  <c r="U96" i="52"/>
  <c r="V94" i="52"/>
  <c r="V95" i="52"/>
  <c r="V96" i="52"/>
  <c r="W94" i="52"/>
  <c r="W95" i="52"/>
  <c r="W96" i="52"/>
  <c r="X94" i="52"/>
  <c r="X95" i="52"/>
  <c r="X96" i="52"/>
  <c r="Y94" i="52"/>
  <c r="Y95" i="52"/>
  <c r="Y96" i="52"/>
  <c r="Z94" i="52"/>
  <c r="Z95" i="52"/>
  <c r="Z96" i="52"/>
  <c r="AA94" i="52"/>
  <c r="AA95" i="52"/>
  <c r="AA96" i="52"/>
  <c r="AB94" i="52"/>
  <c r="AB95" i="52"/>
  <c r="AB96" i="52"/>
  <c r="AC94" i="52"/>
  <c r="AC95" i="52"/>
  <c r="AC96" i="52"/>
  <c r="AD94" i="52"/>
  <c r="AD95" i="52"/>
  <c r="AD96" i="52"/>
  <c r="AE94" i="52"/>
  <c r="AE95" i="52"/>
  <c r="AE96" i="52"/>
  <c r="AF94" i="52"/>
  <c r="AF95" i="52"/>
  <c r="AF96" i="52"/>
  <c r="AG94" i="52"/>
  <c r="AG95" i="52"/>
  <c r="AG96" i="52"/>
  <c r="AG58" i="64"/>
  <c r="H8" i="6"/>
  <c r="H11" i="6"/>
  <c r="H14" i="6"/>
  <c r="H22" i="6"/>
  <c r="H29" i="6"/>
  <c r="I8" i="6"/>
  <c r="I11" i="6"/>
  <c r="I14" i="6"/>
  <c r="I22" i="6"/>
  <c r="I29" i="6"/>
  <c r="J8" i="6"/>
  <c r="J11" i="6"/>
  <c r="J14" i="6"/>
  <c r="J22" i="6"/>
  <c r="J29" i="6"/>
  <c r="K8" i="6"/>
  <c r="K11" i="6"/>
  <c r="K14" i="6"/>
  <c r="K29" i="6"/>
  <c r="M8" i="6"/>
  <c r="M7" i="6" s="1"/>
  <c r="M6" i="6" s="1"/>
  <c r="N8" i="6"/>
  <c r="N7" i="6" s="1"/>
  <c r="N6" i="6" s="1"/>
  <c r="O8" i="6"/>
  <c r="O7" i="6" s="1"/>
  <c r="O6" i="6" s="1"/>
  <c r="P8" i="6"/>
  <c r="P7" i="6" s="1"/>
  <c r="P6" i="6" s="1"/>
  <c r="Q8" i="6"/>
  <c r="Q7" i="6" s="1"/>
  <c r="Q6" i="6" s="1"/>
  <c r="R8" i="6"/>
  <c r="R7" i="6" s="1"/>
  <c r="R6" i="6" s="1"/>
  <c r="T8" i="6"/>
  <c r="T7" i="6" s="1"/>
  <c r="T6" i="6" s="1"/>
  <c r="U8" i="6"/>
  <c r="U7" i="6" s="1"/>
  <c r="U6" i="6" s="1"/>
  <c r="W8" i="6"/>
  <c r="W7" i="6" s="1"/>
  <c r="W6" i="6" s="1"/>
  <c r="X8" i="6"/>
  <c r="X7" i="6" s="1"/>
  <c r="X6" i="6" s="1"/>
  <c r="Y8" i="6"/>
  <c r="Y7" i="6" s="1"/>
  <c r="Y6" i="6" s="1"/>
  <c r="Z8" i="6"/>
  <c r="Z7" i="6" s="1"/>
  <c r="Z6" i="6" s="1"/>
  <c r="AA8" i="6"/>
  <c r="AA7" i="6" s="1"/>
  <c r="AA6" i="6" s="1"/>
  <c r="AB6" i="6"/>
  <c r="AC8" i="6"/>
  <c r="AC7" i="6" s="1"/>
  <c r="AC6" i="6" s="1"/>
  <c r="AD8" i="6"/>
  <c r="AE8" i="6"/>
  <c r="AF8" i="6"/>
  <c r="J7" i="66"/>
  <c r="J34" i="66"/>
  <c r="J47" i="66"/>
  <c r="J81" i="66"/>
  <c r="J55" i="66"/>
  <c r="J146" i="66"/>
  <c r="J144" i="66"/>
  <c r="K7" i="66"/>
  <c r="K47" i="66"/>
  <c r="K81" i="66"/>
  <c r="K55" i="66"/>
  <c r="K146" i="66"/>
  <c r="K144" i="66"/>
  <c r="L7" i="66"/>
  <c r="L81" i="66"/>
  <c r="L5" i="66" s="1"/>
  <c r="L146" i="66"/>
  <c r="L144" i="66" s="1"/>
  <c r="M7" i="66"/>
  <c r="M81" i="66"/>
  <c r="M5" i="66" s="1"/>
  <c r="M146" i="66"/>
  <c r="M144" i="66"/>
  <c r="N7" i="66"/>
  <c r="O7" i="66"/>
  <c r="P7" i="66"/>
  <c r="Q7" i="66"/>
  <c r="R7" i="66"/>
  <c r="S7" i="66"/>
  <c r="T7" i="66"/>
  <c r="U7" i="66"/>
  <c r="V7" i="66"/>
  <c r="W7" i="66"/>
  <c r="X7" i="66"/>
  <c r="Y7" i="66"/>
  <c r="Z7" i="66"/>
  <c r="AA7" i="66"/>
  <c r="AB7" i="66"/>
  <c r="AC7" i="66"/>
  <c r="AD7" i="66"/>
  <c r="AE7" i="66"/>
  <c r="AF7" i="66"/>
  <c r="AG7" i="66"/>
  <c r="AH7" i="66"/>
  <c r="AI7" i="66"/>
  <c r="I7" i="66"/>
  <c r="I34" i="66"/>
  <c r="I47" i="66"/>
  <c r="I81" i="66"/>
  <c r="I55" i="66"/>
  <c r="I146" i="66"/>
  <c r="I144" i="66" s="1"/>
  <c r="K208" i="56"/>
  <c r="L208" i="56"/>
  <c r="M208" i="56"/>
  <c r="N208" i="56"/>
  <c r="J208" i="56"/>
  <c r="N204" i="56"/>
  <c r="M204" i="56"/>
  <c r="L204" i="56"/>
  <c r="K204" i="56"/>
  <c r="J204" i="56"/>
  <c r="N203" i="56"/>
  <c r="M203" i="56"/>
  <c r="L203" i="56"/>
  <c r="K203" i="56"/>
  <c r="J203" i="56"/>
  <c r="N202" i="56"/>
  <c r="M202" i="56"/>
  <c r="L202" i="56"/>
  <c r="K202" i="56"/>
  <c r="J202" i="56"/>
  <c r="N201" i="56"/>
  <c r="M201" i="56"/>
  <c r="L201" i="56"/>
  <c r="K201" i="56"/>
  <c r="J201" i="56"/>
  <c r="N200" i="56"/>
  <c r="M200" i="56"/>
  <c r="L200" i="56"/>
  <c r="K200" i="56"/>
  <c r="J200" i="56"/>
  <c r="N199" i="56"/>
  <c r="M199" i="56"/>
  <c r="L199" i="56"/>
  <c r="K199" i="56"/>
  <c r="J199" i="56"/>
  <c r="N196" i="56"/>
  <c r="M196" i="56"/>
  <c r="L196" i="56"/>
  <c r="K196" i="56"/>
  <c r="J196" i="56"/>
  <c r="N195" i="56"/>
  <c r="M195" i="56"/>
  <c r="L195" i="56"/>
  <c r="K195" i="56"/>
  <c r="J195" i="56"/>
  <c r="N194" i="56"/>
  <c r="M194" i="56"/>
  <c r="L194" i="56"/>
  <c r="K194" i="56"/>
  <c r="J194" i="56"/>
  <c r="N193" i="56"/>
  <c r="M193" i="56"/>
  <c r="L193" i="56"/>
  <c r="K193" i="56"/>
  <c r="J193" i="56"/>
  <c r="N192" i="56"/>
  <c r="M192" i="56"/>
  <c r="L192" i="56"/>
  <c r="K192" i="56"/>
  <c r="J192" i="56"/>
  <c r="N191" i="56"/>
  <c r="M191" i="56"/>
  <c r="L191" i="56"/>
  <c r="K191" i="56"/>
  <c r="J191" i="56"/>
  <c r="N190" i="56"/>
  <c r="M190" i="56"/>
  <c r="L190" i="56"/>
  <c r="K190" i="56"/>
  <c r="J190" i="56"/>
  <c r="N188" i="56"/>
  <c r="M188" i="56"/>
  <c r="L188" i="56"/>
  <c r="K188" i="56"/>
  <c r="J188" i="56"/>
  <c r="N187" i="56"/>
  <c r="M187" i="56"/>
  <c r="L187" i="56"/>
  <c r="K187" i="56"/>
  <c r="J187" i="56"/>
  <c r="N186" i="56"/>
  <c r="M186" i="56"/>
  <c r="L186" i="56"/>
  <c r="K186" i="56"/>
  <c r="J186" i="56"/>
  <c r="N185" i="56"/>
  <c r="M185" i="56"/>
  <c r="L185" i="56"/>
  <c r="K185" i="56"/>
  <c r="J185" i="56"/>
  <c r="N177" i="56"/>
  <c r="M177" i="56"/>
  <c r="L177" i="56"/>
  <c r="K177" i="56"/>
  <c r="J177" i="56"/>
  <c r="N176" i="56"/>
  <c r="M176" i="56"/>
  <c r="L176" i="56"/>
  <c r="K176" i="56"/>
  <c r="J176" i="56"/>
  <c r="N175" i="56"/>
  <c r="M175" i="56"/>
  <c r="L175" i="56"/>
  <c r="K175" i="56"/>
  <c r="J175" i="56"/>
  <c r="N174" i="56"/>
  <c r="M174" i="56"/>
  <c r="L174" i="56"/>
  <c r="K174" i="56"/>
  <c r="J174" i="56"/>
  <c r="N172" i="56"/>
  <c r="M172" i="56"/>
  <c r="L172" i="56"/>
  <c r="K172" i="56"/>
  <c r="J172" i="56"/>
  <c r="N171" i="56"/>
  <c r="M171" i="56"/>
  <c r="L171" i="56"/>
  <c r="K171" i="56"/>
  <c r="J171" i="56"/>
  <c r="N170" i="56"/>
  <c r="M170" i="56"/>
  <c r="L170" i="56"/>
  <c r="K170" i="56"/>
  <c r="J170" i="56"/>
  <c r="N168" i="56"/>
  <c r="M168" i="56"/>
  <c r="L168" i="56"/>
  <c r="K168" i="56"/>
  <c r="J168" i="56"/>
  <c r="N167" i="56"/>
  <c r="M167" i="56"/>
  <c r="L167" i="56"/>
  <c r="K167" i="56"/>
  <c r="J167" i="56"/>
  <c r="N166" i="56"/>
  <c r="M166" i="56"/>
  <c r="L166" i="56"/>
  <c r="K166" i="56"/>
  <c r="J166" i="56"/>
  <c r="N165" i="56"/>
  <c r="M165" i="56"/>
  <c r="L165" i="56"/>
  <c r="K165" i="56"/>
  <c r="J165" i="56"/>
  <c r="N162" i="56"/>
  <c r="M162" i="56"/>
  <c r="L162" i="56"/>
  <c r="K162" i="56"/>
  <c r="J162" i="56"/>
  <c r="N161" i="56"/>
  <c r="M161" i="56"/>
  <c r="L161" i="56"/>
  <c r="K161" i="56"/>
  <c r="J161" i="56"/>
  <c r="N160" i="56"/>
  <c r="M160" i="56"/>
  <c r="L160" i="56"/>
  <c r="K160" i="56"/>
  <c r="J160" i="56"/>
  <c r="N159" i="56"/>
  <c r="M159" i="56"/>
  <c r="L159" i="56"/>
  <c r="K159" i="56"/>
  <c r="J159" i="56"/>
  <c r="N158" i="56"/>
  <c r="M158" i="56"/>
  <c r="L158" i="56"/>
  <c r="K158" i="56"/>
  <c r="J158" i="56"/>
  <c r="N157" i="56"/>
  <c r="M157" i="56"/>
  <c r="L157" i="56"/>
  <c r="K157" i="56"/>
  <c r="J157" i="56"/>
  <c r="N156" i="56"/>
  <c r="M156" i="56"/>
  <c r="L156" i="56"/>
  <c r="K156" i="56"/>
  <c r="J156" i="56"/>
  <c r="N155" i="56"/>
  <c r="M155" i="56"/>
  <c r="L155" i="56"/>
  <c r="K155" i="56"/>
  <c r="J155" i="56"/>
  <c r="N154" i="56"/>
  <c r="M154" i="56"/>
  <c r="L154" i="56"/>
  <c r="K154" i="56"/>
  <c r="J154" i="56"/>
  <c r="N153" i="56"/>
  <c r="M153" i="56"/>
  <c r="L153" i="56"/>
  <c r="K153" i="56"/>
  <c r="J153" i="56"/>
  <c r="N151" i="56"/>
  <c r="M151" i="56"/>
  <c r="L151" i="56"/>
  <c r="K151" i="56"/>
  <c r="J151" i="56"/>
  <c r="N150" i="56"/>
  <c r="M150" i="56"/>
  <c r="L150" i="56"/>
  <c r="K150" i="56"/>
  <c r="J150" i="56"/>
  <c r="N149" i="56"/>
  <c r="M149" i="56"/>
  <c r="L149" i="56"/>
  <c r="K149" i="56"/>
  <c r="J149" i="56"/>
  <c r="N148" i="56"/>
  <c r="M148" i="56"/>
  <c r="L148" i="56"/>
  <c r="K148" i="56"/>
  <c r="J148" i="56"/>
  <c r="N147" i="56"/>
  <c r="M147" i="56"/>
  <c r="L147" i="56"/>
  <c r="K147" i="56"/>
  <c r="J147" i="56"/>
  <c r="N145" i="56"/>
  <c r="M145" i="56"/>
  <c r="L145" i="56"/>
  <c r="K145" i="56"/>
  <c r="J145" i="56"/>
  <c r="N144" i="56"/>
  <c r="M144" i="56"/>
  <c r="L144" i="56"/>
  <c r="K144" i="56"/>
  <c r="J144" i="56"/>
  <c r="N143" i="56"/>
  <c r="M143" i="56"/>
  <c r="L143" i="56"/>
  <c r="K143" i="56"/>
  <c r="J143" i="56"/>
  <c r="N142" i="56"/>
  <c r="M142" i="56"/>
  <c r="L142" i="56"/>
  <c r="K142" i="56"/>
  <c r="J142" i="56"/>
  <c r="N138" i="56"/>
  <c r="M138" i="56"/>
  <c r="L138" i="56"/>
  <c r="K138" i="56"/>
  <c r="J138" i="56"/>
  <c r="N135" i="56"/>
  <c r="M135" i="56"/>
  <c r="L135" i="56"/>
  <c r="K135" i="56"/>
  <c r="J135" i="56"/>
  <c r="N134" i="56"/>
  <c r="M134" i="56"/>
  <c r="L134" i="56"/>
  <c r="K134" i="56"/>
  <c r="J134" i="56"/>
  <c r="N133" i="56"/>
  <c r="M133" i="56"/>
  <c r="L133" i="56"/>
  <c r="K133" i="56"/>
  <c r="J133" i="56"/>
  <c r="N130" i="56"/>
  <c r="M130" i="56"/>
  <c r="L130" i="56"/>
  <c r="K130" i="56"/>
  <c r="J130" i="56"/>
  <c r="N127" i="56"/>
  <c r="M127" i="56"/>
  <c r="L127" i="56"/>
  <c r="K127" i="56"/>
  <c r="J127" i="56"/>
  <c r="N125" i="56"/>
  <c r="M125" i="56"/>
  <c r="L125" i="56"/>
  <c r="K125" i="56"/>
  <c r="J125" i="56"/>
  <c r="N124" i="56"/>
  <c r="M124" i="56"/>
  <c r="L124" i="56"/>
  <c r="K124" i="56"/>
  <c r="J124" i="56"/>
  <c r="N123" i="56"/>
  <c r="M123" i="56"/>
  <c r="L123" i="56"/>
  <c r="K123" i="56"/>
  <c r="J123" i="56"/>
  <c r="N122" i="56"/>
  <c r="M122" i="56"/>
  <c r="L122" i="56"/>
  <c r="K122" i="56"/>
  <c r="J122" i="56"/>
  <c r="N121" i="56"/>
  <c r="M121" i="56"/>
  <c r="L121" i="56"/>
  <c r="K121" i="56"/>
  <c r="J121" i="56"/>
  <c r="N117" i="56"/>
  <c r="M117" i="56"/>
  <c r="L117" i="56"/>
  <c r="K117" i="56"/>
  <c r="J117" i="56"/>
  <c r="N116" i="56"/>
  <c r="M116" i="56"/>
  <c r="L116" i="56"/>
  <c r="K116" i="56"/>
  <c r="J116" i="56"/>
  <c r="N115" i="56"/>
  <c r="M115" i="56"/>
  <c r="L115" i="56"/>
  <c r="K115" i="56"/>
  <c r="J115" i="56"/>
  <c r="N113" i="56"/>
  <c r="M113" i="56"/>
  <c r="L113" i="56"/>
  <c r="K113" i="56"/>
  <c r="J113" i="56"/>
  <c r="N111" i="56"/>
  <c r="M111" i="56"/>
  <c r="L111" i="56"/>
  <c r="K111" i="56"/>
  <c r="J111" i="56"/>
  <c r="N110" i="56"/>
  <c r="M110" i="56"/>
  <c r="L110" i="56"/>
  <c r="K110" i="56"/>
  <c r="J110" i="56"/>
  <c r="N109" i="56"/>
  <c r="M109" i="56"/>
  <c r="L109" i="56"/>
  <c r="K109" i="56"/>
  <c r="J109" i="56"/>
  <c r="N108" i="56"/>
  <c r="M108" i="56"/>
  <c r="L108" i="56"/>
  <c r="K108" i="56"/>
  <c r="J108" i="56"/>
  <c r="N107" i="56"/>
  <c r="M107" i="56"/>
  <c r="L107" i="56"/>
  <c r="K107" i="56"/>
  <c r="J107" i="56"/>
  <c r="N106" i="56"/>
  <c r="M106" i="56"/>
  <c r="L106" i="56"/>
  <c r="K106" i="56"/>
  <c r="J106" i="56"/>
  <c r="N103" i="56"/>
  <c r="M103" i="56"/>
  <c r="L103" i="56"/>
  <c r="K103" i="56"/>
  <c r="J103" i="56"/>
  <c r="N102" i="56"/>
  <c r="M102" i="56"/>
  <c r="L102" i="56"/>
  <c r="K102" i="56"/>
  <c r="J102" i="56"/>
  <c r="N101" i="56"/>
  <c r="M101" i="56"/>
  <c r="L101" i="56"/>
  <c r="K101" i="56"/>
  <c r="J101" i="56"/>
  <c r="N100" i="56"/>
  <c r="M100" i="56"/>
  <c r="L100" i="56"/>
  <c r="K100" i="56"/>
  <c r="J100" i="56"/>
  <c r="N99" i="56"/>
  <c r="M99" i="56"/>
  <c r="L99" i="56"/>
  <c r="K99" i="56"/>
  <c r="J99" i="56"/>
  <c r="N98" i="56"/>
  <c r="M98" i="56"/>
  <c r="L98" i="56"/>
  <c r="K98" i="56"/>
  <c r="J98" i="56"/>
  <c r="N97" i="56"/>
  <c r="M97" i="56"/>
  <c r="L97" i="56"/>
  <c r="K97" i="56"/>
  <c r="J97" i="56"/>
  <c r="N96" i="56"/>
  <c r="M96" i="56"/>
  <c r="L96" i="56"/>
  <c r="K96" i="56"/>
  <c r="J96" i="56"/>
  <c r="N95" i="56"/>
  <c r="M95" i="56"/>
  <c r="L95" i="56"/>
  <c r="K95" i="56"/>
  <c r="J95" i="56"/>
  <c r="N94" i="56"/>
  <c r="M94" i="56"/>
  <c r="L94" i="56"/>
  <c r="K94" i="56"/>
  <c r="J94" i="56"/>
  <c r="N93" i="56"/>
  <c r="M93" i="56"/>
  <c r="L93" i="56"/>
  <c r="K93" i="56"/>
  <c r="J93" i="56"/>
  <c r="N92" i="56"/>
  <c r="M92" i="56"/>
  <c r="L92" i="56"/>
  <c r="K92" i="56"/>
  <c r="J92" i="56"/>
  <c r="N91" i="56"/>
  <c r="M91" i="56"/>
  <c r="L91" i="56"/>
  <c r="K91" i="56"/>
  <c r="J91" i="56"/>
  <c r="N87" i="56"/>
  <c r="M87" i="56"/>
  <c r="L87" i="56"/>
  <c r="K87" i="56"/>
  <c r="J87" i="56"/>
  <c r="N84" i="56"/>
  <c r="M84" i="56"/>
  <c r="L84" i="56"/>
  <c r="K84" i="56"/>
  <c r="J84" i="56"/>
  <c r="N83" i="56"/>
  <c r="M83" i="56"/>
  <c r="L83" i="56"/>
  <c r="K83" i="56"/>
  <c r="J83" i="56"/>
  <c r="N80" i="56"/>
  <c r="M80" i="56"/>
  <c r="L80" i="56"/>
  <c r="K80" i="56"/>
  <c r="J80" i="56"/>
  <c r="N74" i="56"/>
  <c r="M74" i="56"/>
  <c r="L74" i="56"/>
  <c r="K74" i="56"/>
  <c r="J74" i="56"/>
  <c r="N73" i="56"/>
  <c r="M73" i="56"/>
  <c r="L73" i="56"/>
  <c r="K73" i="56"/>
  <c r="J73" i="56"/>
  <c r="N72" i="56"/>
  <c r="M72" i="56"/>
  <c r="L72" i="56"/>
  <c r="K72" i="56"/>
  <c r="J72" i="56"/>
  <c r="N70" i="56"/>
  <c r="M70" i="56"/>
  <c r="L70" i="56"/>
  <c r="K70" i="56"/>
  <c r="J70" i="56"/>
  <c r="N69" i="56"/>
  <c r="M69" i="56"/>
  <c r="L69" i="56"/>
  <c r="K69" i="56"/>
  <c r="J69" i="56"/>
  <c r="N64" i="56"/>
  <c r="M64" i="56"/>
  <c r="L64" i="56"/>
  <c r="K64" i="56"/>
  <c r="J64" i="56"/>
  <c r="N63" i="56"/>
  <c r="M63" i="56"/>
  <c r="L63" i="56"/>
  <c r="K63" i="56"/>
  <c r="J63" i="56"/>
  <c r="N62" i="56"/>
  <c r="M62" i="56"/>
  <c r="L62" i="56"/>
  <c r="K62" i="56"/>
  <c r="J62" i="56"/>
  <c r="N58" i="56"/>
  <c r="M58" i="56"/>
  <c r="L58" i="56"/>
  <c r="K58" i="56"/>
  <c r="J58" i="56"/>
  <c r="N53" i="56"/>
  <c r="M53" i="56"/>
  <c r="L53" i="56"/>
  <c r="K53" i="56"/>
  <c r="J53" i="56"/>
  <c r="N52" i="56"/>
  <c r="M52" i="56"/>
  <c r="L52" i="56"/>
  <c r="K52" i="56"/>
  <c r="J52" i="56"/>
  <c r="N50" i="56"/>
  <c r="M50" i="56"/>
  <c r="L50" i="56"/>
  <c r="K50" i="56"/>
  <c r="J50" i="56"/>
  <c r="N49" i="56"/>
  <c r="M49" i="56"/>
  <c r="L49" i="56"/>
  <c r="K49" i="56"/>
  <c r="J49" i="56"/>
  <c r="N45" i="56"/>
  <c r="M45" i="56"/>
  <c r="L45" i="56"/>
  <c r="K45" i="56"/>
  <c r="J45" i="56"/>
  <c r="N44" i="56"/>
  <c r="M44" i="56"/>
  <c r="L44" i="56"/>
  <c r="K44" i="56"/>
  <c r="J44" i="56"/>
  <c r="N43" i="56"/>
  <c r="M43" i="56"/>
  <c r="L43" i="56"/>
  <c r="K43" i="56"/>
  <c r="J43" i="56"/>
  <c r="N42" i="56"/>
  <c r="M42" i="56"/>
  <c r="L42" i="56"/>
  <c r="K42" i="56"/>
  <c r="J42" i="56"/>
  <c r="N40" i="56"/>
  <c r="M40" i="56"/>
  <c r="L40" i="56"/>
  <c r="K40" i="56"/>
  <c r="J40" i="56"/>
  <c r="N39" i="56"/>
  <c r="M39" i="56"/>
  <c r="L39" i="56"/>
  <c r="K39" i="56"/>
  <c r="J39" i="56"/>
  <c r="N37" i="56"/>
  <c r="M37" i="56"/>
  <c r="L37" i="56"/>
  <c r="K37" i="56"/>
  <c r="J37" i="56"/>
  <c r="N36" i="56"/>
  <c r="M36" i="56"/>
  <c r="L36" i="56"/>
  <c r="K36" i="56"/>
  <c r="J36" i="56"/>
  <c r="N32" i="56"/>
  <c r="M32" i="56"/>
  <c r="L32" i="56"/>
  <c r="K32" i="56"/>
  <c r="J32" i="56"/>
  <c r="N31" i="56"/>
  <c r="M31" i="56"/>
  <c r="L31" i="56"/>
  <c r="K31" i="56"/>
  <c r="J31" i="56"/>
  <c r="N29" i="56"/>
  <c r="M29" i="56"/>
  <c r="L29" i="56"/>
  <c r="K29" i="56"/>
  <c r="J29" i="56"/>
  <c r="N28" i="56"/>
  <c r="M28" i="56"/>
  <c r="L28" i="56"/>
  <c r="K28" i="56"/>
  <c r="J28" i="56"/>
  <c r="N27" i="56"/>
  <c r="M27" i="56"/>
  <c r="L27" i="56"/>
  <c r="K27" i="56"/>
  <c r="J27" i="56"/>
  <c r="N25" i="56"/>
  <c r="M25" i="56"/>
  <c r="L25" i="56"/>
  <c r="K25" i="56"/>
  <c r="J25" i="56"/>
  <c r="N21" i="56"/>
  <c r="M21" i="56"/>
  <c r="L21" i="56"/>
  <c r="K21" i="56"/>
  <c r="J21" i="56"/>
  <c r="N20" i="56"/>
  <c r="M20" i="56"/>
  <c r="L20" i="56"/>
  <c r="K20" i="56"/>
  <c r="J20" i="56"/>
  <c r="N17" i="56"/>
  <c r="M17" i="56"/>
  <c r="L17" i="56"/>
  <c r="K17" i="56"/>
  <c r="J17" i="56"/>
  <c r="K9" i="56"/>
  <c r="L9" i="56"/>
  <c r="M9" i="56"/>
  <c r="N9" i="56"/>
  <c r="J9" i="56"/>
  <c r="AH6" i="2"/>
  <c r="D12" i="22"/>
  <c r="D11" i="22"/>
  <c r="AH110" i="52"/>
  <c r="AG110" i="52"/>
  <c r="AF110" i="52"/>
  <c r="AE110" i="52"/>
  <c r="AD110" i="52"/>
  <c r="AC110" i="52"/>
  <c r="AB110" i="52"/>
  <c r="AA110" i="52"/>
  <c r="Z110" i="52"/>
  <c r="Y110" i="52"/>
  <c r="X110" i="52"/>
  <c r="W110" i="52"/>
  <c r="V110" i="52"/>
  <c r="U110" i="52"/>
  <c r="T110" i="52"/>
  <c r="S110" i="52"/>
  <c r="R110" i="52"/>
  <c r="Q110" i="52"/>
  <c r="P110" i="52"/>
  <c r="O110" i="52"/>
  <c r="N110" i="52"/>
  <c r="M110" i="52"/>
  <c r="L110" i="52"/>
  <c r="K110" i="52"/>
  <c r="J110" i="52"/>
  <c r="I110" i="52"/>
  <c r="H110" i="52"/>
  <c r="AH109" i="52"/>
  <c r="AG109" i="52"/>
  <c r="AF109" i="52"/>
  <c r="AE109" i="52"/>
  <c r="AD109" i="52"/>
  <c r="AC109" i="52"/>
  <c r="AB109" i="52"/>
  <c r="AA109" i="52"/>
  <c r="Z109" i="52"/>
  <c r="Y109" i="52"/>
  <c r="X109" i="52"/>
  <c r="W109" i="52"/>
  <c r="V109" i="52"/>
  <c r="U109" i="52"/>
  <c r="T109" i="52"/>
  <c r="S109" i="52"/>
  <c r="R109" i="52"/>
  <c r="Q109" i="52"/>
  <c r="P109" i="52"/>
  <c r="O109" i="52"/>
  <c r="N109" i="52"/>
  <c r="M109" i="52"/>
  <c r="L109" i="52"/>
  <c r="K109" i="52"/>
  <c r="J109" i="52"/>
  <c r="I109" i="52"/>
  <c r="H109" i="52"/>
  <c r="AH108" i="52"/>
  <c r="AG108" i="52"/>
  <c r="AF108" i="52"/>
  <c r="AE108" i="52"/>
  <c r="AD108" i="52"/>
  <c r="AC108" i="52"/>
  <c r="AB108" i="52"/>
  <c r="AA108" i="52"/>
  <c r="Z108" i="52"/>
  <c r="Y108" i="52"/>
  <c r="X108" i="52"/>
  <c r="W108" i="52"/>
  <c r="V108" i="52"/>
  <c r="U108" i="52"/>
  <c r="T108" i="52"/>
  <c r="S108" i="52"/>
  <c r="R108" i="52"/>
  <c r="Q108" i="52"/>
  <c r="P108" i="52"/>
  <c r="O108" i="52"/>
  <c r="N108" i="52"/>
  <c r="M108" i="52"/>
  <c r="L108" i="52"/>
  <c r="K108" i="52"/>
  <c r="J108" i="52"/>
  <c r="I108" i="52"/>
  <c r="H108" i="52"/>
  <c r="AH107" i="52"/>
  <c r="AG107" i="52"/>
  <c r="AF107" i="52"/>
  <c r="AE107" i="52"/>
  <c r="AD107" i="52"/>
  <c r="AC107" i="52"/>
  <c r="AB107" i="52"/>
  <c r="AA107" i="52"/>
  <c r="Z107" i="52"/>
  <c r="Y107" i="52"/>
  <c r="X107" i="52"/>
  <c r="W107" i="52"/>
  <c r="V107" i="52"/>
  <c r="U107" i="52"/>
  <c r="T107" i="52"/>
  <c r="S107" i="52"/>
  <c r="R107" i="52"/>
  <c r="Q107" i="52"/>
  <c r="P107" i="52"/>
  <c r="O107" i="52"/>
  <c r="N107" i="52"/>
  <c r="M107" i="52"/>
  <c r="L107" i="52"/>
  <c r="K107" i="52"/>
  <c r="J107" i="52"/>
  <c r="I107" i="52"/>
  <c r="H107" i="52"/>
  <c r="AH96" i="52"/>
  <c r="AH95" i="52"/>
  <c r="AH94" i="52"/>
  <c r="AH92" i="52"/>
  <c r="AH61" i="52"/>
  <c r="AH38" i="52"/>
  <c r="AH37" i="52"/>
  <c r="AH8" i="6"/>
  <c r="G3" i="48"/>
  <c r="H3" i="48"/>
  <c r="I3" i="48"/>
  <c r="J3" i="48"/>
  <c r="K3" i="48"/>
  <c r="L3" i="48"/>
  <c r="M3" i="48"/>
  <c r="N3" i="48"/>
  <c r="O3" i="48"/>
  <c r="P3" i="48"/>
  <c r="Q3" i="48"/>
  <c r="R3" i="48"/>
  <c r="S3" i="48"/>
  <c r="T3" i="48"/>
  <c r="U3" i="48"/>
  <c r="V3" i="48"/>
  <c r="W3" i="48"/>
  <c r="X3" i="48"/>
  <c r="Y3" i="48"/>
  <c r="Z3" i="48"/>
  <c r="AA3" i="48"/>
  <c r="AB3" i="48"/>
  <c r="AC3" i="48"/>
  <c r="AD3" i="48"/>
  <c r="AE3" i="48"/>
  <c r="AF3" i="48"/>
  <c r="F3" i="48"/>
  <c r="L36" i="2"/>
  <c r="K36" i="2"/>
  <c r="J36" i="2"/>
  <c r="I36" i="2"/>
  <c r="H36" i="2"/>
  <c r="C31" i="22"/>
  <c r="C30" i="22"/>
  <c r="A31" i="22"/>
  <c r="A30" i="22"/>
  <c r="A27" i="22"/>
  <c r="AE4" i="3"/>
  <c r="AF4" i="3"/>
  <c r="L82" i="51"/>
  <c r="L81" i="51" s="1"/>
  <c r="K82" i="51"/>
  <c r="K81" i="51" s="1"/>
  <c r="J82" i="51"/>
  <c r="J81" i="51" s="1"/>
  <c r="I82" i="51"/>
  <c r="I81" i="51" s="1"/>
  <c r="H82" i="51"/>
  <c r="H81" i="51"/>
  <c r="L64" i="51"/>
  <c r="K64" i="51"/>
  <c r="K63" i="51" s="1"/>
  <c r="J64" i="51"/>
  <c r="J63" i="51" s="1"/>
  <c r="I64" i="51"/>
  <c r="I63" i="51" s="1"/>
  <c r="H64" i="51"/>
  <c r="H63" i="51" s="1"/>
  <c r="L63" i="51"/>
  <c r="Z4" i="3"/>
  <c r="AA4" i="3"/>
  <c r="AB4" i="3"/>
  <c r="AC4" i="3"/>
  <c r="AD4" i="3"/>
  <c r="X4" i="3"/>
  <c r="Y4" i="3"/>
  <c r="F4" i="3"/>
  <c r="G4" i="3"/>
  <c r="H4" i="3"/>
  <c r="I4" i="3"/>
  <c r="J4" i="3"/>
  <c r="K4" i="3"/>
  <c r="L4" i="3"/>
  <c r="M4" i="3"/>
  <c r="N4" i="3"/>
  <c r="O4" i="3"/>
  <c r="P4" i="3"/>
  <c r="Q4" i="3"/>
  <c r="R4" i="3"/>
  <c r="S4" i="3"/>
  <c r="T4" i="3"/>
  <c r="U4" i="3"/>
  <c r="V4" i="3"/>
  <c r="W4" i="3"/>
  <c r="M22" i="61"/>
  <c r="W22" i="61"/>
  <c r="R14" i="61"/>
  <c r="O29" i="61"/>
  <c r="M29" i="61"/>
  <c r="AF8" i="61"/>
  <c r="AE22" i="61"/>
  <c r="Z14" i="61"/>
  <c r="Z11" i="61"/>
  <c r="Y11" i="61"/>
  <c r="X29" i="61"/>
  <c r="W29" i="61"/>
  <c r="S8" i="61"/>
  <c r="P8" i="61"/>
  <c r="O22" i="61"/>
  <c r="N14" i="61"/>
  <c r="N11" i="61"/>
  <c r="AI29" i="61"/>
  <c r="AI14" i="61"/>
  <c r="AH29" i="61"/>
  <c r="AH14" i="61"/>
  <c r="AD29" i="61"/>
  <c r="AD14" i="61"/>
  <c r="AC29" i="61"/>
  <c r="AC14" i="61"/>
  <c r="AB29" i="61"/>
  <c r="AA29" i="61"/>
  <c r="AA14" i="61"/>
  <c r="Z22" i="61"/>
  <c r="Y14" i="61"/>
  <c r="V29" i="61"/>
  <c r="U29" i="61"/>
  <c r="U14" i="61"/>
  <c r="T29" i="61"/>
  <c r="T14" i="61"/>
  <c r="S29" i="61"/>
  <c r="S14" i="61"/>
  <c r="R22" i="61"/>
  <c r="Q14" i="61"/>
  <c r="M14" i="61"/>
  <c r="M11" i="61"/>
  <c r="AI22" i="61"/>
  <c r="AI8" i="61"/>
  <c r="AH22" i="61"/>
  <c r="AH8" i="61"/>
  <c r="AF11" i="61"/>
  <c r="AE14" i="61"/>
  <c r="AE11" i="61"/>
  <c r="AE8" i="61"/>
  <c r="AD22" i="61"/>
  <c r="AD8" i="61"/>
  <c r="AC22" i="61"/>
  <c r="AC8" i="61"/>
  <c r="AB8" i="61"/>
  <c r="AA22" i="61"/>
  <c r="Z29" i="61"/>
  <c r="X11" i="61"/>
  <c r="W14" i="61"/>
  <c r="W11" i="61"/>
  <c r="W8" i="61"/>
  <c r="V22" i="61"/>
  <c r="U22" i="61"/>
  <c r="U8" i="61"/>
  <c r="T22" i="61"/>
  <c r="T8" i="61"/>
  <c r="S22" i="61"/>
  <c r="R29" i="61"/>
  <c r="P22" i="61"/>
  <c r="P11" i="61"/>
  <c r="O14" i="61"/>
  <c r="N22" i="61"/>
  <c r="AJ14" i="61"/>
  <c r="AM4" i="70"/>
  <c r="AH35" i="22" s="1"/>
  <c r="AH22" i="22" s="1"/>
  <c r="AL5" i="66"/>
  <c r="M3" i="54"/>
  <c r="L7" i="22" s="1"/>
  <c r="K27" i="2" l="1"/>
  <c r="K23" i="2" s="1"/>
  <c r="AD4" i="63"/>
  <c r="AC4" i="63"/>
  <c r="AB19" i="22" s="1"/>
  <c r="W4" i="63"/>
  <c r="V19" i="22" s="1"/>
  <c r="AB4" i="63"/>
  <c r="AA19" i="22" s="1"/>
  <c r="V4" i="63"/>
  <c r="U19" i="22" s="1"/>
  <c r="AH42" i="22"/>
  <c r="AG4" i="63"/>
  <c r="AF19" i="22" s="1"/>
  <c r="AA4" i="63"/>
  <c r="Z19" i="22" s="1"/>
  <c r="X4" i="63"/>
  <c r="W19" i="22" s="1"/>
  <c r="AF4" i="63"/>
  <c r="AE19" i="22" s="1"/>
  <c r="Z4" i="63"/>
  <c r="Y19" i="22" s="1"/>
  <c r="AE4" i="63"/>
  <c r="AD19" i="22" s="1"/>
  <c r="Y4" i="63"/>
  <c r="X19" i="22" s="1"/>
  <c r="AH4" i="63"/>
  <c r="AG19" i="22" s="1"/>
  <c r="J5" i="4"/>
  <c r="AD37" i="22"/>
  <c r="W37" i="22"/>
  <c r="Q37" i="22"/>
  <c r="K37" i="22"/>
  <c r="AC37" i="22"/>
  <c r="P37" i="22"/>
  <c r="X37" i="22"/>
  <c r="AB37" i="22"/>
  <c r="U37" i="22"/>
  <c r="O37" i="22"/>
  <c r="AA37" i="22"/>
  <c r="AG37" i="22"/>
  <c r="T37" i="22"/>
  <c r="L37" i="22"/>
  <c r="AF37" i="22"/>
  <c r="Y37" i="22"/>
  <c r="S37" i="22"/>
  <c r="M37" i="22"/>
  <c r="R6" i="22"/>
  <c r="AE6" i="22"/>
  <c r="Y6" i="22"/>
  <c r="S6" i="22"/>
  <c r="M6" i="22"/>
  <c r="AF6" i="22"/>
  <c r="Z6" i="22"/>
  <c r="T6" i="22"/>
  <c r="N6" i="22"/>
  <c r="AD6" i="22"/>
  <c r="X6" i="22"/>
  <c r="L6" i="22"/>
  <c r="L5" i="22" s="1"/>
  <c r="AA6" i="22"/>
  <c r="O6" i="22"/>
  <c r="J6" i="22"/>
  <c r="J5" i="22" s="1"/>
  <c r="AB6" i="22"/>
  <c r="V6" i="22"/>
  <c r="P6" i="22"/>
  <c r="AG6" i="22"/>
  <c r="AH6" i="22"/>
  <c r="W6" i="22"/>
  <c r="K6" i="22"/>
  <c r="AC19" i="22"/>
  <c r="P19" i="22"/>
  <c r="J19" i="22"/>
  <c r="M7" i="68"/>
  <c r="M34" i="68"/>
  <c r="K81" i="68"/>
  <c r="I146" i="68"/>
  <c r="I144" i="68" s="1"/>
  <c r="I55" i="68"/>
  <c r="K216" i="57"/>
  <c r="M4" i="63"/>
  <c r="L19" i="22" s="1"/>
  <c r="AE42" i="22"/>
  <c r="N4" i="63"/>
  <c r="J216" i="57"/>
  <c r="J214" i="57" s="1"/>
  <c r="J206" i="57" s="1"/>
  <c r="M216" i="57"/>
  <c r="M214" i="57" s="1"/>
  <c r="M206" i="57" s="1"/>
  <c r="L216" i="57"/>
  <c r="L214" i="57" s="1"/>
  <c r="L206" i="57" s="1"/>
  <c r="V81" i="52"/>
  <c r="S13" i="22" s="1"/>
  <c r="AD55" i="68"/>
  <c r="Q34" i="68"/>
  <c r="AB5" i="66"/>
  <c r="AB3" i="66" s="1"/>
  <c r="AI3" i="64"/>
  <c r="AG40" i="22" s="1"/>
  <c r="L4" i="63"/>
  <c r="V7" i="68"/>
  <c r="AA146" i="68"/>
  <c r="AA144" i="68" s="1"/>
  <c r="Y81" i="68"/>
  <c r="S55" i="68"/>
  <c r="P5" i="66"/>
  <c r="P3" i="66" s="1"/>
  <c r="S42" i="22"/>
  <c r="AB42" i="22"/>
  <c r="L8" i="61"/>
  <c r="AC55" i="68"/>
  <c r="Z81" i="68"/>
  <c r="W146" i="68"/>
  <c r="W144" i="68" s="1"/>
  <c r="P47" i="68"/>
  <c r="AK81" i="68"/>
  <c r="AH3" i="54"/>
  <c r="Y3" i="54"/>
  <c r="U7" i="68"/>
  <c r="AJ34" i="68"/>
  <c r="AH81" i="68"/>
  <c r="AF55" i="68"/>
  <c r="AC146" i="68"/>
  <c r="AC144" i="68" s="1"/>
  <c r="AB81" i="68"/>
  <c r="AA55" i="68"/>
  <c r="Y146" i="68"/>
  <c r="Y144" i="68" s="1"/>
  <c r="X7" i="68"/>
  <c r="W81" i="68"/>
  <c r="U146" i="68"/>
  <c r="U144" i="68" s="1"/>
  <c r="S34" i="68"/>
  <c r="R34" i="68"/>
  <c r="O34" i="68"/>
  <c r="O7" i="68"/>
  <c r="N146" i="68"/>
  <c r="N144" i="68" s="1"/>
  <c r="AK47" i="68"/>
  <c r="AH5" i="66"/>
  <c r="AH3" i="66" s="1"/>
  <c r="AF5" i="66"/>
  <c r="AF3" i="66" s="1"/>
  <c r="AD5" i="66"/>
  <c r="AD3" i="66" s="1"/>
  <c r="AA5" i="66"/>
  <c r="AA3" i="66" s="1"/>
  <c r="Y5" i="66"/>
  <c r="Y3" i="66" s="1"/>
  <c r="V5" i="66"/>
  <c r="V3" i="66" s="1"/>
  <c r="T5" i="66"/>
  <c r="O5" i="66"/>
  <c r="O3" i="66" s="1"/>
  <c r="AK5" i="66"/>
  <c r="AK3" i="66" s="1"/>
  <c r="AI5" i="66"/>
  <c r="AG5" i="66"/>
  <c r="AG3" i="66" s="1"/>
  <c r="AE5" i="66"/>
  <c r="AE3" i="66" s="1"/>
  <c r="AC5" i="66"/>
  <c r="AC3" i="66" s="1"/>
  <c r="Z5" i="66"/>
  <c r="Z3" i="66" s="1"/>
  <c r="X5" i="66"/>
  <c r="X3" i="66" s="1"/>
  <c r="W5" i="66"/>
  <c r="W3" i="66" s="1"/>
  <c r="U5" i="66"/>
  <c r="U3" i="66" s="1"/>
  <c r="S5" i="66"/>
  <c r="S3" i="66" s="1"/>
  <c r="Q5" i="66"/>
  <c r="Q3" i="66" s="1"/>
  <c r="N5" i="66"/>
  <c r="N3" i="66" s="1"/>
  <c r="AJ5" i="66"/>
  <c r="AJ3" i="66" s="1"/>
  <c r="AI47" i="68"/>
  <c r="AG81" i="68"/>
  <c r="AE146" i="68"/>
  <c r="AE144" i="68" s="1"/>
  <c r="AJ3" i="64"/>
  <c r="AH40" i="22" s="1"/>
  <c r="X42" i="22"/>
  <c r="Z42" i="22"/>
  <c r="AF42" i="22"/>
  <c r="AA42" i="22"/>
  <c r="Y42" i="22"/>
  <c r="U42" i="22"/>
  <c r="Q42" i="22"/>
  <c r="J42" i="22"/>
  <c r="AC42" i="22"/>
  <c r="AG42" i="22"/>
  <c r="AD42" i="22"/>
  <c r="V42" i="22"/>
  <c r="T42" i="22"/>
  <c r="R42" i="22"/>
  <c r="P42" i="22"/>
  <c r="AK4" i="6"/>
  <c r="AB4" i="6"/>
  <c r="Z4" i="6"/>
  <c r="X4" i="6"/>
  <c r="U4" i="6"/>
  <c r="R4" i="6"/>
  <c r="P4" i="6"/>
  <c r="N4" i="6"/>
  <c r="M8" i="61"/>
  <c r="M7" i="61" s="1"/>
  <c r="M6" i="61" s="1"/>
  <c r="M4" i="61" s="1"/>
  <c r="AC4" i="6"/>
  <c r="AA4" i="6"/>
  <c r="Y4" i="6"/>
  <c r="W4" i="6"/>
  <c r="T4" i="6"/>
  <c r="Q4" i="6"/>
  <c r="O4" i="6"/>
  <c r="M4" i="6"/>
  <c r="L14" i="61"/>
  <c r="J14" i="61"/>
  <c r="I14" i="61"/>
  <c r="O233" i="57"/>
  <c r="X233" i="57"/>
  <c r="W233" i="57"/>
  <c r="V233" i="57"/>
  <c r="V225" i="57" s="1"/>
  <c r="U233" i="57"/>
  <c r="T233" i="57"/>
  <c r="S233" i="57"/>
  <c r="R233" i="57"/>
  <c r="Q233" i="57"/>
  <c r="N225" i="57"/>
  <c r="AG214" i="4"/>
  <c r="AF214" i="4"/>
  <c r="AE214" i="4"/>
  <c r="AD214" i="4"/>
  <c r="AC214" i="4"/>
  <c r="AB214" i="4"/>
  <c r="AA214" i="4"/>
  <c r="Z214" i="4"/>
  <c r="Y214" i="4"/>
  <c r="Y206" i="4" s="1"/>
  <c r="X214" i="4"/>
  <c r="W214" i="4"/>
  <c r="W206" i="4" s="1"/>
  <c r="V214" i="4"/>
  <c r="U214" i="4"/>
  <c r="T214" i="4"/>
  <c r="S214" i="4"/>
  <c r="R214" i="4"/>
  <c r="Q214" i="4"/>
  <c r="Q206" i="4" s="1"/>
  <c r="P214" i="4"/>
  <c r="AF233" i="4"/>
  <c r="AD233" i="4"/>
  <c r="K225" i="4"/>
  <c r="K181" i="4" s="1"/>
  <c r="AK214" i="4"/>
  <c r="AJ214" i="4"/>
  <c r="AJ206" i="4" s="1"/>
  <c r="AJ233" i="4"/>
  <c r="X233" i="4"/>
  <c r="S233" i="4"/>
  <c r="T233" i="4"/>
  <c r="R233" i="4"/>
  <c r="Q233" i="4"/>
  <c r="P233" i="4"/>
  <c r="AL233" i="4"/>
  <c r="AM233" i="4"/>
  <c r="AM214" i="4"/>
  <c r="AI214" i="4"/>
  <c r="AH214" i="4"/>
  <c r="AH206" i="4" s="1"/>
  <c r="AI233" i="4"/>
  <c r="AG233" i="4"/>
  <c r="AE233" i="4"/>
  <c r="AH233" i="4"/>
  <c r="AC233" i="4"/>
  <c r="AB233" i="4"/>
  <c r="AA233" i="4"/>
  <c r="Z233" i="4"/>
  <c r="Y233" i="4"/>
  <c r="Y225" i="4" s="1"/>
  <c r="W233" i="4"/>
  <c r="V233" i="4"/>
  <c r="U233" i="4"/>
  <c r="AK233" i="4"/>
  <c r="AL214" i="4"/>
  <c r="X218" i="57"/>
  <c r="X216" i="57" s="1"/>
  <c r="N215" i="56"/>
  <c r="AM215" i="57"/>
  <c r="O214" i="4"/>
  <c r="O233" i="4"/>
  <c r="W218" i="57"/>
  <c r="W216" i="57" s="1"/>
  <c r="R218" i="57"/>
  <c r="R216" i="57" s="1"/>
  <c r="U218" i="57"/>
  <c r="U216" i="57" s="1"/>
  <c r="Q218" i="57"/>
  <c r="Q216" i="57" s="1"/>
  <c r="H3" i="64"/>
  <c r="F40" i="22" s="1"/>
  <c r="K214" i="57"/>
  <c r="K206" i="57" s="1"/>
  <c r="V218" i="57"/>
  <c r="V216" i="57" s="1"/>
  <c r="T218" i="57"/>
  <c r="T216" i="57" s="1"/>
  <c r="P218" i="57"/>
  <c r="P216" i="57" s="1"/>
  <c r="O218" i="57"/>
  <c r="O216" i="57" s="1"/>
  <c r="V65" i="52"/>
  <c r="Q40" i="52"/>
  <c r="N11" i="22" s="1"/>
  <c r="R93" i="52"/>
  <c r="I90" i="52"/>
  <c r="I81" i="2"/>
  <c r="N98" i="52"/>
  <c r="K14" i="22" s="1"/>
  <c r="N65" i="52"/>
  <c r="J9" i="2"/>
  <c r="I27" i="2"/>
  <c r="I23" i="2" s="1"/>
  <c r="I9" i="2"/>
  <c r="J40" i="2"/>
  <c r="I40" i="2"/>
  <c r="K81" i="2"/>
  <c r="H81" i="2"/>
  <c r="I100" i="52"/>
  <c r="I98" i="52" s="1"/>
  <c r="F14" i="22" s="1"/>
  <c r="H65" i="52"/>
  <c r="AH98" i="52"/>
  <c r="AE14" i="22" s="1"/>
  <c r="AE98" i="52"/>
  <c r="AB14" i="22" s="1"/>
  <c r="T6" i="52"/>
  <c r="Q10" i="22" s="1"/>
  <c r="N81" i="52"/>
  <c r="K13" i="22" s="1"/>
  <c r="N40" i="52"/>
  <c r="K11" i="22" s="1"/>
  <c r="S93" i="52"/>
  <c r="K81" i="52"/>
  <c r="H13" i="22" s="1"/>
  <c r="M81" i="52"/>
  <c r="J13" i="22" s="1"/>
  <c r="AH81" i="52"/>
  <c r="AE13" i="22" s="1"/>
  <c r="AB98" i="52"/>
  <c r="Y14" i="22" s="1"/>
  <c r="AA98" i="52"/>
  <c r="X14" i="22" s="1"/>
  <c r="Z81" i="52"/>
  <c r="W13" i="22" s="1"/>
  <c r="Y98" i="52"/>
  <c r="V14" i="22" s="1"/>
  <c r="W98" i="52"/>
  <c r="T14" i="22" s="1"/>
  <c r="U98" i="52"/>
  <c r="R14" i="22" s="1"/>
  <c r="S98" i="52"/>
  <c r="P14" i="22" s="1"/>
  <c r="R81" i="52"/>
  <c r="O13" i="22" s="1"/>
  <c r="Q98" i="52"/>
  <c r="N14" i="22" s="1"/>
  <c r="O98" i="52"/>
  <c r="L14" i="22" s="1"/>
  <c r="AH72" i="52"/>
  <c r="N72" i="52"/>
  <c r="N63" i="52" s="1"/>
  <c r="K12" i="22" s="1"/>
  <c r="R98" i="52"/>
  <c r="O14" i="22" s="1"/>
  <c r="R72" i="52"/>
  <c r="O65" i="52"/>
  <c r="P7" i="61"/>
  <c r="U7" i="61"/>
  <c r="U6" i="61" s="1"/>
  <c r="AD7" i="61"/>
  <c r="AD6" i="61" s="1"/>
  <c r="R7" i="61"/>
  <c r="R6" i="61" s="1"/>
  <c r="L29" i="61"/>
  <c r="K14" i="61"/>
  <c r="J29" i="61"/>
  <c r="J11" i="61"/>
  <c r="I29" i="61"/>
  <c r="I22" i="61"/>
  <c r="H22" i="61"/>
  <c r="L22" i="61"/>
  <c r="K29" i="61"/>
  <c r="K22" i="61"/>
  <c r="H29" i="61"/>
  <c r="AC7" i="61"/>
  <c r="AC6" i="61" s="1"/>
  <c r="S7" i="61"/>
  <c r="S6" i="61" s="1"/>
  <c r="Y7" i="61"/>
  <c r="AJ7" i="68"/>
  <c r="AH55" i="68"/>
  <c r="AH47" i="68"/>
  <c r="AG146" i="68"/>
  <c r="AG144" i="68" s="1"/>
  <c r="AG47" i="68"/>
  <c r="AF47" i="68"/>
  <c r="AF7" i="68"/>
  <c r="AE55" i="68"/>
  <c r="AE81" i="68"/>
  <c r="AE47" i="68"/>
  <c r="AD47" i="68"/>
  <c r="AD7" i="68"/>
  <c r="AC47" i="68"/>
  <c r="AC7" i="68"/>
  <c r="AB47" i="68"/>
  <c r="AB7" i="68"/>
  <c r="AA47" i="68"/>
  <c r="AA34" i="68"/>
  <c r="AA7" i="68"/>
  <c r="Z47" i="68"/>
  <c r="Y47" i="68"/>
  <c r="Y34" i="68"/>
  <c r="X55" i="68"/>
  <c r="X47" i="68"/>
  <c r="W55" i="68"/>
  <c r="W47" i="68"/>
  <c r="W7" i="68"/>
  <c r="V55" i="68"/>
  <c r="V47" i="68"/>
  <c r="U55" i="68"/>
  <c r="T146" i="68"/>
  <c r="T144" i="68" s="1"/>
  <c r="T34" i="68"/>
  <c r="T7" i="68"/>
  <c r="S7" i="68"/>
  <c r="R7" i="68"/>
  <c r="Q81" i="68"/>
  <c r="P81" i="68"/>
  <c r="P7" i="68"/>
  <c r="O146" i="68"/>
  <c r="O144" i="68" s="1"/>
  <c r="O55" i="68"/>
  <c r="O47" i="68"/>
  <c r="N55" i="68"/>
  <c r="N7" i="68"/>
  <c r="M55" i="68"/>
  <c r="L34" i="68"/>
  <c r="L7" i="68"/>
  <c r="J146" i="68"/>
  <c r="J144" i="68" s="1"/>
  <c r="J81" i="68"/>
  <c r="I81" i="68"/>
  <c r="I34" i="68"/>
  <c r="AK34" i="68"/>
  <c r="AJ146" i="68"/>
  <c r="AJ144" i="68" s="1"/>
  <c r="AI81" i="68"/>
  <c r="AH7" i="68"/>
  <c r="AF81" i="68"/>
  <c r="AE34" i="68"/>
  <c r="AD34" i="68"/>
  <c r="AC34" i="68"/>
  <c r="AB55" i="68"/>
  <c r="AB34" i="68"/>
  <c r="Z34" i="68"/>
  <c r="Y55" i="68"/>
  <c r="W34" i="68"/>
  <c r="V34" i="68"/>
  <c r="U81" i="68"/>
  <c r="U34" i="68"/>
  <c r="S146" i="68"/>
  <c r="S144" i="68" s="1"/>
  <c r="R146" i="68"/>
  <c r="R144" i="68" s="1"/>
  <c r="Q146" i="68"/>
  <c r="Q144" i="68" s="1"/>
  <c r="Q55" i="68"/>
  <c r="Q7" i="68"/>
  <c r="P55" i="68"/>
  <c r="O81" i="68"/>
  <c r="AJ55" i="68"/>
  <c r="AI146" i="68"/>
  <c r="AI144" i="68" s="1"/>
  <c r="AH34" i="68"/>
  <c r="AG7" i="68"/>
  <c r="AF34" i="68"/>
  <c r="AE7" i="68"/>
  <c r="AD81" i="68"/>
  <c r="AC81" i="68"/>
  <c r="AA81" i="68"/>
  <c r="Z55" i="68"/>
  <c r="Z7" i="68"/>
  <c r="Y7" i="68"/>
  <c r="X81" i="68"/>
  <c r="X34" i="68"/>
  <c r="V81" i="68"/>
  <c r="U47" i="68"/>
  <c r="T55" i="68"/>
  <c r="S81" i="68"/>
  <c r="R55" i="68"/>
  <c r="P34" i="68"/>
  <c r="N34" i="68"/>
  <c r="M146" i="68"/>
  <c r="M144" i="68" s="1"/>
  <c r="M81" i="68"/>
  <c r="L146" i="68"/>
  <c r="L144" i="68" s="1"/>
  <c r="L55" i="68"/>
  <c r="K146" i="68"/>
  <c r="K144" i="68" s="1"/>
  <c r="K55" i="68"/>
  <c r="K7" i="68"/>
  <c r="J55" i="68"/>
  <c r="J47" i="68"/>
  <c r="J34" i="68"/>
  <c r="J7" i="68"/>
  <c r="I47" i="68"/>
  <c r="I7" i="68"/>
  <c r="AK146" i="68"/>
  <c r="AK144" i="68" s="1"/>
  <c r="AK55" i="68"/>
  <c r="AK7" i="68"/>
  <c r="AD3" i="54"/>
  <c r="S3" i="54"/>
  <c r="H3" i="54"/>
  <c r="G7" i="22" s="1"/>
  <c r="G5" i="22" s="1"/>
  <c r="AF3" i="54"/>
  <c r="AE7" i="22" s="1"/>
  <c r="AA3" i="54"/>
  <c r="Z7" i="22" s="1"/>
  <c r="W3" i="54"/>
  <c r="V7" i="22" s="1"/>
  <c r="V5" i="22" s="1"/>
  <c r="T3" i="54"/>
  <c r="O3" i="54"/>
  <c r="N7" i="22" s="1"/>
  <c r="N5" i="22" s="1"/>
  <c r="N3" i="54"/>
  <c r="I3" i="54"/>
  <c r="H7" i="22" s="1"/>
  <c r="H5" i="22" s="1"/>
  <c r="V3" i="54"/>
  <c r="L72" i="52"/>
  <c r="M72" i="52"/>
  <c r="AD6" i="52"/>
  <c r="AA10" i="22" s="1"/>
  <c r="AA72" i="52"/>
  <c r="X72" i="52"/>
  <c r="W65" i="52"/>
  <c r="V40" i="52"/>
  <c r="S11" i="22" s="1"/>
  <c r="U40" i="52"/>
  <c r="R11" i="22" s="1"/>
  <c r="S72" i="52"/>
  <c r="S40" i="52"/>
  <c r="P11" i="22" s="1"/>
  <c r="R6" i="52"/>
  <c r="O10" i="22" s="1"/>
  <c r="O81" i="52"/>
  <c r="L13" i="22" s="1"/>
  <c r="AJ40" i="52"/>
  <c r="AG11" i="22" s="1"/>
  <c r="I72" i="52"/>
  <c r="I65" i="52"/>
  <c r="I63" i="52" s="1"/>
  <c r="F12" i="22" s="1"/>
  <c r="I6" i="52"/>
  <c r="F10" i="22" s="1"/>
  <c r="M98" i="52"/>
  <c r="J14" i="22" s="1"/>
  <c r="AI72" i="52"/>
  <c r="AD98" i="52"/>
  <c r="AA14" i="22" s="1"/>
  <c r="AB72" i="52"/>
  <c r="Z98" i="52"/>
  <c r="W14" i="22" s="1"/>
  <c r="Y40" i="52"/>
  <c r="V11" i="22" s="1"/>
  <c r="W81" i="52"/>
  <c r="T13" i="22" s="1"/>
  <c r="W72" i="52"/>
  <c r="V98" i="52"/>
  <c r="S14" i="22" s="1"/>
  <c r="V72" i="52"/>
  <c r="V6" i="52"/>
  <c r="S10" i="22" s="1"/>
  <c r="U65" i="52"/>
  <c r="U6" i="52"/>
  <c r="R10" i="22" s="1"/>
  <c r="S81" i="52"/>
  <c r="P13" i="22" s="1"/>
  <c r="S65" i="52"/>
  <c r="R65" i="52"/>
  <c r="R40" i="52"/>
  <c r="O11" i="22" s="1"/>
  <c r="P72" i="52"/>
  <c r="O72" i="52"/>
  <c r="O40" i="52"/>
  <c r="L11" i="22" s="1"/>
  <c r="AJ98" i="52"/>
  <c r="AG14" i="22" s="1"/>
  <c r="AJ65" i="52"/>
  <c r="AJ6" i="52"/>
  <c r="AG10" i="22" s="1"/>
  <c r="AA93" i="52"/>
  <c r="Z93" i="52"/>
  <c r="K93" i="52"/>
  <c r="AJ81" i="52"/>
  <c r="AG13" i="22" s="1"/>
  <c r="L40" i="52"/>
  <c r="I11" i="22" s="1"/>
  <c r="H98" i="52"/>
  <c r="E14" i="22" s="1"/>
  <c r="AE93" i="52"/>
  <c r="W93" i="52"/>
  <c r="K40" i="52"/>
  <c r="H11" i="22" s="1"/>
  <c r="J40" i="52"/>
  <c r="G11" i="22" s="1"/>
  <c r="AJ93" i="52"/>
  <c r="J90" i="52"/>
  <c r="J81" i="52" s="1"/>
  <c r="G13" i="22" s="1"/>
  <c r="J81" i="2"/>
  <c r="M3" i="66"/>
  <c r="L3" i="66"/>
  <c r="K7" i="6"/>
  <c r="K6" i="6" s="1"/>
  <c r="K4" i="6" s="1"/>
  <c r="I7" i="6"/>
  <c r="I6" i="6" s="1"/>
  <c r="I4" i="6" s="1"/>
  <c r="L6" i="2"/>
  <c r="J6" i="2"/>
  <c r="J4" i="2" s="1"/>
  <c r="H6" i="2"/>
  <c r="H4" i="2" s="1"/>
  <c r="L40" i="2"/>
  <c r="K40" i="2"/>
  <c r="J3" i="64"/>
  <c r="H40" i="22" s="1"/>
  <c r="I3" i="64"/>
  <c r="G40" i="22" s="1"/>
  <c r="K225" i="57"/>
  <c r="F34" i="22" s="1"/>
  <c r="J225" i="57"/>
  <c r="E34" i="22" s="1"/>
  <c r="Z3" i="54"/>
  <c r="Y7" i="22" s="1"/>
  <c r="X3" i="54"/>
  <c r="L100" i="52"/>
  <c r="J3" i="54"/>
  <c r="I7" i="22" s="1"/>
  <c r="I5" i="22" s="1"/>
  <c r="K11" i="61"/>
  <c r="K7" i="61" s="1"/>
  <c r="K8" i="61"/>
  <c r="K100" i="52"/>
  <c r="K98" i="52" s="1"/>
  <c r="H14" i="22" s="1"/>
  <c r="J8" i="61"/>
  <c r="H8" i="61"/>
  <c r="J7" i="6"/>
  <c r="J6" i="6" s="1"/>
  <c r="J4" i="6" s="1"/>
  <c r="H7" i="6"/>
  <c r="H6" i="6" s="1"/>
  <c r="H4" i="6" s="1"/>
  <c r="K6" i="2"/>
  <c r="K4" i="2" s="1"/>
  <c r="I6" i="2"/>
  <c r="I4" i="2" s="1"/>
  <c r="N7" i="61"/>
  <c r="N6" i="61" s="1"/>
  <c r="I5" i="66"/>
  <c r="K5" i="66"/>
  <c r="K3" i="66" s="1"/>
  <c r="J5" i="66"/>
  <c r="J3" i="66" s="1"/>
  <c r="N5" i="4"/>
  <c r="O93" i="52"/>
  <c r="AD93" i="52"/>
  <c r="V93" i="52"/>
  <c r="N93" i="52"/>
  <c r="AI81" i="52"/>
  <c r="AF13" i="22" s="1"/>
  <c r="AI65" i="52"/>
  <c r="AI40" i="52"/>
  <c r="AF11" i="22" s="1"/>
  <c r="AH65" i="52"/>
  <c r="AH40" i="52"/>
  <c r="AE11" i="22" s="1"/>
  <c r="AE65" i="52"/>
  <c r="AC65" i="52"/>
  <c r="AA65" i="52"/>
  <c r="Z40" i="52"/>
  <c r="W11" i="22" s="1"/>
  <c r="Y65" i="52"/>
  <c r="Y6" i="52"/>
  <c r="V10" i="22" s="1"/>
  <c r="X6" i="52"/>
  <c r="U10" i="22" s="1"/>
  <c r="W40" i="52"/>
  <c r="T11" i="22" s="1"/>
  <c r="I11" i="61"/>
  <c r="I8" i="61"/>
  <c r="AG34" i="68"/>
  <c r="N81" i="68"/>
  <c r="AG55" i="68"/>
  <c r="T81" i="68"/>
  <c r="S47" i="68"/>
  <c r="M47" i="68"/>
  <c r="K47" i="68"/>
  <c r="T47" i="68"/>
  <c r="N47" i="68"/>
  <c r="AJ47" i="68"/>
  <c r="AI55" i="68"/>
  <c r="AI7" i="68"/>
  <c r="AH146" i="68"/>
  <c r="AH144" i="68" s="1"/>
  <c r="AF146" i="68"/>
  <c r="AF144" i="68" s="1"/>
  <c r="AD146" i="68"/>
  <c r="AD144" i="68" s="1"/>
  <c r="AB146" i="68"/>
  <c r="AB144" i="68" s="1"/>
  <c r="Z146" i="68"/>
  <c r="Z144" i="68" s="1"/>
  <c r="L81" i="68"/>
  <c r="AJ81" i="68"/>
  <c r="AI34" i="68"/>
  <c r="X146" i="68"/>
  <c r="X144" i="68" s="1"/>
  <c r="Q47" i="68"/>
  <c r="P146" i="68"/>
  <c r="P144" i="68" s="1"/>
  <c r="L47" i="68"/>
  <c r="K181" i="57"/>
  <c r="F32" i="22" s="1"/>
  <c r="J181" i="57"/>
  <c r="E32" i="22" s="1"/>
  <c r="AK209" i="57"/>
  <c r="AK207" i="57" s="1"/>
  <c r="K5" i="57"/>
  <c r="F23" i="22" s="1"/>
  <c r="J5" i="57"/>
  <c r="E23" i="22" s="1"/>
  <c r="AG3" i="54"/>
  <c r="AE3" i="54"/>
  <c r="AD7" i="22" s="1"/>
  <c r="AD5" i="22" s="1"/>
  <c r="K4" i="17"/>
  <c r="N4" i="17"/>
  <c r="I4" i="17"/>
  <c r="H15" i="22" s="1"/>
  <c r="J4" i="17"/>
  <c r="I15" i="22" s="1"/>
  <c r="AH4" i="17"/>
  <c r="I93" i="52"/>
  <c r="AE72" i="52"/>
  <c r="Z65" i="52"/>
  <c r="Z6" i="52"/>
  <c r="W10" i="22" s="1"/>
  <c r="AD72" i="52"/>
  <c r="AD65" i="52"/>
  <c r="Q65" i="52"/>
  <c r="Q6" i="52"/>
  <c r="N10" i="22" s="1"/>
  <c r="AK98" i="52"/>
  <c r="AH14" i="22" s="1"/>
  <c r="Q4" i="2"/>
  <c r="U4" i="2"/>
  <c r="L3" i="64"/>
  <c r="J40" i="22" s="1"/>
  <c r="Z3" i="64"/>
  <c r="X40" i="22" s="1"/>
  <c r="W3" i="64"/>
  <c r="U40" i="22" s="1"/>
  <c r="V3" i="64"/>
  <c r="T40" i="22" s="1"/>
  <c r="U3" i="64"/>
  <c r="S40" i="22" s="1"/>
  <c r="T3" i="64"/>
  <c r="R40" i="22" s="1"/>
  <c r="S3" i="64"/>
  <c r="Q40" i="22" s="1"/>
  <c r="R3" i="64"/>
  <c r="P40" i="22" s="1"/>
  <c r="Q3" i="64"/>
  <c r="O40" i="22" s="1"/>
  <c r="P3" i="64"/>
  <c r="N40" i="22" s="1"/>
  <c r="O3" i="64"/>
  <c r="M40" i="22" s="1"/>
  <c r="M3" i="64"/>
  <c r="K40" i="22" s="1"/>
  <c r="L11" i="61"/>
  <c r="H11" i="61"/>
  <c r="J22" i="61"/>
  <c r="H14" i="61"/>
  <c r="N5" i="57"/>
  <c r="I23" i="22" s="1"/>
  <c r="M225" i="57"/>
  <c r="H34" i="22" s="1"/>
  <c r="M5" i="57"/>
  <c r="H23" i="22" s="1"/>
  <c r="L5" i="57"/>
  <c r="G23" i="22" s="1"/>
  <c r="W5" i="57"/>
  <c r="R23" i="22" s="1"/>
  <c r="AC3" i="54"/>
  <c r="AB7" i="22" s="1"/>
  <c r="AB5" i="22" s="1"/>
  <c r="P3" i="54"/>
  <c r="O7" i="22" s="1"/>
  <c r="AB3" i="54"/>
  <c r="AA7" i="22" s="1"/>
  <c r="R3" i="54"/>
  <c r="Q7" i="22" s="1"/>
  <c r="Q5" i="22" s="1"/>
  <c r="Q3" i="54"/>
  <c r="P7" i="22" s="1"/>
  <c r="P5" i="22" s="1"/>
  <c r="L3" i="54"/>
  <c r="K7" i="22" s="1"/>
  <c r="K5" i="22" s="1"/>
  <c r="U3" i="54"/>
  <c r="T7" i="22" s="1"/>
  <c r="G3" i="54"/>
  <c r="F7" i="22" s="1"/>
  <c r="F5" i="22" s="1"/>
  <c r="F3" i="54"/>
  <c r="E7" i="22" s="1"/>
  <c r="E5" i="22" s="1"/>
  <c r="AF4" i="17"/>
  <c r="X4" i="17"/>
  <c r="AI4" i="17"/>
  <c r="AB4" i="17"/>
  <c r="AG4" i="17"/>
  <c r="T4" i="17"/>
  <c r="O4" i="17"/>
  <c r="AD4" i="17"/>
  <c r="V4" i="17"/>
  <c r="Z4" i="17"/>
  <c r="Q4" i="17"/>
  <c r="AE4" i="17"/>
  <c r="AA4" i="17"/>
  <c r="W4" i="17"/>
  <c r="S4" i="17"/>
  <c r="R4" i="17"/>
  <c r="H4" i="17"/>
  <c r="G15" i="22" s="1"/>
  <c r="G4" i="17"/>
  <c r="F15" i="22" s="1"/>
  <c r="F4" i="17"/>
  <c r="E15" i="22" s="1"/>
  <c r="AC4" i="17"/>
  <c r="Y4" i="17"/>
  <c r="U4" i="17"/>
  <c r="P4" i="17"/>
  <c r="M4" i="17"/>
  <c r="L4" i="17"/>
  <c r="L4" i="2"/>
  <c r="I81" i="52"/>
  <c r="F13" i="22" s="1"/>
  <c r="H81" i="52"/>
  <c r="E13" i="22" s="1"/>
  <c r="AB6" i="52"/>
  <c r="Y10" i="22" s="1"/>
  <c r="AB3" i="64"/>
  <c r="Z40" i="22" s="1"/>
  <c r="AI218" i="57"/>
  <c r="AI216" i="57" s="1"/>
  <c r="AG218" i="57"/>
  <c r="AG216" i="57" s="1"/>
  <c r="AE218" i="57"/>
  <c r="AE216" i="57" s="1"/>
  <c r="AC218" i="57"/>
  <c r="AC216" i="57" s="1"/>
  <c r="AA218" i="57"/>
  <c r="AA216" i="57" s="1"/>
  <c r="Y218" i="57"/>
  <c r="Y216" i="57" s="1"/>
  <c r="AM218" i="57"/>
  <c r="AM216" i="57" s="1"/>
  <c r="AM209" i="57"/>
  <c r="AM207" i="57" s="1"/>
  <c r="AJ209" i="57"/>
  <c r="AJ207" i="57" s="1"/>
  <c r="AI209" i="57"/>
  <c r="AI207" i="57" s="1"/>
  <c r="AH209" i="57"/>
  <c r="AH207" i="57" s="1"/>
  <c r="AG209" i="57"/>
  <c r="AG207" i="57" s="1"/>
  <c r="AF209" i="57"/>
  <c r="AF207" i="57" s="1"/>
  <c r="AE209" i="57"/>
  <c r="AE207" i="57" s="1"/>
  <c r="AD209" i="57"/>
  <c r="AD207" i="57" s="1"/>
  <c r="AC209" i="57"/>
  <c r="AC207" i="57" s="1"/>
  <c r="AB209" i="57"/>
  <c r="AB207" i="57" s="1"/>
  <c r="AA209" i="57"/>
  <c r="AA207" i="57" s="1"/>
  <c r="Z209" i="57"/>
  <c r="Z207" i="57" s="1"/>
  <c r="Y209" i="57"/>
  <c r="Y207" i="57" s="1"/>
  <c r="AJ218" i="57"/>
  <c r="AJ216" i="57" s="1"/>
  <c r="AH218" i="57"/>
  <c r="AH216" i="57" s="1"/>
  <c r="AF218" i="57"/>
  <c r="AF216" i="57" s="1"/>
  <c r="AD218" i="57"/>
  <c r="AD216" i="57" s="1"/>
  <c r="AB218" i="57"/>
  <c r="AB216" i="57" s="1"/>
  <c r="Z218" i="57"/>
  <c r="Z216" i="57" s="1"/>
  <c r="AK218" i="57"/>
  <c r="AK216" i="57" s="1"/>
  <c r="AL218" i="57"/>
  <c r="AL216" i="57" s="1"/>
  <c r="AL209" i="57"/>
  <c r="AL207" i="57" s="1"/>
  <c r="AI3" i="54"/>
  <c r="AH7" i="22" s="1"/>
  <c r="AK22" i="61"/>
  <c r="AK14" i="61"/>
  <c r="AK7" i="61" s="1"/>
  <c r="AL3" i="66"/>
  <c r="AL146" i="68"/>
  <c r="AL144" i="68" s="1"/>
  <c r="AL81" i="68"/>
  <c r="AL55" i="68"/>
  <c r="AL47" i="68"/>
  <c r="AL34" i="68"/>
  <c r="AL7" i="68"/>
  <c r="AM5" i="4"/>
  <c r="AK4" i="2"/>
  <c r="AJ6" i="6"/>
  <c r="AJ11" i="61"/>
  <c r="AJ7" i="61" s="1"/>
  <c r="AJ6" i="61" s="1"/>
  <c r="AJ4" i="2"/>
  <c r="AH3" i="64"/>
  <c r="AF40" i="22" s="1"/>
  <c r="AI7" i="61"/>
  <c r="AI6" i="61" s="1"/>
  <c r="AI7" i="6"/>
  <c r="AI6" i="6" s="1"/>
  <c r="AI4" i="2"/>
  <c r="AG3" i="64"/>
  <c r="AE40" i="22" s="1"/>
  <c r="AH11" i="61"/>
  <c r="AH7" i="61" s="1"/>
  <c r="AH6" i="61" s="1"/>
  <c r="AH7" i="6"/>
  <c r="AH6" i="6" s="1"/>
  <c r="AJ5" i="4"/>
  <c r="AH4" i="2"/>
  <c r="AF3" i="64"/>
  <c r="AD40" i="22" s="1"/>
  <c r="AG11" i="61"/>
  <c r="AG14" i="61"/>
  <c r="AG7" i="6"/>
  <c r="AI5" i="4"/>
  <c r="AG4" i="2"/>
  <c r="AE3" i="64"/>
  <c r="AC40" i="22" s="1"/>
  <c r="AF14" i="61"/>
  <c r="AF7" i="61" s="1"/>
  <c r="AF22" i="61"/>
  <c r="AF7" i="6"/>
  <c r="AF6" i="6" s="1"/>
  <c r="AF93" i="52"/>
  <c r="AF4" i="2"/>
  <c r="AD3" i="64"/>
  <c r="AB40" i="22" s="1"/>
  <c r="AE7" i="61"/>
  <c r="AE6" i="61" s="1"/>
  <c r="AE7" i="6"/>
  <c r="AE6" i="6" s="1"/>
  <c r="AE4" i="2"/>
  <c r="AC3" i="64"/>
  <c r="AA40" i="22" s="1"/>
  <c r="AD7" i="6"/>
  <c r="AD6" i="6" s="1"/>
  <c r="AC4" i="2"/>
  <c r="AA3" i="64"/>
  <c r="Y40" i="22" s="1"/>
  <c r="AB11" i="61"/>
  <c r="AB7" i="61" s="1"/>
  <c r="AB6" i="61" s="1"/>
  <c r="AB93" i="52"/>
  <c r="AB4" i="2"/>
  <c r="K3" i="64"/>
  <c r="I40" i="22" s="1"/>
  <c r="G3" i="64"/>
  <c r="E40" i="22" s="1"/>
  <c r="Y3" i="64"/>
  <c r="W40" i="22" s="1"/>
  <c r="AA7" i="61"/>
  <c r="AA6" i="61" s="1"/>
  <c r="AC5" i="4"/>
  <c r="AA4" i="2"/>
  <c r="W42" i="22"/>
  <c r="Z8" i="61"/>
  <c r="Z7" i="61" s="1"/>
  <c r="Z6" i="61" s="1"/>
  <c r="Z4" i="2"/>
  <c r="X3" i="64"/>
  <c r="V40" i="22" s="1"/>
  <c r="Y29" i="61"/>
  <c r="Y22" i="61"/>
  <c r="Y4" i="2"/>
  <c r="X14" i="61"/>
  <c r="X7" i="61" s="1"/>
  <c r="X6" i="61" s="1"/>
  <c r="X93" i="52"/>
  <c r="X4" i="2"/>
  <c r="W7" i="61"/>
  <c r="W6" i="61" s="1"/>
  <c r="V7" i="61"/>
  <c r="V6" i="61" s="1"/>
  <c r="V7" i="6"/>
  <c r="V6" i="6" s="1"/>
  <c r="X5" i="57"/>
  <c r="S23" i="22" s="1"/>
  <c r="V4" i="2"/>
  <c r="V146" i="68"/>
  <c r="V144" i="68" s="1"/>
  <c r="T7" i="61"/>
  <c r="T6" i="61" s="1"/>
  <c r="V5" i="57"/>
  <c r="Q23" i="22" s="1"/>
  <c r="T93" i="52"/>
  <c r="T72" i="52"/>
  <c r="T98" i="52"/>
  <c r="Q14" i="22" s="1"/>
  <c r="T4" i="2"/>
  <c r="S7" i="6"/>
  <c r="S6" i="6" s="1"/>
  <c r="T3" i="66"/>
  <c r="U5" i="57"/>
  <c r="P23" i="22" s="1"/>
  <c r="U5" i="4"/>
  <c r="S4" i="2"/>
  <c r="T5" i="57"/>
  <c r="O23" i="22" s="1"/>
  <c r="T225" i="4"/>
  <c r="T181" i="4" s="1"/>
  <c r="T5" i="4"/>
  <c r="R4" i="2"/>
  <c r="R81" i="68"/>
  <c r="R5" i="66"/>
  <c r="R3" i="66" s="1"/>
  <c r="R47" i="68"/>
  <c r="S218" i="57"/>
  <c r="S216" i="57" s="1"/>
  <c r="R225" i="57"/>
  <c r="R5" i="57"/>
  <c r="M23" i="22" s="1"/>
  <c r="R5" i="4"/>
  <c r="P4" i="2"/>
  <c r="O11" i="61"/>
  <c r="O7" i="61" s="1"/>
  <c r="O6" i="61" s="1"/>
  <c r="N3" i="64"/>
  <c r="L40" i="22" s="1"/>
  <c r="Q5" i="57"/>
  <c r="L23" i="22" s="1"/>
  <c r="O4" i="2"/>
  <c r="O5" i="57"/>
  <c r="J23" i="22" s="1"/>
  <c r="P233" i="57"/>
  <c r="P5" i="57"/>
  <c r="K23" i="22" s="1"/>
  <c r="N4" i="2"/>
  <c r="Q8" i="61"/>
  <c r="Q7" i="61" s="1"/>
  <c r="Q6" i="61" s="1"/>
  <c r="P29" i="61"/>
  <c r="L4" i="70"/>
  <c r="G35" i="22" s="1"/>
  <c r="K4" i="70"/>
  <c r="F35" i="22" s="1"/>
  <c r="AH4" i="70"/>
  <c r="AC35" i="22" s="1"/>
  <c r="AC22" i="22" s="1"/>
  <c r="AF4" i="70"/>
  <c r="AA35" i="22" s="1"/>
  <c r="AA22" i="22" s="1"/>
  <c r="AD4" i="70"/>
  <c r="Y35" i="22" s="1"/>
  <c r="AB4" i="70"/>
  <c r="W35" i="22" s="1"/>
  <c r="Z4" i="70"/>
  <c r="U35" i="22" s="1"/>
  <c r="Y4" i="70"/>
  <c r="T35" i="22" s="1"/>
  <c r="V4" i="70"/>
  <c r="Q35" i="22" s="1"/>
  <c r="U4" i="70"/>
  <c r="P35" i="22" s="1"/>
  <c r="T4" i="70"/>
  <c r="O35" i="22" s="1"/>
  <c r="S4" i="70"/>
  <c r="N35" i="22" s="1"/>
  <c r="R4" i="70"/>
  <c r="M35" i="22" s="1"/>
  <c r="N4" i="70"/>
  <c r="I35" i="22" s="1"/>
  <c r="M4" i="70"/>
  <c r="H35" i="22" s="1"/>
  <c r="J4" i="70"/>
  <c r="E35" i="22" s="1"/>
  <c r="AK4" i="70"/>
  <c r="AF35" i="22" s="1"/>
  <c r="AJ4" i="70"/>
  <c r="AE35" i="22" s="1"/>
  <c r="AE22" i="22" s="1"/>
  <c r="AI4" i="70"/>
  <c r="AD35" i="22" s="1"/>
  <c r="AG4" i="70"/>
  <c r="AB35" i="22" s="1"/>
  <c r="AE4" i="70"/>
  <c r="Z35" i="22" s="1"/>
  <c r="Z22" i="22" s="1"/>
  <c r="AC4" i="70"/>
  <c r="X35" i="22" s="1"/>
  <c r="AA4" i="70"/>
  <c r="V35" i="22" s="1"/>
  <c r="V22" i="22" s="1"/>
  <c r="X4" i="70"/>
  <c r="S35" i="22" s="1"/>
  <c r="W4" i="70"/>
  <c r="R35" i="22" s="1"/>
  <c r="Q4" i="70"/>
  <c r="L35" i="22" s="1"/>
  <c r="P4" i="70"/>
  <c r="K35" i="22" s="1"/>
  <c r="O4" i="70"/>
  <c r="AE225" i="4"/>
  <c r="AE181" i="4" s="1"/>
  <c r="M5" i="4"/>
  <c r="AD225" i="4"/>
  <c r="AD181" i="4" s="1"/>
  <c r="J225" i="4"/>
  <c r="J181" i="4" s="1"/>
  <c r="J3" i="4" s="1"/>
  <c r="M225" i="4"/>
  <c r="M181" i="4" s="1"/>
  <c r="K206" i="4"/>
  <c r="K5" i="4"/>
  <c r="K3" i="4" s="1"/>
  <c r="M206" i="4"/>
  <c r="L206" i="4"/>
  <c r="S225" i="4"/>
  <c r="S181" i="4" s="1"/>
  <c r="N206" i="4"/>
  <c r="J206" i="4"/>
  <c r="AG5" i="4"/>
  <c r="L225" i="4"/>
  <c r="L181" i="4" s="1"/>
  <c r="L5" i="4"/>
  <c r="W209" i="57"/>
  <c r="W207" i="57" s="1"/>
  <c r="V209" i="57"/>
  <c r="V207" i="57" s="1"/>
  <c r="S209" i="57"/>
  <c r="S207" i="57" s="1"/>
  <c r="R209" i="57"/>
  <c r="R207" i="57" s="1"/>
  <c r="O209" i="57"/>
  <c r="O207" i="57" s="1"/>
  <c r="X209" i="57"/>
  <c r="X207" i="57" s="1"/>
  <c r="U209" i="57"/>
  <c r="U207" i="57" s="1"/>
  <c r="T209" i="57"/>
  <c r="T207" i="57" s="1"/>
  <c r="Q209" i="57"/>
  <c r="Q207" i="57" s="1"/>
  <c r="P209" i="57"/>
  <c r="P207" i="57" s="1"/>
  <c r="M4" i="2"/>
  <c r="P93" i="52"/>
  <c r="L93" i="52"/>
  <c r="AG81" i="52"/>
  <c r="AD13" i="22" s="1"/>
  <c r="AG65" i="52"/>
  <c r="AF72" i="52"/>
  <c r="AE81" i="52"/>
  <c r="AB13" i="22" s="1"/>
  <c r="P6" i="52"/>
  <c r="M10" i="22" s="1"/>
  <c r="U81" i="52"/>
  <c r="R13" i="22" s="1"/>
  <c r="O6" i="52"/>
  <c r="L10" i="22" s="1"/>
  <c r="J93" i="52"/>
  <c r="H93" i="52"/>
  <c r="AG98" i="52"/>
  <c r="AD14" i="22" s="1"/>
  <c r="AG72" i="52"/>
  <c r="AG40" i="52"/>
  <c r="AD11" i="22" s="1"/>
  <c r="AG6" i="52"/>
  <c r="AD10" i="22" s="1"/>
  <c r="AF81" i="52"/>
  <c r="AC13" i="22" s="1"/>
  <c r="AF40" i="52"/>
  <c r="AC11" i="22" s="1"/>
  <c r="AF6" i="52"/>
  <c r="AC10" i="22" s="1"/>
  <c r="AE40" i="52"/>
  <c r="AB11" i="22" s="1"/>
  <c r="AD81" i="52"/>
  <c r="AA13" i="22" s="1"/>
  <c r="AD40" i="52"/>
  <c r="AA11" i="22" s="1"/>
  <c r="AC98" i="52"/>
  <c r="Z14" i="22" s="1"/>
  <c r="AG93" i="52"/>
  <c r="AC93" i="52"/>
  <c r="Y93" i="52"/>
  <c r="U93" i="52"/>
  <c r="Q93" i="52"/>
  <c r="M93" i="52"/>
  <c r="L98" i="52"/>
  <c r="I14" i="22" s="1"/>
  <c r="L6" i="52"/>
  <c r="I10" i="22" s="1"/>
  <c r="K72" i="52"/>
  <c r="K65" i="52"/>
  <c r="K6" i="52"/>
  <c r="H10" i="22" s="1"/>
  <c r="J98" i="52"/>
  <c r="G14" i="22" s="1"/>
  <c r="J72" i="52"/>
  <c r="J65" i="52"/>
  <c r="I40" i="52"/>
  <c r="F11" i="22" s="1"/>
  <c r="H72" i="52"/>
  <c r="H40" i="52"/>
  <c r="E11" i="22" s="1"/>
  <c r="M65" i="52"/>
  <c r="M40" i="52"/>
  <c r="J11" i="22" s="1"/>
  <c r="M6" i="52"/>
  <c r="J10" i="22" s="1"/>
  <c r="AI6" i="52"/>
  <c r="AF10" i="22" s="1"/>
  <c r="AH6" i="52"/>
  <c r="AE10" i="22" s="1"/>
  <c r="AC81" i="52"/>
  <c r="Z13" i="22" s="1"/>
  <c r="AC40" i="52"/>
  <c r="Z11" i="22" s="1"/>
  <c r="AC6" i="52"/>
  <c r="Z10" i="22" s="1"/>
  <c r="AB65" i="52"/>
  <c r="AA81" i="52"/>
  <c r="X13" i="22" s="1"/>
  <c r="AA40" i="52"/>
  <c r="X11" i="22" s="1"/>
  <c r="AA6" i="52"/>
  <c r="X10" i="22" s="1"/>
  <c r="Z72" i="52"/>
  <c r="Y81" i="52"/>
  <c r="V13" i="22" s="1"/>
  <c r="X98" i="52"/>
  <c r="U14" i="22" s="1"/>
  <c r="X65" i="52"/>
  <c r="AH93" i="52"/>
  <c r="AI93" i="52"/>
  <c r="L65" i="52"/>
  <c r="AI98" i="52"/>
  <c r="AF14" i="22" s="1"/>
  <c r="AF98" i="52"/>
  <c r="AC14" i="22" s="1"/>
  <c r="AF65" i="52"/>
  <c r="AE6" i="52"/>
  <c r="AB10" i="22" s="1"/>
  <c r="AC72" i="52"/>
  <c r="AB81" i="52"/>
  <c r="Y13" i="22" s="1"/>
  <c r="AB40" i="52"/>
  <c r="Y11" i="22" s="1"/>
  <c r="Y72" i="52"/>
  <c r="X81" i="52"/>
  <c r="U13" i="22" s="1"/>
  <c r="X40" i="52"/>
  <c r="U11" i="22" s="1"/>
  <c r="T65" i="52"/>
  <c r="S6" i="52"/>
  <c r="P10" i="22" s="1"/>
  <c r="Q81" i="52"/>
  <c r="N13" i="22" s="1"/>
  <c r="P98" i="52"/>
  <c r="M14" i="22" s="1"/>
  <c r="P65" i="52"/>
  <c r="AJ72" i="52"/>
  <c r="AK93" i="52"/>
  <c r="AK72" i="52"/>
  <c r="AK40" i="52"/>
  <c r="AH11" i="22" s="1"/>
  <c r="W6" i="52"/>
  <c r="T10" i="22" s="1"/>
  <c r="U72" i="52"/>
  <c r="T81" i="52"/>
  <c r="Q13" i="22" s="1"/>
  <c r="T40" i="52"/>
  <c r="Q11" i="22" s="1"/>
  <c r="Q72" i="52"/>
  <c r="P81" i="52"/>
  <c r="M13" i="22" s="1"/>
  <c r="P40" i="52"/>
  <c r="M11" i="22" s="1"/>
  <c r="N6" i="52"/>
  <c r="K10" i="22" s="1"/>
  <c r="AK81" i="52"/>
  <c r="AH13" i="22" s="1"/>
  <c r="AK65" i="52"/>
  <c r="AK6" i="52"/>
  <c r="AH10" i="22" s="1"/>
  <c r="I3" i="66"/>
  <c r="AI3" i="66"/>
  <c r="AH5" i="4"/>
  <c r="AG6" i="6"/>
  <c r="N225" i="4"/>
  <c r="N181" i="4" s="1"/>
  <c r="L225" i="57"/>
  <c r="G34" i="22" s="1"/>
  <c r="H6" i="52"/>
  <c r="E10" i="22" s="1"/>
  <c r="S5" i="57"/>
  <c r="N23" i="22" s="1"/>
  <c r="L81" i="52"/>
  <c r="I13" i="22" s="1"/>
  <c r="J6" i="52"/>
  <c r="G10" i="22" s="1"/>
  <c r="AI4" i="63"/>
  <c r="AH19" i="22" s="1"/>
  <c r="O5" i="22" l="1"/>
  <c r="T5" i="22"/>
  <c r="AH5" i="22"/>
  <c r="AE5" i="22"/>
  <c r="H7" i="61"/>
  <c r="H6" i="61" s="1"/>
  <c r="H4" i="61" s="1"/>
  <c r="E18" i="22" s="1"/>
  <c r="U22" i="22"/>
  <c r="AF22" i="22"/>
  <c r="T22" i="22"/>
  <c r="AD22" i="22"/>
  <c r="AA5" i="22"/>
  <c r="Y22" i="22"/>
  <c r="Z5" i="22"/>
  <c r="AG22" i="22"/>
  <c r="J7" i="61"/>
  <c r="K6" i="61"/>
  <c r="K4" i="61" s="1"/>
  <c r="H18" i="22" s="1"/>
  <c r="X22" i="22"/>
  <c r="AB22" i="22"/>
  <c r="W22" i="22"/>
  <c r="M5" i="68"/>
  <c r="M3" i="68" s="1"/>
  <c r="I20" i="22" s="1"/>
  <c r="AH63" i="52"/>
  <c r="AE12" i="22" s="1"/>
  <c r="AE9" i="22" s="1"/>
  <c r="Y5" i="22"/>
  <c r="M19" i="22"/>
  <c r="K19" i="22"/>
  <c r="J18" i="22"/>
  <c r="J35" i="22"/>
  <c r="E22" i="22"/>
  <c r="F22" i="22"/>
  <c r="R181" i="57"/>
  <c r="M32" i="22" s="1"/>
  <c r="M22" i="22" s="1"/>
  <c r="M34" i="22"/>
  <c r="V181" i="57"/>
  <c r="Q32" i="22" s="1"/>
  <c r="Q22" i="22" s="1"/>
  <c r="Q34" i="22"/>
  <c r="N181" i="57"/>
  <c r="I32" i="22" s="1"/>
  <c r="I22" i="22" s="1"/>
  <c r="I46" i="22" s="1"/>
  <c r="I34" i="22"/>
  <c r="AF7" i="22"/>
  <c r="AF5" i="22" s="1"/>
  <c r="S7" i="22"/>
  <c r="S5" i="22" s="1"/>
  <c r="AC7" i="22"/>
  <c r="AC5" i="22" s="1"/>
  <c r="W7" i="22"/>
  <c r="W5" i="22" s="1"/>
  <c r="X7" i="22"/>
  <c r="X5" i="22" s="1"/>
  <c r="U7" i="22"/>
  <c r="U5" i="22" s="1"/>
  <c r="AG7" i="22"/>
  <c r="AG5" i="22" s="1"/>
  <c r="M7" i="22"/>
  <c r="M5" i="22" s="1"/>
  <c r="R7" i="22"/>
  <c r="R5" i="22" s="1"/>
  <c r="O15" i="22"/>
  <c r="P15" i="22"/>
  <c r="AF15" i="22"/>
  <c r="AG15" i="22"/>
  <c r="T15" i="22"/>
  <c r="Q15" i="22"/>
  <c r="Y15" i="22"/>
  <c r="AA15" i="22"/>
  <c r="X15" i="22"/>
  <c r="R15" i="22"/>
  <c r="U15" i="22"/>
  <c r="AH15" i="22"/>
  <c r="AB15" i="22"/>
  <c r="V15" i="22"/>
  <c r="AC15" i="22"/>
  <c r="W15" i="22"/>
  <c r="M15" i="22"/>
  <c r="K15" i="22"/>
  <c r="Z15" i="22"/>
  <c r="N15" i="22"/>
  <c r="AE15" i="22"/>
  <c r="J15" i="22"/>
  <c r="L15" i="22"/>
  <c r="AD15" i="22"/>
  <c r="S15" i="22"/>
  <c r="R63" i="52"/>
  <c r="O12" i="22" s="1"/>
  <c r="O9" i="22" s="1"/>
  <c r="V63" i="52"/>
  <c r="S12" i="22" s="1"/>
  <c r="S9" i="22" s="1"/>
  <c r="S63" i="52"/>
  <c r="P12" i="22" s="1"/>
  <c r="P9" i="22" s="1"/>
  <c r="F9" i="22"/>
  <c r="F8" i="22" s="1"/>
  <c r="K9" i="22"/>
  <c r="R225" i="4"/>
  <c r="R181" i="4" s="1"/>
  <c r="R3" i="4" s="1"/>
  <c r="AC225" i="4"/>
  <c r="AC181" i="4" s="1"/>
  <c r="AC3" i="4" s="1"/>
  <c r="V225" i="4"/>
  <c r="V181" i="4" s="1"/>
  <c r="V3" i="4" s="1"/>
  <c r="T225" i="57"/>
  <c r="W225" i="57"/>
  <c r="X225" i="4"/>
  <c r="X181" i="4" s="1"/>
  <c r="X3" i="4" s="1"/>
  <c r="AE206" i="4"/>
  <c r="AG206" i="4"/>
  <c r="P63" i="52"/>
  <c r="M12" i="22" s="1"/>
  <c r="M9" i="22" s="1"/>
  <c r="AG63" i="52"/>
  <c r="AD12" i="22" s="1"/>
  <c r="AD9" i="22" s="1"/>
  <c r="I7" i="61"/>
  <c r="I6" i="61" s="1"/>
  <c r="I4" i="61" s="1"/>
  <c r="F18" i="22" s="1"/>
  <c r="I5" i="68"/>
  <c r="I3" i="68" s="1"/>
  <c r="E20" i="22" s="1"/>
  <c r="E17" i="22" s="1"/>
  <c r="AD5" i="68"/>
  <c r="K5" i="68"/>
  <c r="K3" i="68" s="1"/>
  <c r="G20" i="22" s="1"/>
  <c r="J5" i="68"/>
  <c r="J3" i="68" s="1"/>
  <c r="F20" i="22" s="1"/>
  <c r="AH5" i="68"/>
  <c r="AH3" i="68" s="1"/>
  <c r="N5" i="68"/>
  <c r="N3" i="68" s="1"/>
  <c r="W5" i="68"/>
  <c r="W3" i="68" s="1"/>
  <c r="AF5" i="68"/>
  <c r="AF3" i="68" s="1"/>
  <c r="AB20" i="22" s="1"/>
  <c r="AI225" i="4"/>
  <c r="AI181" i="4" s="1"/>
  <c r="AI3" i="4" s="1"/>
  <c r="AG225" i="4"/>
  <c r="AG181" i="4" s="1"/>
  <c r="AG3" i="4" s="1"/>
  <c r="AF225" i="4"/>
  <c r="AF181" i="4" s="1"/>
  <c r="AF3" i="4" s="1"/>
  <c r="O225" i="4"/>
  <c r="O181" i="4" s="1"/>
  <c r="O3" i="4" s="1"/>
  <c r="AB225" i="4"/>
  <c r="AB181" i="4" s="1"/>
  <c r="AB3" i="4" s="1"/>
  <c r="Z225" i="4"/>
  <c r="Z181" i="4" s="1"/>
  <c r="Z3" i="4" s="1"/>
  <c r="AH225" i="4"/>
  <c r="AH181" i="4" s="1"/>
  <c r="AH3" i="4" s="1"/>
  <c r="AL206" i="4"/>
  <c r="U206" i="4"/>
  <c r="AC206" i="4"/>
  <c r="S206" i="4"/>
  <c r="AA206" i="4"/>
  <c r="AM206" i="4"/>
  <c r="AI206" i="4"/>
  <c r="O206" i="4"/>
  <c r="P6" i="61"/>
  <c r="AG7" i="61"/>
  <c r="AG6" i="61" s="1"/>
  <c r="AG4" i="61" s="1"/>
  <c r="AD18" i="22" s="1"/>
  <c r="J6" i="61"/>
  <c r="J4" i="61" s="1"/>
  <c r="G18" i="22" s="1"/>
  <c r="L7" i="61"/>
  <c r="L6" i="61" s="1"/>
  <c r="L4" i="61" s="1"/>
  <c r="I18" i="22" s="1"/>
  <c r="I17" i="22" s="1"/>
  <c r="L5" i="68"/>
  <c r="L3" i="68" s="1"/>
  <c r="H20" i="22" s="1"/>
  <c r="H17" i="22" s="1"/>
  <c r="AD206" i="4"/>
  <c r="P206" i="4"/>
  <c r="T206" i="4"/>
  <c r="X206" i="4"/>
  <c r="AB206" i="4"/>
  <c r="AF206" i="4"/>
  <c r="S5" i="68"/>
  <c r="S3" i="68" s="1"/>
  <c r="Q5" i="68"/>
  <c r="Q3" i="68" s="1"/>
  <c r="P5" i="68"/>
  <c r="P3" i="68" s="1"/>
  <c r="L20" i="22" s="1"/>
  <c r="Z5" i="68"/>
  <c r="Z3" i="68" s="1"/>
  <c r="V20" i="22" s="1"/>
  <c r="U5" i="68"/>
  <c r="U3" i="68" s="1"/>
  <c r="X5" i="68"/>
  <c r="X3" i="68" s="1"/>
  <c r="T20" i="22" s="1"/>
  <c r="O5" i="68"/>
  <c r="O3" i="68" s="1"/>
  <c r="K20" i="22" s="1"/>
  <c r="AK5" i="68"/>
  <c r="AK3" i="68" s="1"/>
  <c r="V5" i="68"/>
  <c r="V3" i="68" s="1"/>
  <c r="R20" i="22" s="1"/>
  <c r="AB5" i="68"/>
  <c r="AB3" i="68" s="1"/>
  <c r="X20" i="22" s="1"/>
  <c r="Y5" i="68"/>
  <c r="Y3" i="68" s="1"/>
  <c r="U20" i="22" s="1"/>
  <c r="R5" i="68"/>
  <c r="R3" i="68" s="1"/>
  <c r="N20" i="22" s="1"/>
  <c r="AD3" i="68"/>
  <c r="Z20" i="22" s="1"/>
  <c r="T5" i="68"/>
  <c r="T3" i="68" s="1"/>
  <c r="P20" i="22" s="1"/>
  <c r="AG5" i="68"/>
  <c r="AG3" i="68" s="1"/>
  <c r="AC20" i="22" s="1"/>
  <c r="AE5" i="68"/>
  <c r="AE3" i="68" s="1"/>
  <c r="AA20" i="22" s="1"/>
  <c r="AA5" i="68"/>
  <c r="AA3" i="68" s="1"/>
  <c r="W20" i="22" s="1"/>
  <c r="Q225" i="57"/>
  <c r="P225" i="4"/>
  <c r="P181" i="4" s="1"/>
  <c r="P3" i="4" s="1"/>
  <c r="AA225" i="4"/>
  <c r="AA181" i="4" s="1"/>
  <c r="AA3" i="4" s="1"/>
  <c r="AM225" i="4"/>
  <c r="AM181" i="4" s="1"/>
  <c r="AM3" i="4" s="1"/>
  <c r="AJ225" i="4"/>
  <c r="AJ181" i="4" s="1"/>
  <c r="AJ3" i="4" s="1"/>
  <c r="AL225" i="4"/>
  <c r="AL181" i="4" s="1"/>
  <c r="AL3" i="4" s="1"/>
  <c r="U225" i="4"/>
  <c r="U181" i="4" s="1"/>
  <c r="U3" i="4" s="1"/>
  <c r="W225" i="4"/>
  <c r="W181" i="4" s="1"/>
  <c r="W3" i="4" s="1"/>
  <c r="Q225" i="4"/>
  <c r="Q181" i="4" s="1"/>
  <c r="Q3" i="4" s="1"/>
  <c r="Y181" i="4"/>
  <c r="Y3" i="4" s="1"/>
  <c r="AC4" i="61"/>
  <c r="U4" i="61"/>
  <c r="R4" i="61"/>
  <c r="S4" i="61"/>
  <c r="V4" i="6"/>
  <c r="AD4" i="6"/>
  <c r="AE4" i="6"/>
  <c r="AH4" i="61"/>
  <c r="AI4" i="61"/>
  <c r="AJ4" i="61"/>
  <c r="AG18" i="22" s="1"/>
  <c r="N4" i="61"/>
  <c r="AG4" i="6"/>
  <c r="Q4" i="61"/>
  <c r="O4" i="61"/>
  <c r="S4" i="6"/>
  <c r="T4" i="61"/>
  <c r="V4" i="61"/>
  <c r="W4" i="61"/>
  <c r="X4" i="61"/>
  <c r="Z4" i="61"/>
  <c r="AA4" i="61"/>
  <c r="AB4" i="61"/>
  <c r="AD4" i="61"/>
  <c r="AE4" i="61"/>
  <c r="AF4" i="6"/>
  <c r="AH4" i="6"/>
  <c r="AI4" i="6"/>
  <c r="AJ4" i="6"/>
  <c r="Q63" i="52"/>
  <c r="N12" i="22" s="1"/>
  <c r="N9" i="22" s="1"/>
  <c r="N8" i="22" s="1"/>
  <c r="Z63" i="52"/>
  <c r="AD63" i="52"/>
  <c r="AA12" i="22" s="1"/>
  <c r="AA9" i="22" s="1"/>
  <c r="AA63" i="52"/>
  <c r="X12" i="22" s="1"/>
  <c r="X9" i="22" s="1"/>
  <c r="X8" i="22" s="1"/>
  <c r="AI63" i="52"/>
  <c r="AI4" i="52" s="1"/>
  <c r="W63" i="52"/>
  <c r="T12" i="22" s="1"/>
  <c r="T9" i="22" s="1"/>
  <c r="T8" i="22" s="1"/>
  <c r="AJ63" i="52"/>
  <c r="AG12" i="22" s="1"/>
  <c r="AG9" i="22" s="1"/>
  <c r="AB63" i="52"/>
  <c r="Y12" i="22" s="1"/>
  <c r="Y9" i="22" s="1"/>
  <c r="M63" i="52"/>
  <c r="J12" i="22" s="1"/>
  <c r="J9" i="22" s="1"/>
  <c r="O63" i="52"/>
  <c r="L12" i="22" s="1"/>
  <c r="L9" i="22" s="1"/>
  <c r="L8" i="22" s="1"/>
  <c r="V206" i="4"/>
  <c r="AK206" i="4"/>
  <c r="R206" i="4"/>
  <c r="Z206" i="4"/>
  <c r="X225" i="57"/>
  <c r="O225" i="57"/>
  <c r="S225" i="57"/>
  <c r="U225" i="57"/>
  <c r="AK225" i="4"/>
  <c r="AM214" i="57"/>
  <c r="AJ215" i="57"/>
  <c r="AH215" i="57"/>
  <c r="AF215" i="57"/>
  <c r="AD215" i="57"/>
  <c r="AB215" i="57"/>
  <c r="Z215" i="57"/>
  <c r="X215" i="57"/>
  <c r="V215" i="57"/>
  <c r="T215" i="57"/>
  <c r="R215" i="57"/>
  <c r="P215" i="57"/>
  <c r="N215" i="57"/>
  <c r="N214" i="57" s="1"/>
  <c r="N206" i="57" s="1"/>
  <c r="AL215" i="57"/>
  <c r="AI215" i="57"/>
  <c r="AG215" i="57"/>
  <c r="AE215" i="57"/>
  <c r="AC215" i="57"/>
  <c r="AA215" i="57"/>
  <c r="Y215" i="57"/>
  <c r="W215" i="57"/>
  <c r="U215" i="57"/>
  <c r="S215" i="57"/>
  <c r="Q215" i="57"/>
  <c r="O215" i="57"/>
  <c r="AK215" i="57"/>
  <c r="N3" i="4"/>
  <c r="X63" i="52"/>
  <c r="AE63" i="52"/>
  <c r="AB12" i="22" s="1"/>
  <c r="AB9" i="22" s="1"/>
  <c r="AB8" i="22" s="1"/>
  <c r="Y63" i="52"/>
  <c r="L63" i="52"/>
  <c r="I12" i="22" s="1"/>
  <c r="I9" i="22" s="1"/>
  <c r="I8" i="22" s="1"/>
  <c r="H63" i="52"/>
  <c r="E12" i="22" s="1"/>
  <c r="E9" i="22" s="1"/>
  <c r="E8" i="22" s="1"/>
  <c r="U63" i="52"/>
  <c r="R12" i="22" s="1"/>
  <c r="R9" i="22" s="1"/>
  <c r="AC5" i="68"/>
  <c r="AC3" i="68" s="1"/>
  <c r="Y20" i="22" s="1"/>
  <c r="T63" i="52"/>
  <c r="Q12" i="22" s="1"/>
  <c r="Q9" i="22" s="1"/>
  <c r="AC63" i="52"/>
  <c r="AF63" i="52"/>
  <c r="M3" i="4"/>
  <c r="S3" i="4"/>
  <c r="AD3" i="4"/>
  <c r="AE3" i="4"/>
  <c r="AI5" i="68"/>
  <c r="AI3" i="68" s="1"/>
  <c r="AE20" i="22" s="1"/>
  <c r="AJ5" i="68"/>
  <c r="AJ3" i="68" s="1"/>
  <c r="AF20" i="22" s="1"/>
  <c r="J3" i="57"/>
  <c r="E46" i="22"/>
  <c r="P225" i="57"/>
  <c r="K3" i="57"/>
  <c r="F46" i="22"/>
  <c r="AK63" i="52"/>
  <c r="AH12" i="22" s="1"/>
  <c r="AH9" i="22" s="1"/>
  <c r="M181" i="57"/>
  <c r="H32" i="22" s="1"/>
  <c r="H22" i="22" s="1"/>
  <c r="N3" i="57"/>
  <c r="T3" i="4"/>
  <c r="AK6" i="61"/>
  <c r="AL5" i="68"/>
  <c r="AL3" i="68" s="1"/>
  <c r="AH20" i="22" s="1"/>
  <c r="AF6" i="61"/>
  <c r="Y6" i="61"/>
  <c r="L3" i="4"/>
  <c r="J63" i="52"/>
  <c r="G12" i="22" s="1"/>
  <c r="G9" i="22" s="1"/>
  <c r="G8" i="22" s="1"/>
  <c r="K63" i="52"/>
  <c r="H12" i="22" s="1"/>
  <c r="H9" i="22" s="1"/>
  <c r="H8" i="22" s="1"/>
  <c r="N4" i="52"/>
  <c r="I4" i="52"/>
  <c r="L181" i="57"/>
  <c r="G32" i="22" s="1"/>
  <c r="G22" i="22" s="1"/>
  <c r="P8" i="22" l="1"/>
  <c r="E4" i="22"/>
  <c r="E39" i="22" s="1"/>
  <c r="E41" i="22" s="1"/>
  <c r="AA8" i="22"/>
  <c r="Q8" i="22"/>
  <c r="M8" i="22"/>
  <c r="AG4" i="52"/>
  <c r="R3" i="57"/>
  <c r="AH4" i="52"/>
  <c r="AD8" i="22"/>
  <c r="H4" i="22"/>
  <c r="H39" i="22" s="1"/>
  <c r="H41" i="22" s="1"/>
  <c r="AH8" i="22"/>
  <c r="R8" i="22"/>
  <c r="J8" i="22"/>
  <c r="Y8" i="22"/>
  <c r="AG8" i="22"/>
  <c r="R4" i="52"/>
  <c r="S4" i="52"/>
  <c r="S8" i="22"/>
  <c r="G17" i="22"/>
  <c r="G4" i="22" s="1"/>
  <c r="AA18" i="22"/>
  <c r="W18" i="22"/>
  <c r="W17" i="22" s="1"/>
  <c r="S18" i="22"/>
  <c r="L18" i="22"/>
  <c r="AF18" i="22"/>
  <c r="AF17" i="22" s="1"/>
  <c r="O18" i="22"/>
  <c r="Y18" i="22"/>
  <c r="U18" i="22"/>
  <c r="U17" i="22" s="1"/>
  <c r="Q18" i="22"/>
  <c r="N18" i="22"/>
  <c r="K18" i="22"/>
  <c r="AE18" i="22"/>
  <c r="R18" i="22"/>
  <c r="R17" i="22" s="1"/>
  <c r="I4" i="22"/>
  <c r="I39" i="22" s="1"/>
  <c r="I41" i="22" s="1"/>
  <c r="AB18" i="22"/>
  <c r="X18" i="22"/>
  <c r="T18" i="22"/>
  <c r="P18" i="22"/>
  <c r="P17" i="22" s="1"/>
  <c r="P4" i="22" s="1"/>
  <c r="Z18" i="22"/>
  <c r="F17" i="22"/>
  <c r="F4" i="22" s="1"/>
  <c r="F39" i="22" s="1"/>
  <c r="F41" i="22" s="1"/>
  <c r="S20" i="22"/>
  <c r="AG20" i="22"/>
  <c r="AG17" i="22" s="1"/>
  <c r="M20" i="22"/>
  <c r="J20" i="22"/>
  <c r="J17" i="22" s="1"/>
  <c r="O20" i="22"/>
  <c r="AD20" i="22"/>
  <c r="AD17" i="22" s="1"/>
  <c r="Q20" i="22"/>
  <c r="U181" i="57"/>
  <c r="P32" i="22" s="1"/>
  <c r="P22" i="22" s="1"/>
  <c r="P34" i="22"/>
  <c r="T181" i="57"/>
  <c r="O32" i="22" s="1"/>
  <c r="O22" i="22" s="1"/>
  <c r="O34" i="22"/>
  <c r="X181" i="57"/>
  <c r="S32" i="22" s="1"/>
  <c r="S22" i="22" s="1"/>
  <c r="S34" i="22"/>
  <c r="W181" i="57"/>
  <c r="R34" i="22"/>
  <c r="S181" i="57"/>
  <c r="N32" i="22" s="1"/>
  <c r="N22" i="22" s="1"/>
  <c r="N34" i="22"/>
  <c r="Q181" i="57"/>
  <c r="L32" i="22" s="1"/>
  <c r="L22" i="22" s="1"/>
  <c r="L46" i="22" s="1"/>
  <c r="L34" i="22"/>
  <c r="P181" i="57"/>
  <c r="K32" i="22" s="1"/>
  <c r="K22" i="22" s="1"/>
  <c r="K34" i="22"/>
  <c r="O181" i="57"/>
  <c r="J32" i="22" s="1"/>
  <c r="J22" i="22" s="1"/>
  <c r="J34" i="22"/>
  <c r="K8" i="22"/>
  <c r="AE8" i="22"/>
  <c r="O8" i="22"/>
  <c r="V4" i="52"/>
  <c r="P4" i="52"/>
  <c r="H4" i="52"/>
  <c r="AF4" i="52"/>
  <c r="AC12" i="22"/>
  <c r="AC9" i="22" s="1"/>
  <c r="AC8" i="22" s="1"/>
  <c r="AC4" i="52"/>
  <c r="Z12" i="22"/>
  <c r="Z9" i="22" s="1"/>
  <c r="Z8" i="22" s="1"/>
  <c r="V12" i="22"/>
  <c r="V9" i="22" s="1"/>
  <c r="V8" i="22" s="1"/>
  <c r="Z4" i="52"/>
  <c r="W12" i="22"/>
  <c r="W9" i="22" s="1"/>
  <c r="W8" i="22" s="1"/>
  <c r="L4" i="52"/>
  <c r="X4" i="52"/>
  <c r="U12" i="22"/>
  <c r="U9" i="22" s="1"/>
  <c r="U8" i="22" s="1"/>
  <c r="AF12" i="22"/>
  <c r="AF9" i="22" s="1"/>
  <c r="AF8" i="22" s="1"/>
  <c r="Q4" i="52"/>
  <c r="Y4" i="52"/>
  <c r="P4" i="61"/>
  <c r="M18" i="22" s="1"/>
  <c r="P214" i="57"/>
  <c r="P206" i="57" s="1"/>
  <c r="K4" i="52"/>
  <c r="M46" i="22"/>
  <c r="W4" i="52"/>
  <c r="AJ4" i="52"/>
  <c r="AB4" i="52"/>
  <c r="AD4" i="52"/>
  <c r="M4" i="52"/>
  <c r="AK181" i="4"/>
  <c r="AK3" i="4" s="1"/>
  <c r="AK4" i="61"/>
  <c r="Y4" i="61"/>
  <c r="V18" i="22" s="1"/>
  <c r="V17" i="22" s="1"/>
  <c r="AF4" i="61"/>
  <c r="AC18" i="22" s="1"/>
  <c r="AC17" i="22" s="1"/>
  <c r="V46" i="22"/>
  <c r="AA4" i="52"/>
  <c r="U4" i="52"/>
  <c r="O4" i="52"/>
  <c r="AM206" i="57"/>
  <c r="AH214" i="57"/>
  <c r="Z214" i="57"/>
  <c r="AK214" i="57"/>
  <c r="Q214" i="57"/>
  <c r="U214" i="57"/>
  <c r="Y214" i="57"/>
  <c r="AC214" i="57"/>
  <c r="AG214" i="57"/>
  <c r="AL214" i="57"/>
  <c r="R214" i="57"/>
  <c r="O214" i="57"/>
  <c r="S214" i="57"/>
  <c r="W214" i="57"/>
  <c r="AA214" i="57"/>
  <c r="AE214" i="57"/>
  <c r="AI214" i="57"/>
  <c r="AD214" i="57"/>
  <c r="V214" i="57"/>
  <c r="T214" i="57"/>
  <c r="X214" i="57"/>
  <c r="AB214" i="57"/>
  <c r="AF214" i="57"/>
  <c r="AJ214" i="57"/>
  <c r="AE4" i="52"/>
  <c r="J4" i="52"/>
  <c r="T4" i="52"/>
  <c r="T46" i="22"/>
  <c r="V3" i="57"/>
  <c r="AK4" i="52"/>
  <c r="M3" i="57"/>
  <c r="H46" i="22"/>
  <c r="L3" i="57"/>
  <c r="G46" i="22"/>
  <c r="AD4" i="22" l="1"/>
  <c r="AD39" i="22" s="1"/>
  <c r="AD41" i="22" s="1"/>
  <c r="H45" i="22"/>
  <c r="R4" i="22"/>
  <c r="R45" i="22" s="1"/>
  <c r="J4" i="22"/>
  <c r="J39" i="22" s="1"/>
  <c r="J41" i="22" s="1"/>
  <c r="AB17" i="22"/>
  <c r="AB4" i="22" s="1"/>
  <c r="AB39" i="22" s="1"/>
  <c r="AB41" i="22" s="1"/>
  <c r="AA17" i="22"/>
  <c r="AA4" i="22" s="1"/>
  <c r="AA39" i="22" s="1"/>
  <c r="AA41" i="22" s="1"/>
  <c r="N17" i="22"/>
  <c r="N4" i="22" s="1"/>
  <c r="N45" i="22" s="1"/>
  <c r="Q3" i="57"/>
  <c r="X3" i="57"/>
  <c r="I45" i="22"/>
  <c r="G39" i="22"/>
  <c r="G41" i="22" s="1"/>
  <c r="G44" i="22" s="1"/>
  <c r="G45" i="22"/>
  <c r="AG4" i="22"/>
  <c r="AG39" i="22" s="1"/>
  <c r="AG41" i="22" s="1"/>
  <c r="O17" i="22"/>
  <c r="O4" i="22" s="1"/>
  <c r="AE17" i="22"/>
  <c r="AE4" i="22"/>
  <c r="AE39" i="22" s="1"/>
  <c r="AE41" i="22" s="1"/>
  <c r="X17" i="22"/>
  <c r="X4" i="22" s="1"/>
  <c r="X39" i="22" s="1"/>
  <c r="X41" i="22" s="1"/>
  <c r="Q17" i="22"/>
  <c r="Q4" i="22" s="1"/>
  <c r="Q39" i="22" s="1"/>
  <c r="Q41" i="22" s="1"/>
  <c r="S17" i="22"/>
  <c r="S4" i="22" s="1"/>
  <c r="S39" i="22" s="1"/>
  <c r="S41" i="22" s="1"/>
  <c r="K17" i="22"/>
  <c r="K4" i="22" s="1"/>
  <c r="K45" i="22" s="1"/>
  <c r="Y17" i="22"/>
  <c r="Y4" i="22" s="1"/>
  <c r="Y39" i="22" s="1"/>
  <c r="Y41" i="22" s="1"/>
  <c r="AC4" i="22"/>
  <c r="AC39" i="22" s="1"/>
  <c r="AC41" i="22" s="1"/>
  <c r="P39" i="22"/>
  <c r="P41" i="22" s="1"/>
  <c r="T17" i="22"/>
  <c r="T4" i="22" s="1"/>
  <c r="T39" i="22" s="1"/>
  <c r="T41" i="22" s="1"/>
  <c r="W4" i="22"/>
  <c r="W39" i="22" s="1"/>
  <c r="W41" i="22" s="1"/>
  <c r="M17" i="22"/>
  <c r="M4" i="22" s="1"/>
  <c r="M39" i="22" s="1"/>
  <c r="M41" i="22" s="1"/>
  <c r="Z17" i="22"/>
  <c r="Z4" i="22" s="1"/>
  <c r="Z39" i="22" s="1"/>
  <c r="Z41" i="22" s="1"/>
  <c r="L17" i="22"/>
  <c r="L4" i="22" s="1"/>
  <c r="L39" i="22" s="1"/>
  <c r="L41" i="22" s="1"/>
  <c r="AH18" i="22"/>
  <c r="AH17" i="22" s="1"/>
  <c r="AH4" i="22" s="1"/>
  <c r="AH39" i="22" s="1"/>
  <c r="AH41" i="22" s="1"/>
  <c r="AF4" i="22"/>
  <c r="AF39" i="22" s="1"/>
  <c r="AF41" i="22" s="1"/>
  <c r="V4" i="22"/>
  <c r="V39" i="22" s="1"/>
  <c r="V41" i="22" s="1"/>
  <c r="U4" i="22"/>
  <c r="U39" i="22" s="1"/>
  <c r="U41" i="22" s="1"/>
  <c r="W3" i="57"/>
  <c r="R32" i="22"/>
  <c r="R22" i="22" s="1"/>
  <c r="R46" i="22" s="1"/>
  <c r="T3" i="57"/>
  <c r="E45" i="22"/>
  <c r="F45" i="22"/>
  <c r="F43" i="22"/>
  <c r="AD45" i="22"/>
  <c r="AE46" i="22"/>
  <c r="N46" i="22"/>
  <c r="S3" i="57"/>
  <c r="P46" i="22"/>
  <c r="U3" i="57"/>
  <c r="O3" i="57"/>
  <c r="AH206" i="57"/>
  <c r="Z206" i="57"/>
  <c r="AJ206" i="57"/>
  <c r="AF206" i="57"/>
  <c r="AB206" i="57"/>
  <c r="X206" i="57"/>
  <c r="T206" i="57"/>
  <c r="AD206" i="57"/>
  <c r="AI206" i="57"/>
  <c r="AE206" i="57"/>
  <c r="AA206" i="57"/>
  <c r="W206" i="57"/>
  <c r="S206" i="57"/>
  <c r="O206" i="57"/>
  <c r="V206" i="57"/>
  <c r="R206" i="57"/>
  <c r="AL206" i="57"/>
  <c r="AG206" i="57"/>
  <c r="AC206" i="57"/>
  <c r="Y206" i="57"/>
  <c r="U206" i="57"/>
  <c r="Q206" i="57"/>
  <c r="AK206" i="57"/>
  <c r="Q46" i="22"/>
  <c r="W46" i="22"/>
  <c r="AG46" i="22"/>
  <c r="AH46" i="22"/>
  <c r="U46" i="22"/>
  <c r="AF46" i="22"/>
  <c r="P3" i="57"/>
  <c r="X46" i="22"/>
  <c r="F44" i="22"/>
  <c r="I44" i="22"/>
  <c r="I43" i="22"/>
  <c r="E43" i="22"/>
  <c r="E44" i="22"/>
  <c r="AB45" i="22" l="1"/>
  <c r="N39" i="22"/>
  <c r="N41" i="22" s="1"/>
  <c r="S45" i="22"/>
  <c r="AE45" i="22"/>
  <c r="AF43" i="22"/>
  <c r="O45" i="22"/>
  <c r="O39" i="22"/>
  <c r="O41" i="22" s="1"/>
  <c r="K39" i="22"/>
  <c r="K41" i="22" s="1"/>
  <c r="Y45" i="22"/>
  <c r="R39" i="22"/>
  <c r="R41" i="22" s="1"/>
  <c r="J45" i="22"/>
  <c r="X45" i="22"/>
  <c r="AA45" i="22"/>
  <c r="AG45" i="22"/>
  <c r="M45" i="22"/>
  <c r="Z45" i="22"/>
  <c r="S44" i="22"/>
  <c r="J46" i="22"/>
  <c r="U45" i="22"/>
  <c r="AF45" i="22"/>
  <c r="P45" i="22"/>
  <c r="V45" i="22"/>
  <c r="Q45" i="22"/>
  <c r="G43" i="22"/>
  <c r="O46" i="22"/>
  <c r="S46" i="22"/>
  <c r="Y46" i="22"/>
  <c r="AB46" i="22"/>
  <c r="AC46" i="22"/>
  <c r="Z46" i="22"/>
  <c r="AD46" i="22"/>
  <c r="K46" i="22"/>
  <c r="T45" i="22"/>
  <c r="AF44" i="22"/>
  <c r="H44" i="22"/>
  <c r="H43" i="22"/>
  <c r="AA46" i="22"/>
  <c r="Q43" i="22"/>
  <c r="AC45" i="22" l="1"/>
  <c r="M43" i="22"/>
  <c r="M44" i="22"/>
  <c r="K44" i="22"/>
  <c r="AG43" i="22"/>
  <c r="W45" i="22"/>
  <c r="AD43" i="22"/>
  <c r="O43" i="22"/>
  <c r="S43" i="22"/>
  <c r="O44" i="22"/>
  <c r="V44" i="22"/>
  <c r="V43" i="22"/>
  <c r="AE44" i="22"/>
  <c r="L45" i="22"/>
  <c r="R43" i="22"/>
  <c r="R44" i="22"/>
  <c r="P43" i="22"/>
  <c r="N44" i="22"/>
  <c r="K43" i="22"/>
  <c r="J43" i="22"/>
  <c r="U44" i="22"/>
  <c r="N43" i="22"/>
  <c r="AB43" i="22"/>
  <c r="U43" i="22"/>
  <c r="AE43" i="22"/>
  <c r="W43" i="22"/>
  <c r="T43" i="22"/>
  <c r="J44" i="22"/>
  <c r="Y44" i="22"/>
  <c r="T44" i="22"/>
  <c r="Y43" i="22"/>
  <c r="AH45" i="22"/>
  <c r="Q44" i="22"/>
  <c r="AC43" i="22" l="1"/>
  <c r="AA43" i="22"/>
  <c r="X44" i="22"/>
  <c r="X43" i="22"/>
  <c r="AG44" i="22"/>
  <c r="Z44" i="22"/>
  <c r="AD44" i="22"/>
  <c r="Z43" i="22"/>
  <c r="L43" i="22"/>
  <c r="AB44" i="22"/>
  <c r="AA44" i="22"/>
  <c r="P44" i="22"/>
  <c r="W44" i="22"/>
  <c r="AH43" i="22"/>
  <c r="AC44" i="22" l="1"/>
  <c r="L44" i="22"/>
  <c r="AH44" i="22"/>
</calcChain>
</file>

<file path=xl/sharedStrings.xml><?xml version="1.0" encoding="utf-8"?>
<sst xmlns="http://schemas.openxmlformats.org/spreadsheetml/2006/main" count="5947" uniqueCount="1271">
  <si>
    <t>C26824</t>
  </si>
  <si>
    <t>C27221</t>
  </si>
  <si>
    <t>C27222</t>
  </si>
  <si>
    <t>C27223</t>
  </si>
  <si>
    <t>C27224</t>
  </si>
  <si>
    <t>C27225</t>
  </si>
  <si>
    <t>C26821C</t>
  </si>
  <si>
    <t>C26822C</t>
  </si>
  <si>
    <t>C26823C</t>
  </si>
  <si>
    <t>Otros c. de raíz (batata, etc ..)</t>
  </si>
  <si>
    <t>Otros tubérculos</t>
  </si>
  <si>
    <t>C1711</t>
  </si>
  <si>
    <t>C1712</t>
  </si>
  <si>
    <t>Borraja</t>
  </si>
  <si>
    <t>Grelo</t>
  </si>
  <si>
    <t>Borrage</t>
  </si>
  <si>
    <t>Turnip greens</t>
  </si>
  <si>
    <t>C1389</t>
  </si>
  <si>
    <t>Otras forrajeras</t>
  </si>
  <si>
    <t>Other Fodder</t>
  </si>
  <si>
    <t/>
  </si>
  <si>
    <t>C2453</t>
  </si>
  <si>
    <t>Otros Leñosos</t>
  </si>
  <si>
    <t>Other trees</t>
  </si>
  <si>
    <t>Sainfoin</t>
  </si>
  <si>
    <t>Sulla</t>
  </si>
  <si>
    <t>Common Vetche</t>
  </si>
  <si>
    <t>fodder sorghum</t>
  </si>
  <si>
    <t>C25_OECD</t>
  </si>
  <si>
    <t>Wood growth</t>
  </si>
  <si>
    <t>Crecimiento del árbol</t>
  </si>
  <si>
    <t>Straw, Head Leaves and Stems</t>
  </si>
  <si>
    <t>Table 7.3  Crop residues removed and burned, and wood growth: nutrient amount</t>
  </si>
  <si>
    <t>Soja</t>
  </si>
  <si>
    <t>Pulses (Vegetables)</t>
  </si>
  <si>
    <t>Praderas polifitas</t>
  </si>
  <si>
    <t>C2710 and C2721</t>
  </si>
  <si>
    <t>Meadows and Grassland</t>
  </si>
  <si>
    <t>Prados Naturales (Siega y Pastoreo)</t>
  </si>
  <si>
    <t>Cultivos cosechados</t>
  </si>
  <si>
    <t>Discarded for IPCC</t>
  </si>
  <si>
    <t>Other Organic Fertilisers</t>
  </si>
  <si>
    <t>NH3_4D2d</t>
  </si>
  <si>
    <t>NH3 Animal Manure Applied to Soils</t>
  </si>
  <si>
    <t>Sheet 7.3</t>
  </si>
  <si>
    <t>C26824C</t>
  </si>
  <si>
    <t>C27221C</t>
  </si>
  <si>
    <t>C27222C</t>
  </si>
  <si>
    <t>C27223C</t>
  </si>
  <si>
    <t>C27224C</t>
  </si>
  <si>
    <t>C27225C</t>
  </si>
  <si>
    <t xml:space="preserve">   Fresas</t>
  </si>
  <si>
    <t xml:space="preserve">   Membrillero</t>
  </si>
  <si>
    <t xml:space="preserve">   Níspero</t>
  </si>
  <si>
    <t xml:space="preserve">   Higuera</t>
  </si>
  <si>
    <t xml:space="preserve">   Chirimoyo</t>
  </si>
  <si>
    <t xml:space="preserve">   Aguacate</t>
  </si>
  <si>
    <t xml:space="preserve">   Platanera</t>
  </si>
  <si>
    <t xml:space="preserve">   Almendro</t>
  </si>
  <si>
    <t xml:space="preserve">   Avellano</t>
  </si>
  <si>
    <t xml:space="preserve">   Naranjo</t>
  </si>
  <si>
    <t xml:space="preserve">   Mandarino</t>
  </si>
  <si>
    <t xml:space="preserve">   Limonero</t>
  </si>
  <si>
    <t xml:space="preserve">   Pomelo y otros</t>
  </si>
  <si>
    <t xml:space="preserve">   Uva de mesa</t>
  </si>
  <si>
    <t xml:space="preserve">   Uva para vino</t>
  </si>
  <si>
    <t xml:space="preserve">   Uva para pasas</t>
  </si>
  <si>
    <t xml:space="preserve">   Olivar aderezo (mesa)</t>
  </si>
  <si>
    <t xml:space="preserve">   Olivar almazara (aceite)</t>
  </si>
  <si>
    <t xml:space="preserve">   Sorgo Forrajero</t>
  </si>
  <si>
    <t xml:space="preserve">   Esparceta</t>
  </si>
  <si>
    <t xml:space="preserve">   Zulla</t>
  </si>
  <si>
    <t xml:space="preserve">   Veza Forrajera</t>
  </si>
  <si>
    <t xml:space="preserve">   Calabaza forrajera</t>
  </si>
  <si>
    <t xml:space="preserve">   Praderas polifitas</t>
  </si>
  <si>
    <t>Col total</t>
  </si>
  <si>
    <t>Berza</t>
  </si>
  <si>
    <t xml:space="preserve">   Escarola</t>
  </si>
  <si>
    <t xml:space="preserve">   Acelga</t>
  </si>
  <si>
    <t xml:space="preserve">   Cardo</t>
  </si>
  <si>
    <t xml:space="preserve">   Cebolletas</t>
  </si>
  <si>
    <t xml:space="preserve">   Remolacha de mesa</t>
  </si>
  <si>
    <t xml:space="preserve">   Habas verdes</t>
  </si>
  <si>
    <t xml:space="preserve">   Mountain pastures</t>
  </si>
  <si>
    <t xml:space="preserve">   Dryland grasslands (with ot without trees)</t>
  </si>
  <si>
    <t xml:space="preserve">   Dryland grasslands with shrubs (with ot without trees)</t>
  </si>
  <si>
    <t xml:space="preserve">   Shrubs (with ot without trees)</t>
  </si>
  <si>
    <t xml:space="preserve">   "Quercus" with pasture</t>
  </si>
  <si>
    <t>Yeros</t>
  </si>
  <si>
    <t>Figs</t>
  </si>
  <si>
    <t>Cherimoya</t>
  </si>
  <si>
    <t>Avocado</t>
  </si>
  <si>
    <t>Banana</t>
  </si>
  <si>
    <t>Almond</t>
  </si>
  <si>
    <t>Hazelnut</t>
  </si>
  <si>
    <t>Walnut</t>
  </si>
  <si>
    <t>Orange</t>
  </si>
  <si>
    <t>Mandarin</t>
  </si>
  <si>
    <t>Lemon</t>
  </si>
  <si>
    <t>Other cirus</t>
  </si>
  <si>
    <t>Table grapes</t>
  </si>
  <si>
    <t>Grapes for wine</t>
  </si>
  <si>
    <t>Grapes for drying</t>
  </si>
  <si>
    <t>Table olive</t>
  </si>
  <si>
    <t>Olive for oil</t>
  </si>
  <si>
    <t>Green cabbage</t>
  </si>
  <si>
    <t>Cabbage</t>
  </si>
  <si>
    <t>Green peas</t>
  </si>
  <si>
    <t>Green Beans, runner and French</t>
  </si>
  <si>
    <t>Snap Beans</t>
  </si>
  <si>
    <t>Spring onion</t>
  </si>
  <si>
    <t>Escarole</t>
  </si>
  <si>
    <t>Swiss chard</t>
  </si>
  <si>
    <t xml:space="preserve">Artichoke thistle </t>
  </si>
  <si>
    <t>Sugar cane</t>
  </si>
  <si>
    <t>Other tubers</t>
  </si>
  <si>
    <t xml:space="preserve">Vicia ervilia </t>
  </si>
  <si>
    <t>Quince</t>
  </si>
  <si>
    <t>Loquat</t>
  </si>
  <si>
    <t>Pistachio</t>
  </si>
  <si>
    <t>Chestnut</t>
  </si>
  <si>
    <t>Notes</t>
  </si>
  <si>
    <t>Description</t>
  </si>
  <si>
    <t>1985</t>
  </si>
  <si>
    <t>1986</t>
  </si>
  <si>
    <t>1987</t>
  </si>
  <si>
    <t>1988</t>
  </si>
  <si>
    <t>1989</t>
  </si>
  <si>
    <t>1990</t>
  </si>
  <si>
    <t>1991</t>
  </si>
  <si>
    <t>1992</t>
  </si>
  <si>
    <t>1993</t>
  </si>
  <si>
    <t>1994</t>
  </si>
  <si>
    <t>1995</t>
  </si>
  <si>
    <t>1996</t>
  </si>
  <si>
    <t>Total Inorganic Fertilisers</t>
  </si>
  <si>
    <t>Nitrogenous Fertilisers</t>
  </si>
  <si>
    <t>Sewage Sludge</t>
  </si>
  <si>
    <t>Urban Compost</t>
  </si>
  <si>
    <t>Industrial Waste Products</t>
  </si>
  <si>
    <t>Other Products</t>
  </si>
  <si>
    <t>Calves for Slaughter</t>
  </si>
  <si>
    <t xml:space="preserve">Other Calves </t>
  </si>
  <si>
    <t>Bovine &gt; 2 years</t>
  </si>
  <si>
    <t>Heifers</t>
  </si>
  <si>
    <t>Heifers for Slaughter</t>
  </si>
  <si>
    <t>Boars</t>
  </si>
  <si>
    <t xml:space="preserve">Sows </t>
  </si>
  <si>
    <t>Total Sheep and Goats</t>
  </si>
  <si>
    <t>Sheep and Lambs</t>
  </si>
  <si>
    <t>Sheep</t>
  </si>
  <si>
    <t xml:space="preserve">Lambs </t>
  </si>
  <si>
    <t>Goats</t>
  </si>
  <si>
    <t>Total Poultry</t>
  </si>
  <si>
    <t>Broilers</t>
  </si>
  <si>
    <t>Layers</t>
  </si>
  <si>
    <t xml:space="preserve">Other Chickens </t>
  </si>
  <si>
    <t>Other Poultry</t>
  </si>
  <si>
    <t>Ducks</t>
  </si>
  <si>
    <t>Turkeys</t>
  </si>
  <si>
    <t>Total Other Livestock</t>
  </si>
  <si>
    <t xml:space="preserve">Horses </t>
  </si>
  <si>
    <t>Donkeys</t>
  </si>
  <si>
    <t>Other Livestock</t>
  </si>
  <si>
    <t xml:space="preserve">Total  Manure Withdrawals </t>
  </si>
  <si>
    <t>Processed as industrial waste</t>
  </si>
  <si>
    <t>Exported Organic Fertilisers</t>
  </si>
  <si>
    <t>Other Withdrawals</t>
  </si>
  <si>
    <t>Imported Organic Fertilisers</t>
  </si>
  <si>
    <t xml:space="preserve">Total Harvested Crops </t>
  </si>
  <si>
    <t>Wheat</t>
  </si>
  <si>
    <t>Durum Wheat</t>
  </si>
  <si>
    <t>Rice</t>
  </si>
  <si>
    <t>Barley</t>
  </si>
  <si>
    <t>Oats</t>
  </si>
  <si>
    <t>Rye</t>
  </si>
  <si>
    <t>Sorghum</t>
  </si>
  <si>
    <t>Triticale</t>
  </si>
  <si>
    <t>Rapeseed</t>
  </si>
  <si>
    <t>Potatoes</t>
  </si>
  <si>
    <t>Total Fruit</t>
  </si>
  <si>
    <t>Citrus Fruit</t>
  </si>
  <si>
    <t>Other Fruit</t>
  </si>
  <si>
    <t>Total Vegetables</t>
  </si>
  <si>
    <t>Sugar Beet</t>
  </si>
  <si>
    <t>Other Fibre Crops</t>
  </si>
  <si>
    <t>Other Industrial Crops</t>
  </si>
  <si>
    <t>Tobacco</t>
  </si>
  <si>
    <t>Chicorey</t>
  </si>
  <si>
    <t>Total Other Harvested Crops</t>
  </si>
  <si>
    <t>Fodder Beets</t>
  </si>
  <si>
    <t>Other Fodder Roots</t>
  </si>
  <si>
    <t>C2221</t>
  </si>
  <si>
    <t>Pulses</t>
  </si>
  <si>
    <t>1997</t>
  </si>
  <si>
    <t>Non-agricultural use</t>
  </si>
  <si>
    <t>Leguminous Crops</t>
  </si>
  <si>
    <t>Tonnes of Nitrogen</t>
  </si>
  <si>
    <t>NITROGEN   INPUTS</t>
  </si>
  <si>
    <t>Fertilisers</t>
  </si>
  <si>
    <t>Nitrogenous Inorganic Fertilisers</t>
  </si>
  <si>
    <t>Withdrawals</t>
  </si>
  <si>
    <t>Manure Imports</t>
  </si>
  <si>
    <t>Other Nitrogen Inputs</t>
  </si>
  <si>
    <t>Atmospheric Deposition</t>
  </si>
  <si>
    <t>NITROGEN OUTPUTS</t>
  </si>
  <si>
    <t>Total Harvested Crops</t>
  </si>
  <si>
    <t>Cereals</t>
  </si>
  <si>
    <t xml:space="preserve">Total Organic Fertilisers (excluding livestock manure) </t>
  </si>
  <si>
    <t>Chickens</t>
  </si>
  <si>
    <t>Other Poultry Types</t>
  </si>
  <si>
    <t>Foal &lt; 1 year</t>
  </si>
  <si>
    <t>Young horses 1-3 years</t>
  </si>
  <si>
    <t>Horses &gt; 3 years</t>
  </si>
  <si>
    <t>Bovine Animals 1-2 years</t>
  </si>
  <si>
    <t>Winter rape</t>
  </si>
  <si>
    <t>1000 Tonnes</t>
  </si>
  <si>
    <t>C1133</t>
  </si>
  <si>
    <t>C1134</t>
  </si>
  <si>
    <t>Male Cattle 1-2 years</t>
  </si>
  <si>
    <t>Male Cattle &gt; 2 years</t>
  </si>
  <si>
    <t xml:space="preserve">    Male calves</t>
  </si>
  <si>
    <t xml:space="preserve">    Female calves</t>
  </si>
  <si>
    <t>Bovine Animals &lt; 1 year</t>
  </si>
  <si>
    <t>Winter Wheat</t>
  </si>
  <si>
    <t>1998</t>
  </si>
  <si>
    <t>1999</t>
  </si>
  <si>
    <t>2000</t>
  </si>
  <si>
    <t>2001</t>
  </si>
  <si>
    <t>2002</t>
  </si>
  <si>
    <t>Gross Input of Manure</t>
  </si>
  <si>
    <t>Total Livestock Numbers</t>
  </si>
  <si>
    <t>Pigs &lt; 20 kg live weight</t>
  </si>
  <si>
    <t xml:space="preserve">Pigs 20 - 50 kg live weight </t>
  </si>
  <si>
    <t>Fattening Pigs &gt; 50 kg live weight</t>
  </si>
  <si>
    <t>Breeding Pigs &gt; 50 kg live weight</t>
  </si>
  <si>
    <t>2003</t>
  </si>
  <si>
    <t>2004</t>
  </si>
  <si>
    <t>PC0000</t>
  </si>
  <si>
    <t>Total of cattle population</t>
  </si>
  <si>
    <t>PC1000</t>
  </si>
  <si>
    <t>PC1100</t>
  </si>
  <si>
    <t>PC1200</t>
  </si>
  <si>
    <t>PC1210</t>
  </si>
  <si>
    <t>PC1220</t>
  </si>
  <si>
    <t>PC2000</t>
  </si>
  <si>
    <t>PC2100</t>
  </si>
  <si>
    <t>PC2200</t>
  </si>
  <si>
    <t>PC2210</t>
  </si>
  <si>
    <t>PC2220</t>
  </si>
  <si>
    <t>PC3000</t>
  </si>
  <si>
    <t>PC3100</t>
  </si>
  <si>
    <t>PC3200</t>
  </si>
  <si>
    <t>PC3210</t>
  </si>
  <si>
    <t>PC3211</t>
  </si>
  <si>
    <t>PC3212</t>
  </si>
  <si>
    <t>PC3220</t>
  </si>
  <si>
    <t>Cows</t>
  </si>
  <si>
    <t>PC3221</t>
  </si>
  <si>
    <t>PC3222</t>
  </si>
  <si>
    <t>PC4000</t>
  </si>
  <si>
    <t>Buffaloes</t>
  </si>
  <si>
    <t>PC4100</t>
  </si>
  <si>
    <t>Female breeding buffaloes</t>
  </si>
  <si>
    <t>PC4200</t>
  </si>
  <si>
    <t>Other buffaloes</t>
  </si>
  <si>
    <t xml:space="preserve">Female Cattle 1-2 years (heifers) </t>
  </si>
  <si>
    <t xml:space="preserve">    Other heifers</t>
  </si>
  <si>
    <t xml:space="preserve">   of which for slaughter</t>
  </si>
  <si>
    <t xml:space="preserve">   Other</t>
  </si>
  <si>
    <t>Female Cattle &gt; 2 years</t>
  </si>
  <si>
    <t>PP0000</t>
  </si>
  <si>
    <t>Total of the pig population</t>
  </si>
  <si>
    <t>PP1000</t>
  </si>
  <si>
    <t>PP2000</t>
  </si>
  <si>
    <t>PP3000</t>
  </si>
  <si>
    <t>PP3100</t>
  </si>
  <si>
    <t>Fattening pigs between 50 and &lt; 80 kg</t>
  </si>
  <si>
    <t>PP3200</t>
  </si>
  <si>
    <t>Fattening pigs between 80 and &lt; 110 kg</t>
  </si>
  <si>
    <t>PP3300</t>
  </si>
  <si>
    <t>Fattening pigs of at least 110 kg</t>
  </si>
  <si>
    <t>PP4000</t>
  </si>
  <si>
    <t>PP4100</t>
  </si>
  <si>
    <t>PP4200</t>
  </si>
  <si>
    <t>PP4210</t>
  </si>
  <si>
    <t>Covered sows</t>
  </si>
  <si>
    <t>PP4211</t>
  </si>
  <si>
    <t>PP4220</t>
  </si>
  <si>
    <t>Sows not covered - total</t>
  </si>
  <si>
    <t>PP4221</t>
  </si>
  <si>
    <t>PS0000</t>
  </si>
  <si>
    <t>PS1000</t>
  </si>
  <si>
    <t>Ewes and ewe-lambs put to the ram</t>
  </si>
  <si>
    <t>PS1100</t>
  </si>
  <si>
    <t>PS1200</t>
  </si>
  <si>
    <t>PS2000</t>
  </si>
  <si>
    <t>Other sheep</t>
  </si>
  <si>
    <t>PG0000</t>
  </si>
  <si>
    <t>PG1000</t>
  </si>
  <si>
    <t>Goats which have already kidded and goats mated</t>
  </si>
  <si>
    <t>PG1100</t>
  </si>
  <si>
    <t>Goats which have already kidded</t>
  </si>
  <si>
    <t>PG1200</t>
  </si>
  <si>
    <t>Goats mated for the first time</t>
  </si>
  <si>
    <t>PG2000</t>
  </si>
  <si>
    <t>Other goats</t>
  </si>
  <si>
    <t>Geese</t>
  </si>
  <si>
    <t>Ostriches</t>
  </si>
  <si>
    <t xml:space="preserve">Other FSS poultry </t>
  </si>
  <si>
    <t>Rabbits</t>
  </si>
  <si>
    <t>Equidae</t>
  </si>
  <si>
    <t>C1040</t>
  </si>
  <si>
    <t>Common Wheat and spelt</t>
  </si>
  <si>
    <t>C1100</t>
  </si>
  <si>
    <t>C1120</t>
  </si>
  <si>
    <t>C1123</t>
  </si>
  <si>
    <t>C1130</t>
  </si>
  <si>
    <t>C1250</t>
  </si>
  <si>
    <t>C1160</t>
  </si>
  <si>
    <t>C1200</t>
  </si>
  <si>
    <t>C1170</t>
  </si>
  <si>
    <t>C1150</t>
  </si>
  <si>
    <t>C1211</t>
  </si>
  <si>
    <t>C1185</t>
  </si>
  <si>
    <t>C1212</t>
  </si>
  <si>
    <t>C1155</t>
  </si>
  <si>
    <t>Winter durum wheat</t>
  </si>
  <si>
    <t>Spring durum wheat</t>
  </si>
  <si>
    <t>C1213</t>
  </si>
  <si>
    <t>Winter triticale</t>
  </si>
  <si>
    <t>C1180</t>
  </si>
  <si>
    <t>C1163</t>
  </si>
  <si>
    <t>C1164</t>
  </si>
  <si>
    <t>Winter barley</t>
  </si>
  <si>
    <t>Spring barley</t>
  </si>
  <si>
    <t>C1151</t>
  </si>
  <si>
    <t>C1152</t>
  </si>
  <si>
    <t>Winter rye</t>
  </si>
  <si>
    <t>Spring rye</t>
  </si>
  <si>
    <t>Total Cereals incl rice</t>
  </si>
  <si>
    <t>C1410</t>
  </si>
  <si>
    <t>C1470</t>
  </si>
  <si>
    <t>C1450</t>
  </si>
  <si>
    <t>C1420</t>
  </si>
  <si>
    <t>C1430</t>
  </si>
  <si>
    <t>C1431</t>
  </si>
  <si>
    <t>C1432</t>
  </si>
  <si>
    <t>Spring rape</t>
  </si>
  <si>
    <t>Turnip rape</t>
  </si>
  <si>
    <t>C1440</t>
  </si>
  <si>
    <t>C1460</t>
  </si>
  <si>
    <t>C1480</t>
  </si>
  <si>
    <t>C1490</t>
  </si>
  <si>
    <t>C1300</t>
  </si>
  <si>
    <t>Peas</t>
  </si>
  <si>
    <t>C1310</t>
  </si>
  <si>
    <t>C1320</t>
  </si>
  <si>
    <t>Field peas</t>
  </si>
  <si>
    <t>C1330</t>
  </si>
  <si>
    <t>C1331</t>
  </si>
  <si>
    <t>Kidney beans</t>
  </si>
  <si>
    <t>C1340</t>
  </si>
  <si>
    <t>Other dried pulses</t>
  </si>
  <si>
    <t>C1341</t>
  </si>
  <si>
    <t>Lentils</t>
  </si>
  <si>
    <t>Vetches</t>
  </si>
  <si>
    <t>Lupins</t>
  </si>
  <si>
    <t>Other dried pulses (lathyrus, etc...)</t>
  </si>
  <si>
    <t>C1342</t>
  </si>
  <si>
    <t>C1343</t>
  </si>
  <si>
    <t>C1349</t>
  </si>
  <si>
    <t>C1370</t>
  </si>
  <si>
    <t>C1390</t>
  </si>
  <si>
    <t>Fibre Flax (Straw)</t>
  </si>
  <si>
    <t>Hemp (Straw)</t>
  </si>
  <si>
    <t>C1500</t>
  </si>
  <si>
    <t>C1520</t>
  </si>
  <si>
    <t>C1530</t>
  </si>
  <si>
    <t>C1540</t>
  </si>
  <si>
    <t>C1510</t>
  </si>
  <si>
    <t>C1570</t>
  </si>
  <si>
    <t>C1550</t>
  </si>
  <si>
    <t>C1571</t>
  </si>
  <si>
    <t>C1560</t>
  </si>
  <si>
    <t>C1580</t>
  </si>
  <si>
    <t>Aromatic plants, medicinal and culinary plants</t>
  </si>
  <si>
    <t>C2600</t>
  </si>
  <si>
    <t>C2610</t>
  </si>
  <si>
    <t>C2611</t>
  </si>
  <si>
    <t>Cereals harvested green</t>
  </si>
  <si>
    <t>C2625</t>
  </si>
  <si>
    <t>C2672</t>
  </si>
  <si>
    <t>C2671</t>
  </si>
  <si>
    <t>Annual plants harvested green</t>
  </si>
  <si>
    <t>green maize</t>
  </si>
  <si>
    <t>C0002</t>
  </si>
  <si>
    <t>C1219</t>
  </si>
  <si>
    <t>Buckwheat, millet, canary seed (other cereals)</t>
  </si>
  <si>
    <t>C1350</t>
  </si>
  <si>
    <t>C1362</t>
  </si>
  <si>
    <t>Early potatoes</t>
  </si>
  <si>
    <t>C1363</t>
  </si>
  <si>
    <t>Other Potatoes</t>
  </si>
  <si>
    <t>C1360</t>
  </si>
  <si>
    <t>C1381</t>
  </si>
  <si>
    <t>C1400</t>
  </si>
  <si>
    <t>Industrial crops, total</t>
  </si>
  <si>
    <t>Sunflower seed</t>
  </si>
  <si>
    <t>Linseed (Oil flax)</t>
  </si>
  <si>
    <t>C1600</t>
  </si>
  <si>
    <t>C2009</t>
  </si>
  <si>
    <t>C2040</t>
  </si>
  <si>
    <t>Fruit trees total</t>
  </si>
  <si>
    <t>C2090</t>
  </si>
  <si>
    <t>Apples</t>
  </si>
  <si>
    <t>C2095</t>
  </si>
  <si>
    <t>Pears</t>
  </si>
  <si>
    <t>C2170</t>
  </si>
  <si>
    <t>Stone fruit</t>
  </si>
  <si>
    <t>C2180</t>
  </si>
  <si>
    <t>Peaches</t>
  </si>
  <si>
    <t>C2190</t>
  </si>
  <si>
    <t>Apricots</t>
  </si>
  <si>
    <t>C2200</t>
  </si>
  <si>
    <t>Cherries</t>
  </si>
  <si>
    <t>C2210</t>
  </si>
  <si>
    <t>Plums</t>
  </si>
  <si>
    <t>Nectarines</t>
  </si>
  <si>
    <t>C2230</t>
  </si>
  <si>
    <t>C2250</t>
  </si>
  <si>
    <t>C2260</t>
  </si>
  <si>
    <t>Strawberries</t>
  </si>
  <si>
    <t>C2270</t>
  </si>
  <si>
    <t>Soft fruit</t>
  </si>
  <si>
    <t>C2300</t>
  </si>
  <si>
    <t>C2410</t>
  </si>
  <si>
    <t>Vineyards</t>
  </si>
  <si>
    <t>C2450</t>
  </si>
  <si>
    <t>Olive trees</t>
  </si>
  <si>
    <t>C1610</t>
  </si>
  <si>
    <t>C1660</t>
  </si>
  <si>
    <t>Leafy or stalked vegetables</t>
  </si>
  <si>
    <t>C1740</t>
  </si>
  <si>
    <t>Vegetables cultivated for fruit</t>
  </si>
  <si>
    <t>C1750</t>
  </si>
  <si>
    <t>Tomatoes</t>
  </si>
  <si>
    <t>C1761</t>
  </si>
  <si>
    <t>Cucumbers</t>
  </si>
  <si>
    <t>C1771</t>
  </si>
  <si>
    <t>Melons</t>
  </si>
  <si>
    <t>C1777</t>
  </si>
  <si>
    <t>Watermelons</t>
  </si>
  <si>
    <t>C1800</t>
  </si>
  <si>
    <t>C1830</t>
  </si>
  <si>
    <t>Carrots</t>
  </si>
  <si>
    <t>C1885</t>
  </si>
  <si>
    <t>C1890</t>
  </si>
  <si>
    <t>C1901</t>
  </si>
  <si>
    <t>Total Ornamental Crops (Nurseries)</t>
  </si>
  <si>
    <t xml:space="preserve">Fodder  - Total </t>
  </si>
  <si>
    <t>Plants harvested green/Fodder from arable land</t>
  </si>
  <si>
    <t>C2626</t>
  </si>
  <si>
    <t>C2612</t>
  </si>
  <si>
    <t>Other annual green fodder</t>
  </si>
  <si>
    <t>Leguminous plants (Multi-annual fodder/Perennial green fodder)</t>
  </si>
  <si>
    <t>C2670</t>
  </si>
  <si>
    <t>Clover and mixtures</t>
  </si>
  <si>
    <t>Lucerne</t>
  </si>
  <si>
    <t>C2673</t>
  </si>
  <si>
    <t>Other legumes (sainfoin, sweet clover)</t>
  </si>
  <si>
    <t>C2680</t>
  </si>
  <si>
    <t>C2681</t>
  </si>
  <si>
    <t>C2682</t>
  </si>
  <si>
    <t>C2710</t>
  </si>
  <si>
    <t>C2720</t>
  </si>
  <si>
    <t>C2721</t>
  </si>
  <si>
    <t>C2722</t>
  </si>
  <si>
    <t>Spring wheat</t>
  </si>
  <si>
    <t>C1140</t>
  </si>
  <si>
    <t>Rye and maslin</t>
  </si>
  <si>
    <t>Maslin</t>
  </si>
  <si>
    <t>Oats and mixed grain other than maslin</t>
  </si>
  <si>
    <t>Grain maize and corn cob mix</t>
  </si>
  <si>
    <t>Dried Pulses</t>
  </si>
  <si>
    <t>C1311</t>
  </si>
  <si>
    <t>Peas other than field peas (including chick peas)</t>
  </si>
  <si>
    <t>Broad and fields beans - Total</t>
  </si>
  <si>
    <t>Root Crops</t>
  </si>
  <si>
    <t>C1382</t>
  </si>
  <si>
    <t>Fodder kale</t>
  </si>
  <si>
    <t>C1383</t>
  </si>
  <si>
    <t>C1384</t>
  </si>
  <si>
    <t>C1385</t>
  </si>
  <si>
    <t>C1386</t>
  </si>
  <si>
    <t>Swedes</t>
  </si>
  <si>
    <t>Carrots for stockfeeding</t>
  </si>
  <si>
    <t>Turnips for stockfeeding</t>
  </si>
  <si>
    <t>Other Root Crops ( (topinambour, sweet potatoes, fodder parsnips, yams, cassava, etc...)</t>
  </si>
  <si>
    <t>Oilseeds</t>
  </si>
  <si>
    <t>Soya bean</t>
  </si>
  <si>
    <t>Cotton seed</t>
  </si>
  <si>
    <t>Textile Crops</t>
  </si>
  <si>
    <t>Rape and turnip rape</t>
  </si>
  <si>
    <t>Cotton fibre (deseeded)</t>
  </si>
  <si>
    <t>Hops</t>
  </si>
  <si>
    <t>C1572</t>
  </si>
  <si>
    <t>Chicorey for inulin</t>
  </si>
  <si>
    <t>C1582</t>
  </si>
  <si>
    <t>Caraway</t>
  </si>
  <si>
    <t>All brassicas</t>
  </si>
  <si>
    <t>Root, tuber and vegetables</t>
  </si>
  <si>
    <t>Beans, runner and French</t>
  </si>
  <si>
    <t>Other Oil seeds (poppy, mustard, sunflower, cotton, earth almond, sesame, groundnut, etc...)</t>
  </si>
  <si>
    <t>L0005</t>
  </si>
  <si>
    <t>Utilised Agricultural Area</t>
  </si>
  <si>
    <t>Root crops</t>
  </si>
  <si>
    <t>Total fruits</t>
  </si>
  <si>
    <t>Total vegetables</t>
  </si>
  <si>
    <t>Total Fodder</t>
  </si>
  <si>
    <t>1 000 Tonnes applied</t>
  </si>
  <si>
    <t>Pigs &lt; 50 kg</t>
  </si>
  <si>
    <t>1000 Hectares</t>
  </si>
  <si>
    <t xml:space="preserve">      Kilograms N / Tonne</t>
  </si>
  <si>
    <t>2005</t>
  </si>
  <si>
    <t>2006</t>
  </si>
  <si>
    <t>2007</t>
  </si>
  <si>
    <t>2008</t>
  </si>
  <si>
    <t>2009</t>
  </si>
  <si>
    <t>Table 3.3  NITROGEN CONTENT OF LIVESTOCK MANURE : WITHDRAWALS, CHANGES IN STOCKS AND IMPORTS</t>
  </si>
  <si>
    <t>C21_OECD</t>
  </si>
  <si>
    <t>C1050</t>
  </si>
  <si>
    <t>Total Cereals (excl rice)</t>
  </si>
  <si>
    <t xml:space="preserve">   Mixed grain other than maslin</t>
  </si>
  <si>
    <t xml:space="preserve">C1335 </t>
  </si>
  <si>
    <t>Broad  beans - Total</t>
  </si>
  <si>
    <t>Beans, broad, fields beans</t>
  </si>
  <si>
    <t>C1589</t>
  </si>
  <si>
    <t>Other industrial crops n.i.e.</t>
  </si>
  <si>
    <t>C2229</t>
  </si>
  <si>
    <t>Other stone fruit n.e.i.</t>
  </si>
  <si>
    <t>C218_OECD</t>
  </si>
  <si>
    <t>C219_OECD</t>
  </si>
  <si>
    <t>C2221_OECD</t>
  </si>
  <si>
    <t>C2222_OECD</t>
  </si>
  <si>
    <t>C2680C</t>
  </si>
  <si>
    <t>C2681C</t>
  </si>
  <si>
    <t>C2682C</t>
  </si>
  <si>
    <t>C0002C</t>
  </si>
  <si>
    <t>C2710C</t>
  </si>
  <si>
    <t>C2720C</t>
  </si>
  <si>
    <t>C2721C</t>
  </si>
  <si>
    <t>C2722C</t>
  </si>
  <si>
    <t>Total Crop Residues ( removed from the field)</t>
  </si>
  <si>
    <t>C23 _OECD</t>
  </si>
  <si>
    <t>F1_OECD</t>
  </si>
  <si>
    <t>F11_OECD</t>
  </si>
  <si>
    <t>F111_OECD</t>
  </si>
  <si>
    <t>F12_OECD</t>
  </si>
  <si>
    <t>F121_OECD</t>
  </si>
  <si>
    <t>F122_OECD</t>
  </si>
  <si>
    <t>F123_OECD</t>
  </si>
  <si>
    <t>F129_OECD</t>
  </si>
  <si>
    <t>A1_OECD</t>
  </si>
  <si>
    <t xml:space="preserve">    Dairy Cows</t>
  </si>
  <si>
    <t xml:space="preserve">    Other Cows</t>
  </si>
  <si>
    <t>A121_OECD</t>
  </si>
  <si>
    <t xml:space="preserve">    Of which: sows covered for the first time</t>
  </si>
  <si>
    <t xml:space="preserve">    Of which: gilts not yet covered</t>
  </si>
  <si>
    <t>A13_OECD</t>
  </si>
  <si>
    <t>A131_OECD</t>
  </si>
  <si>
    <t xml:space="preserve">   Milk ewes and milk ewe-lambs put to the ram</t>
  </si>
  <si>
    <t xml:space="preserve">   Other ewes and ewe-lambs put to the ram</t>
  </si>
  <si>
    <t>A1312_OECD</t>
  </si>
  <si>
    <t>A14_OECD</t>
  </si>
  <si>
    <t>A141_OECD</t>
  </si>
  <si>
    <t>A1419_OECD</t>
  </si>
  <si>
    <t xml:space="preserve">A191_OECD </t>
  </si>
  <si>
    <t xml:space="preserve">A1911_OECD </t>
  </si>
  <si>
    <t xml:space="preserve">A1912_OECD </t>
  </si>
  <si>
    <t xml:space="preserve">A1913_OECD </t>
  </si>
  <si>
    <t xml:space="preserve">A192_OECD </t>
  </si>
  <si>
    <t xml:space="preserve">A199_OECD </t>
  </si>
  <si>
    <t>M21_OECD</t>
  </si>
  <si>
    <t>M212_OECD</t>
  </si>
  <si>
    <t>M213_OECD</t>
  </si>
  <si>
    <t>M214_OECD</t>
  </si>
  <si>
    <t>M219_OECD</t>
  </si>
  <si>
    <t>M23_OECD</t>
  </si>
  <si>
    <t>B11_OECD</t>
  </si>
  <si>
    <t>NUTR_IN</t>
  </si>
  <si>
    <t>M1_OECD</t>
  </si>
  <si>
    <t>A19_OECD</t>
  </si>
  <si>
    <t>O1_OECD</t>
  </si>
  <si>
    <t>NUTR_OUT</t>
  </si>
  <si>
    <t>C23_OECD</t>
  </si>
  <si>
    <t>Crop residues removed from the field</t>
  </si>
  <si>
    <t>B0_OECD</t>
  </si>
  <si>
    <t>Table 1 MINERAL FERTILISER CONSUMPTION</t>
  </si>
  <si>
    <t>A1992_OECD</t>
  </si>
  <si>
    <t>Mules</t>
  </si>
  <si>
    <t>A1995_OECD</t>
  </si>
  <si>
    <t>Fox</t>
  </si>
  <si>
    <t>A1996_OECD</t>
  </si>
  <si>
    <t>Mink</t>
  </si>
  <si>
    <t>A1999_OECD</t>
  </si>
  <si>
    <t>Other</t>
  </si>
  <si>
    <t>A111911_OECD</t>
  </si>
  <si>
    <t xml:space="preserve">Male Cattle for milk &lt;1 year </t>
  </si>
  <si>
    <t xml:space="preserve">Male Cattle for meat &lt;1 year </t>
  </si>
  <si>
    <t>A111912_OECD</t>
  </si>
  <si>
    <t>A112211_OECD</t>
  </si>
  <si>
    <t>Bulls</t>
  </si>
  <si>
    <t>A112212_OECD</t>
  </si>
  <si>
    <t xml:space="preserve">Male Cattle for meat &gt;2 year </t>
  </si>
  <si>
    <t xml:space="preserve">Female Cattle for milk &lt;1 year </t>
  </si>
  <si>
    <t xml:space="preserve">Female Cattle for meat &lt;1 year </t>
  </si>
  <si>
    <t>A111921_OECD</t>
  </si>
  <si>
    <t>A111922_OECD</t>
  </si>
  <si>
    <t>A112221_OECD</t>
  </si>
  <si>
    <t xml:space="preserve">        of which breeding heifers</t>
  </si>
  <si>
    <t>A112222_OECD</t>
  </si>
  <si>
    <t xml:space="preserve">        other</t>
  </si>
  <si>
    <t>A12121_OECD</t>
  </si>
  <si>
    <t xml:space="preserve">Breeding pigs 20 - 50 kg live weight </t>
  </si>
  <si>
    <t>A12122_OECD</t>
  </si>
  <si>
    <t xml:space="preserve">Fattening pigs 20 - 50 kg live weight </t>
  </si>
  <si>
    <t>A12311_OECD</t>
  </si>
  <si>
    <t>A12312_OECD</t>
  </si>
  <si>
    <t>Boars ready to breed</t>
  </si>
  <si>
    <t>Boars not yet ready to breed</t>
  </si>
  <si>
    <t>A129_OECD</t>
  </si>
  <si>
    <t>Other pigs</t>
  </si>
  <si>
    <t>FSS_J14</t>
  </si>
  <si>
    <t>FSS_J15</t>
  </si>
  <si>
    <t>A14121_OECD</t>
  </si>
  <si>
    <t>Laying hens under 18 weeks</t>
  </si>
  <si>
    <t>A14122_OECD</t>
  </si>
  <si>
    <t>Laying hens over18 weeks</t>
  </si>
  <si>
    <t>A14191_OECD</t>
  </si>
  <si>
    <t>A14192_OECD</t>
  </si>
  <si>
    <t>Broilers under 18 weeks</t>
  </si>
  <si>
    <t>Broilersover18 weeks</t>
  </si>
  <si>
    <t>FSS_J16</t>
  </si>
  <si>
    <t>FSS_J16B</t>
  </si>
  <si>
    <t>FSS_J16A</t>
  </si>
  <si>
    <t>FSS_J16CD</t>
  </si>
  <si>
    <t>FSS_J16C</t>
  </si>
  <si>
    <t>FSS_J16DI</t>
  </si>
  <si>
    <t>FSS_J16DII</t>
  </si>
  <si>
    <t>FSS_J1</t>
  </si>
  <si>
    <t>FSS_J17</t>
  </si>
  <si>
    <t>A112111_OECD</t>
  </si>
  <si>
    <t>A112112_OECD</t>
  </si>
  <si>
    <t xml:space="preserve">Male Cattle for milk 1-2 year </t>
  </si>
  <si>
    <t xml:space="preserve">Male Cattle for meat 1-2 year </t>
  </si>
  <si>
    <t>Table 2.1  LIVESTOCK NUMBERS (CRF reports)</t>
  </si>
  <si>
    <t>Table 2.2  Coefficients (CRF reports)</t>
  </si>
  <si>
    <t>Population Size 1 000s</t>
  </si>
  <si>
    <t>Kg N per head per year</t>
  </si>
  <si>
    <t>Table 2.3  Excretion (CRF reports)</t>
  </si>
  <si>
    <t xml:space="preserve">Table 3.1  LIVESTOCK MANURE : WITHDRAWALS AND IMPORTS </t>
  </si>
  <si>
    <t xml:space="preserve">Table 2.3  COEFFICIENTS TO CONVERT LIVESTOCK  MANURE : WITHDRAWLSAND IMPORTS INTO NUTRIENT QUANTITY AND COMPOSITION </t>
  </si>
  <si>
    <t>2010</t>
  </si>
  <si>
    <t>2011</t>
  </si>
  <si>
    <t>Table 4.1  FERTILISERS : ORGANIC (other than manure)</t>
  </si>
  <si>
    <t>Table 4.2  Coefficients to convert amounts of organic fertilisers into nutrient content</t>
  </si>
  <si>
    <t>Kg N per Tonne</t>
  </si>
  <si>
    <t>Table 4.3  Nutrient amount of organic fertilisers aplied</t>
  </si>
  <si>
    <t xml:space="preserve">Table 5.1  HARVESTED CROPS AND FORAGE </t>
  </si>
  <si>
    <t>C1124</t>
  </si>
  <si>
    <t>C1620</t>
  </si>
  <si>
    <t>Cauliflower and broccoli</t>
  </si>
  <si>
    <t>C1631</t>
  </si>
  <si>
    <t>Brussels sprouts</t>
  </si>
  <si>
    <t>C1635</t>
  </si>
  <si>
    <t>Cabbage (white)</t>
  </si>
  <si>
    <t>C1655</t>
  </si>
  <si>
    <t>Other brassicas n.e.s</t>
  </si>
  <si>
    <t>C1670</t>
  </si>
  <si>
    <t>Celeriac and celery</t>
  </si>
  <si>
    <t>C1672</t>
  </si>
  <si>
    <t>Celery</t>
  </si>
  <si>
    <t>C1675</t>
  </si>
  <si>
    <t>Leeks</t>
  </si>
  <si>
    <t>C1680</t>
  </si>
  <si>
    <t>Lettuce</t>
  </si>
  <si>
    <t>C1685</t>
  </si>
  <si>
    <t>Endive</t>
  </si>
  <si>
    <t>C1690</t>
  </si>
  <si>
    <t>Spinach</t>
  </si>
  <si>
    <t>C1700</t>
  </si>
  <si>
    <t>Asparagus</t>
  </si>
  <si>
    <t>C1710</t>
  </si>
  <si>
    <t>Chicory</t>
  </si>
  <si>
    <t>C1720</t>
  </si>
  <si>
    <t>Globe artichokes</t>
  </si>
  <si>
    <t>C1725</t>
  </si>
  <si>
    <t>Other leafy or stalked vegetables n.e.s.</t>
  </si>
  <si>
    <t>C1766</t>
  </si>
  <si>
    <t>Gherkins</t>
  </si>
  <si>
    <t>C1780</t>
  </si>
  <si>
    <t>Egg plant, gourds, marrows, pumkins</t>
  </si>
  <si>
    <t>C1781</t>
  </si>
  <si>
    <t>Egg-plant</t>
  </si>
  <si>
    <t>C1785</t>
  </si>
  <si>
    <t>Gourds</t>
  </si>
  <si>
    <t>C1786</t>
  </si>
  <si>
    <t>Gourds and pumpkins</t>
  </si>
  <si>
    <t>C1787</t>
  </si>
  <si>
    <t>Marrows, courgettes</t>
  </si>
  <si>
    <t>C1790</t>
  </si>
  <si>
    <t>Red pepper, capsicum</t>
  </si>
  <si>
    <t>C1799</t>
  </si>
  <si>
    <t>Other vegetables cultivated for fruit n.e.s.</t>
  </si>
  <si>
    <t>C1810</t>
  </si>
  <si>
    <t>Kohl-Rabi</t>
  </si>
  <si>
    <t>C1820</t>
  </si>
  <si>
    <t>Turnips</t>
  </si>
  <si>
    <t>C1840</t>
  </si>
  <si>
    <t>Garlic</t>
  </si>
  <si>
    <t>C1851</t>
  </si>
  <si>
    <t>Onions</t>
  </si>
  <si>
    <t>C1855</t>
  </si>
  <si>
    <t>Shallots</t>
  </si>
  <si>
    <t>C1860</t>
  </si>
  <si>
    <t>Beetroot</t>
  </si>
  <si>
    <t>C1870</t>
  </si>
  <si>
    <t>Salsify and scorzonera</t>
  </si>
  <si>
    <t>C1872</t>
  </si>
  <si>
    <t>Celeriac</t>
  </si>
  <si>
    <t>C1877</t>
  </si>
  <si>
    <t>Radishes</t>
  </si>
  <si>
    <t>C1884</t>
  </si>
  <si>
    <t>Other root and tuber vegetables n.e.s</t>
  </si>
  <si>
    <t>C1905</t>
  </si>
  <si>
    <t>Other pulses n.e.s</t>
  </si>
  <si>
    <t>C1910</t>
  </si>
  <si>
    <t>Cultivated mushrooms</t>
  </si>
  <si>
    <t>C1920</t>
  </si>
  <si>
    <t>Fresh vegetables n.e.s.</t>
  </si>
  <si>
    <t>Table 5.2  HARVESTED CROPS AND FORAGE: Coefficients</t>
  </si>
  <si>
    <t>kg N per Tonne</t>
  </si>
  <si>
    <t>Table 5.3  HARVESTED CROPS AND FORAGE: Nutrient amount</t>
  </si>
  <si>
    <t>C24_OECD</t>
  </si>
  <si>
    <t>Total Crop residues burned on the field</t>
  </si>
  <si>
    <t>Table 7.1  Biological fixation of LEGUMUMINOUS CROPS: area</t>
  </si>
  <si>
    <t>Table 7.2  Biological fixation of LEGUMUMINOUS CROPS : coefficients</t>
  </si>
  <si>
    <t xml:space="preserve">Table 7.3  Biological Fixation of LEGUMUMINOUS CROPS: nutrient amounts </t>
  </si>
  <si>
    <t>Kg N per ha</t>
  </si>
  <si>
    <t>Table 8.1  Atmospheric deposition: area</t>
  </si>
  <si>
    <t>Table 8.2  Atmospheric deposition: coefficients</t>
  </si>
  <si>
    <t>Table 8.3  Atmospheric deposition: nutrient amount</t>
  </si>
  <si>
    <t>Table 9  Emissions</t>
  </si>
  <si>
    <t>TNEM</t>
  </si>
  <si>
    <t>Total N Emissions</t>
  </si>
  <si>
    <t>TNEM_M</t>
  </si>
  <si>
    <t>Total N Emissions during Manure management</t>
  </si>
  <si>
    <t>NH3_4B1a</t>
  </si>
  <si>
    <t>NH3 Cattle dairy</t>
  </si>
  <si>
    <t>NH3_4B1b</t>
  </si>
  <si>
    <t>NH3 Cattle non-dairy</t>
  </si>
  <si>
    <t>NH3_4B2</t>
  </si>
  <si>
    <t>NH3 Buffalo</t>
  </si>
  <si>
    <t>NH3_4B3</t>
  </si>
  <si>
    <t>NH3 Sheep</t>
  </si>
  <si>
    <t>NH3_4B4</t>
  </si>
  <si>
    <t>NH3 Goats</t>
  </si>
  <si>
    <t>NH3_4B6</t>
  </si>
  <si>
    <t>NH3 Horses</t>
  </si>
  <si>
    <t>NH3_4B7</t>
  </si>
  <si>
    <t>NH3 Mules and asses</t>
  </si>
  <si>
    <t>NH3_4B8</t>
  </si>
  <si>
    <t>NH3 Swine</t>
  </si>
  <si>
    <t>NH3_4B9a</t>
  </si>
  <si>
    <t>NH3 Laying hens</t>
  </si>
  <si>
    <t>NH3_4B9b</t>
  </si>
  <si>
    <t>NH3 Broilers</t>
  </si>
  <si>
    <t>NH3_4B9c</t>
  </si>
  <si>
    <t>NH3 Turkeys</t>
  </si>
  <si>
    <t>NH3_4B9d</t>
  </si>
  <si>
    <t>NH3 Other poultry</t>
  </si>
  <si>
    <t>NH3_4B13</t>
  </si>
  <si>
    <t>NH3 Other</t>
  </si>
  <si>
    <t>NO2_4B1a</t>
  </si>
  <si>
    <t>NO2 Cattle dairy</t>
  </si>
  <si>
    <t>NO2_4B1b</t>
  </si>
  <si>
    <t>NO2 Cattle non-dairy</t>
  </si>
  <si>
    <t>NO2_4B2</t>
  </si>
  <si>
    <t>NO2 Buffalo</t>
  </si>
  <si>
    <t>NO2_4B3</t>
  </si>
  <si>
    <t>NO2 Sheep</t>
  </si>
  <si>
    <t>NO2_4B4</t>
  </si>
  <si>
    <t>NO2 Goats</t>
  </si>
  <si>
    <t>NO2_4B6</t>
  </si>
  <si>
    <t>NO2 Horses</t>
  </si>
  <si>
    <t>NO2_4B7</t>
  </si>
  <si>
    <t>NO2 Mules and asses</t>
  </si>
  <si>
    <t>NO2_4B8</t>
  </si>
  <si>
    <t>NO2 Swine</t>
  </si>
  <si>
    <t>NO2_4B9a</t>
  </si>
  <si>
    <t>NO2 Laying hens</t>
  </si>
  <si>
    <t>NO2_4B9b</t>
  </si>
  <si>
    <t>NO2 Broilers</t>
  </si>
  <si>
    <t>NO2_4B9c</t>
  </si>
  <si>
    <t>NO2 Turkeys</t>
  </si>
  <si>
    <t>NO2_4B9d</t>
  </si>
  <si>
    <t>NO2 Other poultry</t>
  </si>
  <si>
    <t>NO2_4B13</t>
  </si>
  <si>
    <t>NO2 Other</t>
  </si>
  <si>
    <t>N2O_4s2B11</t>
  </si>
  <si>
    <t>Direct N2O Manure management: Anaerobic Lagoons</t>
  </si>
  <si>
    <t>N2O_4s2B12</t>
  </si>
  <si>
    <t>Direct N2O Manure management: Liquid systems</t>
  </si>
  <si>
    <t>N2O_4s2B13</t>
  </si>
  <si>
    <t>Direct N2O Manure management: Solid storage and Dry Lot</t>
  </si>
  <si>
    <t>N2O_4s2B14</t>
  </si>
  <si>
    <t>Direct N2O Manure management: Other AWMS</t>
  </si>
  <si>
    <t>TNEM_S</t>
  </si>
  <si>
    <t>Total N Emissions from Soils</t>
  </si>
  <si>
    <t>NH3_4D1a</t>
  </si>
  <si>
    <t>NH3 Synthetic N-fertilizers</t>
  </si>
  <si>
    <t>NH3_4D2a</t>
  </si>
  <si>
    <t>NH3 Farm-level agricultural operations including storage,  handling and  transport of agricultural products</t>
  </si>
  <si>
    <t>NH3_4D2b</t>
  </si>
  <si>
    <t>NH3 Off-farm storage, handling and transport of bulk agricultural products</t>
  </si>
  <si>
    <t>NH3_4D2c</t>
  </si>
  <si>
    <t>NH3 N-excretion on pasture range and paddock unspecified</t>
  </si>
  <si>
    <t>NH3_4F</t>
  </si>
  <si>
    <t>NH3 Field burning of agricultural wastes</t>
  </si>
  <si>
    <t>NH3_4G</t>
  </si>
  <si>
    <t>NH3 Agriculture other</t>
  </si>
  <si>
    <t>NO2_4D1a</t>
  </si>
  <si>
    <t>NO2 Synthetic N-fertilizers</t>
  </si>
  <si>
    <t>NO2_4D2a</t>
  </si>
  <si>
    <t>NO2 Farm-level agricultural operations including storage,  handling and  transport of agricultural products</t>
  </si>
  <si>
    <t>NO2_4D2b</t>
  </si>
  <si>
    <t>NO2 Off-farm storage, handling and transport of bulk agricultural products</t>
  </si>
  <si>
    <t>NO2_4D2c</t>
  </si>
  <si>
    <t>NO2 N-excretion on pasture range and paddock unspecified</t>
  </si>
  <si>
    <t>NO2_4F</t>
  </si>
  <si>
    <t>NO2 Field burning of agricultural wastes</t>
  </si>
  <si>
    <t>NO2_4G</t>
  </si>
  <si>
    <t>NO2 Agriculture other</t>
  </si>
  <si>
    <t>N2O_4D1_1</t>
  </si>
  <si>
    <t>Direct Soil Emissions - Synthetic Fertilizers</t>
  </si>
  <si>
    <t>N2O_4D1_2</t>
  </si>
  <si>
    <t>Direct Soil Emissions - Animal Manure Applied to Soils</t>
  </si>
  <si>
    <t>N2O_4D1_3</t>
  </si>
  <si>
    <t>Direct Soil Emissions - N-fixing Crops</t>
  </si>
  <si>
    <t>N2O_4D1_4</t>
  </si>
  <si>
    <t>Direct Soil Emissions - Crop Residue</t>
  </si>
  <si>
    <t>N2O_4D1_5</t>
  </si>
  <si>
    <t>Direct Soil Emissions - Cultivation of Histosols</t>
  </si>
  <si>
    <t>N2O_4D1_6</t>
  </si>
  <si>
    <t>Direct Soil Emissions - Other direct emissions</t>
  </si>
  <si>
    <t>N2O_4D2</t>
  </si>
  <si>
    <t>Pasture range and paddock  - N excretion on  pasture range and paddock</t>
  </si>
  <si>
    <t>N2O_4F</t>
  </si>
  <si>
    <t>Field burning of agricultural residues</t>
  </si>
  <si>
    <t>LANDUSE_DEP</t>
  </si>
  <si>
    <t>Biological Nitrogen Fixation by leguminous crops</t>
  </si>
  <si>
    <t>Crop residues burned on the field</t>
  </si>
  <si>
    <t>B0_OECD_X</t>
  </si>
  <si>
    <t>GROSS Surplus ( Inputs minus Outputs)</t>
  </si>
  <si>
    <t xml:space="preserve"> Gross surplus per hectare UAA</t>
  </si>
  <si>
    <t>UAA</t>
  </si>
  <si>
    <t>N0_OECD</t>
  </si>
  <si>
    <t>NETT Surplus (Gross surplus minus N emissions)</t>
  </si>
  <si>
    <t>N0_OECD_X</t>
  </si>
  <si>
    <t>Nett Surplus per ha UAA</t>
  </si>
  <si>
    <t>NUTR_IN_X</t>
  </si>
  <si>
    <t>NUTR_OUT_X</t>
  </si>
  <si>
    <t>Table 10 NITROGEN BUDGET</t>
  </si>
  <si>
    <t>Nutrient inputs per ha UAA</t>
  </si>
  <si>
    <t>Nutrient outputs per ha UAA</t>
  </si>
  <si>
    <t>Sheet 1</t>
  </si>
  <si>
    <t>Total mineral fertiliser consumption by agriculture in tonnes of Nitrogen</t>
  </si>
  <si>
    <t>Sheet 2.1-2.3</t>
  </si>
  <si>
    <t>B1_OECD</t>
  </si>
  <si>
    <t xml:space="preserve">Legume grass mixtures </t>
  </si>
  <si>
    <t>B13_OECD</t>
  </si>
  <si>
    <t>only areas included under crop statistics code C2670</t>
  </si>
  <si>
    <t>only areas included under crop statistics code C2671</t>
  </si>
  <si>
    <t>only areas included under crop statistics code C2672</t>
  </si>
  <si>
    <t>only areas included under crop statistics code C2673</t>
  </si>
  <si>
    <t>only areas included under temporary and permanent grasslands</t>
  </si>
  <si>
    <t>Sheet 3.1-3.3</t>
  </si>
  <si>
    <t xml:space="preserve">Note that manure exports should be reported as negative values, manure imports as positive values. </t>
  </si>
  <si>
    <t>See chapter 3.7 in the Handbook</t>
  </si>
  <si>
    <t>Sheet 4.1-4.3</t>
  </si>
  <si>
    <t>Sheet 5.1-5.3</t>
  </si>
  <si>
    <t>Sheet 6.1-6.3</t>
  </si>
  <si>
    <t>Sheet 7.1-7.3</t>
  </si>
  <si>
    <t>Please note that under grass-legume mixtures only areas covered by codes C1680 temporary grassland and C0002 permanent grassland in crop statistics can be recorded.</t>
  </si>
  <si>
    <t>Biological fixation</t>
  </si>
  <si>
    <t>Table 6.1  Seeds</t>
  </si>
  <si>
    <t>Table 6.2  Seeds Coefficients</t>
  </si>
  <si>
    <t xml:space="preserve">Excretion see see chapter 3.6 in the Handbook, Data on cattle, pig, poultry, sheep, goat and horses are required. </t>
  </si>
  <si>
    <t>Sheet 8.1-8.3</t>
  </si>
  <si>
    <t>Table 6.3  SEEDS: Nutrient amount</t>
  </si>
  <si>
    <t>C1_OECD</t>
  </si>
  <si>
    <t>C2_OECD</t>
  </si>
  <si>
    <t>Total Harvested Crops and forage</t>
  </si>
  <si>
    <t>Total Seeds</t>
  </si>
  <si>
    <t xml:space="preserve">Total gross production of temporary and permanent pasture </t>
  </si>
  <si>
    <t>Temporary grasses and grazing: gross production</t>
  </si>
  <si>
    <t>Temporary grasses: gross production</t>
  </si>
  <si>
    <t>Temporary grazings: gross production</t>
  </si>
  <si>
    <t>Total of permanent grassland (pastures and meadows): gross production</t>
  </si>
  <si>
    <t>Permanent meadows/grasses: gross production</t>
  </si>
  <si>
    <t>Permanent pasture/grazings: gross production</t>
  </si>
  <si>
    <t>Grassland: gross production</t>
  </si>
  <si>
    <t>Common pasture, heathland. rough grazings: gross production</t>
  </si>
  <si>
    <t xml:space="preserve">Total nett production of temporary and permanent pasture </t>
  </si>
  <si>
    <t>Temporary grasses and grazing: nett production</t>
  </si>
  <si>
    <t>Temporary grasses: nett production</t>
  </si>
  <si>
    <t>Temporary grazings: nett production</t>
  </si>
  <si>
    <t>Total of permanent grassland (pastures and meadows): nett production</t>
  </si>
  <si>
    <t>Permanent meadows/grasses: nett production</t>
  </si>
  <si>
    <t>Permanent pasture/grazings: nett production</t>
  </si>
  <si>
    <t>Grassland: nett production</t>
  </si>
  <si>
    <t>Common pasture, heathland. rough grazings: nett production</t>
  </si>
  <si>
    <t>Total temporary and permanent pasture nett production</t>
  </si>
  <si>
    <t>Other organic fertilisers. Data on sewage sludge are required</t>
  </si>
  <si>
    <t>Crop and forage production. Data on cereals, dried pulses, root crops, industrial crops, vegetables, fruit, plants harvested green, temporary grass and permanent grass are required</t>
  </si>
  <si>
    <t>Seeds. Data on cereals and potatoes are required</t>
  </si>
  <si>
    <t>Crop residues removals and burning. Data on cereals, rape seed, soyabean and sugar beet are required</t>
  </si>
  <si>
    <t>Biological N fixation. Please note that under leguminous plants (C2760) only areas covered by this code in crop statistics can be recorded.</t>
  </si>
  <si>
    <t>Sheet 9.1-9.3</t>
  </si>
  <si>
    <t>Atmospheric deposition. Please note that total deposition on the reference area is required. See Handbook subchapter 3.10</t>
  </si>
  <si>
    <t>Sheet 10</t>
  </si>
  <si>
    <t>Emissions</t>
  </si>
  <si>
    <t>Data on Nitrogen emissions are required, as reported to UNFCCC and CLTRAP</t>
  </si>
  <si>
    <t xml:space="preserve">Data on NO and NH3 emissions can be downloaded from national inventories to CLTRAP : </t>
  </si>
  <si>
    <t>http://www.ceip.at/status-of-reporting</t>
  </si>
  <si>
    <t xml:space="preserve">Data on N2O can be downloaded from national inventories to UNFCCC </t>
  </si>
  <si>
    <t xml:space="preserve">http://unfccc.int/national_reports/annex_i_ghg_inventories/national_inventories_submissions/items/5888.php </t>
  </si>
  <si>
    <t>Coefficient revisions and missing data</t>
  </si>
  <si>
    <t xml:space="preserve">Coefficient revisions cause breaks in the time series. Coefficients can be  updated (with the same methodology) to include real changes in farm management which have occurred over time. In these cases the change which is observed in the balance reflects an actual change in farm practices. In other cases coefficients are revised for other reasons, e.g. because a new source became available or a new methodology to calculate coefficients was applied. In these cases the change observed in the balances may not reflect a real change in farm management practices but rather a change in data source/methodology applied. </t>
  </si>
  <si>
    <t xml:space="preserve">The coefficient revisions that do not reflect an actual change in farm practices can have a big impact on the outcome of the balances. Therefore, in the WG meeting on AEI 7 and 8 October 2010 it was agreed that if the change in the coefficient does not reflect a real change in nutrient contents but merely an improved estimation or a change in data source, the new coefficients must also be used for previous years (recalculate previous years with the new coefficients), see document CPSA/AEI/092. </t>
  </si>
  <si>
    <t xml:space="preserve">When new coefficients become available on a more detailed level, but data on livestock numbers/crop areas are not available in the same detail (data on livestock and crops are only available at an aggregated level) for previous years, the following was agreed: The distribution of animals and crops within a group (for instance the percentage calves for slaughter within cattle) is rather constant over time. The animal numbers could be disaggregated using an estimate of the average distribution of animals within a group over time. </t>
  </si>
  <si>
    <t xml:space="preserve">Sometimes certain data on crop areas or animals may not be available in a MS for certain years. This also causes a trend break which does not reflect a real change in farmer practices. It was agreed to interpolate missing data for certain years with data which is available for other years and to mark this data as interpolated figures in blue in the GNB workbook. </t>
  </si>
  <si>
    <r>
      <t xml:space="preserve">Please note that under this item the positive and negative </t>
    </r>
    <r>
      <rPr>
        <u/>
        <sz val="11"/>
        <rFont val="Calibri"/>
        <family val="2"/>
      </rPr>
      <t>changes</t>
    </r>
    <r>
      <rPr>
        <sz val="11"/>
        <rFont val="Calibri"/>
        <family val="2"/>
      </rPr>
      <t xml:space="preserve"> in the nutrient content (expressed in tonnes of Nutrient) of the treated manure due to treatment/processing compared to the nutrient content of the original product should be counted, </t>
    </r>
    <r>
      <rPr>
        <u/>
        <sz val="11"/>
        <rFont val="Calibri"/>
        <family val="2"/>
      </rPr>
      <t>NOT</t>
    </r>
    <r>
      <rPr>
        <sz val="11"/>
        <rFont val="Calibri"/>
        <family val="2"/>
      </rPr>
      <t xml:space="preserve"> the total amount of nutrient in the treated manure</t>
    </r>
  </si>
  <si>
    <t>Broilers over18 weeks</t>
  </si>
  <si>
    <t>Countries can use more detailed lists of crops and animals etc by adding rows to the sheets.</t>
  </si>
  <si>
    <t xml:space="preserve">In each sheet a column ''Notes'' is available to include notes for a particular row. </t>
  </si>
  <si>
    <t>Total Cereales incluyendo Arroz</t>
  </si>
  <si>
    <t>Total Cereales (excluyendo Arroz)</t>
  </si>
  <si>
    <t>Trigo</t>
  </si>
  <si>
    <t>Trigo blando y Escanda</t>
  </si>
  <si>
    <t>Trigo de Invierno</t>
  </si>
  <si>
    <t>Trigo de Primavera</t>
  </si>
  <si>
    <t>Trigo Duro</t>
  </si>
  <si>
    <t>Trigo Duro de Invierno</t>
  </si>
  <si>
    <t>Trigo Duro de Primavera</t>
  </si>
  <si>
    <t>Centeno y Morcajo</t>
  </si>
  <si>
    <t>Centeno</t>
  </si>
  <si>
    <t>Centeno de Invierno</t>
  </si>
  <si>
    <t>Centeno de Primavera</t>
  </si>
  <si>
    <t>Tranquillón</t>
  </si>
  <si>
    <t>Cebada</t>
  </si>
  <si>
    <t>Cebada de Invierno</t>
  </si>
  <si>
    <t>Cebada de Primavera</t>
  </si>
  <si>
    <t>Avena y otras mezclas</t>
  </si>
  <si>
    <t xml:space="preserve">   Otras mezclas</t>
  </si>
  <si>
    <t>Maíz grano y mezclas</t>
  </si>
  <si>
    <t>Sorgo</t>
  </si>
  <si>
    <t>Triticale de Invierno</t>
  </si>
  <si>
    <t>Alforfón, mijo, alpiste (otros cereales)</t>
  </si>
  <si>
    <t>Arroz</t>
  </si>
  <si>
    <t>Leguminosas grano</t>
  </si>
  <si>
    <t>??????</t>
  </si>
  <si>
    <t>Guisantes (Pisum sativum)</t>
  </si>
  <si>
    <t>Garbanzo (Cicer arietium)</t>
  </si>
  <si>
    <t>Judías secas (Phaesolus vulgaris)</t>
  </si>
  <si>
    <t>Habas secas (Vicia faba)</t>
  </si>
  <si>
    <t>Letenjas (Lens culinaris)</t>
  </si>
  <si>
    <t>Veza grano (Vicia sativa)</t>
  </si>
  <si>
    <t>Altramuz (Lupinus albus)</t>
  </si>
  <si>
    <t>Otras leguminosas (almortas, etc)</t>
  </si>
  <si>
    <t>Cultivos de raíz</t>
  </si>
  <si>
    <t>Patata</t>
  </si>
  <si>
    <t xml:space="preserve">   Otras patatas</t>
  </si>
  <si>
    <t>Remolacha azucarera</t>
  </si>
  <si>
    <t>Remolacha forrajera</t>
  </si>
  <si>
    <t>Otros cultivos de raíz</t>
  </si>
  <si>
    <t>Col forrajera</t>
  </si>
  <si>
    <t>Nabo sueco</t>
  </si>
  <si>
    <t>Zanahoria forrajera</t>
  </si>
  <si>
    <t>Nabo forrajero</t>
  </si>
  <si>
    <t>Otros tubérculos (topinambour, batata, chirivía forrajera, ñame, yuca, etc ..)</t>
  </si>
  <si>
    <t>Cultivos Industriales</t>
  </si>
  <si>
    <t>Oleaginosos</t>
  </si>
  <si>
    <t xml:space="preserve">   Colza y Nabo</t>
  </si>
  <si>
    <t xml:space="preserve">   Colza de invierno</t>
  </si>
  <si>
    <t xml:space="preserve">   Colza de primavera</t>
  </si>
  <si>
    <t xml:space="preserve">   Nabo</t>
  </si>
  <si>
    <t xml:space="preserve">   Girasol</t>
  </si>
  <si>
    <t xml:space="preserve">   Lino oleaginoso (semillas)</t>
  </si>
  <si>
    <t xml:space="preserve">   Soja</t>
  </si>
  <si>
    <t xml:space="preserve">   Otras semillas oleaginosas (adormidera, mostaza, girasol, algodón, almendra de tierra, sésamo, cacahuete, etc ..)
</t>
  </si>
  <si>
    <t xml:space="preserve">   Algodón (semilla)</t>
  </si>
  <si>
    <t>Textiles</t>
  </si>
  <si>
    <t xml:space="preserve">   Lino textil (paja)</t>
  </si>
  <si>
    <t xml:space="preserve">   Cáñamo (paja)</t>
  </si>
  <si>
    <t xml:space="preserve">   Algodón (fibra)</t>
  </si>
  <si>
    <t xml:space="preserve">   Otros cultivos de fibra</t>
  </si>
  <si>
    <t>Tabaco</t>
  </si>
  <si>
    <t>Lúpulo</t>
  </si>
  <si>
    <t>Otros cultivos industriales</t>
  </si>
  <si>
    <t xml:space="preserve">   Achicoria</t>
  </si>
  <si>
    <t xml:space="preserve">   Achicocria para inulina</t>
  </si>
  <si>
    <t xml:space="preserve">   Plantas aromáticas, medicinales y especias</t>
  </si>
  <si>
    <t xml:space="preserve">   Alcaravea</t>
  </si>
  <si>
    <t xml:space="preserve">   Otros</t>
  </si>
  <si>
    <t>Hortalizas</t>
  </si>
  <si>
    <t>Crucíferas</t>
  </si>
  <si>
    <t xml:space="preserve">   Coliflor y Brócoli</t>
  </si>
  <si>
    <t xml:space="preserve">   Coles de Bruselas</t>
  </si>
  <si>
    <t xml:space="preserve">   Col (blanca)</t>
  </si>
  <si>
    <t xml:space="preserve">   Otras crufíferas</t>
  </si>
  <si>
    <t>Hortalizas de hoja o tallo</t>
  </si>
  <si>
    <t xml:space="preserve">   Apio-nabo y apio</t>
  </si>
  <si>
    <t xml:space="preserve">   Apio</t>
  </si>
  <si>
    <t xml:space="preserve">   Puerros</t>
  </si>
  <si>
    <t xml:space="preserve">   Endivia</t>
  </si>
  <si>
    <t xml:space="preserve">   Espinacas</t>
  </si>
  <si>
    <t xml:space="preserve">   Espárragos</t>
  </si>
  <si>
    <t xml:space="preserve">   Alcachofas</t>
  </si>
  <si>
    <t xml:space="preserve">   Otras hortalizas de hoja o tallo</t>
  </si>
  <si>
    <t>Hortalizas de fruto</t>
  </si>
  <si>
    <t xml:space="preserve">   Tomates</t>
  </si>
  <si>
    <t xml:space="preserve">   Pepino</t>
  </si>
  <si>
    <t xml:space="preserve">   Pepinillos</t>
  </si>
  <si>
    <t xml:space="preserve">   Melón</t>
  </si>
  <si>
    <t xml:space="preserve">   Sandía</t>
  </si>
  <si>
    <t xml:space="preserve">   Berenjenas, jicaro, calabacines, calabazas</t>
  </si>
  <si>
    <t xml:space="preserve">      Berenjenas</t>
  </si>
  <si>
    <t xml:space="preserve">      Calabacines</t>
  </si>
  <si>
    <t xml:space="preserve">      Pimiento y guindilla</t>
  </si>
  <si>
    <t xml:space="preserve">   Otras hortalizas de fruto</t>
  </si>
  <si>
    <t>Hortalizas de raiz y bulbos</t>
  </si>
  <si>
    <t xml:space="preserve">   Colinabo o nabo sueco</t>
  </si>
  <si>
    <t xml:space="preserve">   Zanahorias</t>
  </si>
  <si>
    <t xml:space="preserve">   Ajo</t>
  </si>
  <si>
    <t xml:space="preserve">   Cebollas</t>
  </si>
  <si>
    <t xml:space="preserve">   Chalotas</t>
  </si>
  <si>
    <t xml:space="preserve">   Salsifíes y escorzonera</t>
  </si>
  <si>
    <t xml:space="preserve">   Apio-nabo</t>
  </si>
  <si>
    <t xml:space="preserve">   Rábanos</t>
  </si>
  <si>
    <t xml:space="preserve">   Otras hortalizas de raíz y bulbos</t>
  </si>
  <si>
    <t>Leguminosas verdes</t>
  </si>
  <si>
    <t xml:space="preserve">   Guisantes</t>
  </si>
  <si>
    <t xml:space="preserve">   Judías verdes. </t>
  </si>
  <si>
    <t xml:space="preserve">   Otras hortalizas leguminosas</t>
  </si>
  <si>
    <t>Champiñones</t>
  </si>
  <si>
    <t>Otras hortalizas</t>
  </si>
  <si>
    <t>Frutales</t>
  </si>
  <si>
    <t xml:space="preserve">   Manzano</t>
  </si>
  <si>
    <t xml:space="preserve">   Frutas de hueso</t>
  </si>
  <si>
    <t xml:space="preserve">      Melocotones</t>
  </si>
  <si>
    <t xml:space="preserve">      Albaricoques</t>
  </si>
  <si>
    <t xml:space="preserve">      Cerezas</t>
  </si>
  <si>
    <t xml:space="preserve">      Ciruelas</t>
  </si>
  <si>
    <t xml:space="preserve">      Nectarinas o pavías</t>
  </si>
  <si>
    <t xml:space="preserve">      Otras de hueso</t>
  </si>
  <si>
    <t xml:space="preserve">   Otros frutales</t>
  </si>
  <si>
    <t>Frutas de baya</t>
  </si>
  <si>
    <t>Cítricos</t>
  </si>
  <si>
    <t>Viñedo</t>
  </si>
  <si>
    <t>Olivo</t>
  </si>
  <si>
    <t>Plantas cosechadas en verde</t>
  </si>
  <si>
    <t>Plantas anuales cosechadas en verde</t>
  </si>
  <si>
    <t xml:space="preserve">   Cereales para forraje</t>
  </si>
  <si>
    <t xml:space="preserve">   Maíz forrajero</t>
  </si>
  <si>
    <t xml:space="preserve">   Otras gramíneas forrajeras</t>
  </si>
  <si>
    <t>Leguminosas forrajeras (multianuales; perennes)</t>
  </si>
  <si>
    <t>1000 t dry matter</t>
  </si>
  <si>
    <t xml:space="preserve">   Trébol y mezclas</t>
  </si>
  <si>
    <t xml:space="preserve">   Alfalfa</t>
  </si>
  <si>
    <t>CONSUMO</t>
  </si>
  <si>
    <t xml:space="preserve">   Colza</t>
  </si>
  <si>
    <t>YEROS</t>
  </si>
  <si>
    <t xml:space="preserve">   Patata temprana y extra-temprana</t>
  </si>
  <si>
    <t>Caña de azúcar</t>
  </si>
  <si>
    <t xml:space="preserve">   Lechuga</t>
  </si>
  <si>
    <t xml:space="preserve">   Peral</t>
  </si>
  <si>
    <t xml:space="preserve">   Nueces</t>
  </si>
  <si>
    <t>Otros tubérculos (batata, etc ..)</t>
  </si>
  <si>
    <t>C1364</t>
  </si>
  <si>
    <t>Total Fruta (Cultivos leñosos)</t>
  </si>
  <si>
    <t>C1344</t>
  </si>
  <si>
    <t>C1573</t>
  </si>
  <si>
    <t>C1621</t>
  </si>
  <si>
    <t>C1686</t>
  </si>
  <si>
    <t>C1687</t>
  </si>
  <si>
    <t>C1688</t>
  </si>
  <si>
    <t xml:space="preserve">     Calabaza</t>
  </si>
  <si>
    <t xml:space="preserve">      Calabaza</t>
  </si>
  <si>
    <t>C1852</t>
  </si>
  <si>
    <t>C1902</t>
  </si>
  <si>
    <t>C2096</t>
  </si>
  <si>
    <t>C2097</t>
  </si>
  <si>
    <t>C2222</t>
  </si>
  <si>
    <t>C2223</t>
  </si>
  <si>
    <t>C2224</t>
  </si>
  <si>
    <t>C2225</t>
  </si>
  <si>
    <t>C2227</t>
  </si>
  <si>
    <t>C2228</t>
  </si>
  <si>
    <t>C2301</t>
  </si>
  <si>
    <t>C2302</t>
  </si>
  <si>
    <t>C2303</t>
  </si>
  <si>
    <t>C2304</t>
  </si>
  <si>
    <t>C2411</t>
  </si>
  <si>
    <t>C2412</t>
  </si>
  <si>
    <t>C2413</t>
  </si>
  <si>
    <t>C2451</t>
  </si>
  <si>
    <t>C2452</t>
  </si>
  <si>
    <t>C2674</t>
  </si>
  <si>
    <t>C2675</t>
  </si>
  <si>
    <t>C2676</t>
  </si>
  <si>
    <t xml:space="preserve">   Otras Leguminosas forrajeras (trébol dulce, …)</t>
  </si>
  <si>
    <t>C1387</t>
  </si>
  <si>
    <t>C1388</t>
  </si>
  <si>
    <t xml:space="preserve">   Pistacho</t>
  </si>
  <si>
    <t xml:space="preserve">   Castaño</t>
  </si>
  <si>
    <t>C2231</t>
  </si>
  <si>
    <t>C2232</t>
  </si>
  <si>
    <t>Eurostat
codes</t>
  </si>
  <si>
    <t>Terneros de sacrificio</t>
  </si>
  <si>
    <t>Machos de 1 a 2 años</t>
  </si>
  <si>
    <t>Toros y Bueyes</t>
  </si>
  <si>
    <t>Lechones</t>
  </si>
  <si>
    <t>Cerdos 20 a 50 kg</t>
  </si>
  <si>
    <t>Cerdos de sacrificio entre 50 y 80 kg.</t>
  </si>
  <si>
    <t>Cerdos de sacrificio entre 80 y 110 kg.</t>
  </si>
  <si>
    <t>Cerdos de sacrificio mayores de 110 kg.</t>
  </si>
  <si>
    <t>Verracos</t>
  </si>
  <si>
    <t>Reproductora en 1ª gestación</t>
  </si>
  <si>
    <t>Reproductora no primeriza en gestación</t>
  </si>
  <si>
    <t>Reproductoras criando o en reposo</t>
  </si>
  <si>
    <t>Reproductora no cubierta</t>
  </si>
  <si>
    <t>Terneros de reposición machos</t>
  </si>
  <si>
    <t>Novillas de Sacrificio (deshecho)</t>
  </si>
  <si>
    <t>Terneros de reposición hembras</t>
  </si>
  <si>
    <t>Hembras de 1 a 2 años descartadas</t>
  </si>
  <si>
    <t>Hembras de 1 a 2 años para reposición</t>
  </si>
  <si>
    <t>Novillas para Madres</t>
  </si>
  <si>
    <t>Novillas para Lecheras</t>
  </si>
  <si>
    <t>Vacas Lecheras</t>
  </si>
  <si>
    <t>Vacas Nodrizas</t>
  </si>
  <si>
    <t>Ovejas Cubiertas 1ª Vez leche y Ovejas Paridas leche</t>
  </si>
  <si>
    <t>Ovejas Cubiertas 1ª Vez carne y Ovejas Paridas carne</t>
  </si>
  <si>
    <t>Ovejas No cubiertas</t>
  </si>
  <si>
    <t>Cabras Paridas (Ordeño y No ordeño)</t>
  </si>
  <si>
    <t>Cabras cubiertas 1ª vez</t>
  </si>
  <si>
    <t>Chivos</t>
  </si>
  <si>
    <t>Cabras no cubiertas</t>
  </si>
  <si>
    <t>Macho caprino</t>
  </si>
  <si>
    <t xml:space="preserve">    Of which: sows covered not first time</t>
  </si>
  <si>
    <t>PP4212</t>
  </si>
  <si>
    <t>PP4222</t>
  </si>
  <si>
    <t xml:space="preserve">    Sows breastfeeding or resting</t>
  </si>
  <si>
    <t>Corderos &lt; 6 meses</t>
  </si>
  <si>
    <t>PS2001</t>
  </si>
  <si>
    <t>Ram - Male sheep</t>
  </si>
  <si>
    <t>Macho ovino</t>
  </si>
  <si>
    <t>PG2001</t>
  </si>
  <si>
    <t>PG2002</t>
  </si>
  <si>
    <t>PG2003</t>
  </si>
  <si>
    <t>Goats not covered</t>
  </si>
  <si>
    <t>Male goat</t>
  </si>
  <si>
    <t>Goats &lt; 3 months</t>
  </si>
  <si>
    <t>Pollos</t>
  </si>
  <si>
    <t>Gallinas</t>
  </si>
  <si>
    <t>Otras aves</t>
  </si>
  <si>
    <t>Caballos</t>
  </si>
  <si>
    <t>Asnos</t>
  </si>
  <si>
    <t>Mulas</t>
  </si>
  <si>
    <t>C1622</t>
  </si>
  <si>
    <t>C2627</t>
  </si>
  <si>
    <t>Pastos temporales segados y pastados</t>
  </si>
  <si>
    <t>Segados: Producción bruta</t>
  </si>
  <si>
    <t>Pastados: Producción bruta</t>
  </si>
  <si>
    <t>Grazing Fodder crops</t>
  </si>
  <si>
    <t>Cultivos forrajeros pastados</t>
  </si>
  <si>
    <t>Eriales a pastos</t>
  </si>
  <si>
    <t>Barbechos</t>
  </si>
  <si>
    <t>Uncultivated land grazed</t>
  </si>
  <si>
    <t>Prados Naturales</t>
  </si>
  <si>
    <t>Prados Naturales de Siega</t>
  </si>
  <si>
    <t>Pastizales de Alta Montaña</t>
  </si>
  <si>
    <t>Pastizales Con/Sin Arbolado</t>
  </si>
  <si>
    <t>Pastizal-Matorral Con/Sin Arbolado</t>
  </si>
  <si>
    <t>Matorral Con/Sin Arbolado</t>
  </si>
  <si>
    <t>Frondosas de crecimiento lento con cubierta arbórea (C.A.) &gt; 20%</t>
  </si>
  <si>
    <t>Rastrojeras</t>
  </si>
  <si>
    <t>Arable stubbles</t>
  </si>
  <si>
    <t>Arable Fallows</t>
  </si>
  <si>
    <t>Mountain pastures</t>
  </si>
  <si>
    <t>"Quercus" with pasture</t>
  </si>
  <si>
    <t>Dryland grasslands (with ot without trees)</t>
  </si>
  <si>
    <t>Source</t>
  </si>
  <si>
    <t>ANFFE</t>
  </si>
  <si>
    <t>Sheet 2.1</t>
  </si>
  <si>
    <t>Sheet 2.2</t>
  </si>
  <si>
    <t>Urban Compost:</t>
  </si>
  <si>
    <t>Sewage Sludge:</t>
  </si>
  <si>
    <t>Dirección General de Calidad y Evaluación Ambiental y Medio Natural del MAGRAMA</t>
  </si>
  <si>
    <t>Dirección General de Producciones y Mercados Agrarios del MAGRAMA</t>
  </si>
  <si>
    <t>Registro Nacional de Lodos del MAGRAMA</t>
  </si>
  <si>
    <t>Mineral Fertiliser Consumption</t>
  </si>
  <si>
    <t>Livestock: Numbers</t>
  </si>
  <si>
    <t>Livestock: Excretion Coefficients</t>
  </si>
  <si>
    <t>Livestock Manure: Withdrawals and Imports</t>
  </si>
  <si>
    <t>Harvested Crops and Forage</t>
  </si>
  <si>
    <t>Harvested Crops:</t>
  </si>
  <si>
    <t>Plants harvested green/Fodder from arable land:</t>
  </si>
  <si>
    <t xml:space="preserve">Temporary and permanent pasture </t>
  </si>
  <si>
    <t xml:space="preserve">Temporary pasture </t>
  </si>
  <si>
    <t xml:space="preserve">Permanent pasture </t>
  </si>
  <si>
    <t xml:space="preserve">          Arable stubbles</t>
  </si>
  <si>
    <t xml:space="preserve">          Grazing Fodder crops</t>
  </si>
  <si>
    <t xml:space="preserve">          Uncultivated land grazed</t>
  </si>
  <si>
    <t xml:space="preserve">          Arable Fallows</t>
  </si>
  <si>
    <t>AEA:</t>
  </si>
  <si>
    <t>ESYRCE</t>
  </si>
  <si>
    <t>ESYRCE:</t>
  </si>
  <si>
    <t xml:space="preserve">Anuarios de Estadística Agroalimentaria </t>
  </si>
  <si>
    <t xml:space="preserve">Encuesta sobre Superficies y Rendimientos de Cultivos </t>
  </si>
  <si>
    <t>Ministerio de Agricultura, Alimentación y Medio Ambiente</t>
  </si>
  <si>
    <t>MAGRAMA:</t>
  </si>
  <si>
    <t>ANFFE:</t>
  </si>
  <si>
    <t>Asociación Nacional de Fabricantes de Fertilizantes Española</t>
  </si>
  <si>
    <t>AEA de la Subdirección General de Estadística del MAGRAMA</t>
  </si>
  <si>
    <t>AEA de la Subdirección General de Estadística del MAGRAMA; Criteria Working Group</t>
  </si>
  <si>
    <t>Sheet 5.1</t>
  </si>
  <si>
    <t>Sheet 5.2</t>
  </si>
  <si>
    <t>Criteria Working Group. See methodology document</t>
  </si>
  <si>
    <t>Seeds</t>
  </si>
  <si>
    <t>Crop residues removed and burned, and wood growth</t>
  </si>
  <si>
    <t>Sheet 8.2</t>
  </si>
  <si>
    <t>Sheet 8.1</t>
  </si>
  <si>
    <t>Biological fixation: Coefficients</t>
  </si>
  <si>
    <t>Biological fixation: Area</t>
  </si>
  <si>
    <t>Sheet 9.2</t>
  </si>
  <si>
    <t>Sheet 9.1</t>
  </si>
  <si>
    <t>Atmospheric deposition: Area</t>
  </si>
  <si>
    <t>Atmospheric deposition: Coefficients</t>
  </si>
  <si>
    <r>
      <t>Total N-NH</t>
    </r>
    <r>
      <rPr>
        <vertAlign val="subscript"/>
        <sz val="10"/>
        <rFont val="Calibri"/>
        <family val="2"/>
      </rPr>
      <t>3</t>
    </r>
    <r>
      <rPr>
        <sz val="10"/>
        <rFont val="Calibri"/>
        <family val="2"/>
      </rPr>
      <t xml:space="preserve"> Emissions / Total geographical area</t>
    </r>
  </si>
  <si>
    <t>Manure management</t>
  </si>
  <si>
    <r>
      <t xml:space="preserve">        N-NH</t>
    </r>
    <r>
      <rPr>
        <vertAlign val="subscript"/>
        <sz val="10"/>
        <rFont val="Calibri"/>
        <family val="2"/>
      </rPr>
      <t>3</t>
    </r>
    <r>
      <rPr>
        <sz val="10"/>
        <rFont val="Calibri"/>
        <family val="2"/>
      </rPr>
      <t xml:space="preserve"> Emissions</t>
    </r>
  </si>
  <si>
    <r>
      <t xml:space="preserve">        N</t>
    </r>
    <r>
      <rPr>
        <vertAlign val="subscript"/>
        <sz val="10"/>
        <rFont val="Calibri"/>
        <family val="2"/>
      </rPr>
      <t>2</t>
    </r>
    <r>
      <rPr>
        <sz val="10"/>
        <rFont val="Calibri"/>
        <family val="2"/>
      </rPr>
      <t>O Emissions</t>
    </r>
  </si>
  <si>
    <t>Wood growth of trees is included separately</t>
  </si>
  <si>
    <t>Emissions from Soils</t>
  </si>
  <si>
    <t>IPCC:</t>
  </si>
  <si>
    <t>Intergovernmental Panel on Climate Change</t>
  </si>
  <si>
    <t>Dryland grasslands with shrubs (with ot without trees)</t>
  </si>
  <si>
    <t>Shrubs (with ot without trees)</t>
  </si>
  <si>
    <t>Mixed plant meadows</t>
  </si>
  <si>
    <t>C26821</t>
  </si>
  <si>
    <t>C26822</t>
  </si>
  <si>
    <t>C26823</t>
  </si>
  <si>
    <t>Sistema Español de Inventario de Emisiones</t>
  </si>
  <si>
    <t>Datos del SEI + coeficientes IPCC sobre restos vegetales en zonas de pastoreo</t>
  </si>
  <si>
    <t>Sistema Español de Inventario de Emisiones (SEI)</t>
  </si>
  <si>
    <t>Data from the National Inventory of GHG (Sistema Español de Inventarios -SEI).
In Direct Soil Emissions - Crop Residue (N2O_4D1_4) are included emissions in pasture areas that SEI not include.
For Field burning of agricultural residues (N2O_4F) the criteria of the Working Group are used. See methodology document</t>
  </si>
  <si>
    <t>Guisantes (Pisum sativum) ESTÁN CAMBIADOS</t>
  </si>
  <si>
    <t>No data for 2013-2017. Data for 2012 is used in this case</t>
  </si>
  <si>
    <t>No data for 2016-2017. Data for 2015 is used in this case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</si>
</sst>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
    <numFmt numFmtId="167" formatCode="#,##0.0000"/>
  </numFmts>
  <fonts count="71" x14ac:knownFonts="1">
    <font>
      <sz val="10"/>
      <name val="Arial"/>
    </font>
    <font>
      <sz val="10"/>
      <name val="Arial"/>
      <family val="2"/>
    </font>
    <font>
      <sz val="11"/>
      <name val="Times"/>
      <family val="1"/>
    </font>
    <font>
      <b/>
      <sz val="11"/>
      <name val="Times New Roman"/>
      <family val="1"/>
    </font>
    <font>
      <sz val="11"/>
      <name val="Times New Roman"/>
      <family val="1"/>
    </font>
    <font>
      <sz val="10"/>
      <name val="Times New Roman"/>
      <family val="1"/>
    </font>
    <font>
      <sz val="11"/>
      <name val="Times New Roman"/>
      <family val="1"/>
    </font>
    <font>
      <b/>
      <sz val="11"/>
      <name val="Times"/>
      <family val="1"/>
    </font>
    <font>
      <sz val="11"/>
      <name val="Times"/>
      <family val="1"/>
    </font>
    <font>
      <sz val="10"/>
      <name val="Times"/>
      <family val="1"/>
    </font>
    <font>
      <sz val="11"/>
      <color indexed="12"/>
      <name val="Times"/>
      <family val="1"/>
    </font>
    <font>
      <sz val="11"/>
      <color indexed="10"/>
      <name val="Times"/>
      <family val="1"/>
    </font>
    <font>
      <sz val="10"/>
      <color indexed="10"/>
      <name val="Times"/>
      <family val="1"/>
    </font>
    <font>
      <b/>
      <u/>
      <sz val="11"/>
      <name val="Times"/>
      <family val="1"/>
    </font>
    <font>
      <sz val="11"/>
      <color indexed="8"/>
      <name val="Times"/>
      <family val="1"/>
    </font>
    <font>
      <u/>
      <sz val="11"/>
      <name val="Times"/>
      <family val="1"/>
    </font>
    <font>
      <sz val="11"/>
      <color indexed="17"/>
      <name val="Times"/>
      <family val="1"/>
    </font>
    <font>
      <sz val="8"/>
      <name val="Arial"/>
      <family val="2"/>
    </font>
    <font>
      <sz val="11"/>
      <color indexed="8"/>
      <name val="Times New Roman"/>
      <family val="1"/>
    </font>
    <font>
      <u/>
      <sz val="6"/>
      <color indexed="12"/>
      <name val="Arial"/>
      <family val="2"/>
    </font>
    <font>
      <b/>
      <sz val="11"/>
      <name val="Times"/>
      <family val="1"/>
    </font>
    <font>
      <sz val="10"/>
      <name val="Arial"/>
      <family val="2"/>
    </font>
    <font>
      <sz val="11"/>
      <name val="Calibri"/>
      <family val="2"/>
    </font>
    <font>
      <b/>
      <sz val="16"/>
      <name val="Calibri"/>
      <family val="2"/>
    </font>
    <font>
      <u/>
      <sz val="11"/>
      <name val="Calibri"/>
      <family val="2"/>
    </font>
    <font>
      <sz val="11"/>
      <color indexed="8"/>
      <name val="Calibri"/>
      <family val="2"/>
    </font>
    <font>
      <sz val="11"/>
      <color indexed="9"/>
      <name val="Calibri"/>
      <family val="2"/>
    </font>
    <font>
      <sz val="11"/>
      <name val="Calibri"/>
      <family val="2"/>
    </font>
    <font>
      <u/>
      <sz val="11"/>
      <color indexed="12"/>
      <name val="Calibri"/>
      <family val="2"/>
    </font>
    <font>
      <sz val="8"/>
      <name val="Arial"/>
      <family val="2"/>
    </font>
    <font>
      <b/>
      <sz val="11"/>
      <name val="Calibri"/>
      <family val="2"/>
    </font>
    <font>
      <i/>
      <sz val="11"/>
      <name val="Calibri"/>
      <family val="2"/>
    </font>
    <font>
      <sz val="10"/>
      <color indexed="8"/>
      <name val="Arial"/>
      <family val="2"/>
    </font>
    <font>
      <b/>
      <sz val="11"/>
      <color indexed="9"/>
      <name val="Times"/>
      <family val="1"/>
    </font>
    <font>
      <u/>
      <sz val="11"/>
      <name val="Times New Roman"/>
      <family val="1"/>
    </font>
    <font>
      <sz val="11"/>
      <color indexed="12"/>
      <name val="Times New Roman"/>
      <family val="1"/>
    </font>
    <font>
      <sz val="10"/>
      <color indexed="12"/>
      <name val="Times New Roman"/>
      <family val="1"/>
    </font>
    <font>
      <sz val="11"/>
      <color indexed="10"/>
      <name val="Times New Roman"/>
      <family val="1"/>
    </font>
    <font>
      <i/>
      <sz val="11"/>
      <name val="Times New Roman"/>
      <family val="1"/>
    </font>
    <font>
      <sz val="11"/>
      <color indexed="9"/>
      <name val="Times New Roman"/>
      <family val="1"/>
    </font>
    <font>
      <b/>
      <sz val="11"/>
      <color indexed="8"/>
      <name val="Times New Roman"/>
      <family val="1"/>
    </font>
    <font>
      <sz val="10"/>
      <name val="Arial"/>
      <family val="2"/>
    </font>
    <font>
      <b/>
      <sz val="10"/>
      <name val="Times New Roman"/>
      <family val="1"/>
    </font>
    <font>
      <b/>
      <sz val="10"/>
      <name val="Arial"/>
      <family val="2"/>
    </font>
    <font>
      <sz val="11"/>
      <color indexed="9"/>
      <name val="Times"/>
      <family val="1"/>
    </font>
    <font>
      <sz val="11"/>
      <color indexed="9"/>
      <name val="Times"/>
      <family val="1"/>
    </font>
    <font>
      <b/>
      <sz val="11"/>
      <color indexed="14"/>
      <name val="Calibri"/>
      <family val="2"/>
    </font>
    <font>
      <sz val="11"/>
      <color indexed="14"/>
      <name val="Calibri"/>
      <family val="2"/>
    </font>
    <font>
      <sz val="10"/>
      <name val="Calibri"/>
      <family val="2"/>
    </font>
    <font>
      <vertAlign val="subscript"/>
      <sz val="10"/>
      <name val="Calibri"/>
      <family val="2"/>
    </font>
    <font>
      <i/>
      <sz val="10"/>
      <name val="Calibri"/>
      <family val="2"/>
    </font>
    <font>
      <b/>
      <sz val="11"/>
      <color indexed="53"/>
      <name val="Times"/>
      <family val="1"/>
    </font>
    <font>
      <sz val="11"/>
      <color indexed="53"/>
      <name val="Times"/>
      <family val="1"/>
    </font>
    <font>
      <sz val="10"/>
      <color indexed="53"/>
      <name val="Times"/>
      <family val="1"/>
    </font>
    <font>
      <sz val="11"/>
      <color indexed="53"/>
      <name val="Times"/>
      <family val="1"/>
    </font>
    <font>
      <b/>
      <sz val="10"/>
      <name val="Times"/>
      <family val="1"/>
    </font>
    <font>
      <sz val="10"/>
      <color indexed="10"/>
      <name val="Arial"/>
      <family val="2"/>
    </font>
    <font>
      <b/>
      <sz val="10"/>
      <color indexed="10"/>
      <name val="Times"/>
      <family val="1"/>
    </font>
    <font>
      <sz val="11"/>
      <color theme="9" tint="-0.249977111117893"/>
      <name val="Times"/>
      <family val="1"/>
    </font>
    <font>
      <sz val="11"/>
      <color theme="9" tint="-0.249977111117893"/>
      <name val="Times New Roman"/>
      <family val="1"/>
    </font>
    <font>
      <sz val="11"/>
      <color theme="1"/>
      <name val="Times"/>
      <family val="1"/>
    </font>
    <font>
      <sz val="11"/>
      <color theme="1"/>
      <name val="Times New Roman"/>
      <family val="1"/>
    </font>
    <font>
      <sz val="11"/>
      <color rgb="FFFF0000"/>
      <name val="Times"/>
      <family val="1"/>
    </font>
    <font>
      <sz val="10"/>
      <color indexed="8"/>
      <name val="Arial"/>
      <family val="2"/>
    </font>
    <font>
      <sz val="11"/>
      <color indexed="8"/>
      <name val="Calibri"/>
      <family val="2"/>
    </font>
    <font>
      <sz val="10"/>
      <color rgb="FFFF0000"/>
      <name val="Arial"/>
      <family val="2"/>
    </font>
    <font>
      <sz val="10"/>
      <color theme="1"/>
      <name val="Arial"/>
      <family val="2"/>
    </font>
    <font>
      <b/>
      <sz val="11"/>
      <color theme="1"/>
      <name val="Times"/>
      <family val="1"/>
    </font>
    <font>
      <b/>
      <sz val="11"/>
      <color theme="1"/>
      <name val="Times New Roman"/>
      <family val="1"/>
    </font>
    <font>
      <i/>
      <sz val="11"/>
      <color theme="1"/>
      <name val="Times New Roman"/>
      <family val="1"/>
    </font>
    <font>
      <strike/>
      <sz val="11"/>
      <color indexed="12"/>
      <name val="Times New Roman"/>
      <family val="1"/>
    </font>
  </fonts>
  <fills count="19">
    <fill>
      <patternFill patternType="none"/>
    </fill>
    <fill>
      <patternFill patternType="gray125"/>
    </fill>
    <fill>
      <patternFill patternType="solid">
        <fgColor indexed="22"/>
        <bgColor indexed="64"/>
      </patternFill>
    </fill>
    <fill>
      <patternFill patternType="solid">
        <fgColor indexed="9"/>
        <bgColor indexed="9"/>
      </patternFill>
    </fill>
    <fill>
      <patternFill patternType="solid">
        <fgColor indexed="47"/>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51"/>
        <bgColor indexed="64"/>
      </patternFill>
    </fill>
    <fill>
      <patternFill patternType="solid">
        <fgColor indexed="9"/>
        <bgColor indexed="64"/>
      </patternFill>
    </fill>
    <fill>
      <patternFill patternType="solid">
        <fgColor indexed="45"/>
        <bgColor indexed="64"/>
      </patternFill>
    </fill>
    <fill>
      <patternFill patternType="solid">
        <fgColor indexed="41"/>
        <bgColor indexed="64"/>
      </patternFill>
    </fill>
    <fill>
      <patternFill patternType="solid">
        <fgColor indexed="43"/>
        <bgColor indexed="64"/>
      </patternFill>
    </fill>
    <fill>
      <patternFill patternType="solid">
        <fgColor indexed="49"/>
        <bgColor indexed="64"/>
      </patternFill>
    </fill>
    <fill>
      <patternFill patternType="solid">
        <fgColor indexed="60"/>
        <bgColor indexed="64"/>
      </patternFill>
    </fill>
    <fill>
      <patternFill patternType="solid">
        <fgColor indexed="40"/>
        <bgColor indexed="64"/>
      </patternFill>
    </fill>
    <fill>
      <patternFill patternType="solid">
        <fgColor indexed="16"/>
        <bgColor indexed="64"/>
      </patternFill>
    </fill>
    <fill>
      <patternFill patternType="solid">
        <fgColor indexed="53"/>
        <bgColor indexed="64"/>
      </patternFill>
    </fill>
    <fill>
      <patternFill patternType="solid">
        <fgColor indexed="54"/>
        <bgColor indexed="64"/>
      </patternFill>
    </fill>
  </fills>
  <borders count="6">
    <border>
      <left/>
      <right/>
      <top/>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thin">
        <color indexed="64"/>
      </bottom>
      <diagonal/>
    </border>
  </borders>
  <cellStyleXfs count="16">
    <xf numFmtId="0" fontId="0" fillId="0" borderId="0"/>
    <xf numFmtId="0" fontId="19" fillId="0" borderId="0" applyNumberFormat="0" applyFill="0" applyBorder="0" applyAlignment="0" applyProtection="0">
      <alignment vertical="top"/>
      <protection locked="0"/>
    </xf>
    <xf numFmtId="0" fontId="21" fillId="0" borderId="0"/>
    <xf numFmtId="0" fontId="32" fillId="0" borderId="0"/>
    <xf numFmtId="0" fontId="32" fillId="0" borderId="0"/>
    <xf numFmtId="0" fontId="1" fillId="0" borderId="0"/>
    <xf numFmtId="0" fontId="2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cellStyleXfs>
  <cellXfs count="779">
    <xf numFmtId="0" fontId="0" fillId="0" borderId="0" xfId="0"/>
    <xf numFmtId="0" fontId="4" fillId="0" borderId="0" xfId="0" applyFont="1"/>
    <xf numFmtId="3" fontId="5" fillId="0" borderId="0" xfId="0" applyNumberFormat="1" applyFont="1" applyFill="1" applyBorder="1"/>
    <xf numFmtId="3" fontId="9" fillId="0" borderId="0" xfId="0" applyNumberFormat="1" applyFont="1" applyFill="1"/>
    <xf numFmtId="3" fontId="8" fillId="0" borderId="0" xfId="0" applyNumberFormat="1" applyFont="1" applyFill="1"/>
    <xf numFmtId="3" fontId="7" fillId="0" borderId="2" xfId="5" quotePrefix="1" applyNumberFormat="1" applyFont="1" applyBorder="1" applyAlignment="1">
      <alignment horizontal="right" vertical="center"/>
    </xf>
    <xf numFmtId="3" fontId="7" fillId="0" borderId="0" xfId="7" applyNumberFormat="1" applyFont="1" applyFill="1" applyBorder="1" applyAlignment="1">
      <alignment horizontal="right" vertical="center"/>
    </xf>
    <xf numFmtId="3" fontId="7" fillId="0" borderId="0" xfId="5" applyNumberFormat="1" applyFont="1" applyBorder="1" applyAlignment="1">
      <alignment horizontal="left" vertical="center" wrapText="1"/>
    </xf>
    <xf numFmtId="3" fontId="7" fillId="0" borderId="0" xfId="5" applyNumberFormat="1" applyFont="1" applyBorder="1" applyAlignment="1">
      <alignment horizontal="left" vertical="center"/>
    </xf>
    <xf numFmtId="3" fontId="10" fillId="0" borderId="0" xfId="0" applyNumberFormat="1" applyFont="1"/>
    <xf numFmtId="3" fontId="8" fillId="2" borderId="0" xfId="0" applyNumberFormat="1" applyFont="1" applyFill="1"/>
    <xf numFmtId="0" fontId="9" fillId="2" borderId="0" xfId="0" applyFont="1" applyFill="1"/>
    <xf numFmtId="3" fontId="8" fillId="2" borderId="0" xfId="0" applyNumberFormat="1" applyFont="1" applyFill="1" applyAlignment="1">
      <alignment horizontal="right"/>
    </xf>
    <xf numFmtId="3" fontId="8" fillId="0" borderId="0" xfId="0" applyNumberFormat="1" applyFont="1" applyFill="1" applyBorder="1"/>
    <xf numFmtId="3" fontId="8" fillId="0" borderId="0" xfId="0" applyNumberFormat="1" applyFont="1"/>
    <xf numFmtId="3" fontId="8" fillId="0" borderId="0" xfId="5" applyNumberFormat="1" applyFont="1" applyBorder="1"/>
    <xf numFmtId="3" fontId="8" fillId="0" borderId="0" xfId="0" applyNumberFormat="1" applyFont="1" applyAlignment="1">
      <alignment horizontal="right"/>
    </xf>
    <xf numFmtId="3" fontId="8" fillId="0" borderId="0" xfId="5" applyNumberFormat="1" applyFont="1"/>
    <xf numFmtId="3" fontId="8" fillId="2" borderId="0" xfId="5" applyNumberFormat="1" applyFont="1" applyFill="1"/>
    <xf numFmtId="0" fontId="9" fillId="0" borderId="0" xfId="0" applyFont="1"/>
    <xf numFmtId="3" fontId="8" fillId="0" borderId="0" xfId="7" applyNumberFormat="1" applyFont="1" applyFill="1"/>
    <xf numFmtId="3" fontId="9" fillId="0" borderId="0" xfId="0" applyNumberFormat="1" applyFont="1" applyFill="1" applyBorder="1"/>
    <xf numFmtId="3" fontId="9" fillId="0" borderId="0" xfId="0" applyNumberFormat="1" applyFont="1"/>
    <xf numFmtId="3" fontId="11" fillId="0" borderId="0" xfId="0" applyNumberFormat="1" applyFont="1"/>
    <xf numFmtId="3" fontId="12" fillId="0" borderId="0" xfId="0" applyNumberFormat="1" applyFont="1"/>
    <xf numFmtId="3" fontId="9" fillId="0" borderId="0" xfId="0" applyNumberFormat="1" applyFont="1" applyAlignment="1">
      <alignment horizontal="right"/>
    </xf>
    <xf numFmtId="1" fontId="8" fillId="0" borderId="0" xfId="0" applyNumberFormat="1" applyFont="1" applyAlignment="1">
      <alignment horizontal="right"/>
    </xf>
    <xf numFmtId="2" fontId="8" fillId="0" borderId="0" xfId="0" applyNumberFormat="1" applyFont="1" applyAlignment="1">
      <alignment horizontal="center"/>
    </xf>
    <xf numFmtId="3" fontId="7" fillId="0" borderId="0" xfId="5" applyNumberFormat="1" applyFont="1" applyFill="1" applyBorder="1"/>
    <xf numFmtId="0" fontId="8" fillId="0" borderId="0" xfId="0" applyFont="1" applyAlignment="1">
      <alignment horizontal="center"/>
    </xf>
    <xf numFmtId="0" fontId="8" fillId="0" borderId="0" xfId="0" applyFont="1" applyFill="1" applyBorder="1"/>
    <xf numFmtId="0" fontId="8" fillId="0" borderId="0" xfId="0" applyFont="1" applyAlignment="1">
      <alignment horizontal="right"/>
    </xf>
    <xf numFmtId="3" fontId="7" fillId="0" borderId="0" xfId="5" applyNumberFormat="1" applyFont="1" applyFill="1" applyBorder="1" applyAlignment="1">
      <alignment horizontal="right" vertical="center"/>
    </xf>
    <xf numFmtId="2" fontId="8" fillId="0" borderId="0" xfId="0" applyNumberFormat="1" applyFont="1" applyAlignment="1">
      <alignment horizontal="right"/>
    </xf>
    <xf numFmtId="49" fontId="8" fillId="2" borderId="0" xfId="0" applyNumberFormat="1" applyFont="1" applyFill="1" applyAlignment="1">
      <alignment horizontal="left"/>
    </xf>
    <xf numFmtId="49" fontId="8" fillId="0" borderId="0" xfId="0" applyNumberFormat="1" applyFont="1"/>
    <xf numFmtId="0" fontId="8" fillId="0" borderId="0" xfId="0" applyFont="1" applyFill="1" applyBorder="1" applyAlignment="1">
      <alignment horizontal="center"/>
    </xf>
    <xf numFmtId="1" fontId="8" fillId="0" borderId="0" xfId="0" applyNumberFormat="1" applyFont="1"/>
    <xf numFmtId="3" fontId="8" fillId="0" borderId="0" xfId="10" applyNumberFormat="1" applyFont="1"/>
    <xf numFmtId="3" fontId="8" fillId="0" borderId="0" xfId="10" applyNumberFormat="1" applyFont="1" applyAlignment="1">
      <alignment horizontal="right"/>
    </xf>
    <xf numFmtId="3" fontId="8" fillId="0" borderId="0" xfId="10" applyNumberFormat="1" applyFont="1" applyFill="1"/>
    <xf numFmtId="3" fontId="8" fillId="0" borderId="0" xfId="10" applyNumberFormat="1" applyFont="1" applyFill="1" applyAlignment="1">
      <alignment horizontal="right"/>
    </xf>
    <xf numFmtId="1" fontId="8" fillId="0" borderId="0" xfId="10" applyNumberFormat="1" applyFont="1" applyAlignment="1">
      <alignment horizontal="right"/>
    </xf>
    <xf numFmtId="3" fontId="8" fillId="0" borderId="0" xfId="8" applyNumberFormat="1" applyFont="1"/>
    <xf numFmtId="3" fontId="8" fillId="0" borderId="0" xfId="8" applyNumberFormat="1" applyFont="1" applyAlignment="1">
      <alignment horizontal="right"/>
    </xf>
    <xf numFmtId="3" fontId="8" fillId="0" borderId="0" xfId="8" applyNumberFormat="1" applyFont="1" applyFill="1" applyBorder="1"/>
    <xf numFmtId="3" fontId="8" fillId="0" borderId="0" xfId="8" applyNumberFormat="1" applyFont="1" applyFill="1" applyBorder="1" applyAlignment="1">
      <alignment horizontal="right"/>
    </xf>
    <xf numFmtId="3" fontId="7" fillId="3" borderId="0" xfId="5" applyNumberFormat="1" applyFont="1" applyFill="1" applyBorder="1"/>
    <xf numFmtId="165" fontId="8" fillId="0" borderId="0" xfId="8" applyNumberFormat="1" applyFont="1" applyAlignment="1">
      <alignment horizontal="right"/>
    </xf>
    <xf numFmtId="2" fontId="8" fillId="0" borderId="0" xfId="0" applyNumberFormat="1" applyFont="1" applyFill="1" applyBorder="1" applyAlignment="1">
      <alignment horizontal="center"/>
    </xf>
    <xf numFmtId="164" fontId="8" fillId="0" borderId="0" xfId="10" applyNumberFormat="1" applyFont="1" applyAlignment="1">
      <alignment horizontal="right"/>
    </xf>
    <xf numFmtId="1" fontId="8" fillId="0" borderId="0" xfId="0" applyNumberFormat="1" applyFont="1" applyFill="1"/>
    <xf numFmtId="1" fontId="7" fillId="0" borderId="2" xfId="7" applyNumberFormat="1" applyFont="1" applyBorder="1" applyAlignment="1">
      <alignment horizontal="center" vertical="center"/>
    </xf>
    <xf numFmtId="1" fontId="7" fillId="0" borderId="2" xfId="5" applyNumberFormat="1" applyFont="1" applyBorder="1" applyAlignment="1">
      <alignment horizontal="center" vertical="center"/>
    </xf>
    <xf numFmtId="3" fontId="7" fillId="3" borderId="3" xfId="5" applyNumberFormat="1" applyFont="1" applyFill="1" applyBorder="1" applyAlignment="1">
      <alignment horizontal="center" vertical="center"/>
    </xf>
    <xf numFmtId="49" fontId="8" fillId="0" borderId="0" xfId="0" applyNumberFormat="1" applyFont="1" applyFill="1"/>
    <xf numFmtId="49" fontId="8" fillId="0" borderId="0" xfId="5" applyNumberFormat="1" applyFont="1" applyFill="1"/>
    <xf numFmtId="49" fontId="9" fillId="0" borderId="0" xfId="0" applyNumberFormat="1" applyFont="1"/>
    <xf numFmtId="49" fontId="8" fillId="0" borderId="0" xfId="10" applyNumberFormat="1" applyFont="1"/>
    <xf numFmtId="49" fontId="8" fillId="2" borderId="0" xfId="5" applyNumberFormat="1" applyFont="1" applyFill="1"/>
    <xf numFmtId="49" fontId="8" fillId="0" borderId="0" xfId="8" applyNumberFormat="1" applyFont="1"/>
    <xf numFmtId="49" fontId="8" fillId="2" borderId="0" xfId="0" applyNumberFormat="1" applyFont="1" applyFill="1"/>
    <xf numFmtId="49" fontId="8" fillId="0" borderId="0" xfId="0" applyNumberFormat="1" applyFont="1" applyAlignment="1"/>
    <xf numFmtId="49" fontId="8" fillId="0" borderId="0" xfId="10" applyNumberFormat="1" applyFont="1" applyFill="1"/>
    <xf numFmtId="49" fontId="8" fillId="0" borderId="0" xfId="8" quotePrefix="1" applyNumberFormat="1" applyFont="1"/>
    <xf numFmtId="1" fontId="7" fillId="0" borderId="0" xfId="5" applyNumberFormat="1" applyFont="1" applyFill="1" applyBorder="1" applyAlignment="1">
      <alignment horizontal="right" vertical="center"/>
    </xf>
    <xf numFmtId="3" fontId="8" fillId="0" borderId="0" xfId="10" applyNumberFormat="1" applyFont="1" applyFill="1" applyBorder="1"/>
    <xf numFmtId="3" fontId="8" fillId="0" borderId="0" xfId="10" applyNumberFormat="1" applyFont="1" applyFill="1" applyBorder="1" applyAlignment="1">
      <alignment horizontal="right"/>
    </xf>
    <xf numFmtId="3" fontId="8" fillId="2" borderId="0" xfId="5" applyNumberFormat="1" applyFont="1" applyFill="1" applyAlignment="1">
      <alignment horizontal="right"/>
    </xf>
    <xf numFmtId="49" fontId="16" fillId="0" borderId="0" xfId="0" applyNumberFormat="1" applyFont="1"/>
    <xf numFmtId="1" fontId="8" fillId="2" borderId="0" xfId="10" applyNumberFormat="1" applyFont="1" applyFill="1" applyAlignment="1">
      <alignment horizontal="right"/>
    </xf>
    <xf numFmtId="3" fontId="8" fillId="2" borderId="0" xfId="10" applyNumberFormat="1" applyFont="1" applyFill="1"/>
    <xf numFmtId="3" fontId="14" fillId="0" borderId="0" xfId="10" applyNumberFormat="1" applyFont="1" applyFill="1" applyBorder="1"/>
    <xf numFmtId="3" fontId="8" fillId="0" borderId="0" xfId="0" applyNumberFormat="1" applyFont="1" applyFill="1" applyBorder="1" applyAlignment="1"/>
    <xf numFmtId="1" fontId="7" fillId="0" borderId="2" xfId="5" quotePrefix="1" applyNumberFormat="1" applyFont="1" applyBorder="1" applyAlignment="1">
      <alignment horizontal="right" vertical="center"/>
    </xf>
    <xf numFmtId="3" fontId="2" fillId="0" borderId="0" xfId="0" applyNumberFormat="1" applyFont="1" applyBorder="1"/>
    <xf numFmtId="2" fontId="8" fillId="0" borderId="0" xfId="0" applyNumberFormat="1" applyFont="1" applyFill="1" applyBorder="1" applyAlignment="1">
      <alignment horizontal="right"/>
    </xf>
    <xf numFmtId="2" fontId="8" fillId="0" borderId="0" xfId="0" applyNumberFormat="1" applyFont="1" applyFill="1" applyBorder="1"/>
    <xf numFmtId="1" fontId="3" fillId="3" borderId="3" xfId="5" applyNumberFormat="1" applyFont="1" applyFill="1" applyBorder="1" applyAlignment="1">
      <alignment horizontal="left" vertical="center"/>
    </xf>
    <xf numFmtId="1" fontId="7" fillId="0" borderId="0" xfId="5" applyNumberFormat="1" applyFont="1" applyFill="1" applyBorder="1" applyAlignment="1"/>
    <xf numFmtId="1" fontId="7" fillId="3" borderId="0" xfId="5" applyNumberFormat="1" applyFont="1" applyFill="1" applyAlignment="1">
      <alignment horizontal="right"/>
    </xf>
    <xf numFmtId="1" fontId="13" fillId="0" borderId="0" xfId="7" applyNumberFormat="1" applyFont="1"/>
    <xf numFmtId="1" fontId="7" fillId="0" borderId="0" xfId="7" applyNumberFormat="1" applyFont="1"/>
    <xf numFmtId="1" fontId="8" fillId="0" borderId="0" xfId="7" applyNumberFormat="1" applyFont="1" applyAlignment="1">
      <alignment horizontal="right"/>
    </xf>
    <xf numFmtId="1" fontId="9" fillId="0" borderId="0" xfId="0" applyNumberFormat="1" applyFont="1"/>
    <xf numFmtId="1" fontId="8" fillId="0" borderId="0" xfId="7" applyNumberFormat="1" applyFont="1"/>
    <xf numFmtId="1" fontId="8" fillId="0" borderId="0" xfId="7" applyNumberFormat="1" applyFont="1" applyFill="1" applyBorder="1"/>
    <xf numFmtId="1" fontId="15" fillId="0" borderId="0" xfId="7" applyNumberFormat="1" applyFont="1"/>
    <xf numFmtId="1" fontId="8" fillId="2" borderId="0" xfId="7" applyNumberFormat="1" applyFont="1" applyFill="1"/>
    <xf numFmtId="1" fontId="8" fillId="2" borderId="0" xfId="9" applyNumberFormat="1" applyFont="1" applyFill="1"/>
    <xf numFmtId="1" fontId="8" fillId="2" borderId="0" xfId="7" applyNumberFormat="1" applyFont="1" applyFill="1" applyAlignment="1">
      <alignment horizontal="right"/>
    </xf>
    <xf numFmtId="1" fontId="8" fillId="0" borderId="0" xfId="9" applyNumberFormat="1" applyFont="1"/>
    <xf numFmtId="1" fontId="4" fillId="0" borderId="0" xfId="7" applyNumberFormat="1" applyFont="1" applyAlignment="1">
      <alignment horizontal="right"/>
    </xf>
    <xf numFmtId="1" fontId="8" fillId="0" borderId="0" xfId="9" applyNumberFormat="1" applyFont="1" applyAlignment="1">
      <alignment horizontal="left"/>
    </xf>
    <xf numFmtId="1" fontId="8" fillId="0" borderId="0" xfId="7" applyNumberFormat="1" applyFont="1" applyAlignment="1">
      <alignment wrapText="1"/>
    </xf>
    <xf numFmtId="1" fontId="8" fillId="0" borderId="0" xfId="7" applyNumberFormat="1" applyFont="1" applyFill="1" applyBorder="1" applyAlignment="1">
      <alignment horizontal="right"/>
    </xf>
    <xf numFmtId="1" fontId="8" fillId="2" borderId="0" xfId="0" applyNumberFormat="1" applyFont="1" applyFill="1"/>
    <xf numFmtId="1" fontId="8" fillId="0" borderId="0" xfId="5" applyNumberFormat="1" applyFont="1" applyAlignment="1">
      <alignment horizontal="left"/>
    </xf>
    <xf numFmtId="1" fontId="4" fillId="0" borderId="0" xfId="0" applyNumberFormat="1" applyFont="1"/>
    <xf numFmtId="1" fontId="8" fillId="0" borderId="0" xfId="7" applyNumberFormat="1" applyFont="1" applyFill="1"/>
    <xf numFmtId="1" fontId="8" fillId="0" borderId="0" xfId="5" applyNumberFormat="1" applyFont="1" applyFill="1"/>
    <xf numFmtId="1" fontId="8" fillId="0" borderId="0" xfId="7" applyNumberFormat="1" applyFont="1" applyFill="1" applyAlignment="1">
      <alignment horizontal="right"/>
    </xf>
    <xf numFmtId="1" fontId="8" fillId="0" borderId="0" xfId="9" applyNumberFormat="1" applyFont="1" applyAlignment="1">
      <alignment horizontal="right"/>
    </xf>
    <xf numFmtId="1" fontId="4" fillId="0" borderId="0" xfId="9" applyNumberFormat="1" applyFont="1" applyAlignment="1">
      <alignment horizontal="right"/>
    </xf>
    <xf numFmtId="1" fontId="8" fillId="0" borderId="0" xfId="9" applyNumberFormat="1" applyFont="1" applyFill="1" applyBorder="1" applyAlignment="1">
      <alignment horizontal="right"/>
    </xf>
    <xf numFmtId="1" fontId="8" fillId="2" borderId="0" xfId="9" applyNumberFormat="1" applyFont="1" applyFill="1" applyAlignment="1">
      <alignment horizontal="right"/>
    </xf>
    <xf numFmtId="1" fontId="8" fillId="0" borderId="0" xfId="9" applyNumberFormat="1" applyFont="1" applyFill="1" applyBorder="1"/>
    <xf numFmtId="3" fontId="8" fillId="2" borderId="0" xfId="10" applyNumberFormat="1" applyFont="1" applyFill="1" applyBorder="1"/>
    <xf numFmtId="1" fontId="7" fillId="3" borderId="0" xfId="5" applyNumberFormat="1" applyFont="1" applyFill="1" applyBorder="1"/>
    <xf numFmtId="1" fontId="7" fillId="0" borderId="0" xfId="5" applyNumberFormat="1" applyFont="1" applyFill="1" applyBorder="1"/>
    <xf numFmtId="1" fontId="7" fillId="3" borderId="0" xfId="0" applyNumberFormat="1" applyFont="1" applyFill="1" applyBorder="1" applyAlignment="1">
      <alignment horizontal="right"/>
    </xf>
    <xf numFmtId="1" fontId="7" fillId="0" borderId="0" xfId="7" applyNumberFormat="1" applyFont="1" applyFill="1" applyBorder="1" applyAlignment="1">
      <alignment horizontal="right" vertical="center"/>
    </xf>
    <xf numFmtId="1" fontId="7" fillId="0" borderId="0" xfId="5" applyNumberFormat="1" applyFont="1" applyBorder="1" applyAlignment="1">
      <alignment horizontal="left"/>
    </xf>
    <xf numFmtId="1" fontId="7" fillId="0" borderId="0" xfId="5" quotePrefix="1" applyNumberFormat="1" applyFont="1" applyBorder="1" applyAlignment="1">
      <alignment horizontal="right"/>
    </xf>
    <xf numFmtId="1" fontId="7" fillId="0" borderId="0" xfId="7" applyNumberFormat="1" applyFont="1" applyFill="1" applyBorder="1" applyAlignment="1">
      <alignment horizontal="right"/>
    </xf>
    <xf numFmtId="1" fontId="8" fillId="0" borderId="0" xfId="11" applyNumberFormat="1" applyFont="1"/>
    <xf numFmtId="1" fontId="8" fillId="4" borderId="0" xfId="11" applyNumberFormat="1" applyFont="1" applyFill="1" applyBorder="1" applyAlignment="1">
      <alignment horizontal="left"/>
    </xf>
    <xf numFmtId="1" fontId="8" fillId="4" borderId="0" xfId="11" applyNumberFormat="1" applyFont="1" applyFill="1" applyBorder="1"/>
    <xf numFmtId="1" fontId="8" fillId="0" borderId="0" xfId="11" applyNumberFormat="1" applyFont="1" applyFill="1" applyBorder="1"/>
    <xf numFmtId="1" fontId="8" fillId="0" borderId="0" xfId="11" applyNumberFormat="1" applyFont="1" applyAlignment="1">
      <alignment horizontal="right"/>
    </xf>
    <xf numFmtId="1" fontId="4" fillId="0" borderId="0" xfId="11" applyNumberFormat="1" applyFont="1" applyFill="1" applyBorder="1"/>
    <xf numFmtId="1" fontId="6" fillId="0" borderId="0" xfId="11" applyNumberFormat="1" applyFont="1" applyFill="1" applyBorder="1"/>
    <xf numFmtId="1" fontId="8" fillId="4" borderId="0" xfId="11" applyNumberFormat="1" applyFont="1" applyFill="1"/>
    <xf numFmtId="1" fontId="8" fillId="4" borderId="0" xfId="11" applyNumberFormat="1" applyFont="1" applyFill="1" applyAlignment="1">
      <alignment horizontal="left"/>
    </xf>
    <xf numFmtId="1" fontId="8" fillId="0" borderId="0" xfId="0" applyNumberFormat="1" applyFont="1" applyFill="1" applyBorder="1"/>
    <xf numFmtId="1" fontId="8" fillId="0" borderId="0" xfId="11" applyNumberFormat="1" applyFont="1" applyAlignment="1">
      <alignment horizontal="left" indent="3"/>
    </xf>
    <xf numFmtId="1" fontId="8" fillId="0" borderId="0" xfId="0" applyNumberFormat="1" applyFont="1" applyAlignment="1">
      <alignment horizontal="left" indent="5"/>
    </xf>
    <xf numFmtId="1" fontId="8" fillId="0" borderId="0" xfId="11" applyNumberFormat="1" applyFont="1" applyFill="1"/>
    <xf numFmtId="1" fontId="0" fillId="3" borderId="0" xfId="0" applyNumberFormat="1" applyFill="1" applyBorder="1"/>
    <xf numFmtId="1" fontId="7" fillId="3" borderId="0" xfId="5" applyNumberFormat="1" applyFont="1" applyFill="1" applyBorder="1" applyAlignment="1">
      <alignment horizontal="right"/>
    </xf>
    <xf numFmtId="1" fontId="7" fillId="0" borderId="0" xfId="7" applyNumberFormat="1" applyFont="1" applyBorder="1" applyAlignment="1">
      <alignment horizontal="right"/>
    </xf>
    <xf numFmtId="1" fontId="8" fillId="0" borderId="0" xfId="12" applyNumberFormat="1" applyFont="1"/>
    <xf numFmtId="1" fontId="8" fillId="0" borderId="0" xfId="12" applyNumberFormat="1" applyFont="1" applyAlignment="1">
      <alignment horizontal="right"/>
    </xf>
    <xf numFmtId="1" fontId="8" fillId="0" borderId="0" xfId="12" applyNumberFormat="1" applyFont="1" applyFill="1" applyBorder="1"/>
    <xf numFmtId="1" fontId="8" fillId="0" borderId="0" xfId="5" applyNumberFormat="1" applyFont="1" applyFill="1" applyBorder="1"/>
    <xf numFmtId="1" fontId="8" fillId="0" borderId="0" xfId="5" applyNumberFormat="1" applyFont="1" applyFill="1" applyBorder="1" applyAlignment="1"/>
    <xf numFmtId="1" fontId="8" fillId="0" borderId="0" xfId="13" applyNumberFormat="1" applyFont="1"/>
    <xf numFmtId="1" fontId="8" fillId="0" borderId="0" xfId="13" applyNumberFormat="1" applyFont="1" applyFill="1" applyBorder="1"/>
    <xf numFmtId="1" fontId="2" fillId="2" borderId="0" xfId="12" applyNumberFormat="1" applyFont="1" applyFill="1"/>
    <xf numFmtId="1" fontId="8" fillId="0" borderId="0" xfId="13" applyNumberFormat="1" applyFont="1" applyAlignment="1">
      <alignment horizontal="right"/>
    </xf>
    <xf numFmtId="1" fontId="8" fillId="2" borderId="0" xfId="13" applyNumberFormat="1" applyFont="1" applyFill="1"/>
    <xf numFmtId="1" fontId="8" fillId="0" borderId="0" xfId="13" applyNumberFormat="1" applyFont="1" applyFill="1"/>
    <xf numFmtId="1" fontId="4" fillId="0" borderId="0" xfId="13" applyNumberFormat="1" applyFont="1" applyFill="1"/>
    <xf numFmtId="1" fontId="0" fillId="0" borderId="0" xfId="0" applyNumberFormat="1"/>
    <xf numFmtId="1" fontId="8" fillId="0" borderId="0" xfId="13" applyNumberFormat="1" applyFont="1" applyFill="1" applyAlignment="1">
      <alignment horizontal="right"/>
    </xf>
    <xf numFmtId="1" fontId="8" fillId="0" borderId="0" xfId="0" applyNumberFormat="1" applyFont="1" applyFill="1" applyBorder="1" applyAlignment="1">
      <alignment horizontal="right"/>
    </xf>
    <xf numFmtId="1" fontId="8" fillId="0" borderId="0" xfId="0" applyNumberFormat="1" applyFont="1" applyAlignment="1">
      <alignment horizontal="center"/>
    </xf>
    <xf numFmtId="1" fontId="8" fillId="0" borderId="0" xfId="9" applyNumberFormat="1" applyFont="1" applyAlignment="1">
      <alignment horizontal="left" indent="1"/>
    </xf>
    <xf numFmtId="164" fontId="8" fillId="2" borderId="0" xfId="10" applyNumberFormat="1" applyFont="1" applyFill="1" applyAlignment="1">
      <alignment horizontal="right"/>
    </xf>
    <xf numFmtId="1" fontId="8" fillId="2" borderId="0" xfId="5" applyNumberFormat="1" applyFont="1" applyFill="1" applyAlignment="1">
      <alignment horizontal="right"/>
    </xf>
    <xf numFmtId="1" fontId="8" fillId="0" borderId="0" xfId="0" applyNumberFormat="1" applyFont="1" applyFill="1" applyBorder="1" applyAlignment="1">
      <alignment horizontal="center"/>
    </xf>
    <xf numFmtId="1" fontId="8" fillId="0" borderId="0" xfId="0" applyNumberFormat="1" applyFont="1" applyFill="1" applyAlignment="1">
      <alignment horizontal="right"/>
    </xf>
    <xf numFmtId="1" fontId="7" fillId="0" borderId="0" xfId="5" applyNumberFormat="1" applyFont="1" applyAlignment="1" applyProtection="1">
      <alignment vertical="top"/>
      <protection locked="0"/>
    </xf>
    <xf numFmtId="1" fontId="8" fillId="0" borderId="0" xfId="5" applyNumberFormat="1" applyFont="1" applyAlignment="1" applyProtection="1">
      <alignment vertical="top"/>
      <protection locked="0"/>
    </xf>
    <xf numFmtId="1" fontId="8" fillId="2" borderId="0" xfId="5" applyNumberFormat="1" applyFont="1" applyFill="1" applyAlignment="1" applyProtection="1">
      <alignment vertical="top"/>
      <protection locked="0"/>
    </xf>
    <xf numFmtId="1" fontId="8" fillId="0" borderId="0" xfId="9" applyNumberFormat="1" applyFont="1" applyAlignment="1" applyProtection="1">
      <alignment vertical="top"/>
      <protection locked="0"/>
    </xf>
    <xf numFmtId="1" fontId="8" fillId="2" borderId="0" xfId="9" applyNumberFormat="1" applyFont="1" applyFill="1" applyAlignment="1" applyProtection="1">
      <alignment vertical="top"/>
      <protection locked="0"/>
    </xf>
    <xf numFmtId="1" fontId="8" fillId="0" borderId="0" xfId="7" applyNumberFormat="1" applyFont="1" applyAlignment="1" applyProtection="1">
      <alignment vertical="top"/>
      <protection locked="0"/>
    </xf>
    <xf numFmtId="1" fontId="8" fillId="0" borderId="0" xfId="7" applyNumberFormat="1" applyFont="1" applyFill="1" applyAlignment="1" applyProtection="1">
      <alignment vertical="top"/>
      <protection locked="0"/>
    </xf>
    <xf numFmtId="1" fontId="8" fillId="0" borderId="0" xfId="9" quotePrefix="1" applyNumberFormat="1" applyFont="1" applyAlignment="1" applyProtection="1">
      <alignment vertical="top"/>
      <protection locked="0"/>
    </xf>
    <xf numFmtId="49" fontId="8" fillId="0" borderId="0" xfId="9" applyNumberFormat="1" applyFont="1" applyAlignment="1" applyProtection="1">
      <alignment vertical="top"/>
      <protection locked="0"/>
    </xf>
    <xf numFmtId="1" fontId="8" fillId="0" borderId="0" xfId="5" applyNumberFormat="1" applyFont="1" applyAlignment="1" applyProtection="1">
      <alignment horizontal="left" vertical="top"/>
      <protection locked="0"/>
    </xf>
    <xf numFmtId="1" fontId="8" fillId="0" borderId="0" xfId="9" applyNumberFormat="1" applyFont="1" applyFill="1" applyAlignment="1" applyProtection="1">
      <alignment vertical="top"/>
      <protection locked="0"/>
    </xf>
    <xf numFmtId="1" fontId="8" fillId="0" borderId="0" xfId="9" applyNumberFormat="1" applyFont="1" applyFill="1" applyAlignment="1">
      <alignment horizontal="right"/>
    </xf>
    <xf numFmtId="1" fontId="8" fillId="5" borderId="0" xfId="11" applyNumberFormat="1" applyFont="1" applyFill="1"/>
    <xf numFmtId="1" fontId="8" fillId="5" borderId="0" xfId="11" applyNumberFormat="1" applyFont="1" applyFill="1" applyBorder="1" applyAlignment="1">
      <alignment horizontal="left"/>
    </xf>
    <xf numFmtId="0" fontId="0" fillId="4" borderId="0" xfId="0" applyFill="1"/>
    <xf numFmtId="0" fontId="0" fillId="5" borderId="0" xfId="0" applyFill="1"/>
    <xf numFmtId="1" fontId="8" fillId="5" borderId="0" xfId="5" applyNumberFormat="1" applyFont="1" applyFill="1" applyBorder="1" applyAlignment="1">
      <alignment horizontal="left" vertical="center"/>
    </xf>
    <xf numFmtId="1" fontId="8" fillId="5" borderId="0" xfId="7" applyNumberFormat="1" applyFont="1" applyFill="1" applyBorder="1"/>
    <xf numFmtId="1" fontId="8" fillId="5" borderId="0" xfId="7" applyNumberFormat="1" applyFont="1" applyFill="1"/>
    <xf numFmtId="49" fontId="8" fillId="5" borderId="0" xfId="10" applyNumberFormat="1" applyFont="1" applyFill="1"/>
    <xf numFmtId="1" fontId="2" fillId="5" borderId="0" xfId="12" applyNumberFormat="1" applyFont="1" applyFill="1"/>
    <xf numFmtId="1" fontId="8" fillId="2" borderId="0" xfId="7" applyNumberFormat="1" applyFont="1" applyFill="1" applyBorder="1" applyAlignment="1">
      <alignment horizontal="right"/>
    </xf>
    <xf numFmtId="3" fontId="10" fillId="5" borderId="0" xfId="0" applyNumberFormat="1" applyFont="1" applyFill="1"/>
    <xf numFmtId="3" fontId="8" fillId="5" borderId="0" xfId="0" applyNumberFormat="1" applyFont="1" applyFill="1"/>
    <xf numFmtId="3" fontId="10" fillId="5" borderId="0" xfId="0" applyNumberFormat="1" applyFont="1" applyFill="1" applyAlignment="1">
      <alignment horizontal="left"/>
    </xf>
    <xf numFmtId="0" fontId="0" fillId="0" borderId="0" xfId="0" applyFill="1"/>
    <xf numFmtId="3" fontId="11" fillId="5" borderId="0" xfId="0" applyNumberFormat="1" applyFont="1" applyFill="1"/>
    <xf numFmtId="3" fontId="7" fillId="3" borderId="0" xfId="6" applyNumberFormat="1" applyFont="1" applyFill="1" applyAlignment="1">
      <alignment horizontal="right"/>
    </xf>
    <xf numFmtId="3" fontId="7" fillId="0" borderId="0" xfId="6" applyNumberFormat="1" applyFont="1" applyFill="1" applyBorder="1"/>
    <xf numFmtId="0" fontId="21" fillId="3" borderId="0" xfId="2" applyFill="1" applyBorder="1"/>
    <xf numFmtId="3" fontId="7" fillId="3" borderId="0" xfId="6" applyNumberFormat="1" applyFont="1" applyFill="1" applyBorder="1"/>
    <xf numFmtId="49" fontId="7" fillId="0" borderId="2" xfId="6" applyNumberFormat="1" applyFont="1" applyBorder="1" applyAlignment="1">
      <alignment horizontal="right" vertical="center"/>
    </xf>
    <xf numFmtId="49" fontId="7" fillId="0" borderId="2" xfId="6" applyNumberFormat="1" applyFont="1" applyBorder="1" applyAlignment="1">
      <alignment horizontal="left" vertical="center"/>
    </xf>
    <xf numFmtId="3" fontId="7" fillId="0" borderId="0" xfId="6" applyNumberFormat="1" applyFont="1" applyFill="1" applyBorder="1" applyAlignment="1">
      <alignment horizontal="right" vertical="center"/>
    </xf>
    <xf numFmtId="3" fontId="8" fillId="0" borderId="0" xfId="6" applyNumberFormat="1" applyFont="1" applyFill="1" applyBorder="1"/>
    <xf numFmtId="49" fontId="8" fillId="5" borderId="0" xfId="6" applyNumberFormat="1" applyFont="1" applyFill="1"/>
    <xf numFmtId="49" fontId="8" fillId="2" borderId="0" xfId="6" quotePrefix="1" applyNumberFormat="1" applyFont="1" applyFill="1" applyAlignment="1">
      <alignment horizontal="left"/>
    </xf>
    <xf numFmtId="49" fontId="8" fillId="2" borderId="0" xfId="6" applyNumberFormat="1" applyFont="1" applyFill="1"/>
    <xf numFmtId="3" fontId="8" fillId="2" borderId="0" xfId="6" applyNumberFormat="1" applyFont="1" applyFill="1" applyAlignment="1">
      <alignment horizontal="right"/>
    </xf>
    <xf numFmtId="49" fontId="8" fillId="0" borderId="0" xfId="6" applyNumberFormat="1" applyFont="1"/>
    <xf numFmtId="49" fontId="8" fillId="0" borderId="0" xfId="6" applyNumberFormat="1" applyFont="1" applyAlignment="1">
      <alignment horizontal="left"/>
    </xf>
    <xf numFmtId="3" fontId="8" fillId="0" borderId="0" xfId="6" applyNumberFormat="1" applyFont="1" applyAlignment="1">
      <alignment horizontal="right"/>
    </xf>
    <xf numFmtId="49" fontId="16" fillId="0" borderId="0" xfId="2" applyNumberFormat="1" applyFont="1"/>
    <xf numFmtId="49" fontId="8" fillId="0" borderId="0" xfId="2" applyNumberFormat="1" applyFont="1"/>
    <xf numFmtId="1" fontId="8" fillId="0" borderId="0" xfId="5" applyNumberFormat="1" applyFont="1" applyFill="1" applyBorder="1" applyAlignment="1">
      <alignment horizontal="left" vertical="center"/>
    </xf>
    <xf numFmtId="1" fontId="8" fillId="6" borderId="0" xfId="11" applyNumberFormat="1" applyFont="1" applyFill="1"/>
    <xf numFmtId="1" fontId="9" fillId="6" borderId="0" xfId="0" applyNumberFormat="1" applyFont="1" applyFill="1"/>
    <xf numFmtId="0" fontId="4" fillId="0" borderId="0" xfId="0" applyFont="1" applyAlignment="1">
      <alignment horizontal="justify" vertical="center"/>
    </xf>
    <xf numFmtId="0" fontId="4" fillId="0" borderId="0" xfId="0" applyFont="1" applyAlignment="1">
      <alignment vertical="center"/>
    </xf>
    <xf numFmtId="0" fontId="0" fillId="7" borderId="0" xfId="0" applyFill="1"/>
    <xf numFmtId="1" fontId="2" fillId="7" borderId="0" xfId="12" applyNumberFormat="1" applyFont="1" applyFill="1"/>
    <xf numFmtId="1" fontId="8" fillId="7" borderId="0" xfId="7" applyNumberFormat="1" applyFont="1" applyFill="1" applyBorder="1" applyAlignment="1">
      <alignment horizontal="right"/>
    </xf>
    <xf numFmtId="1" fontId="8" fillId="0" borderId="0" xfId="7" applyNumberFormat="1" applyFont="1" applyFill="1" applyBorder="1" applyAlignment="1"/>
    <xf numFmtId="0" fontId="0" fillId="2" borderId="0" xfId="0" applyFill="1"/>
    <xf numFmtId="1" fontId="2" fillId="0" borderId="0" xfId="12" applyNumberFormat="1" applyFont="1" applyFill="1"/>
    <xf numFmtId="0" fontId="4" fillId="2" borderId="0" xfId="0" applyFont="1" applyFill="1" applyAlignment="1">
      <alignment horizontal="justify" vertical="center"/>
    </xf>
    <xf numFmtId="1" fontId="8" fillId="2" borderId="0" xfId="11" applyNumberFormat="1" applyFont="1" applyFill="1"/>
    <xf numFmtId="0" fontId="4" fillId="0" borderId="0" xfId="0" applyFont="1" applyFill="1" applyAlignment="1">
      <alignment horizontal="justify" vertical="center"/>
    </xf>
    <xf numFmtId="1" fontId="8" fillId="0" borderId="0" xfId="7" applyNumberFormat="1" applyFont="1" applyFill="1" applyBorder="1" applyAlignment="1">
      <alignment horizontal="left"/>
    </xf>
    <xf numFmtId="0" fontId="4" fillId="7" borderId="0"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2" borderId="0" xfId="0" applyFont="1" applyFill="1" applyBorder="1" applyAlignment="1">
      <alignment horizontal="justify" vertical="center" wrapText="1"/>
    </xf>
    <xf numFmtId="0" fontId="4" fillId="0" borderId="0" xfId="0" applyFont="1" applyBorder="1" applyAlignment="1">
      <alignment horizontal="justify" vertical="center"/>
    </xf>
    <xf numFmtId="1" fontId="7" fillId="0" borderId="0" xfId="5" applyNumberFormat="1" applyFont="1" applyFill="1" applyBorder="1" applyAlignment="1">
      <alignment horizontal="center" vertical="center" wrapText="1"/>
    </xf>
    <xf numFmtId="1" fontId="8" fillId="0" borderId="0" xfId="9" applyNumberFormat="1" applyFont="1" applyFill="1"/>
    <xf numFmtId="3" fontId="8" fillId="8" borderId="0" xfId="0" applyNumberFormat="1" applyFont="1" applyFill="1"/>
    <xf numFmtId="3" fontId="8" fillId="7" borderId="0" xfId="0" applyNumberFormat="1" applyFont="1" applyFill="1"/>
    <xf numFmtId="3" fontId="12" fillId="8" borderId="0" xfId="0" applyNumberFormat="1" applyFont="1" applyFill="1"/>
    <xf numFmtId="1" fontId="8" fillId="7" borderId="0" xfId="5" applyNumberFormat="1" applyFont="1" applyFill="1" applyBorder="1" applyAlignment="1">
      <alignment horizontal="left" vertical="center"/>
    </xf>
    <xf numFmtId="1" fontId="8" fillId="7" borderId="0" xfId="7" applyNumberFormat="1" applyFont="1" applyFill="1" applyBorder="1"/>
    <xf numFmtId="1" fontId="8" fillId="7" borderId="0" xfId="5" applyNumberFormat="1" applyFont="1" applyFill="1" applyBorder="1" applyAlignment="1" applyProtection="1">
      <alignment vertical="top"/>
      <protection locked="0"/>
    </xf>
    <xf numFmtId="1" fontId="8" fillId="7" borderId="0" xfId="5" applyNumberFormat="1" applyFont="1" applyFill="1" applyBorder="1" applyAlignment="1">
      <alignment horizontal="right" vertical="center"/>
    </xf>
    <xf numFmtId="1" fontId="8" fillId="7" borderId="0" xfId="0" applyNumberFormat="1" applyFont="1" applyFill="1"/>
    <xf numFmtId="0" fontId="0" fillId="9" borderId="0" xfId="0" applyFill="1"/>
    <xf numFmtId="1" fontId="8" fillId="0" borderId="0" xfId="5" applyNumberFormat="1" applyFont="1" applyFill="1" applyAlignment="1" applyProtection="1">
      <alignment vertical="top"/>
      <protection locked="0"/>
    </xf>
    <xf numFmtId="1" fontId="8" fillId="0" borderId="0" xfId="11" applyNumberFormat="1" applyFont="1" applyFill="1" applyBorder="1" applyAlignment="1">
      <alignment horizontal="left"/>
    </xf>
    <xf numFmtId="0" fontId="1" fillId="0" borderId="0" xfId="0" applyFont="1" applyFill="1"/>
    <xf numFmtId="0" fontId="1" fillId="9" borderId="0" xfId="0" applyFont="1" applyFill="1" applyAlignment="1">
      <alignment wrapText="1"/>
    </xf>
    <xf numFmtId="0" fontId="23" fillId="0" borderId="0" xfId="0" applyFont="1" applyAlignment="1">
      <alignment vertical="center"/>
    </xf>
    <xf numFmtId="0" fontId="22" fillId="9" borderId="0" xfId="0" applyFont="1" applyFill="1" applyAlignment="1">
      <alignment horizontal="center" vertical="center"/>
    </xf>
    <xf numFmtId="0" fontId="27" fillId="9" borderId="0" xfId="0" applyFont="1" applyFill="1"/>
    <xf numFmtId="0" fontId="27" fillId="9" borderId="0" xfId="0" applyFont="1" applyFill="1" applyAlignment="1">
      <alignment vertical="top"/>
    </xf>
    <xf numFmtId="0" fontId="28" fillId="9" borderId="0" xfId="1" applyFont="1" applyFill="1" applyAlignment="1" applyProtection="1"/>
    <xf numFmtId="0" fontId="27" fillId="9" borderId="0" xfId="0" applyFont="1" applyFill="1" applyAlignment="1">
      <alignment wrapText="1"/>
    </xf>
    <xf numFmtId="0" fontId="27" fillId="9" borderId="0" xfId="0" applyFont="1" applyFill="1" applyAlignment="1">
      <alignment horizontal="left" wrapText="1"/>
    </xf>
    <xf numFmtId="0" fontId="27" fillId="9" borderId="0" xfId="0" applyFont="1" applyFill="1" applyAlignment="1">
      <alignment horizontal="left" vertical="top"/>
    </xf>
    <xf numFmtId="1" fontId="22" fillId="4" borderId="0" xfId="0" applyNumberFormat="1" applyFont="1" applyFill="1" applyBorder="1" applyAlignment="1">
      <alignment horizontal="right"/>
    </xf>
    <xf numFmtId="1" fontId="30" fillId="0" borderId="0" xfId="5" quotePrefix="1" applyNumberFormat="1" applyFont="1" applyBorder="1" applyAlignment="1">
      <alignment horizontal="right"/>
    </xf>
    <xf numFmtId="1" fontId="22" fillId="0" borderId="0" xfId="11" applyNumberFormat="1" applyFont="1" applyAlignment="1">
      <alignment horizontal="right"/>
    </xf>
    <xf numFmtId="1" fontId="22" fillId="2" borderId="0" xfId="11" applyNumberFormat="1" applyFont="1" applyFill="1" applyAlignment="1">
      <alignment horizontal="right"/>
    </xf>
    <xf numFmtId="1" fontId="22" fillId="0" borderId="0" xfId="11" applyNumberFormat="1" applyFont="1" applyFill="1" applyAlignment="1">
      <alignment horizontal="right"/>
    </xf>
    <xf numFmtId="164" fontId="22" fillId="0" borderId="0" xfId="11" applyNumberFormat="1" applyFont="1" applyAlignment="1">
      <alignment horizontal="right"/>
    </xf>
    <xf numFmtId="164" fontId="22" fillId="0" borderId="0" xfId="11" applyNumberFormat="1" applyFont="1" applyFill="1" applyBorder="1"/>
    <xf numFmtId="1" fontId="8" fillId="10" borderId="0" xfId="9" applyNumberFormat="1" applyFont="1" applyFill="1"/>
    <xf numFmtId="1" fontId="8" fillId="10" borderId="0" xfId="7" applyNumberFormat="1" applyFont="1" applyFill="1"/>
    <xf numFmtId="1" fontId="8" fillId="10" borderId="0" xfId="7" applyNumberFormat="1" applyFont="1" applyFill="1" applyBorder="1"/>
    <xf numFmtId="3" fontId="8" fillId="0" borderId="0" xfId="7" applyNumberFormat="1" applyFont="1" applyFill="1" applyBorder="1"/>
    <xf numFmtId="3" fontId="8" fillId="0" borderId="0" xfId="7" applyNumberFormat="1" applyFont="1" applyAlignment="1">
      <alignment horizontal="right"/>
    </xf>
    <xf numFmtId="3" fontId="8" fillId="0" borderId="0" xfId="7" applyNumberFormat="1" applyFont="1" applyFill="1" applyAlignment="1">
      <alignment horizontal="right"/>
    </xf>
    <xf numFmtId="3" fontId="8" fillId="0" borderId="0" xfId="9" applyNumberFormat="1" applyFont="1" applyFill="1" applyAlignment="1">
      <alignment horizontal="right"/>
    </xf>
    <xf numFmtId="3" fontId="8" fillId="0" borderId="0" xfId="9" applyNumberFormat="1" applyFont="1" applyAlignment="1">
      <alignment horizontal="right"/>
    </xf>
    <xf numFmtId="3" fontId="20" fillId="0" borderId="0" xfId="7" applyNumberFormat="1" applyFont="1" applyAlignment="1">
      <alignment horizontal="right"/>
    </xf>
    <xf numFmtId="3" fontId="20" fillId="2" borderId="0" xfId="7" applyNumberFormat="1" applyFont="1" applyFill="1" applyAlignment="1">
      <alignment horizontal="right"/>
    </xf>
    <xf numFmtId="3" fontId="33" fillId="7" borderId="0" xfId="0" applyNumberFormat="1" applyFont="1" applyFill="1"/>
    <xf numFmtId="3" fontId="20" fillId="2" borderId="0" xfId="9" applyNumberFormat="1" applyFont="1" applyFill="1" applyAlignment="1">
      <alignment horizontal="right"/>
    </xf>
    <xf numFmtId="1" fontId="8" fillId="11" borderId="0" xfId="11" applyNumberFormat="1" applyFont="1" applyFill="1" applyAlignment="1">
      <alignment horizontal="left"/>
    </xf>
    <xf numFmtId="1" fontId="4" fillId="5" borderId="0" xfId="11" applyNumberFormat="1" applyFont="1" applyFill="1" applyBorder="1" applyAlignment="1">
      <alignment horizontal="left"/>
    </xf>
    <xf numFmtId="1" fontId="4" fillId="4" borderId="0" xfId="11" applyNumberFormat="1" applyFont="1" applyFill="1" applyBorder="1" applyAlignment="1">
      <alignment horizontal="left"/>
    </xf>
    <xf numFmtId="1" fontId="4" fillId="4" borderId="0" xfId="11" applyNumberFormat="1" applyFont="1" applyFill="1" applyBorder="1"/>
    <xf numFmtId="1" fontId="4" fillId="4" borderId="0" xfId="11" applyNumberFormat="1" applyFont="1" applyFill="1"/>
    <xf numFmtId="1" fontId="3" fillId="0" borderId="0" xfId="5" applyNumberFormat="1" applyFont="1" applyBorder="1" applyAlignment="1">
      <alignment horizontal="left"/>
    </xf>
    <xf numFmtId="1" fontId="34" fillId="0" borderId="0" xfId="11" applyNumberFormat="1" applyFont="1" applyAlignment="1">
      <alignment horizontal="left"/>
    </xf>
    <xf numFmtId="1" fontId="4" fillId="0" borderId="0" xfId="11" applyNumberFormat="1" applyFont="1"/>
    <xf numFmtId="1" fontId="4" fillId="0" borderId="0" xfId="11" applyNumberFormat="1" applyFont="1" applyAlignment="1">
      <alignment horizontal="left"/>
    </xf>
    <xf numFmtId="1" fontId="4" fillId="2" borderId="0" xfId="11" applyNumberFormat="1" applyFont="1" applyFill="1" applyAlignment="1">
      <alignment horizontal="left"/>
    </xf>
    <xf numFmtId="1" fontId="4" fillId="2" borderId="0" xfId="11" applyNumberFormat="1" applyFont="1" applyFill="1"/>
    <xf numFmtId="1" fontId="4" fillId="0" borderId="0" xfId="11" applyNumberFormat="1" applyFont="1" applyFill="1" applyAlignment="1">
      <alignment horizontal="left"/>
    </xf>
    <xf numFmtId="1" fontId="4" fillId="0" borderId="0" xfId="11" applyNumberFormat="1" applyFont="1" applyFill="1"/>
    <xf numFmtId="1" fontId="4" fillId="0" borderId="0" xfId="11" applyNumberFormat="1" applyFont="1" applyAlignment="1">
      <alignment horizontal="left" indent="1"/>
    </xf>
    <xf numFmtId="0" fontId="4" fillId="0" borderId="0" xfId="0" applyNumberFormat="1" applyFont="1" applyAlignment="1"/>
    <xf numFmtId="0" fontId="5" fillId="0" borderId="0" xfId="0" applyFont="1"/>
    <xf numFmtId="1" fontId="3" fillId="10" borderId="0" xfId="11" applyNumberFormat="1" applyFont="1" applyFill="1"/>
    <xf numFmtId="1" fontId="4" fillId="10" borderId="0" xfId="11" applyNumberFormat="1" applyFont="1" applyFill="1" applyAlignment="1">
      <alignment horizontal="left"/>
    </xf>
    <xf numFmtId="1" fontId="3" fillId="10" borderId="0" xfId="11" applyNumberFormat="1" applyFont="1" applyFill="1" applyAlignment="1">
      <alignment horizontal="left"/>
    </xf>
    <xf numFmtId="1" fontId="4" fillId="12" borderId="0" xfId="11" applyNumberFormat="1" applyFont="1" applyFill="1"/>
    <xf numFmtId="1" fontId="4" fillId="10" borderId="0" xfId="11" applyNumberFormat="1" applyFont="1" applyFill="1"/>
    <xf numFmtId="1" fontId="4" fillId="5" borderId="0" xfId="11" applyNumberFormat="1" applyFont="1" applyFill="1"/>
    <xf numFmtId="1" fontId="4" fillId="4" borderId="0" xfId="11" applyNumberFormat="1" applyFont="1" applyFill="1" applyAlignment="1">
      <alignment horizontal="left"/>
    </xf>
    <xf numFmtId="1" fontId="4" fillId="2" borderId="0" xfId="11" applyNumberFormat="1" applyFont="1" applyFill="1" applyBorder="1"/>
    <xf numFmtId="1" fontId="4" fillId="0" borderId="0" xfId="11" applyNumberFormat="1" applyFont="1" applyBorder="1"/>
    <xf numFmtId="0" fontId="5" fillId="2" borderId="0" xfId="0" applyFont="1" applyFill="1"/>
    <xf numFmtId="1" fontId="6" fillId="2" borderId="0" xfId="11" applyNumberFormat="1" applyFont="1" applyFill="1" applyBorder="1"/>
    <xf numFmtId="1" fontId="6" fillId="0" borderId="0" xfId="11" applyNumberFormat="1" applyFont="1"/>
    <xf numFmtId="1" fontId="6" fillId="10" borderId="0" xfId="11" applyNumberFormat="1" applyFont="1" applyFill="1"/>
    <xf numFmtId="1" fontId="6" fillId="0" borderId="0" xfId="11" applyNumberFormat="1" applyFont="1" applyFill="1"/>
    <xf numFmtId="1" fontId="6" fillId="0" borderId="0" xfId="11" applyNumberFormat="1" applyFont="1" applyFill="1" applyAlignment="1">
      <alignment horizontal="left"/>
    </xf>
    <xf numFmtId="1" fontId="5" fillId="0" borderId="0" xfId="0" applyNumberFormat="1" applyFont="1"/>
    <xf numFmtId="1" fontId="8" fillId="0" borderId="0" xfId="11" applyNumberFormat="1" applyFont="1" applyFill="1" applyAlignment="1">
      <alignment horizontal="center"/>
    </xf>
    <xf numFmtId="1" fontId="8" fillId="11" borderId="0" xfId="11" applyNumberFormat="1" applyFont="1" applyFill="1" applyBorder="1" applyAlignment="1">
      <alignment horizontal="left"/>
    </xf>
    <xf numFmtId="1" fontId="7" fillId="11" borderId="0" xfId="5" applyNumberFormat="1" applyFont="1" applyFill="1" applyBorder="1" applyAlignment="1">
      <alignment horizontal="left"/>
    </xf>
    <xf numFmtId="1" fontId="35" fillId="11" borderId="0" xfId="11" applyNumberFormat="1" applyFont="1" applyFill="1" applyAlignment="1">
      <alignment horizontal="left" wrapText="1"/>
    </xf>
    <xf numFmtId="1" fontId="35" fillId="11" borderId="0" xfId="11" applyNumberFormat="1" applyFont="1" applyFill="1" applyAlignment="1">
      <alignment wrapText="1"/>
    </xf>
    <xf numFmtId="1" fontId="35" fillId="11" borderId="0" xfId="11" applyNumberFormat="1" applyFont="1" applyFill="1" applyBorder="1" applyAlignment="1">
      <alignment wrapText="1"/>
    </xf>
    <xf numFmtId="0" fontId="36" fillId="11" borderId="0" xfId="0" applyFont="1" applyFill="1" applyAlignment="1">
      <alignment wrapText="1"/>
    </xf>
    <xf numFmtId="1" fontId="37" fillId="11" borderId="0" xfId="11" applyNumberFormat="1" applyFont="1" applyFill="1" applyBorder="1" applyAlignment="1">
      <alignment wrapText="1"/>
    </xf>
    <xf numFmtId="3" fontId="36" fillId="11" borderId="0" xfId="0" applyNumberFormat="1" applyFont="1" applyFill="1" applyBorder="1" applyAlignment="1">
      <alignment wrapText="1"/>
    </xf>
    <xf numFmtId="1" fontId="3" fillId="11" borderId="2" xfId="5" applyNumberFormat="1" applyFont="1" applyFill="1" applyBorder="1" applyAlignment="1">
      <alignment horizontal="center" vertical="center" wrapText="1"/>
    </xf>
    <xf numFmtId="1" fontId="4" fillId="11" borderId="0" xfId="11" applyNumberFormat="1" applyFont="1" applyFill="1" applyBorder="1" applyAlignment="1">
      <alignment horizontal="left"/>
    </xf>
    <xf numFmtId="1" fontId="3" fillId="11" borderId="0" xfId="5" applyNumberFormat="1" applyFont="1" applyFill="1" applyBorder="1" applyAlignment="1">
      <alignment horizontal="left"/>
    </xf>
    <xf numFmtId="1" fontId="4" fillId="11" borderId="0" xfId="11" applyNumberFormat="1" applyFont="1" applyFill="1" applyAlignment="1">
      <alignment horizontal="left"/>
    </xf>
    <xf numFmtId="1" fontId="3" fillId="3" borderId="0" xfId="5" applyNumberFormat="1" applyFont="1" applyFill="1" applyAlignment="1">
      <alignment horizontal="right"/>
    </xf>
    <xf numFmtId="1" fontId="3" fillId="0" borderId="0" xfId="5" applyNumberFormat="1" applyFont="1" applyFill="1" applyBorder="1"/>
    <xf numFmtId="1" fontId="3" fillId="3" borderId="0" xfId="5" applyNumberFormat="1" applyFont="1" applyFill="1" applyAlignment="1">
      <alignment horizontal="left" vertical="center"/>
    </xf>
    <xf numFmtId="1" fontId="3" fillId="3" borderId="0" xfId="5" applyNumberFormat="1" applyFont="1" applyFill="1" applyBorder="1"/>
    <xf numFmtId="1" fontId="3" fillId="0" borderId="0" xfId="7" applyNumberFormat="1" applyFont="1" applyFill="1" applyBorder="1" applyAlignment="1">
      <alignment horizontal="right" vertical="center"/>
    </xf>
    <xf numFmtId="1" fontId="3" fillId="0" borderId="0" xfId="7" applyNumberFormat="1" applyFont="1" applyFill="1" applyBorder="1" applyAlignment="1">
      <alignment horizontal="right"/>
    </xf>
    <xf numFmtId="1" fontId="6" fillId="0" borderId="0" xfId="11" applyNumberFormat="1" applyFont="1" applyFill="1" applyAlignment="1">
      <alignment horizontal="center"/>
    </xf>
    <xf numFmtId="1" fontId="6" fillId="0" borderId="0" xfId="11" applyNumberFormat="1" applyFont="1" applyAlignment="1">
      <alignment horizontal="right"/>
    </xf>
    <xf numFmtId="166" fontId="4" fillId="4" borderId="0" xfId="0" applyNumberFormat="1" applyFont="1" applyFill="1" applyBorder="1" applyAlignment="1">
      <alignment horizontal="right"/>
    </xf>
    <xf numFmtId="166" fontId="3" fillId="0" borderId="0" xfId="5" quotePrefix="1" applyNumberFormat="1" applyFont="1" applyBorder="1" applyAlignment="1">
      <alignment horizontal="right"/>
    </xf>
    <xf numFmtId="166" fontId="4" fillId="0" borderId="0" xfId="11" applyNumberFormat="1" applyFont="1" applyAlignment="1">
      <alignment horizontal="right"/>
    </xf>
    <xf numFmtId="166" fontId="4" fillId="2" borderId="0" xfId="11" applyNumberFormat="1" applyFont="1" applyFill="1" applyAlignment="1">
      <alignment horizontal="right"/>
    </xf>
    <xf numFmtId="166" fontId="4" fillId="0" borderId="0" xfId="11" applyNumberFormat="1" applyFont="1" applyFill="1" applyAlignment="1">
      <alignment horizontal="right"/>
    </xf>
    <xf numFmtId="166" fontId="3" fillId="13" borderId="0" xfId="11" applyNumberFormat="1" applyFont="1" applyFill="1" applyAlignment="1">
      <alignment horizontal="right"/>
    </xf>
    <xf numFmtId="166" fontId="3" fillId="0" borderId="0" xfId="11" applyNumberFormat="1" applyFont="1" applyAlignment="1">
      <alignment horizontal="right"/>
    </xf>
    <xf numFmtId="166" fontId="38" fillId="13" borderId="0" xfId="11" applyNumberFormat="1" applyFont="1" applyFill="1" applyAlignment="1">
      <alignment horizontal="right"/>
    </xf>
    <xf numFmtId="166" fontId="4" fillId="13" borderId="0" xfId="11" applyNumberFormat="1" applyFont="1" applyFill="1" applyAlignment="1">
      <alignment horizontal="right"/>
    </xf>
    <xf numFmtId="166" fontId="3" fillId="0" borderId="0" xfId="11" applyNumberFormat="1" applyFont="1" applyFill="1" applyBorder="1"/>
    <xf numFmtId="166" fontId="4" fillId="13" borderId="0" xfId="11" applyNumberFormat="1" applyFont="1" applyFill="1" applyBorder="1"/>
    <xf numFmtId="166" fontId="3" fillId="2" borderId="0" xfId="11" applyNumberFormat="1" applyFont="1" applyFill="1" applyAlignment="1">
      <alignment horizontal="right"/>
    </xf>
    <xf numFmtId="166" fontId="4" fillId="0" borderId="0" xfId="0" applyNumberFormat="1" applyFont="1" applyFill="1"/>
    <xf numFmtId="166" fontId="4" fillId="13" borderId="0" xfId="0" applyNumberFormat="1" applyFont="1" applyFill="1"/>
    <xf numFmtId="166" fontId="38" fillId="0" borderId="0" xfId="11" applyNumberFormat="1" applyFont="1" applyAlignment="1">
      <alignment horizontal="right"/>
    </xf>
    <xf numFmtId="166" fontId="3" fillId="0" borderId="0" xfId="11" applyNumberFormat="1" applyFont="1" applyFill="1" applyAlignment="1">
      <alignment horizontal="right"/>
    </xf>
    <xf numFmtId="166" fontId="38" fillId="0" borderId="0" xfId="11" applyNumberFormat="1" applyFont="1" applyFill="1" applyAlignment="1">
      <alignment horizontal="right"/>
    </xf>
    <xf numFmtId="166" fontId="4" fillId="0" borderId="0" xfId="11" applyNumberFormat="1" applyFont="1" applyFill="1" applyBorder="1"/>
    <xf numFmtId="166" fontId="4" fillId="15" borderId="0" xfId="11" applyNumberFormat="1" applyFont="1" applyFill="1" applyAlignment="1">
      <alignment horizontal="right"/>
    </xf>
    <xf numFmtId="166" fontId="4" fillId="4" borderId="0" xfId="11" applyNumberFormat="1" applyFont="1" applyFill="1" applyAlignment="1">
      <alignment horizontal="right"/>
    </xf>
    <xf numFmtId="166" fontId="39" fillId="14" borderId="0" xfId="11" applyNumberFormat="1" applyFont="1" applyFill="1" applyAlignment="1">
      <alignment horizontal="right"/>
    </xf>
    <xf numFmtId="166" fontId="39" fillId="13" borderId="0" xfId="11" applyNumberFormat="1" applyFont="1" applyFill="1" applyAlignment="1">
      <alignment horizontal="right"/>
    </xf>
    <xf numFmtId="166" fontId="18" fillId="13" borderId="0" xfId="11" applyNumberFormat="1" applyFont="1" applyFill="1" applyAlignment="1">
      <alignment horizontal="right"/>
    </xf>
    <xf numFmtId="1" fontId="18" fillId="0" borderId="0" xfId="11" applyNumberFormat="1" applyFont="1" applyFill="1" applyBorder="1"/>
    <xf numFmtId="164" fontId="3" fillId="13" borderId="0" xfId="11" applyNumberFormat="1" applyFont="1" applyFill="1" applyAlignment="1">
      <alignment horizontal="right"/>
    </xf>
    <xf numFmtId="164" fontId="4" fillId="0" borderId="0" xfId="11" applyNumberFormat="1" applyFont="1" applyFill="1" applyAlignment="1">
      <alignment horizontal="right"/>
    </xf>
    <xf numFmtId="164" fontId="22" fillId="0" borderId="0" xfId="11" applyNumberFormat="1" applyFont="1" applyFill="1" applyAlignment="1">
      <alignment horizontal="right"/>
    </xf>
    <xf numFmtId="164" fontId="30" fillId="0" borderId="0" xfId="11" applyNumberFormat="1" applyFont="1" applyAlignment="1">
      <alignment horizontal="right"/>
    </xf>
    <xf numFmtId="164" fontId="30" fillId="0" borderId="0" xfId="11" applyNumberFormat="1" applyFont="1" applyFill="1" applyBorder="1"/>
    <xf numFmtId="164" fontId="30" fillId="2" borderId="0" xfId="11" applyNumberFormat="1" applyFont="1" applyFill="1" applyAlignment="1">
      <alignment horizontal="right"/>
    </xf>
    <xf numFmtId="164" fontId="22" fillId="0" borderId="0" xfId="0" applyNumberFormat="1" applyFont="1" applyFill="1"/>
    <xf numFmtId="164" fontId="31" fillId="0" borderId="0" xfId="11" applyNumberFormat="1" applyFont="1" applyAlignment="1">
      <alignment horizontal="right"/>
    </xf>
    <xf numFmtId="164" fontId="30" fillId="0" borderId="0" xfId="11" applyNumberFormat="1" applyFont="1" applyFill="1" applyAlignment="1">
      <alignment horizontal="right"/>
    </xf>
    <xf numFmtId="164" fontId="3" fillId="0" borderId="0" xfId="11" applyNumberFormat="1" applyFont="1" applyFill="1" applyAlignment="1">
      <alignment horizontal="right"/>
    </xf>
    <xf numFmtId="164" fontId="22" fillId="2" borderId="0" xfId="11" applyNumberFormat="1" applyFont="1" applyFill="1" applyAlignment="1">
      <alignment horizontal="right"/>
    </xf>
    <xf numFmtId="164" fontId="3" fillId="2" borderId="0" xfId="11" applyNumberFormat="1" applyFont="1" applyFill="1" applyAlignment="1">
      <alignment horizontal="right"/>
    </xf>
    <xf numFmtId="164" fontId="22" fillId="4" borderId="0" xfId="11" applyNumberFormat="1" applyFont="1" applyFill="1" applyAlignment="1">
      <alignment horizontal="right"/>
    </xf>
    <xf numFmtId="164" fontId="26" fillId="0" borderId="0" xfId="11" applyNumberFormat="1" applyFont="1" applyFill="1" applyAlignment="1">
      <alignment horizontal="right"/>
    </xf>
    <xf numFmtId="166" fontId="8" fillId="4" borderId="0" xfId="0" applyNumberFormat="1" applyFont="1" applyFill="1" applyBorder="1" applyAlignment="1">
      <alignment horizontal="right"/>
    </xf>
    <xf numFmtId="166" fontId="7" fillId="0" borderId="0" xfId="5" quotePrefix="1" applyNumberFormat="1" applyFont="1" applyBorder="1" applyAlignment="1">
      <alignment horizontal="right"/>
    </xf>
    <xf numFmtId="4" fontId="4" fillId="13" borderId="0" xfId="11" applyNumberFormat="1" applyFont="1" applyFill="1" applyAlignment="1">
      <alignment horizontal="right"/>
    </xf>
    <xf numFmtId="4" fontId="4" fillId="0" borderId="0" xfId="11" applyNumberFormat="1" applyFont="1" applyFill="1" applyAlignment="1">
      <alignment horizontal="right"/>
    </xf>
    <xf numFmtId="4" fontId="4" fillId="4" borderId="0" xfId="0" applyNumberFormat="1" applyFont="1" applyFill="1" applyBorder="1" applyAlignment="1">
      <alignment horizontal="right"/>
    </xf>
    <xf numFmtId="4" fontId="4" fillId="0" borderId="0" xfId="11" applyNumberFormat="1" applyFont="1" applyAlignment="1">
      <alignment horizontal="right"/>
    </xf>
    <xf numFmtId="4" fontId="4" fillId="2" borderId="0" xfId="11" applyNumberFormat="1" applyFont="1" applyFill="1" applyAlignment="1">
      <alignment horizontal="right"/>
    </xf>
    <xf numFmtId="4" fontId="4" fillId="0" borderId="0" xfId="11" applyNumberFormat="1" applyFont="1" applyFill="1" applyBorder="1"/>
    <xf numFmtId="4" fontId="4" fillId="13" borderId="0" xfId="11" applyNumberFormat="1" applyFont="1" applyFill="1" applyBorder="1"/>
    <xf numFmtId="4" fontId="4" fillId="0" borderId="0" xfId="0" applyNumberFormat="1" applyFont="1" applyFill="1"/>
    <xf numFmtId="4" fontId="4" fillId="13" borderId="0" xfId="0" applyNumberFormat="1" applyFont="1" applyFill="1"/>
    <xf numFmtId="4" fontId="38" fillId="0" borderId="0" xfId="11" applyNumberFormat="1" applyFont="1" applyAlignment="1">
      <alignment horizontal="right"/>
    </xf>
    <xf numFmtId="4" fontId="38" fillId="0" borderId="0" xfId="11" applyNumberFormat="1" applyFont="1" applyFill="1" applyAlignment="1">
      <alignment horizontal="right"/>
    </xf>
    <xf numFmtId="1" fontId="4" fillId="0" borderId="0" xfId="11" applyNumberFormat="1" applyFont="1" applyFill="1" applyAlignment="1">
      <alignment horizontal="center"/>
    </xf>
    <xf numFmtId="1" fontId="4" fillId="0" borderId="0" xfId="11" applyNumberFormat="1" applyFont="1" applyAlignment="1">
      <alignment horizontal="right"/>
    </xf>
    <xf numFmtId="1" fontId="3" fillId="0" borderId="0" xfId="11" applyNumberFormat="1" applyFont="1" applyFill="1"/>
    <xf numFmtId="1" fontId="4" fillId="0" borderId="0" xfId="11" applyNumberFormat="1" applyFont="1" applyAlignment="1"/>
    <xf numFmtId="1" fontId="35" fillId="11" borderId="0" xfId="0" applyNumberFormat="1" applyFont="1" applyFill="1" applyAlignment="1">
      <alignment wrapText="1"/>
    </xf>
    <xf numFmtId="0" fontId="41" fillId="4" borderId="0" xfId="0" applyFont="1" applyFill="1"/>
    <xf numFmtId="3" fontId="20" fillId="5" borderId="0" xfId="0" applyNumberFormat="1" applyFont="1" applyFill="1"/>
    <xf numFmtId="0" fontId="42" fillId="4" borderId="0" xfId="0" applyFont="1" applyFill="1"/>
    <xf numFmtId="1" fontId="20" fillId="6" borderId="0" xfId="11" applyNumberFormat="1" applyFont="1" applyFill="1"/>
    <xf numFmtId="0" fontId="43" fillId="4" borderId="0" xfId="0" applyFont="1" applyFill="1"/>
    <xf numFmtId="166" fontId="4" fillId="6" borderId="0" xfId="11" applyNumberFormat="1" applyFont="1" applyFill="1" applyAlignment="1">
      <alignment horizontal="right"/>
    </xf>
    <xf numFmtId="3" fontId="2" fillId="2" borderId="0" xfId="12" applyNumberFormat="1" applyFont="1" applyFill="1"/>
    <xf numFmtId="3" fontId="7" fillId="0" borderId="0" xfId="5" applyNumberFormat="1" applyFont="1" applyBorder="1" applyAlignment="1">
      <alignment horizontal="left"/>
    </xf>
    <xf numFmtId="3" fontId="8" fillId="0" borderId="0" xfId="11" applyNumberFormat="1" applyFont="1" applyFill="1"/>
    <xf numFmtId="3" fontId="44" fillId="16" borderId="0" xfId="11" applyNumberFormat="1" applyFont="1" applyFill="1"/>
    <xf numFmtId="3" fontId="8" fillId="13" borderId="0" xfId="11" applyNumberFormat="1" applyFont="1" applyFill="1"/>
    <xf numFmtId="3" fontId="33" fillId="16" borderId="0" xfId="11" applyNumberFormat="1" applyFont="1" applyFill="1"/>
    <xf numFmtId="167" fontId="2" fillId="2" borderId="0" xfId="12" applyNumberFormat="1" applyFont="1" applyFill="1"/>
    <xf numFmtId="167" fontId="7" fillId="0" borderId="0" xfId="5" applyNumberFormat="1" applyFont="1" applyBorder="1" applyAlignment="1">
      <alignment horizontal="left"/>
    </xf>
    <xf numFmtId="167" fontId="8" fillId="0" borderId="0" xfId="11" applyNumberFormat="1" applyFont="1" applyFill="1"/>
    <xf numFmtId="167" fontId="44" fillId="0" borderId="0" xfId="11" applyNumberFormat="1" applyFont="1" applyFill="1"/>
    <xf numFmtId="167" fontId="8" fillId="13" borderId="0" xfId="11" applyNumberFormat="1" applyFont="1" applyFill="1"/>
    <xf numFmtId="167" fontId="33" fillId="0" borderId="0" xfId="11" applyNumberFormat="1" applyFont="1" applyFill="1"/>
    <xf numFmtId="3" fontId="45" fillId="16" borderId="0" xfId="11" applyNumberFormat="1" applyFont="1" applyFill="1"/>
    <xf numFmtId="3" fontId="2" fillId="13" borderId="0" xfId="11" applyNumberFormat="1" applyFont="1" applyFill="1"/>
    <xf numFmtId="3" fontId="2" fillId="0" borderId="0" xfId="5" applyNumberFormat="1" applyFont="1" applyBorder="1" applyAlignment="1">
      <alignment horizontal="left"/>
    </xf>
    <xf numFmtId="3" fontId="2" fillId="0" borderId="0" xfId="11" applyNumberFormat="1" applyFont="1" applyFill="1"/>
    <xf numFmtId="2" fontId="8" fillId="0" borderId="0" xfId="11" applyNumberFormat="1" applyFont="1" applyFill="1"/>
    <xf numFmtId="3" fontId="8" fillId="2" borderId="0" xfId="11" applyNumberFormat="1" applyFont="1" applyFill="1"/>
    <xf numFmtId="1" fontId="8" fillId="13" borderId="0" xfId="13" applyNumberFormat="1" applyFont="1" applyFill="1" applyAlignment="1">
      <alignment horizontal="right"/>
    </xf>
    <xf numFmtId="1" fontId="4" fillId="13" borderId="0" xfId="11" applyNumberFormat="1" applyFont="1" applyFill="1"/>
    <xf numFmtId="3" fontId="0" fillId="0" borderId="0" xfId="0" applyNumberFormat="1"/>
    <xf numFmtId="3" fontId="8" fillId="0" borderId="0" xfId="13" applyNumberFormat="1" applyFont="1" applyFill="1" applyAlignment="1">
      <alignment horizontal="right"/>
    </xf>
    <xf numFmtId="3" fontId="8" fillId="0" borderId="0" xfId="13" applyNumberFormat="1" applyFont="1" applyAlignment="1">
      <alignment horizontal="right"/>
    </xf>
    <xf numFmtId="2" fontId="8" fillId="2" borderId="0" xfId="0" applyNumberFormat="1" applyFont="1" applyFill="1"/>
    <xf numFmtId="166" fontId="0" fillId="7" borderId="0" xfId="0" applyNumberFormat="1" applyFill="1"/>
    <xf numFmtId="166" fontId="0" fillId="0" borderId="0" xfId="0" applyNumberFormat="1" applyFill="1"/>
    <xf numFmtId="166" fontId="0" fillId="2" borderId="0" xfId="0" applyNumberFormat="1" applyFill="1"/>
    <xf numFmtId="166" fontId="0" fillId="0" borderId="0" xfId="0" applyNumberFormat="1"/>
    <xf numFmtId="166" fontId="0" fillId="13" borderId="0" xfId="0" applyNumberFormat="1" applyFill="1"/>
    <xf numFmtId="166" fontId="0" fillId="17" borderId="0" xfId="0" applyNumberFormat="1" applyFill="1"/>
    <xf numFmtId="1" fontId="8" fillId="10" borderId="0" xfId="11" applyNumberFormat="1" applyFont="1" applyFill="1"/>
    <xf numFmtId="166" fontId="10" fillId="0" borderId="0" xfId="0" applyNumberFormat="1" applyFont="1" applyAlignment="1">
      <alignment horizontal="right"/>
    </xf>
    <xf numFmtId="166" fontId="8" fillId="2" borderId="0" xfId="0" applyNumberFormat="1" applyFont="1" applyFill="1" applyAlignment="1">
      <alignment horizontal="right"/>
    </xf>
    <xf numFmtId="166" fontId="8" fillId="0" borderId="0" xfId="0" applyNumberFormat="1" applyFont="1" applyAlignment="1">
      <alignment horizontal="right"/>
    </xf>
    <xf numFmtId="166" fontId="8" fillId="0" borderId="0" xfId="0" applyNumberFormat="1" applyFont="1" applyFill="1" applyBorder="1"/>
    <xf numFmtId="166" fontId="8" fillId="0" borderId="0" xfId="7" applyNumberFormat="1" applyFont="1" applyFill="1" applyAlignment="1">
      <alignment horizontal="right"/>
    </xf>
    <xf numFmtId="166" fontId="8" fillId="0" borderId="0" xfId="11" applyNumberFormat="1" applyFont="1" applyFill="1"/>
    <xf numFmtId="166" fontId="8" fillId="0" borderId="0" xfId="0" applyNumberFormat="1" applyFont="1" applyFill="1" applyAlignment="1">
      <alignment horizontal="right"/>
    </xf>
    <xf numFmtId="166" fontId="8" fillId="8" borderId="0" xfId="0" applyNumberFormat="1" applyFont="1" applyFill="1" applyAlignment="1">
      <alignment horizontal="right"/>
    </xf>
    <xf numFmtId="166" fontId="8" fillId="7" borderId="0" xfId="0" applyNumberFormat="1" applyFont="1" applyFill="1" applyAlignment="1">
      <alignment horizontal="right"/>
    </xf>
    <xf numFmtId="166" fontId="9" fillId="0" borderId="0" xfId="0" applyNumberFormat="1" applyFont="1" applyAlignment="1">
      <alignment horizontal="right"/>
    </xf>
    <xf numFmtId="166" fontId="8" fillId="2" borderId="0" xfId="6" applyNumberFormat="1" applyFont="1" applyFill="1" applyAlignment="1">
      <alignment horizontal="right"/>
    </xf>
    <xf numFmtId="166" fontId="8" fillId="0" borderId="0" xfId="6" applyNumberFormat="1" applyFont="1" applyAlignment="1">
      <alignment horizontal="right"/>
    </xf>
    <xf numFmtId="1" fontId="8" fillId="13" borderId="0" xfId="7" applyNumberFormat="1" applyFont="1" applyFill="1" applyAlignment="1">
      <alignment horizontal="right"/>
    </xf>
    <xf numFmtId="3" fontId="8" fillId="13" borderId="0" xfId="7" applyNumberFormat="1" applyFont="1" applyFill="1" applyAlignment="1">
      <alignment horizontal="right"/>
    </xf>
    <xf numFmtId="1" fontId="8" fillId="13" borderId="0" xfId="9" applyNumberFormat="1" applyFont="1" applyFill="1" applyAlignment="1">
      <alignment horizontal="right"/>
    </xf>
    <xf numFmtId="3" fontId="8" fillId="13" borderId="0" xfId="9" applyNumberFormat="1" applyFont="1" applyFill="1" applyAlignment="1">
      <alignment horizontal="right"/>
    </xf>
    <xf numFmtId="4" fontId="8" fillId="13" borderId="0" xfId="7" applyNumberFormat="1" applyFont="1" applyFill="1" applyAlignment="1">
      <alignment horizontal="right"/>
    </xf>
    <xf numFmtId="4" fontId="8" fillId="0" borderId="0" xfId="7" applyNumberFormat="1" applyFont="1" applyAlignment="1">
      <alignment horizontal="right"/>
    </xf>
    <xf numFmtId="167" fontId="8" fillId="13" borderId="0" xfId="7" applyNumberFormat="1" applyFont="1" applyFill="1" applyAlignment="1">
      <alignment horizontal="right"/>
    </xf>
    <xf numFmtId="167" fontId="8" fillId="0" borderId="0" xfId="7" applyNumberFormat="1" applyFont="1" applyAlignment="1">
      <alignment horizontal="right"/>
    </xf>
    <xf numFmtId="4" fontId="8" fillId="13" borderId="0" xfId="9" applyNumberFormat="1" applyFont="1" applyFill="1" applyAlignment="1">
      <alignment horizontal="right"/>
    </xf>
    <xf numFmtId="4" fontId="8" fillId="0" borderId="0" xfId="9" applyNumberFormat="1" applyFont="1" applyAlignment="1">
      <alignment horizontal="right"/>
    </xf>
    <xf numFmtId="3" fontId="8" fillId="13" borderId="0" xfId="6" applyNumberFormat="1" applyFont="1" applyFill="1" applyAlignment="1">
      <alignment horizontal="right"/>
    </xf>
    <xf numFmtId="0" fontId="46" fillId="9" borderId="0" xfId="0" applyFont="1" applyFill="1"/>
    <xf numFmtId="0" fontId="48" fillId="0" borderId="0" xfId="0" applyFont="1"/>
    <xf numFmtId="0" fontId="48" fillId="9" borderId="2" xfId="0" applyFont="1" applyFill="1" applyBorder="1" applyAlignment="1">
      <alignment horizontal="justify" vertical="center" wrapText="1"/>
    </xf>
    <xf numFmtId="0" fontId="48" fillId="9" borderId="4" xfId="0" applyFont="1" applyFill="1" applyBorder="1" applyAlignment="1">
      <alignment horizontal="justify" vertical="center" wrapText="1"/>
    </xf>
    <xf numFmtId="0" fontId="48" fillId="9" borderId="3" xfId="0" applyFont="1" applyFill="1" applyBorder="1" applyAlignment="1">
      <alignment horizontal="justify" vertical="center" wrapText="1"/>
    </xf>
    <xf numFmtId="0" fontId="48" fillId="9" borderId="0" xfId="0" applyFont="1" applyFill="1" applyBorder="1" applyAlignment="1">
      <alignment horizontal="justify" vertical="center" wrapText="1"/>
    </xf>
    <xf numFmtId="0" fontId="48" fillId="0" borderId="0" xfId="0" applyFont="1" applyBorder="1"/>
    <xf numFmtId="0" fontId="48" fillId="0" borderId="2" xfId="0" applyFont="1" applyBorder="1" applyAlignment="1">
      <alignment vertical="center"/>
    </xf>
    <xf numFmtId="0" fontId="48" fillId="0" borderId="2" xfId="0" applyFont="1" applyBorder="1" applyAlignment="1">
      <alignment horizontal="left" vertical="center"/>
    </xf>
    <xf numFmtId="49" fontId="48" fillId="0" borderId="2" xfId="6" applyNumberFormat="1" applyFont="1" applyBorder="1" applyAlignment="1">
      <alignment horizontal="left" vertical="center"/>
    </xf>
    <xf numFmtId="49" fontId="48" fillId="0" borderId="4" xfId="6" applyNumberFormat="1" applyFont="1" applyBorder="1" applyAlignment="1">
      <alignment horizontal="left" vertical="center"/>
    </xf>
    <xf numFmtId="0" fontId="48" fillId="0" borderId="4" xfId="0" applyFont="1" applyBorder="1" applyAlignment="1">
      <alignment vertical="center"/>
    </xf>
    <xf numFmtId="49" fontId="48" fillId="0" borderId="3" xfId="6" applyNumberFormat="1" applyFont="1" applyBorder="1" applyAlignment="1">
      <alignment horizontal="left" vertical="center"/>
    </xf>
    <xf numFmtId="0" fontId="48" fillId="0" borderId="3" xfId="0" applyFont="1" applyBorder="1" applyAlignment="1">
      <alignment horizontal="left" vertical="center"/>
    </xf>
    <xf numFmtId="49" fontId="48" fillId="0" borderId="0" xfId="6" applyNumberFormat="1" applyFont="1" applyBorder="1" applyAlignment="1">
      <alignment horizontal="left" vertical="center"/>
    </xf>
    <xf numFmtId="0" fontId="48" fillId="0" borderId="0" xfId="0" applyFont="1" applyBorder="1" applyAlignment="1">
      <alignment horizontal="left" vertical="center"/>
    </xf>
    <xf numFmtId="0" fontId="48" fillId="0" borderId="0" xfId="0" applyFont="1" applyBorder="1" applyAlignment="1">
      <alignment vertical="center"/>
    </xf>
    <xf numFmtId="0" fontId="48" fillId="0" borderId="3" xfId="0" applyFont="1" applyBorder="1" applyAlignment="1">
      <alignment vertical="center"/>
    </xf>
    <xf numFmtId="0" fontId="48" fillId="0" borderId="0" xfId="0" applyFont="1" applyAlignment="1">
      <alignment vertical="center"/>
    </xf>
    <xf numFmtId="0" fontId="50" fillId="0" borderId="0" xfId="0" applyFont="1" applyBorder="1" applyAlignment="1">
      <alignment vertical="center"/>
    </xf>
    <xf numFmtId="3" fontId="7" fillId="3" borderId="0" xfId="5" applyNumberFormat="1" applyFont="1" applyFill="1" applyBorder="1" applyAlignment="1">
      <alignment horizontal="right" vertical="center"/>
    </xf>
    <xf numFmtId="2" fontId="8" fillId="13" borderId="0" xfId="7" applyNumberFormat="1" applyFont="1" applyFill="1" applyAlignment="1">
      <alignment horizontal="right"/>
    </xf>
    <xf numFmtId="2" fontId="8" fillId="0" borderId="0" xfId="7" applyNumberFormat="1" applyFont="1" applyAlignment="1">
      <alignment horizontal="right"/>
    </xf>
    <xf numFmtId="2" fontId="4" fillId="0" borderId="0" xfId="7" applyNumberFormat="1" applyFont="1" applyAlignment="1">
      <alignment horizontal="right"/>
    </xf>
    <xf numFmtId="2" fontId="8" fillId="0" borderId="0" xfId="7" applyNumberFormat="1" applyFont="1" applyFill="1" applyBorder="1" applyAlignment="1">
      <alignment horizontal="right"/>
    </xf>
    <xf numFmtId="2" fontId="8" fillId="2" borderId="0" xfId="7" applyNumberFormat="1" applyFont="1" applyFill="1" applyAlignment="1">
      <alignment horizontal="right"/>
    </xf>
    <xf numFmtId="2" fontId="8" fillId="0" borderId="0" xfId="0" applyNumberFormat="1" applyFont="1"/>
    <xf numFmtId="1" fontId="7" fillId="3" borderId="0" xfId="5" applyNumberFormat="1" applyFont="1" applyFill="1" applyAlignment="1">
      <alignment horizontal="right" vertical="center"/>
    </xf>
    <xf numFmtId="3" fontId="7" fillId="3" borderId="0" xfId="5" applyNumberFormat="1" applyFont="1" applyFill="1" applyAlignment="1">
      <alignment horizontal="right" vertical="center"/>
    </xf>
    <xf numFmtId="1" fontId="3" fillId="0" borderId="0" xfId="5" applyNumberFormat="1" applyFont="1" applyFill="1" applyBorder="1" applyAlignment="1">
      <alignment horizontal="right"/>
    </xf>
    <xf numFmtId="3" fontId="52" fillId="0" borderId="0" xfId="6" applyNumberFormat="1" applyFont="1" applyFill="1" applyBorder="1"/>
    <xf numFmtId="3" fontId="52" fillId="0" borderId="0" xfId="8" applyNumberFormat="1" applyFont="1" applyFill="1" applyBorder="1"/>
    <xf numFmtId="3" fontId="52" fillId="2" borderId="0" xfId="6" applyNumberFormat="1" applyFont="1" applyFill="1" applyAlignment="1">
      <alignment horizontal="right"/>
    </xf>
    <xf numFmtId="166" fontId="52" fillId="0" borderId="0" xfId="0" applyNumberFormat="1" applyFont="1" applyAlignment="1">
      <alignment horizontal="right"/>
    </xf>
    <xf numFmtId="166" fontId="52" fillId="0" borderId="0" xfId="0" applyNumberFormat="1" applyFont="1" applyFill="1" applyAlignment="1">
      <alignment horizontal="right"/>
    </xf>
    <xf numFmtId="166" fontId="53" fillId="0" borderId="0" xfId="0" applyNumberFormat="1" applyFont="1" applyFill="1" applyAlignment="1">
      <alignment horizontal="right"/>
    </xf>
    <xf numFmtId="166" fontId="53" fillId="0" borderId="0" xfId="0" applyNumberFormat="1" applyFont="1" applyAlignment="1">
      <alignment horizontal="right"/>
    </xf>
    <xf numFmtId="3" fontId="53" fillId="0" borderId="0" xfId="0" applyNumberFormat="1" applyFont="1" applyFill="1" applyBorder="1"/>
    <xf numFmtId="4" fontId="8" fillId="13" borderId="0" xfId="6" applyNumberFormat="1" applyFont="1" applyFill="1" applyAlignment="1">
      <alignment horizontal="right"/>
    </xf>
    <xf numFmtId="49" fontId="20" fillId="3" borderId="0" xfId="5" applyNumberFormat="1" applyFont="1" applyFill="1" applyAlignment="1">
      <alignment vertical="center"/>
    </xf>
    <xf numFmtId="49" fontId="20" fillId="3" borderId="0" xfId="5" applyNumberFormat="1" applyFont="1" applyFill="1"/>
    <xf numFmtId="3" fontId="20" fillId="3" borderId="0" xfId="5" applyNumberFormat="1" applyFont="1" applyFill="1" applyAlignment="1">
      <alignment horizontal="right"/>
    </xf>
    <xf numFmtId="3" fontId="20" fillId="0" borderId="0" xfId="5" applyNumberFormat="1" applyFont="1" applyFill="1" applyBorder="1"/>
    <xf numFmtId="3" fontId="20" fillId="3" borderId="0" xfId="5" applyNumberFormat="1" applyFont="1" applyFill="1" applyBorder="1"/>
    <xf numFmtId="3" fontId="20" fillId="3" borderId="0" xfId="5" applyNumberFormat="1" applyFont="1" applyFill="1" applyBorder="1" applyAlignment="1">
      <alignment horizontal="right" vertical="center"/>
    </xf>
    <xf numFmtId="3" fontId="20" fillId="0" borderId="0" xfId="5" applyNumberFormat="1" applyFont="1" applyFill="1" applyBorder="1" applyAlignment="1">
      <alignment horizontal="right" vertical="center"/>
    </xf>
    <xf numFmtId="49" fontId="20" fillId="0" borderId="0" xfId="5" applyNumberFormat="1" applyFont="1" applyBorder="1" applyAlignment="1">
      <alignment horizontal="left" vertical="center" wrapText="1"/>
    </xf>
    <xf numFmtId="49" fontId="20" fillId="0" borderId="4" xfId="5" applyNumberFormat="1" applyFont="1" applyBorder="1" applyAlignment="1">
      <alignment horizontal="right"/>
    </xf>
    <xf numFmtId="3" fontId="20" fillId="0" borderId="0" xfId="5" quotePrefix="1" applyNumberFormat="1" applyFont="1" applyBorder="1" applyAlignment="1">
      <alignment horizontal="right" vertical="center"/>
    </xf>
    <xf numFmtId="1" fontId="20" fillId="0" borderId="0" xfId="5" applyNumberFormat="1" applyFont="1" applyBorder="1" applyAlignment="1">
      <alignment horizontal="center" vertical="center"/>
    </xf>
    <xf numFmtId="1" fontId="20" fillId="0" borderId="0" xfId="5" quotePrefix="1" applyNumberFormat="1" applyFont="1" applyBorder="1" applyAlignment="1">
      <alignment horizontal="right" vertical="center"/>
    </xf>
    <xf numFmtId="49" fontId="2" fillId="5" borderId="0" xfId="5" applyNumberFormat="1" applyFont="1" applyFill="1" applyBorder="1"/>
    <xf numFmtId="49" fontId="2" fillId="2" borderId="0" xfId="5" applyNumberFormat="1" applyFont="1" applyFill="1" applyBorder="1"/>
    <xf numFmtId="3" fontId="2" fillId="2" borderId="0" xfId="0" applyNumberFormat="1" applyFont="1" applyFill="1" applyBorder="1" applyAlignment="1">
      <alignment horizontal="right"/>
    </xf>
    <xf numFmtId="3" fontId="2" fillId="0" borderId="0" xfId="5" applyNumberFormat="1" applyFont="1" applyFill="1" applyBorder="1"/>
    <xf numFmtId="49" fontId="2" fillId="0" borderId="0" xfId="5" applyNumberFormat="1" applyFont="1" applyBorder="1"/>
    <xf numFmtId="3" fontId="2" fillId="0" borderId="0" xfId="5" applyNumberFormat="1" applyFont="1" applyBorder="1" applyAlignment="1">
      <alignment horizontal="right"/>
    </xf>
    <xf numFmtId="1" fontId="2" fillId="0" borderId="0" xfId="5" applyNumberFormat="1" applyFont="1" applyBorder="1" applyAlignment="1">
      <alignment horizontal="right"/>
    </xf>
    <xf numFmtId="1" fontId="2" fillId="0" borderId="0" xfId="5" applyNumberFormat="1" applyFont="1" applyBorder="1" applyAlignment="1">
      <alignment horizontal="center"/>
    </xf>
    <xf numFmtId="1" fontId="2" fillId="0" borderId="0" xfId="5" applyNumberFormat="1" applyFont="1" applyFill="1" applyBorder="1"/>
    <xf numFmtId="1" fontId="54" fillId="0" borderId="0" xfId="5" applyNumberFormat="1" applyFont="1" applyFill="1" applyBorder="1"/>
    <xf numFmtId="49" fontId="2" fillId="0" borderId="0" xfId="8" applyNumberFormat="1" applyFont="1"/>
    <xf numFmtId="49" fontId="2" fillId="0" borderId="0" xfId="14" applyNumberFormat="1" applyFont="1"/>
    <xf numFmtId="3" fontId="2" fillId="0" borderId="0" xfId="0" applyNumberFormat="1" applyFont="1" applyAlignment="1">
      <alignment horizontal="right"/>
    </xf>
    <xf numFmtId="3" fontId="2" fillId="0" borderId="0" xfId="0" applyNumberFormat="1" applyFont="1" applyAlignment="1">
      <alignment horizontal="center"/>
    </xf>
    <xf numFmtId="3" fontId="2" fillId="0" borderId="0" xfId="0" applyNumberFormat="1" applyFont="1" applyFill="1" applyBorder="1" applyAlignment="1">
      <alignment horizontal="right"/>
    </xf>
    <xf numFmtId="3" fontId="54" fillId="0" borderId="0" xfId="0" applyNumberFormat="1" applyFont="1" applyFill="1" applyBorder="1"/>
    <xf numFmtId="3" fontId="2" fillId="0" borderId="0" xfId="0" applyNumberFormat="1" applyFont="1" applyFill="1" applyBorder="1"/>
    <xf numFmtId="0" fontId="2" fillId="3" borderId="0" xfId="0" applyFont="1" applyFill="1" applyBorder="1"/>
    <xf numFmtId="166" fontId="55" fillId="0" borderId="0" xfId="0" applyNumberFormat="1" applyFont="1" applyFill="1" applyAlignment="1">
      <alignment horizontal="right"/>
    </xf>
    <xf numFmtId="1" fontId="7" fillId="0" borderId="2" xfId="7" applyNumberFormat="1" applyFont="1" applyFill="1" applyBorder="1" applyAlignment="1">
      <alignment horizontal="center" vertical="center"/>
    </xf>
    <xf numFmtId="1" fontId="7" fillId="0" borderId="2" xfId="5" quotePrefix="1" applyNumberFormat="1" applyFont="1" applyBorder="1" applyAlignment="1">
      <alignment horizontal="center" vertical="center"/>
    </xf>
    <xf numFmtId="1" fontId="3" fillId="0" borderId="2" xfId="5" quotePrefix="1" applyNumberFormat="1" applyFont="1" applyBorder="1" applyAlignment="1">
      <alignment horizontal="center" vertical="center"/>
    </xf>
    <xf numFmtId="1" fontId="3" fillId="0" borderId="2" xfId="7" applyNumberFormat="1" applyFont="1" applyFill="1" applyBorder="1" applyAlignment="1">
      <alignment horizontal="center" vertical="center"/>
    </xf>
    <xf numFmtId="4" fontId="8" fillId="0" borderId="0" xfId="8" applyNumberFormat="1" applyFont="1" applyFill="1" applyBorder="1"/>
    <xf numFmtId="3" fontId="20" fillId="0" borderId="2" xfId="5" quotePrefix="1" applyNumberFormat="1" applyFont="1" applyBorder="1" applyAlignment="1">
      <alignment horizontal="center" vertical="center"/>
    </xf>
    <xf numFmtId="3" fontId="7" fillId="0" borderId="2" xfId="6" quotePrefix="1" applyNumberFormat="1" applyFont="1" applyBorder="1" applyAlignment="1">
      <alignment horizontal="center" vertical="center"/>
    </xf>
    <xf numFmtId="1" fontId="7" fillId="0" borderId="2" xfId="6" applyNumberFormat="1" applyFont="1" applyFill="1" applyBorder="1" applyAlignment="1">
      <alignment horizontal="center" vertical="center"/>
    </xf>
    <xf numFmtId="166" fontId="56" fillId="0" borderId="0" xfId="0" applyNumberFormat="1" applyFont="1"/>
    <xf numFmtId="0" fontId="7" fillId="0" borderId="2" xfId="7" applyNumberFormat="1" applyFont="1" applyFill="1" applyBorder="1" applyAlignment="1">
      <alignment horizontal="right" vertical="center"/>
    </xf>
    <xf numFmtId="0" fontId="3" fillId="0" borderId="2" xfId="5" quotePrefix="1" applyNumberFormat="1" applyFont="1" applyBorder="1" applyAlignment="1">
      <alignment horizontal="center" vertical="center"/>
    </xf>
    <xf numFmtId="3" fontId="51" fillId="9" borderId="0" xfId="5" applyNumberFormat="1" applyFont="1" applyFill="1" applyAlignment="1">
      <alignment horizontal="right" vertical="center"/>
    </xf>
    <xf numFmtId="3" fontId="51" fillId="3" borderId="0" xfId="5" applyNumberFormat="1" applyFont="1" applyFill="1" applyAlignment="1">
      <alignment horizontal="right"/>
    </xf>
    <xf numFmtId="3" fontId="51" fillId="0" borderId="2" xfId="5" quotePrefix="1" applyNumberFormat="1" applyFont="1" applyBorder="1" applyAlignment="1">
      <alignment horizontal="center" vertical="center"/>
    </xf>
    <xf numFmtId="3" fontId="51" fillId="0" borderId="0" xfId="5" quotePrefix="1" applyNumberFormat="1" applyFont="1" applyBorder="1" applyAlignment="1">
      <alignment horizontal="right" vertical="center"/>
    </xf>
    <xf numFmtId="3" fontId="53" fillId="0" borderId="0" xfId="0" applyNumberFormat="1" applyFont="1" applyAlignment="1">
      <alignment horizontal="right"/>
    </xf>
    <xf numFmtId="0" fontId="7" fillId="0" borderId="2" xfId="5" quotePrefix="1" applyNumberFormat="1" applyFont="1" applyBorder="1" applyAlignment="1">
      <alignment horizontal="center" vertical="center"/>
    </xf>
    <xf numFmtId="3" fontId="8" fillId="18" borderId="0" xfId="11" applyNumberFormat="1" applyFont="1" applyFill="1"/>
    <xf numFmtId="166" fontId="57" fillId="8" borderId="0" xfId="0" applyNumberFormat="1" applyFont="1" applyFill="1" applyAlignment="1">
      <alignment horizontal="right"/>
    </xf>
    <xf numFmtId="166" fontId="8" fillId="0" borderId="0" xfId="5" quotePrefix="1" applyNumberFormat="1" applyFont="1" applyBorder="1" applyAlignment="1">
      <alignment horizontal="right"/>
    </xf>
    <xf numFmtId="164" fontId="4" fillId="13" borderId="0" xfId="11" applyNumberFormat="1" applyFont="1" applyFill="1" applyAlignment="1">
      <alignment horizontal="right"/>
    </xf>
    <xf numFmtId="164" fontId="4" fillId="2" borderId="0" xfId="11" applyNumberFormat="1" applyFont="1" applyFill="1" applyAlignment="1">
      <alignment horizontal="right"/>
    </xf>
    <xf numFmtId="1" fontId="8" fillId="0" borderId="0" xfId="11" applyNumberFormat="1" applyFont="1" applyFill="1" applyAlignment="1">
      <alignment horizontal="left"/>
    </xf>
    <xf numFmtId="1" fontId="8" fillId="0" borderId="0" xfId="12" applyNumberFormat="1" applyFont="1" applyFill="1" applyAlignment="1">
      <alignment horizontal="right"/>
    </xf>
    <xf numFmtId="1" fontId="8" fillId="0" borderId="0" xfId="12" applyNumberFormat="1" applyFont="1" applyFill="1"/>
    <xf numFmtId="49" fontId="9" fillId="0" borderId="0" xfId="0" applyNumberFormat="1" applyFont="1" applyFill="1" applyAlignment="1">
      <alignment horizontal="center"/>
    </xf>
    <xf numFmtId="0" fontId="47" fillId="9" borderId="0" xfId="0" applyFont="1" applyFill="1"/>
    <xf numFmtId="3" fontId="7" fillId="0" borderId="2" xfId="5" quotePrefix="1" applyNumberFormat="1" applyFont="1" applyBorder="1" applyAlignment="1">
      <alignment horizontal="center" vertical="center"/>
    </xf>
    <xf numFmtId="166" fontId="41" fillId="17" borderId="0" xfId="0" applyNumberFormat="1" applyFont="1" applyFill="1"/>
    <xf numFmtId="2" fontId="7" fillId="2" borderId="0" xfId="7" applyNumberFormat="1" applyFont="1" applyFill="1" applyAlignment="1">
      <alignment horizontal="right"/>
    </xf>
    <xf numFmtId="2" fontId="7" fillId="0" borderId="0" xfId="7" applyNumberFormat="1" applyFont="1" applyAlignment="1">
      <alignment horizontal="right"/>
    </xf>
    <xf numFmtId="3" fontId="7" fillId="2" borderId="0" xfId="7" applyNumberFormat="1" applyFont="1" applyFill="1" applyAlignment="1">
      <alignment horizontal="right"/>
    </xf>
    <xf numFmtId="3" fontId="2" fillId="13" borderId="0" xfId="9" applyNumberFormat="1" applyFont="1" applyFill="1" applyAlignment="1">
      <alignment horizontal="right"/>
    </xf>
    <xf numFmtId="0" fontId="0" fillId="0" borderId="0" xfId="0" applyFill="1" applyBorder="1"/>
    <xf numFmtId="3" fontId="44" fillId="7" borderId="0" xfId="0" applyNumberFormat="1" applyFont="1" applyFill="1"/>
    <xf numFmtId="3" fontId="8" fillId="2" borderId="0" xfId="7" applyNumberFormat="1" applyFont="1" applyFill="1" applyAlignment="1">
      <alignment horizontal="right"/>
    </xf>
    <xf numFmtId="3" fontId="8" fillId="2" borderId="0" xfId="9" applyNumberFormat="1" applyFont="1" applyFill="1" applyAlignment="1">
      <alignment horizontal="right"/>
    </xf>
    <xf numFmtId="49" fontId="20" fillId="0" borderId="0" xfId="5" applyNumberFormat="1" applyFont="1" applyFill="1" applyAlignment="1">
      <alignment horizontal="center"/>
    </xf>
    <xf numFmtId="49" fontId="2" fillId="0" borderId="0" xfId="5" applyNumberFormat="1" applyFont="1" applyFill="1" applyBorder="1" applyAlignment="1">
      <alignment horizontal="center"/>
    </xf>
    <xf numFmtId="49" fontId="2" fillId="0" borderId="0" xfId="0" applyNumberFormat="1" applyFont="1" applyFill="1" applyAlignment="1">
      <alignment horizontal="center"/>
    </xf>
    <xf numFmtId="1" fontId="8" fillId="0" borderId="0" xfId="9" applyNumberFormat="1" applyFont="1" applyFill="1" applyAlignment="1">
      <alignment horizontal="left"/>
    </xf>
    <xf numFmtId="49" fontId="8" fillId="0" borderId="0" xfId="10" applyNumberFormat="1" applyFont="1" applyFill="1" applyAlignment="1">
      <alignment horizontal="center"/>
    </xf>
    <xf numFmtId="49" fontId="8" fillId="0" borderId="0" xfId="0" applyNumberFormat="1" applyFont="1" applyFill="1" applyAlignment="1">
      <alignment vertical="center"/>
    </xf>
    <xf numFmtId="49" fontId="8" fillId="0" borderId="0" xfId="0" applyNumberFormat="1" applyFont="1" applyFill="1" applyAlignment="1">
      <alignment horizontal="center"/>
    </xf>
    <xf numFmtId="49" fontId="8" fillId="0" borderId="0" xfId="8" applyNumberFormat="1" applyFont="1" applyFill="1" applyAlignment="1">
      <alignment horizontal="left"/>
    </xf>
    <xf numFmtId="49" fontId="8" fillId="0" borderId="0" xfId="8" applyNumberFormat="1" applyFont="1" applyFill="1" applyAlignment="1">
      <alignment horizontal="center"/>
    </xf>
    <xf numFmtId="1" fontId="8" fillId="0" borderId="0" xfId="11" quotePrefix="1" applyNumberFormat="1" applyFont="1" applyFill="1" applyAlignment="1">
      <alignment horizontal="left"/>
    </xf>
    <xf numFmtId="1" fontId="4" fillId="12" borderId="0" xfId="11" applyNumberFormat="1" applyFont="1" applyFill="1" applyBorder="1"/>
    <xf numFmtId="1" fontId="4" fillId="12" borderId="0" xfId="11" applyNumberFormat="1" applyFont="1" applyFill="1" applyAlignment="1">
      <alignment horizontal="left"/>
    </xf>
    <xf numFmtId="1" fontId="7" fillId="11" borderId="2" xfId="5" applyNumberFormat="1" applyFont="1" applyFill="1" applyBorder="1" applyAlignment="1">
      <alignment horizontal="center" vertical="center" wrapText="1"/>
    </xf>
    <xf numFmtId="1" fontId="8" fillId="11" borderId="0" xfId="11" applyNumberFormat="1" applyFont="1" applyFill="1" applyAlignment="1">
      <alignment horizontal="center"/>
    </xf>
    <xf numFmtId="1" fontId="8" fillId="11" borderId="0" xfId="11" quotePrefix="1" applyNumberFormat="1" applyFont="1" applyFill="1" applyAlignment="1">
      <alignment horizontal="left"/>
    </xf>
    <xf numFmtId="1" fontId="20" fillId="11" borderId="0" xfId="11" applyNumberFormat="1" applyFont="1" applyFill="1" applyAlignment="1">
      <alignment horizontal="left"/>
    </xf>
    <xf numFmtId="1" fontId="20" fillId="11" borderId="0" xfId="11" applyNumberFormat="1" applyFont="1" applyFill="1" applyBorder="1" applyAlignment="1">
      <alignment horizontal="left"/>
    </xf>
    <xf numFmtId="1" fontId="20" fillId="11" borderId="0" xfId="11" applyNumberFormat="1" applyFont="1" applyFill="1" applyBorder="1" applyAlignment="1">
      <alignment horizontal="justify" vertical="center" wrapText="1"/>
    </xf>
    <xf numFmtId="1" fontId="2" fillId="5" borderId="0" xfId="12" applyNumberFormat="1" applyFont="1" applyFill="1" applyAlignment="1">
      <alignment vertical="center"/>
    </xf>
    <xf numFmtId="1" fontId="2" fillId="2" borderId="0" xfId="12" applyNumberFormat="1" applyFont="1" applyFill="1" applyAlignment="1">
      <alignment vertical="center"/>
    </xf>
    <xf numFmtId="1" fontId="8" fillId="2" borderId="0" xfId="7" applyNumberFormat="1" applyFont="1" applyFill="1" applyBorder="1" applyAlignment="1">
      <alignment horizontal="right" vertical="center"/>
    </xf>
    <xf numFmtId="1" fontId="20" fillId="11" borderId="0" xfId="11" applyNumberFormat="1" applyFont="1" applyFill="1" applyBorder="1" applyAlignment="1">
      <alignment horizontal="left" wrapText="1"/>
    </xf>
    <xf numFmtId="0" fontId="0" fillId="11" borderId="0" xfId="0" applyFill="1"/>
    <xf numFmtId="49" fontId="7" fillId="11" borderId="2" xfId="6" applyNumberFormat="1" applyFont="1" applyFill="1" applyBorder="1" applyAlignment="1">
      <alignment horizontal="center" vertical="center" wrapText="1"/>
    </xf>
    <xf numFmtId="49" fontId="8" fillId="11" borderId="0" xfId="6" applyNumberFormat="1" applyFont="1" applyFill="1" applyAlignment="1">
      <alignment horizontal="left"/>
    </xf>
    <xf numFmtId="49" fontId="7" fillId="11" borderId="2" xfId="5" applyNumberFormat="1" applyFont="1" applyFill="1" applyBorder="1" applyAlignment="1">
      <alignment horizontal="center" vertical="center" wrapText="1"/>
    </xf>
    <xf numFmtId="49" fontId="9" fillId="11" borderId="0" xfId="0" applyNumberFormat="1" applyFont="1" applyFill="1" applyAlignment="1">
      <alignment horizontal="center"/>
    </xf>
    <xf numFmtId="49" fontId="8" fillId="11" borderId="0" xfId="0" applyNumberFormat="1" applyFont="1" applyFill="1" applyAlignment="1">
      <alignment horizontal="center"/>
    </xf>
    <xf numFmtId="49" fontId="20" fillId="11" borderId="0" xfId="0" applyNumberFormat="1" applyFont="1" applyFill="1" applyAlignment="1">
      <alignment horizontal="center"/>
    </xf>
    <xf numFmtId="49" fontId="8" fillId="11" borderId="0" xfId="5" applyNumberFormat="1" applyFont="1" applyFill="1" applyAlignment="1">
      <alignment horizontal="center"/>
    </xf>
    <xf numFmtId="49" fontId="8" fillId="11" borderId="0" xfId="0" applyNumberFormat="1" applyFont="1" applyFill="1" applyAlignment="1">
      <alignment horizontal="left"/>
    </xf>
    <xf numFmtId="0" fontId="8" fillId="11" borderId="0" xfId="0" applyNumberFormat="1" applyFont="1" applyFill="1" applyAlignment="1">
      <alignment vertical="center"/>
    </xf>
    <xf numFmtId="49" fontId="8" fillId="11" borderId="0" xfId="10" applyNumberFormat="1" applyFont="1" applyFill="1" applyAlignment="1">
      <alignment horizontal="center"/>
    </xf>
    <xf numFmtId="49" fontId="8" fillId="11" borderId="0" xfId="10" applyNumberFormat="1" applyFont="1" applyFill="1" applyAlignment="1">
      <alignment horizontal="left"/>
    </xf>
    <xf numFmtId="1" fontId="7" fillId="11" borderId="2" xfId="5" applyNumberFormat="1" applyFont="1" applyFill="1" applyBorder="1" applyAlignment="1">
      <alignment horizontal="center" vertical="center"/>
    </xf>
    <xf numFmtId="1" fontId="8" fillId="11" borderId="0" xfId="7" applyNumberFormat="1" applyFont="1" applyFill="1" applyAlignment="1">
      <alignment horizontal="left"/>
    </xf>
    <xf numFmtId="1" fontId="8" fillId="11" borderId="0" xfId="0" applyNumberFormat="1" applyFont="1" applyFill="1" applyAlignment="1">
      <alignment horizontal="left"/>
    </xf>
    <xf numFmtId="1" fontId="8" fillId="11" borderId="0" xfId="9" applyNumberFormat="1" applyFont="1" applyFill="1" applyAlignment="1">
      <alignment horizontal="left"/>
    </xf>
    <xf numFmtId="1" fontId="8" fillId="11" borderId="0" xfId="0" applyNumberFormat="1" applyFont="1" applyFill="1" applyAlignment="1">
      <alignment vertical="center"/>
    </xf>
    <xf numFmtId="49" fontId="20" fillId="11" borderId="2" xfId="5" applyNumberFormat="1" applyFont="1" applyFill="1" applyBorder="1" applyAlignment="1">
      <alignment horizontal="center" vertical="center" wrapText="1"/>
    </xf>
    <xf numFmtId="49" fontId="20" fillId="11" borderId="0" xfId="5" applyNumberFormat="1" applyFont="1" applyFill="1" applyBorder="1" applyAlignment="1">
      <alignment horizontal="center" vertical="center" wrapText="1"/>
    </xf>
    <xf numFmtId="49" fontId="2" fillId="11" borderId="0" xfId="5" applyNumberFormat="1" applyFont="1" applyFill="1" applyBorder="1" applyAlignment="1">
      <alignment horizontal="center"/>
    </xf>
    <xf numFmtId="49" fontId="7" fillId="0" borderId="2" xfId="5" quotePrefix="1" applyNumberFormat="1" applyFont="1" applyBorder="1" applyAlignment="1">
      <alignment horizontal="center" vertical="center"/>
    </xf>
    <xf numFmtId="49" fontId="7" fillId="0" borderId="2" xfId="5" applyNumberFormat="1" applyFont="1" applyBorder="1" applyAlignment="1">
      <alignment horizontal="center" vertical="center"/>
    </xf>
    <xf numFmtId="49" fontId="7" fillId="0" borderId="2" xfId="5" applyNumberFormat="1" applyFont="1" applyFill="1" applyBorder="1" applyAlignment="1">
      <alignment horizontal="center" vertical="center"/>
    </xf>
    <xf numFmtId="1" fontId="7" fillId="0" borderId="2" xfId="5" applyNumberFormat="1" applyFont="1" applyFill="1" applyBorder="1" applyAlignment="1">
      <alignment horizontal="center" vertical="center"/>
    </xf>
    <xf numFmtId="0" fontId="7" fillId="0" borderId="2" xfId="7" applyNumberFormat="1" applyFont="1" applyFill="1" applyBorder="1" applyAlignment="1">
      <alignment horizontal="center" vertical="center"/>
    </xf>
    <xf numFmtId="1" fontId="7" fillId="0" borderId="4" xfId="5" applyNumberFormat="1" applyFont="1" applyBorder="1" applyAlignment="1">
      <alignment horizontal="center" vertical="center" wrapText="1"/>
    </xf>
    <xf numFmtId="3" fontId="8" fillId="13" borderId="0" xfId="6" applyNumberFormat="1" applyFont="1" applyFill="1" applyAlignment="1">
      <alignment horizontal="right" vertical="center"/>
    </xf>
    <xf numFmtId="166" fontId="18" fillId="0" borderId="0" xfId="11" applyNumberFormat="1" applyFont="1" applyFill="1" applyAlignment="1">
      <alignment horizontal="right"/>
    </xf>
    <xf numFmtId="166" fontId="18" fillId="2" borderId="0" xfId="11" applyNumberFormat="1" applyFont="1" applyFill="1" applyAlignment="1">
      <alignment horizontal="right"/>
    </xf>
    <xf numFmtId="166" fontId="18" fillId="4" borderId="0" xfId="0" applyNumberFormat="1" applyFont="1" applyFill="1" applyBorder="1" applyAlignment="1">
      <alignment horizontal="right"/>
    </xf>
    <xf numFmtId="166" fontId="40" fillId="0" borderId="0" xfId="5" quotePrefix="1" applyNumberFormat="1" applyFont="1" applyBorder="1" applyAlignment="1">
      <alignment horizontal="right"/>
    </xf>
    <xf numFmtId="1" fontId="7" fillId="3" borderId="0" xfId="5" applyNumberFormat="1" applyFont="1" applyFill="1" applyBorder="1" applyAlignment="1">
      <alignment horizontal="right" vertical="center"/>
    </xf>
    <xf numFmtId="166" fontId="59" fillId="0" borderId="0" xfId="11" applyNumberFormat="1" applyFont="1" applyFill="1" applyAlignment="1">
      <alignment horizontal="right"/>
    </xf>
    <xf numFmtId="2" fontId="58" fillId="0" borderId="0" xfId="11" applyNumberFormat="1" applyFont="1" applyFill="1"/>
    <xf numFmtId="3" fontId="2" fillId="2" borderId="0" xfId="7" applyNumberFormat="1" applyFont="1" applyFill="1" applyAlignment="1">
      <alignment horizontal="right"/>
    </xf>
    <xf numFmtId="3" fontId="2" fillId="0" borderId="0" xfId="0" applyNumberFormat="1" applyFont="1"/>
    <xf numFmtId="3" fontId="2" fillId="0" borderId="0" xfId="7" applyNumberFormat="1" applyFont="1" applyAlignment="1">
      <alignment horizontal="right"/>
    </xf>
    <xf numFmtId="3" fontId="2" fillId="0" borderId="0" xfId="7" applyNumberFormat="1" applyFont="1" applyFill="1" applyAlignment="1">
      <alignment horizontal="right"/>
    </xf>
    <xf numFmtId="3" fontId="2" fillId="2" borderId="0" xfId="9" applyNumberFormat="1" applyFont="1" applyFill="1" applyAlignment="1">
      <alignment horizontal="right"/>
    </xf>
    <xf numFmtId="2" fontId="2" fillId="13" borderId="0" xfId="7" applyNumberFormat="1" applyFont="1" applyFill="1" applyAlignment="1">
      <alignment horizontal="right"/>
    </xf>
    <xf numFmtId="2" fontId="2" fillId="0" borderId="0" xfId="7" applyNumberFormat="1" applyFont="1" applyAlignment="1">
      <alignment horizontal="right"/>
    </xf>
    <xf numFmtId="2" fontId="2" fillId="0" borderId="0" xfId="7" applyNumberFormat="1" applyFont="1" applyFill="1" applyBorder="1"/>
    <xf numFmtId="2" fontId="2" fillId="0" borderId="0" xfId="0" applyNumberFormat="1" applyFont="1"/>
    <xf numFmtId="167" fontId="2" fillId="13" borderId="0" xfId="7" applyNumberFormat="1" applyFont="1" applyFill="1" applyAlignment="1">
      <alignment horizontal="right"/>
    </xf>
    <xf numFmtId="167" fontId="2" fillId="0" borderId="0" xfId="7" applyNumberFormat="1" applyFont="1" applyAlignment="1">
      <alignment horizontal="right"/>
    </xf>
    <xf numFmtId="4" fontId="2" fillId="13" borderId="0" xfId="7" applyNumberFormat="1" applyFont="1" applyFill="1" applyAlignment="1">
      <alignment horizontal="right"/>
    </xf>
    <xf numFmtId="4" fontId="2" fillId="0" borderId="0" xfId="7" applyNumberFormat="1" applyFont="1" applyAlignment="1">
      <alignment horizontal="right"/>
    </xf>
    <xf numFmtId="4" fontId="2" fillId="13" borderId="0" xfId="9" applyNumberFormat="1" applyFont="1" applyFill="1" applyAlignment="1">
      <alignment horizontal="right"/>
    </xf>
    <xf numFmtId="4" fontId="2" fillId="0" borderId="0" xfId="9" applyNumberFormat="1" applyFont="1" applyAlignment="1">
      <alignment horizontal="right"/>
    </xf>
    <xf numFmtId="3" fontId="2" fillId="13" borderId="0" xfId="7" applyNumberFormat="1" applyFont="1" applyFill="1" applyAlignment="1">
      <alignment horizontal="right"/>
    </xf>
    <xf numFmtId="3" fontId="2" fillId="0" borderId="0" xfId="7" applyNumberFormat="1" applyFont="1" applyFill="1" applyBorder="1"/>
    <xf numFmtId="3" fontId="2" fillId="0" borderId="0" xfId="9" applyNumberFormat="1" applyFont="1" applyFill="1" applyAlignment="1">
      <alignment horizontal="right"/>
    </xf>
    <xf numFmtId="3" fontId="2" fillId="0" borderId="0" xfId="9" applyNumberFormat="1" applyFont="1" applyAlignment="1">
      <alignment horizontal="right"/>
    </xf>
    <xf numFmtId="2" fontId="2" fillId="13" borderId="0" xfId="6" applyNumberFormat="1" applyFont="1" applyFill="1" applyAlignment="1">
      <alignment horizontal="right" vertical="center"/>
    </xf>
    <xf numFmtId="2" fontId="2" fillId="13" borderId="0" xfId="6" applyNumberFormat="1" applyFont="1" applyFill="1" applyBorder="1" applyAlignment="1">
      <alignment vertical="center"/>
    </xf>
    <xf numFmtId="4" fontId="2" fillId="13" borderId="0" xfId="6" applyNumberFormat="1" applyFont="1" applyFill="1" applyBorder="1" applyAlignment="1">
      <alignment vertical="center"/>
    </xf>
    <xf numFmtId="4" fontId="2" fillId="13" borderId="0" xfId="6" applyNumberFormat="1" applyFont="1" applyFill="1" applyAlignment="1">
      <alignment horizontal="right"/>
    </xf>
    <xf numFmtId="4" fontId="2" fillId="13" borderId="0" xfId="6" applyNumberFormat="1" applyFont="1" applyFill="1" applyBorder="1"/>
    <xf numFmtId="1" fontId="2" fillId="0" borderId="0" xfId="11" applyNumberFormat="1" applyFont="1" applyFill="1"/>
    <xf numFmtId="2" fontId="2" fillId="0" borderId="0" xfId="11" applyNumberFormat="1" applyFont="1" applyFill="1"/>
    <xf numFmtId="2" fontId="2" fillId="2" borderId="0" xfId="0" applyNumberFormat="1" applyFont="1" applyFill="1" applyAlignment="1">
      <alignment horizontal="center"/>
    </xf>
    <xf numFmtId="0" fontId="25" fillId="0" borderId="1" xfId="4" applyFont="1" applyFill="1" applyBorder="1" applyAlignment="1">
      <alignment horizontal="right" wrapText="1"/>
    </xf>
    <xf numFmtId="166" fontId="1" fillId="13" borderId="0" xfId="0" applyNumberFormat="1" applyFont="1" applyFill="1"/>
    <xf numFmtId="166" fontId="1" fillId="0" borderId="0" xfId="0" applyNumberFormat="1" applyFont="1"/>
    <xf numFmtId="0" fontId="1" fillId="0" borderId="0" xfId="0" applyFont="1"/>
    <xf numFmtId="3" fontId="7" fillId="2" borderId="0" xfId="9" applyNumberFormat="1" applyFont="1" applyFill="1" applyAlignment="1">
      <alignment horizontal="right"/>
    </xf>
    <xf numFmtId="166" fontId="2" fillId="4" borderId="0" xfId="0" applyNumberFormat="1" applyFont="1" applyFill="1" applyBorder="1" applyAlignment="1">
      <alignment horizontal="right"/>
    </xf>
    <xf numFmtId="4" fontId="2" fillId="4" borderId="0" xfId="0" applyNumberFormat="1" applyFont="1" applyFill="1" applyBorder="1" applyAlignment="1">
      <alignment horizontal="right"/>
    </xf>
    <xf numFmtId="166" fontId="2" fillId="0" borderId="0" xfId="5" quotePrefix="1" applyNumberFormat="1" applyFont="1" applyBorder="1" applyAlignment="1">
      <alignment horizontal="right"/>
    </xf>
    <xf numFmtId="4" fontId="2" fillId="0" borderId="0" xfId="5" quotePrefix="1" applyNumberFormat="1" applyFont="1" applyBorder="1" applyAlignment="1">
      <alignment horizontal="right"/>
    </xf>
    <xf numFmtId="0" fontId="25" fillId="0" borderId="0" xfId="3" applyFont="1" applyFill="1" applyBorder="1" applyAlignment="1">
      <alignment horizontal="center"/>
    </xf>
    <xf numFmtId="0" fontId="25" fillId="0" borderId="0" xfId="3" applyFont="1" applyFill="1" applyBorder="1" applyAlignment="1">
      <alignment horizontal="right" wrapText="1"/>
    </xf>
    <xf numFmtId="1" fontId="7" fillId="0" borderId="2" xfId="5" applyNumberFormat="1" applyFont="1" applyBorder="1" applyAlignment="1">
      <alignment horizontal="center" vertical="center"/>
    </xf>
    <xf numFmtId="3" fontId="7" fillId="0" borderId="0" xfId="6" applyNumberFormat="1" applyFont="1" applyFill="1" applyBorder="1" applyAlignment="1">
      <alignment horizontal="right"/>
    </xf>
    <xf numFmtId="0" fontId="64" fillId="0" borderId="1" xfId="15" applyFont="1" applyFill="1" applyBorder="1" applyAlignment="1">
      <alignment horizontal="right" wrapText="1"/>
    </xf>
    <xf numFmtId="1" fontId="7" fillId="0" borderId="2" xfId="5" applyNumberFormat="1" applyFont="1" applyBorder="1" applyAlignment="1">
      <alignment horizontal="center" vertical="center"/>
    </xf>
    <xf numFmtId="3" fontId="20" fillId="0" borderId="0" xfId="5" applyNumberFormat="1" applyFont="1" applyFill="1" applyBorder="1" applyAlignment="1">
      <alignment horizontal="center"/>
    </xf>
    <xf numFmtId="1" fontId="7" fillId="0" borderId="0" xfId="5" applyNumberFormat="1" applyFont="1" applyFill="1" applyBorder="1" applyAlignment="1">
      <alignment horizontal="right"/>
    </xf>
    <xf numFmtId="3" fontId="7" fillId="3" borderId="0" xfId="6" applyNumberFormat="1" applyFont="1" applyFill="1" applyBorder="1" applyAlignment="1">
      <alignment horizontal="right" vertical="center"/>
    </xf>
    <xf numFmtId="3" fontId="7" fillId="3" borderId="3" xfId="6" applyNumberFormat="1" applyFont="1" applyFill="1" applyBorder="1" applyAlignment="1">
      <alignment vertical="center"/>
    </xf>
    <xf numFmtId="1" fontId="2" fillId="11" borderId="0" xfId="11" applyNumberFormat="1" applyFont="1" applyFill="1" applyAlignment="1">
      <alignment horizontal="justify" vertical="center" wrapText="1"/>
    </xf>
    <xf numFmtId="1" fontId="9" fillId="0" borderId="0" xfId="11" applyNumberFormat="1" applyFont="1" applyFill="1" applyAlignment="1">
      <alignment horizontal="center"/>
    </xf>
    <xf numFmtId="0" fontId="1" fillId="0" borderId="0" xfId="0" applyFont="1" applyFill="1" applyBorder="1"/>
    <xf numFmtId="3" fontId="4" fillId="4" borderId="0" xfId="0" applyNumberFormat="1" applyFont="1" applyFill="1" applyBorder="1" applyAlignment="1">
      <alignment horizontal="right"/>
    </xf>
    <xf numFmtId="3" fontId="4" fillId="0" borderId="0" xfId="5" quotePrefix="1" applyNumberFormat="1" applyFont="1" applyBorder="1" applyAlignment="1">
      <alignment horizontal="right"/>
    </xf>
    <xf numFmtId="3" fontId="4" fillId="0" borderId="0" xfId="11" applyNumberFormat="1" applyFont="1" applyAlignment="1">
      <alignment horizontal="right"/>
    </xf>
    <xf numFmtId="3" fontId="4" fillId="2" borderId="0" xfId="11" applyNumberFormat="1" applyFont="1" applyFill="1" applyAlignment="1">
      <alignment horizontal="right"/>
    </xf>
    <xf numFmtId="3" fontId="4" fillId="0" borderId="0" xfId="11" applyNumberFormat="1" applyFont="1" applyFill="1" applyAlignment="1">
      <alignment horizontal="right"/>
    </xf>
    <xf numFmtId="3" fontId="4" fillId="13" borderId="0" xfId="11" applyNumberFormat="1" applyFont="1" applyFill="1" applyAlignment="1">
      <alignment horizontal="right"/>
    </xf>
    <xf numFmtId="3" fontId="61" fillId="13" borderId="0" xfId="11" applyNumberFormat="1" applyFont="1" applyFill="1" applyAlignment="1">
      <alignment horizontal="right"/>
    </xf>
    <xf numFmtId="3" fontId="4" fillId="0" borderId="0" xfId="11" applyNumberFormat="1" applyFont="1" applyFill="1" applyBorder="1"/>
    <xf numFmtId="3" fontId="4" fillId="13" borderId="0" xfId="11" applyNumberFormat="1" applyFont="1" applyFill="1" applyBorder="1"/>
    <xf numFmtId="3" fontId="4" fillId="0" borderId="0" xfId="0" applyNumberFormat="1" applyFont="1" applyFill="1"/>
    <xf numFmtId="3" fontId="4" fillId="13" borderId="0" xfId="0" applyNumberFormat="1" applyFont="1" applyFill="1"/>
    <xf numFmtId="3" fontId="4" fillId="15" borderId="0" xfId="11" applyNumberFormat="1" applyFont="1" applyFill="1" applyAlignment="1">
      <alignment horizontal="right"/>
    </xf>
    <xf numFmtId="3" fontId="38" fillId="0" borderId="0" xfId="11" applyNumberFormat="1" applyFont="1" applyAlignment="1">
      <alignment horizontal="right"/>
    </xf>
    <xf numFmtId="3" fontId="38" fillId="0" borderId="0" xfId="11" applyNumberFormat="1" applyFont="1" applyFill="1" applyAlignment="1">
      <alignment horizontal="right"/>
    </xf>
    <xf numFmtId="3" fontId="38" fillId="13" borderId="0" xfId="11" applyNumberFormat="1" applyFont="1" applyFill="1" applyAlignment="1">
      <alignment horizontal="right"/>
    </xf>
    <xf numFmtId="3" fontId="4" fillId="4" borderId="0" xfId="11" applyNumberFormat="1" applyFont="1" applyFill="1" applyAlignment="1">
      <alignment horizontal="right"/>
    </xf>
    <xf numFmtId="3" fontId="39" fillId="14" borderId="0" xfId="11" applyNumberFormat="1" applyFont="1" applyFill="1" applyAlignment="1">
      <alignment horizontal="right"/>
    </xf>
    <xf numFmtId="3" fontId="18" fillId="13" borderId="0" xfId="11" applyNumberFormat="1" applyFont="1" applyFill="1" applyAlignment="1">
      <alignment horizontal="right"/>
    </xf>
    <xf numFmtId="3" fontId="39" fillId="13" borderId="0" xfId="11" applyNumberFormat="1" applyFont="1" applyFill="1" applyAlignment="1">
      <alignment horizontal="right"/>
    </xf>
    <xf numFmtId="1" fontId="7" fillId="0" borderId="2" xfId="5" applyNumberFormat="1" applyFont="1" applyBorder="1" applyAlignment="1">
      <alignment horizontal="center" vertical="center"/>
    </xf>
    <xf numFmtId="1" fontId="7" fillId="3" borderId="0" xfId="5" applyNumberFormat="1" applyFont="1" applyFill="1" applyBorder="1" applyAlignment="1">
      <alignment horizontal="center" vertical="center"/>
    </xf>
    <xf numFmtId="3" fontId="7" fillId="9" borderId="0" xfId="5" applyNumberFormat="1" applyFont="1" applyFill="1" applyBorder="1" applyAlignment="1">
      <alignment horizontal="right" vertical="center"/>
    </xf>
    <xf numFmtId="0" fontId="65" fillId="0" borderId="0" xfId="0" applyFont="1"/>
    <xf numFmtId="3" fontId="62" fillId="0" borderId="0" xfId="13" applyNumberFormat="1" applyFont="1" applyFill="1" applyAlignment="1">
      <alignment horizontal="right"/>
    </xf>
    <xf numFmtId="3" fontId="62" fillId="0" borderId="0" xfId="13" applyNumberFormat="1" applyFont="1" applyAlignment="1">
      <alignment horizontal="right"/>
    </xf>
    <xf numFmtId="166" fontId="65" fillId="0" borderId="0" xfId="0" applyNumberFormat="1" applyFont="1"/>
    <xf numFmtId="166" fontId="61" fillId="2" borderId="0" xfId="11" applyNumberFormat="1" applyFont="1" applyFill="1" applyAlignment="1">
      <alignment horizontal="right"/>
    </xf>
    <xf numFmtId="166" fontId="61" fillId="4" borderId="0" xfId="11" applyNumberFormat="1" applyFont="1" applyFill="1" applyAlignment="1">
      <alignment horizontal="right"/>
    </xf>
    <xf numFmtId="166" fontId="61" fillId="0" borderId="0" xfId="11" applyNumberFormat="1" applyFont="1" applyFill="1" applyAlignment="1">
      <alignment horizontal="right"/>
    </xf>
    <xf numFmtId="166" fontId="66" fillId="13" borderId="0" xfId="0" applyNumberFormat="1" applyFont="1" applyFill="1"/>
    <xf numFmtId="166" fontId="66" fillId="0" borderId="0" xfId="0" applyNumberFormat="1" applyFont="1"/>
    <xf numFmtId="0" fontId="66" fillId="0" borderId="0" xfId="0" applyFont="1"/>
    <xf numFmtId="0" fontId="66" fillId="0" borderId="0" xfId="0" applyFont="1" applyFill="1"/>
    <xf numFmtId="1" fontId="3" fillId="0" borderId="2" xfId="5" applyNumberFormat="1" applyFont="1" applyBorder="1" applyAlignment="1">
      <alignment horizontal="center" vertical="center"/>
    </xf>
    <xf numFmtId="1" fontId="7" fillId="0" borderId="2" xfId="5" applyNumberFormat="1" applyFont="1" applyBorder="1" applyAlignment="1">
      <alignment horizontal="center" vertical="center"/>
    </xf>
    <xf numFmtId="166" fontId="61" fillId="13" borderId="0" xfId="11" applyNumberFormat="1" applyFont="1" applyFill="1" applyAlignment="1">
      <alignment horizontal="right"/>
    </xf>
    <xf numFmtId="166" fontId="61" fillId="0" borderId="0" xfId="11" applyNumberFormat="1" applyFont="1" applyAlignment="1">
      <alignment horizontal="right"/>
    </xf>
    <xf numFmtId="2" fontId="60" fillId="13" borderId="0" xfId="11" applyNumberFormat="1" applyFont="1" applyFill="1"/>
    <xf numFmtId="2" fontId="60" fillId="0" borderId="0" xfId="11" applyNumberFormat="1" applyFont="1" applyFill="1"/>
    <xf numFmtId="2" fontId="67" fillId="0" borderId="0" xfId="11" applyNumberFormat="1" applyFont="1" applyFill="1"/>
    <xf numFmtId="2" fontId="60" fillId="2" borderId="0" xfId="12" applyNumberFormat="1" applyFont="1" applyFill="1" applyAlignment="1">
      <alignment vertical="center"/>
    </xf>
    <xf numFmtId="3" fontId="60" fillId="13" borderId="0" xfId="13" applyNumberFormat="1" applyFont="1" applyFill="1" applyAlignment="1">
      <alignment horizontal="right"/>
    </xf>
    <xf numFmtId="3" fontId="61" fillId="13" borderId="0" xfId="11" applyNumberFormat="1" applyFont="1" applyFill="1"/>
    <xf numFmtId="2" fontId="60" fillId="2" borderId="0" xfId="0" applyNumberFormat="1" applyFont="1" applyFill="1" applyAlignment="1">
      <alignment horizontal="center"/>
    </xf>
    <xf numFmtId="3" fontId="8" fillId="0" borderId="0" xfId="13" applyNumberFormat="1" applyFont="1" applyFill="1" applyBorder="1"/>
    <xf numFmtId="2" fontId="60" fillId="13" borderId="0" xfId="7" applyNumberFormat="1" applyFont="1" applyFill="1" applyAlignment="1">
      <alignment horizontal="right"/>
    </xf>
    <xf numFmtId="2" fontId="60" fillId="0" borderId="0" xfId="7" applyNumberFormat="1" applyFont="1" applyAlignment="1">
      <alignment horizontal="right"/>
    </xf>
    <xf numFmtId="2" fontId="60" fillId="0" borderId="0" xfId="7" applyNumberFormat="1" applyFont="1" applyFill="1" applyBorder="1"/>
    <xf numFmtId="2" fontId="60" fillId="2" borderId="0" xfId="7" applyNumberFormat="1" applyFont="1" applyFill="1" applyAlignment="1">
      <alignment horizontal="right"/>
    </xf>
    <xf numFmtId="2" fontId="67" fillId="2" borderId="0" xfId="7" applyNumberFormat="1" applyFont="1" applyFill="1" applyAlignment="1">
      <alignment horizontal="right"/>
    </xf>
    <xf numFmtId="2" fontId="60" fillId="0" borderId="0" xfId="0" applyNumberFormat="1" applyFont="1"/>
    <xf numFmtId="2" fontId="67" fillId="0" borderId="0" xfId="7" applyNumberFormat="1" applyFont="1" applyAlignment="1">
      <alignment horizontal="right"/>
    </xf>
    <xf numFmtId="1" fontId="60" fillId="0" borderId="0" xfId="7" applyNumberFormat="1" applyFont="1" applyFill="1" applyBorder="1"/>
    <xf numFmtId="3" fontId="60" fillId="0" borderId="0" xfId="7" applyNumberFormat="1" applyFont="1" applyFill="1" applyBorder="1"/>
    <xf numFmtId="1" fontId="60" fillId="2" borderId="0" xfId="7" applyNumberFormat="1" applyFont="1" applyFill="1" applyAlignment="1">
      <alignment horizontal="right"/>
    </xf>
    <xf numFmtId="3" fontId="67" fillId="2" borderId="0" xfId="7" applyNumberFormat="1" applyFont="1" applyFill="1" applyAlignment="1">
      <alignment horizontal="right"/>
    </xf>
    <xf numFmtId="1" fontId="60" fillId="0" borderId="0" xfId="7" applyNumberFormat="1" applyFont="1" applyFill="1" applyAlignment="1">
      <alignment horizontal="right"/>
    </xf>
    <xf numFmtId="3" fontId="60" fillId="0" borderId="0" xfId="7" applyNumberFormat="1" applyFont="1" applyFill="1" applyAlignment="1">
      <alignment horizontal="right"/>
    </xf>
    <xf numFmtId="167" fontId="60" fillId="13" borderId="0" xfId="7" applyNumberFormat="1" applyFont="1" applyFill="1" applyAlignment="1">
      <alignment horizontal="right"/>
    </xf>
    <xf numFmtId="167" fontId="60" fillId="0" borderId="0" xfId="7" applyNumberFormat="1" applyFont="1" applyAlignment="1">
      <alignment horizontal="right"/>
    </xf>
    <xf numFmtId="1" fontId="60" fillId="0" borderId="0" xfId="7" applyNumberFormat="1" applyFont="1" applyAlignment="1">
      <alignment horizontal="right"/>
    </xf>
    <xf numFmtId="3" fontId="60" fillId="0" borderId="0" xfId="7" applyNumberFormat="1" applyFont="1" applyAlignment="1">
      <alignment horizontal="right"/>
    </xf>
    <xf numFmtId="1" fontId="60" fillId="2" borderId="0" xfId="9" applyNumberFormat="1" applyFont="1" applyFill="1" applyAlignment="1">
      <alignment horizontal="right"/>
    </xf>
    <xf numFmtId="3" fontId="67" fillId="2" borderId="0" xfId="9" applyNumberFormat="1" applyFont="1" applyFill="1" applyAlignment="1">
      <alignment horizontal="right"/>
    </xf>
    <xf numFmtId="1" fontId="60" fillId="0" borderId="0" xfId="9" applyNumberFormat="1" applyFont="1" applyFill="1" applyAlignment="1">
      <alignment horizontal="right"/>
    </xf>
    <xf numFmtId="3" fontId="60" fillId="0" borderId="0" xfId="9" applyNumberFormat="1" applyFont="1" applyFill="1" applyAlignment="1">
      <alignment horizontal="right"/>
    </xf>
    <xf numFmtId="4" fontId="60" fillId="13" borderId="0" xfId="7" applyNumberFormat="1" applyFont="1" applyFill="1" applyAlignment="1">
      <alignment horizontal="right"/>
    </xf>
    <xf numFmtId="4" fontId="60" fillId="0" borderId="0" xfId="7" applyNumberFormat="1" applyFont="1" applyAlignment="1">
      <alignment horizontal="right"/>
    </xf>
    <xf numFmtId="4" fontId="60" fillId="13" borderId="0" xfId="9" applyNumberFormat="1" applyFont="1" applyFill="1" applyAlignment="1">
      <alignment horizontal="right"/>
    </xf>
    <xf numFmtId="4" fontId="60" fillId="0" borderId="0" xfId="9" applyNumberFormat="1" applyFont="1" applyAlignment="1">
      <alignment horizontal="right"/>
    </xf>
    <xf numFmtId="166" fontId="68" fillId="0" borderId="0" xfId="11" applyNumberFormat="1" applyFont="1" applyAlignment="1">
      <alignment horizontal="right"/>
    </xf>
    <xf numFmtId="166" fontId="68" fillId="0" borderId="0" xfId="11" applyNumberFormat="1" applyFont="1" applyFill="1" applyBorder="1"/>
    <xf numFmtId="166" fontId="61" fillId="0" borderId="0" xfId="11" applyNumberFormat="1" applyFont="1" applyFill="1" applyBorder="1"/>
    <xf numFmtId="166" fontId="61" fillId="13" borderId="0" xfId="11" applyNumberFormat="1" applyFont="1" applyFill="1" applyBorder="1"/>
    <xf numFmtId="166" fontId="61" fillId="0" borderId="0" xfId="0" applyNumberFormat="1" applyFont="1" applyFill="1"/>
    <xf numFmtId="166" fontId="61" fillId="13" borderId="0" xfId="0" applyNumberFormat="1" applyFont="1" applyFill="1"/>
    <xf numFmtId="166" fontId="69" fillId="0" borderId="0" xfId="11" applyNumberFormat="1" applyFont="1" applyAlignment="1">
      <alignment horizontal="right"/>
    </xf>
    <xf numFmtId="166" fontId="68" fillId="0" borderId="0" xfId="11" applyNumberFormat="1" applyFont="1" applyFill="1" applyAlignment="1">
      <alignment horizontal="right"/>
    </xf>
    <xf numFmtId="166" fontId="69" fillId="0" borderId="0" xfId="11" applyNumberFormat="1" applyFont="1" applyFill="1" applyAlignment="1">
      <alignment horizontal="right"/>
    </xf>
    <xf numFmtId="166" fontId="61" fillId="15" borderId="0" xfId="11" applyNumberFormat="1" applyFont="1" applyFill="1" applyAlignment="1">
      <alignment horizontal="right"/>
    </xf>
    <xf numFmtId="166" fontId="61" fillId="6" borderId="0" xfId="11" applyNumberFormat="1" applyFont="1" applyFill="1" applyAlignment="1">
      <alignment horizontal="right"/>
    </xf>
    <xf numFmtId="3" fontId="60" fillId="2" borderId="0" xfId="12" applyNumberFormat="1" applyFont="1" applyFill="1"/>
    <xf numFmtId="3" fontId="61" fillId="0" borderId="0" xfId="11" applyNumberFormat="1" applyFont="1" applyFill="1" applyAlignment="1">
      <alignment horizontal="right"/>
    </xf>
    <xf numFmtId="3" fontId="61" fillId="0" borderId="0" xfId="11" applyNumberFormat="1" applyFont="1" applyAlignment="1">
      <alignment horizontal="right"/>
    </xf>
    <xf numFmtId="3" fontId="61" fillId="0" borderId="0" xfId="11" applyNumberFormat="1" applyFont="1" applyFill="1" applyBorder="1"/>
    <xf numFmtId="3" fontId="61" fillId="13" borderId="0" xfId="11" applyNumberFormat="1" applyFont="1" applyFill="1" applyBorder="1"/>
    <xf numFmtId="3" fontId="61" fillId="2" borderId="0" xfId="11" applyNumberFormat="1" applyFont="1" applyFill="1" applyAlignment="1">
      <alignment horizontal="right"/>
    </xf>
    <xf numFmtId="3" fontId="61" fillId="0" borderId="0" xfId="0" applyNumberFormat="1" applyFont="1" applyFill="1"/>
    <xf numFmtId="3" fontId="61" fillId="13" borderId="0" xfId="0" applyNumberFormat="1" applyFont="1" applyFill="1"/>
    <xf numFmtId="3" fontId="69" fillId="0" borderId="0" xfId="11" applyNumberFormat="1" applyFont="1" applyAlignment="1">
      <alignment horizontal="right"/>
    </xf>
    <xf numFmtId="3" fontId="69" fillId="0" borderId="0" xfId="11" applyNumberFormat="1" applyFont="1" applyFill="1" applyAlignment="1">
      <alignment horizontal="right"/>
    </xf>
    <xf numFmtId="4" fontId="61" fillId="13" borderId="0" xfId="11" applyNumberFormat="1" applyFont="1" applyFill="1" applyAlignment="1">
      <alignment horizontal="right"/>
    </xf>
    <xf numFmtId="4" fontId="61" fillId="0" borderId="0" xfId="11" applyNumberFormat="1" applyFont="1" applyFill="1" applyAlignment="1">
      <alignment horizontal="right"/>
    </xf>
    <xf numFmtId="4" fontId="61" fillId="0" borderId="0" xfId="11" applyNumberFormat="1" applyFont="1" applyAlignment="1">
      <alignment horizontal="right"/>
    </xf>
    <xf numFmtId="4" fontId="61" fillId="0" borderId="0" xfId="11" applyNumberFormat="1" applyFont="1" applyFill="1" applyBorder="1"/>
    <xf numFmtId="4" fontId="61" fillId="13" borderId="0" xfId="11" applyNumberFormat="1" applyFont="1" applyFill="1" applyBorder="1"/>
    <xf numFmtId="4" fontId="61" fillId="2" borderId="0" xfId="11" applyNumberFormat="1" applyFont="1" applyFill="1" applyAlignment="1">
      <alignment horizontal="right"/>
    </xf>
    <xf numFmtId="4" fontId="61" fillId="0" borderId="0" xfId="0" applyNumberFormat="1" applyFont="1" applyFill="1"/>
    <xf numFmtId="4" fontId="61" fillId="13" borderId="0" xfId="0" applyNumberFormat="1" applyFont="1" applyFill="1"/>
    <xf numFmtId="4" fontId="69" fillId="0" borderId="0" xfId="11" applyNumberFormat="1" applyFont="1" applyAlignment="1">
      <alignment horizontal="right"/>
    </xf>
    <xf numFmtId="4" fontId="69" fillId="0" borderId="0" xfId="11" applyNumberFormat="1" applyFont="1" applyFill="1" applyAlignment="1">
      <alignment horizontal="right"/>
    </xf>
    <xf numFmtId="166" fontId="1" fillId="2" borderId="0" xfId="0" applyNumberFormat="1" applyFont="1" applyFill="1"/>
    <xf numFmtId="49" fontId="2" fillId="11" borderId="0" xfId="6" applyNumberFormat="1" applyFont="1" applyFill="1" applyAlignment="1">
      <alignment horizontal="justify" vertical="center" wrapText="1"/>
    </xf>
    <xf numFmtId="1" fontId="7" fillId="0" borderId="2" xfId="5" applyNumberFormat="1" applyFont="1" applyBorder="1" applyAlignment="1">
      <alignment horizontal="center" vertical="center"/>
    </xf>
    <xf numFmtId="3" fontId="2" fillId="0" borderId="0" xfId="5" applyNumberFormat="1" applyFont="1" applyFill="1" applyBorder="1" applyAlignment="1">
      <alignment horizontal="right"/>
    </xf>
    <xf numFmtId="3" fontId="20" fillId="3" borderId="3" xfId="5" applyNumberFormat="1" applyFont="1" applyFill="1" applyBorder="1" applyAlignment="1">
      <alignment horizontal="right" vertical="center"/>
    </xf>
    <xf numFmtId="1" fontId="7" fillId="0" borderId="2" xfId="5" applyNumberFormat="1" applyFont="1" applyBorder="1" applyAlignment="1">
      <alignment horizontal="center" vertical="center"/>
    </xf>
    <xf numFmtId="3" fontId="20" fillId="3" borderId="3" xfId="5" applyNumberFormat="1" applyFont="1" applyFill="1" applyBorder="1" applyAlignment="1">
      <alignment vertical="center"/>
    </xf>
    <xf numFmtId="1" fontId="70" fillId="11" borderId="0" xfId="11" applyNumberFormat="1" applyFont="1" applyFill="1" applyBorder="1" applyAlignment="1">
      <alignment wrapText="1"/>
    </xf>
    <xf numFmtId="49" fontId="2" fillId="2" borderId="0" xfId="0" applyNumberFormat="1" applyFont="1" applyFill="1"/>
    <xf numFmtId="1" fontId="7" fillId="0" borderId="2" xfId="5" applyNumberFormat="1" applyFont="1" applyBorder="1" applyAlignment="1">
      <alignment horizontal="center" vertical="center"/>
    </xf>
    <xf numFmtId="1" fontId="7" fillId="0" borderId="2" xfId="5" applyNumberFormat="1" applyFont="1" applyBorder="1" applyAlignment="1">
      <alignment horizontal="center" vertical="center"/>
    </xf>
    <xf numFmtId="0" fontId="27" fillId="9" borderId="0" xfId="0" applyFont="1" applyFill="1" applyAlignment="1">
      <alignment horizontal="left" vertical="top" wrapText="1"/>
    </xf>
    <xf numFmtId="0" fontId="27" fillId="9" borderId="0" xfId="0" applyFont="1" applyFill="1" applyAlignment="1">
      <alignment horizontal="left" wrapText="1"/>
    </xf>
    <xf numFmtId="0" fontId="28" fillId="9" borderId="0" xfId="1" applyFont="1" applyFill="1" applyAlignment="1" applyProtection="1">
      <alignment horizontal="left" wrapText="1"/>
    </xf>
    <xf numFmtId="0" fontId="47" fillId="9" borderId="0" xfId="0" applyNumberFormat="1" applyFont="1" applyFill="1" applyAlignment="1">
      <alignment horizontal="justify" vertical="center" wrapText="1"/>
    </xf>
    <xf numFmtId="0" fontId="22" fillId="9" borderId="0" xfId="0" applyFont="1" applyFill="1" applyAlignment="1">
      <alignment horizontal="left" vertical="center" wrapText="1"/>
    </xf>
    <xf numFmtId="0" fontId="27" fillId="9" borderId="0" xfId="0" applyFont="1" applyFill="1" applyAlignment="1">
      <alignment vertical="top" wrapText="1"/>
    </xf>
    <xf numFmtId="0" fontId="22" fillId="9" borderId="0" xfId="0" applyFont="1" applyFill="1" applyAlignment="1">
      <alignment horizontal="left" vertical="top" wrapText="1"/>
    </xf>
    <xf numFmtId="49" fontId="20" fillId="0" borderId="2" xfId="5" applyNumberFormat="1" applyFont="1" applyBorder="1" applyAlignment="1">
      <alignment horizontal="center" vertical="center"/>
    </xf>
    <xf numFmtId="1" fontId="3" fillId="3" borderId="3" xfId="5" applyNumberFormat="1" applyFont="1" applyFill="1" applyBorder="1" applyAlignment="1">
      <alignment horizontal="left" vertical="center"/>
    </xf>
    <xf numFmtId="1" fontId="7" fillId="0" borderId="2" xfId="5" applyNumberFormat="1" applyFont="1" applyBorder="1" applyAlignment="1" applyProtection="1">
      <alignment horizontal="center" vertical="center"/>
      <protection locked="0"/>
    </xf>
    <xf numFmtId="1" fontId="7" fillId="3" borderId="3" xfId="5" applyNumberFormat="1" applyFont="1" applyFill="1" applyBorder="1" applyAlignment="1">
      <alignment horizontal="right" vertical="center"/>
    </xf>
    <xf numFmtId="49" fontId="7" fillId="0" borderId="2" xfId="5" applyNumberFormat="1" applyFont="1" applyBorder="1" applyAlignment="1">
      <alignment horizontal="center" vertical="center"/>
    </xf>
    <xf numFmtId="49" fontId="7" fillId="3" borderId="3" xfId="5" applyNumberFormat="1" applyFont="1" applyFill="1" applyBorder="1" applyAlignment="1">
      <alignment horizontal="left" vertical="center"/>
    </xf>
    <xf numFmtId="3" fontId="7" fillId="3" borderId="3" xfId="5" applyNumberFormat="1" applyFont="1" applyFill="1" applyBorder="1" applyAlignment="1">
      <alignment horizontal="right" vertical="center"/>
    </xf>
    <xf numFmtId="49" fontId="3" fillId="3" borderId="3" xfId="5" applyNumberFormat="1" applyFont="1" applyFill="1" applyBorder="1" applyAlignment="1">
      <alignment vertical="center"/>
    </xf>
    <xf numFmtId="49" fontId="3" fillId="3" borderId="3" xfId="6" applyNumberFormat="1" applyFont="1" applyFill="1" applyBorder="1" applyAlignment="1">
      <alignment vertical="center"/>
    </xf>
    <xf numFmtId="49" fontId="7" fillId="0" borderId="2" xfId="6" applyNumberFormat="1" applyFont="1" applyBorder="1" applyAlignment="1">
      <alignment horizontal="center" vertical="center"/>
    </xf>
    <xf numFmtId="3" fontId="7" fillId="3" borderId="3" xfId="6" applyNumberFormat="1" applyFont="1" applyFill="1" applyBorder="1" applyAlignment="1">
      <alignment horizontal="right" vertical="center"/>
    </xf>
    <xf numFmtId="1" fontId="3" fillId="3" borderId="3" xfId="5" applyNumberFormat="1" applyFont="1" applyFill="1" applyBorder="1" applyAlignment="1">
      <alignment vertical="center"/>
    </xf>
    <xf numFmtId="1" fontId="3" fillId="0" borderId="2" xfId="5" applyNumberFormat="1" applyFont="1" applyBorder="1" applyAlignment="1">
      <alignment horizontal="center" vertical="center"/>
    </xf>
    <xf numFmtId="1" fontId="3" fillId="3" borderId="5" xfId="5" applyNumberFormat="1" applyFont="1" applyFill="1" applyBorder="1" applyAlignment="1">
      <alignment vertical="center"/>
    </xf>
    <xf numFmtId="1" fontId="7" fillId="0" borderId="2" xfId="5" applyNumberFormat="1" applyFont="1" applyBorder="1" applyAlignment="1">
      <alignment horizontal="center" vertical="center"/>
    </xf>
    <xf numFmtId="1" fontId="7" fillId="3" borderId="3" xfId="5" applyNumberFormat="1" applyFont="1" applyFill="1" applyBorder="1" applyAlignment="1">
      <alignment horizontal="center" vertical="center"/>
    </xf>
    <xf numFmtId="1" fontId="3" fillId="0" borderId="3" xfId="5" applyNumberFormat="1" applyFont="1" applyFill="1" applyBorder="1" applyAlignment="1">
      <alignment horizontal="right"/>
    </xf>
    <xf numFmtId="1" fontId="7" fillId="0" borderId="2" xfId="5" applyNumberFormat="1" applyFont="1" applyBorder="1" applyAlignment="1">
      <alignment horizontal="center" vertical="center" wrapText="1"/>
    </xf>
    <xf numFmtId="1" fontId="3" fillId="3" borderId="3" xfId="5" applyNumberFormat="1" applyFont="1" applyFill="1" applyBorder="1" applyAlignment="1">
      <alignment horizontal="left" vertical="center" indent="1"/>
    </xf>
    <xf numFmtId="3" fontId="3" fillId="3" borderId="3" xfId="5" applyNumberFormat="1" applyFont="1" applyFill="1" applyBorder="1" applyAlignment="1">
      <alignment vertical="center"/>
    </xf>
    <xf numFmtId="3" fontId="7" fillId="9" borderId="3" xfId="5" applyNumberFormat="1" applyFont="1" applyFill="1" applyBorder="1" applyAlignment="1">
      <alignment horizontal="right" vertical="center"/>
    </xf>
    <xf numFmtId="3" fontId="7" fillId="0" borderId="2" xfId="5" applyNumberFormat="1" applyFont="1" applyBorder="1" applyAlignment="1">
      <alignment horizontal="center" vertical="center"/>
    </xf>
  </cellXfs>
  <cellStyles count="16">
    <cellStyle name="Hipervínculo" xfId="1" builtinId="8"/>
    <cellStyle name="Normal" xfId="0" builtinId="0"/>
    <cellStyle name="Normal 2" xfId="2"/>
    <cellStyle name="Normal_8.1 Biological Fixation" xfId="3"/>
    <cellStyle name="Normal_9.3 nutrient amount" xfId="4"/>
    <cellStyle name="Normal_9.3 nutrient amount_1" xfId="15"/>
    <cellStyle name="Normal_Nutrient inputs; crops" xfId="5"/>
    <cellStyle name="Normal_Nutrient inputs; crops 2" xfId="6"/>
    <cellStyle name="Normal_Nutrient inputs; livestock" xfId="7"/>
    <cellStyle name="Standard_1.1Fertilisers" xfId="8"/>
    <cellStyle name="Standard_1.2 Livestock" xfId="9"/>
    <cellStyle name="Standard_1.3 Withdrawal" xfId="10"/>
    <cellStyle name="Standard_1.4 Crops and Forage" xfId="11"/>
    <cellStyle name="Standard_1.6 Biological" xfId="12"/>
    <cellStyle name="Standard_1.7 Land use" xfId="13"/>
    <cellStyle name="Standard_2.1Fertilizers" xfId="14"/>
  </cellStyles>
  <dxfs count="0"/>
  <tableStyles count="0" defaultTableStyle="TableStyleMedium2" defaultPivotStyle="PivotStyleLight16"/>
  <colors>
    <mruColors>
      <color rgb="FF0000FF"/>
      <color rgb="FF006699"/>
      <color rgb="FF0000CC"/>
      <color rgb="FFB55607"/>
      <color rgb="FF336699"/>
      <color rgb="FF000099"/>
      <color rgb="FFFF00FF"/>
      <color rgb="FF05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unfccc.int/national_reports/annex_i_ghg_inventories/national_inventories_submissions/items/5888.php" TargetMode="External"/><Relationship Id="rId1" Type="http://schemas.openxmlformats.org/officeDocument/2006/relationships/hyperlink" Target="http://www.ceip.at/status-of-reporting"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1"/>
  <sheetViews>
    <sheetView workbookViewId="0"/>
  </sheetViews>
  <sheetFormatPr baseColWidth="10" defaultColWidth="9.140625" defaultRowHeight="12.75" x14ac:dyDescent="0.2"/>
  <sheetData>
    <row r="1" spans="1:2" x14ac:dyDescent="0.2">
      <c r="A1">
        <v>0</v>
      </c>
      <c r="B1" t="s">
        <v>121</v>
      </c>
    </row>
  </sheetData>
  <phoneticPr fontId="17"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AP123"/>
  <sheetViews>
    <sheetView zoomScale="85" zoomScaleNormal="85" workbookViewId="0">
      <pane xSplit="4" ySplit="2" topLeftCell="E3" activePane="bottomRight" state="frozen"/>
      <selection activeCell="U16" sqref="U16"/>
      <selection pane="topRight" activeCell="U16" sqref="U16"/>
      <selection pane="bottomLeft" activeCell="U16" sqref="U16"/>
      <selection pane="bottomRight" activeCell="AP2" sqref="AP2"/>
    </sheetView>
  </sheetViews>
  <sheetFormatPr baseColWidth="10" defaultColWidth="10.28515625" defaultRowHeight="15" outlineLevelCol="1" x14ac:dyDescent="0.25"/>
  <cols>
    <col min="1" max="1" width="14.85546875" style="58" customWidth="1"/>
    <col min="2" max="3" width="2.28515625" style="35" customWidth="1"/>
    <col min="4" max="4" width="30.7109375" style="35" customWidth="1"/>
    <col min="5" max="5" width="8.140625" style="539" bestFit="1" customWidth="1"/>
    <col min="6" max="6" width="5.5703125" style="29" hidden="1" customWidth="1" outlineLevel="1"/>
    <col min="7" max="10" width="5.5703125" style="31" hidden="1" customWidth="1" outlineLevel="1"/>
    <col min="11" max="11" width="5.5703125" style="31" bestFit="1" customWidth="1" collapsed="1"/>
    <col min="12" max="16" width="5.5703125" style="31" bestFit="1" customWidth="1"/>
    <col min="17" max="18" width="5.5703125" style="29" bestFit="1" customWidth="1"/>
    <col min="19" max="19" width="5.5703125" style="36" bestFit="1" customWidth="1"/>
    <col min="20" max="42" width="5.5703125" style="30" bestFit="1" customWidth="1"/>
    <col min="43" max="253" width="10.28515625" style="30" customWidth="1"/>
    <col min="254" max="16384" width="10.28515625" style="30"/>
  </cols>
  <sheetData>
    <row r="1" spans="1:42" s="28" customFormat="1" ht="30" customHeight="1" x14ac:dyDescent="0.2">
      <c r="A1" s="764" t="s">
        <v>662</v>
      </c>
      <c r="B1" s="764"/>
      <c r="C1" s="764"/>
      <c r="D1" s="764"/>
      <c r="E1" s="764"/>
      <c r="F1" s="764"/>
      <c r="G1" s="764"/>
      <c r="H1" s="764"/>
      <c r="I1" s="764"/>
      <c r="J1" s="764"/>
      <c r="K1" s="764"/>
      <c r="L1" s="764"/>
      <c r="M1" s="764"/>
      <c r="N1" s="764"/>
      <c r="O1" s="764"/>
      <c r="P1" s="764"/>
      <c r="Q1" s="764"/>
      <c r="R1" s="764"/>
      <c r="S1" s="764"/>
      <c r="T1" s="764"/>
      <c r="U1" s="764"/>
      <c r="V1" s="764"/>
      <c r="AF1" s="763" t="s">
        <v>523</v>
      </c>
      <c r="AG1" s="763"/>
      <c r="AH1" s="763"/>
      <c r="AI1" s="763"/>
      <c r="AJ1" s="763"/>
      <c r="AK1" s="763"/>
    </row>
    <row r="2" spans="1:42" s="32" customFormat="1" ht="30" customHeight="1" x14ac:dyDescent="0.2">
      <c r="A2" s="580" t="s">
        <v>1129</v>
      </c>
      <c r="B2" s="761" t="s">
        <v>122</v>
      </c>
      <c r="C2" s="761"/>
      <c r="D2" s="761"/>
      <c r="E2" s="558" t="s">
        <v>121</v>
      </c>
      <c r="F2" s="575">
        <v>1985</v>
      </c>
      <c r="G2" s="512">
        <v>1986</v>
      </c>
      <c r="H2" s="512">
        <v>1987</v>
      </c>
      <c r="I2" s="512">
        <v>1988</v>
      </c>
      <c r="J2" s="512">
        <v>1989</v>
      </c>
      <c r="K2" s="512">
        <v>1990</v>
      </c>
      <c r="L2" s="512">
        <v>1991</v>
      </c>
      <c r="M2" s="512">
        <v>1992</v>
      </c>
      <c r="N2" s="512">
        <v>1993</v>
      </c>
      <c r="O2" s="512">
        <v>1994</v>
      </c>
      <c r="P2" s="512">
        <v>1995</v>
      </c>
      <c r="Q2" s="576">
        <v>1996</v>
      </c>
      <c r="R2" s="577">
        <v>1997</v>
      </c>
      <c r="S2" s="577">
        <v>1998</v>
      </c>
      <c r="T2" s="577">
        <v>1999</v>
      </c>
      <c r="U2" s="577">
        <v>2000</v>
      </c>
      <c r="V2" s="577">
        <v>2001</v>
      </c>
      <c r="W2" s="577">
        <v>2002</v>
      </c>
      <c r="X2" s="577">
        <v>2003</v>
      </c>
      <c r="Y2" s="577">
        <v>2004</v>
      </c>
      <c r="Z2" s="577">
        <v>2005</v>
      </c>
      <c r="AA2" s="577">
        <v>2006</v>
      </c>
      <c r="AB2" s="577">
        <v>2007</v>
      </c>
      <c r="AC2" s="577">
        <v>2008</v>
      </c>
      <c r="AD2" s="577">
        <v>2009</v>
      </c>
      <c r="AE2" s="577">
        <v>2010</v>
      </c>
      <c r="AF2" s="577">
        <v>2011</v>
      </c>
      <c r="AG2" s="577">
        <v>2012</v>
      </c>
      <c r="AH2" s="577">
        <v>2013</v>
      </c>
      <c r="AI2" s="577">
        <v>2014</v>
      </c>
      <c r="AJ2" s="577">
        <v>2015</v>
      </c>
      <c r="AK2" s="577">
        <v>2016</v>
      </c>
      <c r="AL2" s="577">
        <v>2017</v>
      </c>
      <c r="AM2" s="577">
        <v>2018</v>
      </c>
      <c r="AN2" s="577">
        <v>2019</v>
      </c>
      <c r="AO2" s="577">
        <v>2020</v>
      </c>
      <c r="AP2" s="577">
        <v>2021</v>
      </c>
    </row>
    <row r="3" spans="1:42" x14ac:dyDescent="0.25">
      <c r="E3" s="563"/>
      <c r="F3" s="39"/>
      <c r="G3" s="39"/>
      <c r="H3" s="39"/>
      <c r="I3" s="39"/>
      <c r="J3" s="39"/>
      <c r="K3" s="39"/>
      <c r="L3" s="39"/>
      <c r="M3" s="39"/>
      <c r="N3" s="39"/>
      <c r="O3" s="39"/>
      <c r="P3" s="39"/>
      <c r="Q3" s="38"/>
      <c r="R3" s="40"/>
      <c r="S3" s="66"/>
      <c r="T3" s="66"/>
      <c r="U3" s="66"/>
      <c r="V3" s="66"/>
      <c r="W3" s="66"/>
      <c r="X3" s="66"/>
      <c r="Y3" s="66"/>
      <c r="Z3" s="66"/>
      <c r="AA3" s="66"/>
      <c r="AB3" s="66"/>
      <c r="AC3" s="66"/>
      <c r="AD3" s="66"/>
      <c r="AE3" s="66"/>
      <c r="AF3" s="66"/>
      <c r="AG3" s="66"/>
      <c r="AH3" s="66"/>
      <c r="AI3" s="66"/>
      <c r="AJ3" s="66"/>
      <c r="AK3" s="66"/>
      <c r="AL3" s="66"/>
      <c r="AM3" s="66"/>
      <c r="AN3" s="66"/>
    </row>
    <row r="4" spans="1:42" s="13" customFormat="1" x14ac:dyDescent="0.25">
      <c r="A4" s="171" t="s">
        <v>583</v>
      </c>
      <c r="B4" s="61" t="s">
        <v>164</v>
      </c>
      <c r="C4" s="61"/>
      <c r="D4" s="61"/>
      <c r="E4" s="563"/>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row>
    <row r="5" spans="1:42" s="13" customFormat="1" x14ac:dyDescent="0.25">
      <c r="A5" s="171" t="s">
        <v>584</v>
      </c>
      <c r="B5" s="35"/>
      <c r="C5" s="35" t="s">
        <v>195</v>
      </c>
      <c r="D5" s="35"/>
      <c r="E5" s="563"/>
      <c r="F5" s="33"/>
      <c r="G5" s="33"/>
      <c r="H5" s="33"/>
      <c r="I5" s="33"/>
      <c r="J5" s="33"/>
      <c r="K5" s="33"/>
      <c r="L5" s="33"/>
      <c r="M5" s="33"/>
      <c r="N5" s="33"/>
      <c r="O5" s="33"/>
      <c r="P5" s="33"/>
      <c r="Q5" s="33"/>
      <c r="R5" s="33"/>
      <c r="S5" s="49"/>
      <c r="T5" s="76"/>
      <c r="U5" s="76"/>
      <c r="V5" s="77"/>
      <c r="W5" s="77"/>
    </row>
    <row r="6" spans="1:42" s="13" customFormat="1" x14ac:dyDescent="0.25">
      <c r="A6" s="171" t="s">
        <v>585</v>
      </c>
      <c r="B6" s="35"/>
      <c r="C6" s="35" t="s">
        <v>165</v>
      </c>
      <c r="D6" s="35"/>
      <c r="E6" s="563"/>
      <c r="F6" s="26"/>
      <c r="G6" s="26"/>
      <c r="H6" s="26"/>
      <c r="I6" s="26"/>
      <c r="J6" s="26"/>
      <c r="K6" s="26"/>
      <c r="L6" s="26"/>
      <c r="M6" s="26"/>
      <c r="N6" s="26"/>
      <c r="O6" s="26"/>
      <c r="P6" s="26"/>
      <c r="Q6" s="26"/>
      <c r="R6" s="26"/>
      <c r="S6" s="150"/>
      <c r="T6" s="145"/>
      <c r="U6" s="145"/>
      <c r="V6" s="124"/>
      <c r="W6" s="124"/>
      <c r="X6" s="124"/>
      <c r="Y6" s="124"/>
      <c r="Z6" s="124"/>
      <c r="AA6" s="124"/>
      <c r="AB6" s="124"/>
      <c r="AC6" s="124"/>
      <c r="AD6" s="124"/>
      <c r="AE6" s="124"/>
      <c r="AF6" s="124"/>
      <c r="AG6" s="124"/>
      <c r="AH6" s="124"/>
      <c r="AI6" s="124"/>
      <c r="AJ6" s="124"/>
      <c r="AK6" s="124"/>
      <c r="AL6" s="124"/>
      <c r="AM6" s="124"/>
      <c r="AN6" s="124"/>
      <c r="AO6" s="124"/>
      <c r="AP6" s="124"/>
    </row>
    <row r="7" spans="1:42" s="73" customFormat="1" x14ac:dyDescent="0.25">
      <c r="A7" s="171" t="s">
        <v>586</v>
      </c>
      <c r="B7" s="62"/>
      <c r="C7" s="35" t="s">
        <v>166</v>
      </c>
      <c r="D7" s="35"/>
      <c r="E7" s="564"/>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row>
    <row r="8" spans="1:42" s="13" customFormat="1" x14ac:dyDescent="0.25">
      <c r="A8" s="171" t="s">
        <v>587</v>
      </c>
      <c r="B8" s="35"/>
      <c r="C8" s="35" t="s">
        <v>167</v>
      </c>
      <c r="D8" s="35"/>
      <c r="E8" s="563"/>
      <c r="F8" s="26"/>
      <c r="G8" s="26"/>
      <c r="H8" s="26"/>
      <c r="I8" s="26"/>
      <c r="J8" s="26"/>
      <c r="K8" s="26"/>
      <c r="L8" s="26"/>
      <c r="M8" s="26"/>
      <c r="N8" s="26"/>
      <c r="O8" s="26"/>
      <c r="P8" s="26"/>
      <c r="Q8" s="26"/>
      <c r="R8" s="26"/>
      <c r="S8" s="150"/>
      <c r="T8" s="145"/>
      <c r="U8" s="145"/>
      <c r="V8" s="124"/>
      <c r="W8" s="124"/>
      <c r="X8" s="124"/>
      <c r="Y8" s="124"/>
      <c r="Z8" s="124"/>
      <c r="AA8" s="124"/>
      <c r="AB8" s="124"/>
      <c r="AC8" s="124"/>
      <c r="AD8" s="124"/>
      <c r="AE8" s="124"/>
      <c r="AF8" s="124"/>
      <c r="AG8" s="124"/>
      <c r="AH8" s="124"/>
      <c r="AI8" s="124"/>
      <c r="AJ8" s="124"/>
      <c r="AK8" s="124"/>
      <c r="AL8" s="124"/>
      <c r="AM8" s="124"/>
      <c r="AN8" s="124"/>
      <c r="AO8" s="124"/>
      <c r="AP8" s="124"/>
    </row>
    <row r="9" spans="1:42" x14ac:dyDescent="0.25">
      <c r="E9" s="563"/>
      <c r="F9" s="26"/>
      <c r="G9" s="26"/>
      <c r="H9" s="26"/>
      <c r="I9" s="26"/>
      <c r="J9" s="26"/>
      <c r="K9" s="26"/>
      <c r="L9" s="26"/>
      <c r="M9" s="26"/>
      <c r="N9" s="26"/>
      <c r="O9" s="26"/>
      <c r="P9" s="26"/>
      <c r="Q9" s="26"/>
      <c r="R9" s="26"/>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row>
    <row r="10" spans="1:42" s="13" customFormat="1" x14ac:dyDescent="0.25">
      <c r="A10" s="171" t="s">
        <v>588</v>
      </c>
      <c r="B10" s="59" t="s">
        <v>168</v>
      </c>
      <c r="C10" s="61"/>
      <c r="D10" s="59"/>
      <c r="E10" s="564"/>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row>
    <row r="11" spans="1:42" ht="15" customHeight="1" x14ac:dyDescent="0.25">
      <c r="E11" s="538"/>
      <c r="F11" s="26"/>
      <c r="G11" s="26"/>
      <c r="H11" s="26"/>
      <c r="I11" s="26"/>
      <c r="J11" s="26"/>
      <c r="K11" s="26"/>
      <c r="L11" s="26"/>
      <c r="M11" s="26"/>
      <c r="N11" s="26"/>
      <c r="O11" s="26"/>
      <c r="P11" s="26"/>
      <c r="Q11" s="26"/>
      <c r="R11" s="26"/>
      <c r="S11" s="150"/>
      <c r="T11" s="124"/>
      <c r="U11" s="124"/>
      <c r="V11" s="124"/>
      <c r="W11" s="124"/>
      <c r="X11" s="124"/>
      <c r="Z11" s="124"/>
      <c r="AB11" s="124"/>
    </row>
    <row r="12" spans="1:42" x14ac:dyDescent="0.25">
      <c r="T12" s="124"/>
      <c r="U12" s="124"/>
      <c r="V12" s="124"/>
      <c r="W12" s="124"/>
      <c r="X12" s="124"/>
      <c r="Z12" s="124"/>
      <c r="AB12" s="124"/>
    </row>
    <row r="13" spans="1:42" x14ac:dyDescent="0.25">
      <c r="F13" s="146"/>
      <c r="G13" s="26"/>
      <c r="H13" s="26"/>
      <c r="I13" s="26"/>
      <c r="J13" s="26"/>
      <c r="K13" s="26"/>
      <c r="L13" s="26"/>
      <c r="M13" s="26"/>
      <c r="N13" s="26"/>
      <c r="O13" s="26"/>
      <c r="P13" s="26"/>
      <c r="Q13" s="146"/>
      <c r="R13" s="146"/>
      <c r="S13" s="150"/>
      <c r="T13" s="124"/>
      <c r="U13" s="124"/>
      <c r="V13" s="124"/>
      <c r="W13" s="124"/>
      <c r="X13" s="124"/>
    </row>
    <row r="14" spans="1:42" x14ac:dyDescent="0.25">
      <c r="F14" s="27"/>
      <c r="G14" s="33"/>
      <c r="H14" s="33"/>
      <c r="I14" s="33"/>
      <c r="J14" s="33"/>
      <c r="K14" s="33"/>
      <c r="L14" s="33"/>
      <c r="M14" s="33"/>
      <c r="N14" s="33"/>
      <c r="O14" s="33"/>
      <c r="P14" s="33"/>
      <c r="Q14" s="27"/>
      <c r="R14" s="27"/>
      <c r="S14" s="49"/>
    </row>
    <row r="15" spans="1:42" x14ac:dyDescent="0.25">
      <c r="F15" s="27"/>
      <c r="G15" s="33"/>
      <c r="H15" s="33"/>
      <c r="I15" s="33"/>
      <c r="J15" s="33"/>
      <c r="K15" s="33"/>
      <c r="L15" s="33"/>
      <c r="M15" s="33"/>
      <c r="N15" s="33"/>
      <c r="O15" s="33"/>
      <c r="P15" s="33"/>
      <c r="Q15" s="27"/>
      <c r="R15" s="27"/>
      <c r="S15" s="49"/>
    </row>
    <row r="16" spans="1:42" x14ac:dyDescent="0.25">
      <c r="F16" s="27"/>
      <c r="G16" s="33"/>
      <c r="H16" s="33"/>
      <c r="I16" s="33"/>
      <c r="J16" s="33"/>
      <c r="K16" s="33"/>
      <c r="L16" s="33"/>
      <c r="M16" s="33"/>
      <c r="N16" s="33"/>
      <c r="O16" s="33"/>
      <c r="P16" s="33"/>
      <c r="Q16" s="27"/>
      <c r="R16" s="27"/>
      <c r="S16" s="49"/>
    </row>
    <row r="17" spans="6:19" x14ac:dyDescent="0.25">
      <c r="F17" s="27"/>
      <c r="G17" s="33"/>
      <c r="H17" s="33"/>
      <c r="I17" s="33"/>
      <c r="J17" s="33"/>
      <c r="K17" s="33"/>
      <c r="L17" s="33"/>
      <c r="M17" s="33"/>
      <c r="N17" s="33"/>
      <c r="O17" s="33"/>
      <c r="P17" s="33"/>
      <c r="Q17" s="27"/>
      <c r="R17" s="27"/>
      <c r="S17" s="49"/>
    </row>
    <row r="18" spans="6:19" x14ac:dyDescent="0.25">
      <c r="F18" s="27"/>
      <c r="G18" s="33"/>
      <c r="H18" s="33"/>
      <c r="I18" s="33"/>
      <c r="J18" s="33"/>
      <c r="K18" s="33"/>
      <c r="L18" s="33"/>
      <c r="M18" s="33"/>
      <c r="N18" s="33"/>
      <c r="O18" s="33"/>
      <c r="P18" s="33"/>
      <c r="Q18" s="27"/>
      <c r="R18" s="27"/>
      <c r="S18" s="49"/>
    </row>
    <row r="19" spans="6:19" x14ac:dyDescent="0.25">
      <c r="F19" s="27"/>
      <c r="G19" s="33"/>
      <c r="H19" s="33"/>
      <c r="I19" s="33"/>
      <c r="J19" s="33"/>
      <c r="K19" s="33"/>
      <c r="L19" s="33"/>
      <c r="M19" s="33"/>
      <c r="N19" s="33"/>
      <c r="O19" s="33"/>
      <c r="P19" s="33"/>
      <c r="Q19" s="27"/>
      <c r="R19" s="27"/>
      <c r="S19" s="49"/>
    </row>
    <row r="20" spans="6:19" x14ac:dyDescent="0.25">
      <c r="F20" s="27"/>
      <c r="G20" s="33"/>
      <c r="H20" s="33"/>
      <c r="I20" s="33"/>
      <c r="J20" s="33"/>
      <c r="K20" s="33"/>
      <c r="L20" s="33"/>
      <c r="M20" s="33"/>
      <c r="N20" s="33"/>
      <c r="O20" s="33"/>
      <c r="P20" s="33"/>
      <c r="Q20" s="27"/>
      <c r="R20" s="27"/>
      <c r="S20" s="49"/>
    </row>
    <row r="21" spans="6:19" x14ac:dyDescent="0.25">
      <c r="F21" s="27"/>
      <c r="G21" s="33"/>
      <c r="H21" s="33"/>
      <c r="I21" s="33"/>
      <c r="J21" s="33"/>
      <c r="K21" s="33"/>
      <c r="L21" s="33"/>
      <c r="M21" s="33"/>
      <c r="N21" s="33"/>
      <c r="O21" s="33"/>
      <c r="P21" s="33"/>
      <c r="Q21" s="27"/>
      <c r="R21" s="27"/>
      <c r="S21" s="49"/>
    </row>
    <row r="22" spans="6:19" x14ac:dyDescent="0.25">
      <c r="F22" s="27"/>
      <c r="G22" s="33"/>
      <c r="H22" s="33"/>
      <c r="I22" s="33"/>
      <c r="J22" s="33"/>
      <c r="K22" s="33"/>
      <c r="L22" s="33"/>
      <c r="M22" s="33"/>
      <c r="N22" s="33"/>
      <c r="O22" s="33"/>
      <c r="P22" s="33"/>
      <c r="Q22" s="27"/>
      <c r="R22" s="27"/>
      <c r="S22" s="49"/>
    </row>
    <row r="23" spans="6:19" x14ac:dyDescent="0.25">
      <c r="F23" s="27"/>
      <c r="G23" s="33"/>
      <c r="H23" s="33"/>
      <c r="I23" s="33"/>
      <c r="J23" s="33"/>
      <c r="K23" s="33"/>
      <c r="L23" s="33"/>
      <c r="M23" s="33"/>
      <c r="N23" s="33"/>
      <c r="O23" s="33"/>
      <c r="P23" s="33"/>
      <c r="Q23" s="27"/>
      <c r="R23" s="27"/>
      <c r="S23" s="49"/>
    </row>
    <row r="24" spans="6:19" x14ac:dyDescent="0.25">
      <c r="F24" s="27"/>
      <c r="G24" s="33"/>
      <c r="H24" s="33"/>
      <c r="I24" s="33"/>
      <c r="J24" s="33"/>
      <c r="K24" s="33"/>
      <c r="L24" s="33"/>
      <c r="M24" s="33"/>
      <c r="N24" s="33"/>
      <c r="O24" s="33"/>
      <c r="P24" s="33"/>
      <c r="Q24" s="27"/>
      <c r="R24" s="27"/>
      <c r="S24" s="49"/>
    </row>
    <row r="25" spans="6:19" x14ac:dyDescent="0.25">
      <c r="F25" s="27"/>
      <c r="G25" s="33"/>
      <c r="H25" s="33"/>
      <c r="I25" s="33"/>
      <c r="J25" s="33"/>
      <c r="K25" s="33"/>
      <c r="L25" s="33"/>
      <c r="M25" s="33"/>
      <c r="N25" s="33"/>
      <c r="O25" s="33"/>
      <c r="P25" s="33"/>
      <c r="Q25" s="27"/>
      <c r="R25" s="27"/>
      <c r="S25" s="49"/>
    </row>
    <row r="26" spans="6:19" x14ac:dyDescent="0.25">
      <c r="F26" s="27"/>
      <c r="G26" s="33"/>
      <c r="H26" s="33"/>
      <c r="I26" s="33"/>
      <c r="J26" s="33"/>
      <c r="K26" s="33"/>
      <c r="L26" s="33"/>
      <c r="M26" s="33"/>
      <c r="N26" s="33"/>
      <c r="O26" s="33"/>
      <c r="P26" s="33"/>
      <c r="Q26" s="27"/>
      <c r="R26" s="27"/>
      <c r="S26" s="49"/>
    </row>
    <row r="27" spans="6:19" x14ac:dyDescent="0.25">
      <c r="F27" s="27"/>
      <c r="G27" s="33"/>
      <c r="H27" s="33"/>
      <c r="I27" s="33"/>
      <c r="J27" s="33"/>
      <c r="K27" s="33"/>
      <c r="L27" s="33"/>
      <c r="M27" s="33"/>
      <c r="N27" s="33"/>
      <c r="O27" s="33"/>
      <c r="P27" s="33"/>
      <c r="Q27" s="27"/>
      <c r="R27" s="27"/>
      <c r="S27" s="49"/>
    </row>
    <row r="28" spans="6:19" x14ac:dyDescent="0.25">
      <c r="F28" s="27"/>
      <c r="G28" s="33"/>
      <c r="H28" s="33"/>
      <c r="I28" s="33"/>
      <c r="J28" s="33"/>
      <c r="K28" s="33"/>
      <c r="L28" s="33"/>
      <c r="M28" s="33"/>
      <c r="N28" s="33"/>
      <c r="O28" s="33"/>
      <c r="P28" s="33"/>
      <c r="Q28" s="27"/>
      <c r="R28" s="27"/>
      <c r="S28" s="49"/>
    </row>
    <row r="29" spans="6:19" x14ac:dyDescent="0.25">
      <c r="F29" s="27"/>
      <c r="G29" s="33"/>
      <c r="H29" s="33"/>
      <c r="I29" s="33"/>
      <c r="J29" s="33"/>
      <c r="K29" s="33"/>
      <c r="L29" s="33"/>
      <c r="M29" s="33"/>
      <c r="N29" s="33"/>
      <c r="O29" s="33"/>
      <c r="P29" s="33"/>
      <c r="Q29" s="27"/>
      <c r="R29" s="27"/>
      <c r="S29" s="49"/>
    </row>
    <row r="30" spans="6:19" x14ac:dyDescent="0.25">
      <c r="F30" s="27"/>
      <c r="G30" s="33"/>
      <c r="H30" s="33"/>
      <c r="I30" s="33"/>
      <c r="J30" s="33"/>
      <c r="K30" s="33"/>
      <c r="L30" s="33"/>
      <c r="M30" s="33"/>
      <c r="N30" s="33"/>
      <c r="O30" s="33"/>
      <c r="P30" s="33"/>
      <c r="Q30" s="27"/>
      <c r="R30" s="27"/>
      <c r="S30" s="49"/>
    </row>
    <row r="31" spans="6:19" x14ac:dyDescent="0.25">
      <c r="F31" s="27"/>
      <c r="G31" s="33"/>
      <c r="H31" s="33"/>
      <c r="I31" s="33"/>
      <c r="J31" s="33"/>
      <c r="K31" s="33"/>
      <c r="L31" s="33"/>
      <c r="M31" s="33"/>
      <c r="N31" s="33"/>
      <c r="O31" s="33"/>
      <c r="P31" s="33"/>
      <c r="Q31" s="27"/>
      <c r="R31" s="27"/>
      <c r="S31" s="49"/>
    </row>
    <row r="32" spans="6:19" x14ac:dyDescent="0.25">
      <c r="F32" s="27"/>
      <c r="G32" s="33"/>
      <c r="H32" s="33"/>
      <c r="I32" s="33"/>
      <c r="J32" s="33"/>
      <c r="K32" s="33"/>
      <c r="L32" s="33"/>
      <c r="M32" s="33"/>
      <c r="N32" s="33"/>
      <c r="O32" s="33"/>
      <c r="P32" s="33"/>
      <c r="Q32" s="27"/>
      <c r="R32" s="27"/>
      <c r="S32" s="49"/>
    </row>
    <row r="33" spans="6:19" x14ac:dyDescent="0.25">
      <c r="F33" s="27"/>
      <c r="G33" s="33"/>
      <c r="H33" s="33"/>
      <c r="I33" s="33"/>
      <c r="J33" s="33"/>
      <c r="K33" s="33"/>
      <c r="L33" s="33"/>
      <c r="M33" s="33"/>
      <c r="N33" s="33"/>
      <c r="O33" s="33"/>
      <c r="P33" s="33"/>
      <c r="Q33" s="27"/>
      <c r="R33" s="27"/>
      <c r="S33" s="49"/>
    </row>
    <row r="34" spans="6:19" x14ac:dyDescent="0.25">
      <c r="F34" s="27"/>
      <c r="G34" s="33"/>
      <c r="H34" s="33"/>
      <c r="I34" s="33"/>
      <c r="J34" s="33"/>
      <c r="K34" s="33"/>
      <c r="L34" s="33"/>
      <c r="M34" s="33"/>
      <c r="N34" s="33"/>
      <c r="O34" s="33"/>
      <c r="P34" s="33"/>
      <c r="Q34" s="27"/>
      <c r="R34" s="27"/>
      <c r="S34" s="49"/>
    </row>
    <row r="35" spans="6:19" x14ac:dyDescent="0.25">
      <c r="F35" s="27"/>
      <c r="G35" s="33"/>
      <c r="H35" s="33"/>
      <c r="I35" s="33"/>
      <c r="J35" s="33"/>
      <c r="K35" s="33"/>
      <c r="L35" s="33"/>
      <c r="M35" s="33"/>
      <c r="N35" s="33"/>
      <c r="O35" s="33"/>
      <c r="P35" s="33"/>
      <c r="Q35" s="27"/>
      <c r="R35" s="27"/>
      <c r="S35" s="49"/>
    </row>
    <row r="36" spans="6:19" x14ac:dyDescent="0.25">
      <c r="F36" s="27"/>
      <c r="G36" s="33"/>
      <c r="H36" s="33"/>
      <c r="I36" s="33"/>
      <c r="J36" s="33"/>
      <c r="K36" s="33"/>
      <c r="L36" s="33"/>
      <c r="M36" s="33"/>
      <c r="N36" s="33"/>
      <c r="O36" s="33"/>
      <c r="P36" s="33"/>
      <c r="Q36" s="27"/>
      <c r="R36" s="27"/>
      <c r="S36" s="49"/>
    </row>
    <row r="37" spans="6:19" x14ac:dyDescent="0.25">
      <c r="F37" s="27"/>
      <c r="G37" s="33"/>
      <c r="H37" s="33"/>
      <c r="I37" s="33"/>
      <c r="J37" s="33"/>
      <c r="K37" s="33"/>
      <c r="L37" s="33"/>
      <c r="M37" s="33"/>
      <c r="N37" s="33"/>
      <c r="O37" s="33"/>
      <c r="P37" s="33"/>
      <c r="Q37" s="27"/>
      <c r="R37" s="27"/>
      <c r="S37" s="49"/>
    </row>
    <row r="38" spans="6:19" x14ac:dyDescent="0.25">
      <c r="F38" s="27"/>
      <c r="G38" s="33"/>
      <c r="H38" s="33"/>
      <c r="I38" s="33"/>
      <c r="J38" s="33"/>
      <c r="K38" s="33"/>
      <c r="L38" s="33"/>
      <c r="M38" s="33"/>
      <c r="N38" s="33"/>
      <c r="O38" s="33"/>
      <c r="P38" s="33"/>
      <c r="Q38" s="27"/>
      <c r="R38" s="27"/>
      <c r="S38" s="49"/>
    </row>
    <row r="39" spans="6:19" x14ac:dyDescent="0.25">
      <c r="F39" s="27"/>
      <c r="G39" s="33"/>
      <c r="H39" s="33"/>
      <c r="I39" s="33"/>
      <c r="J39" s="33"/>
      <c r="K39" s="33"/>
      <c r="L39" s="33"/>
      <c r="M39" s="33"/>
      <c r="N39" s="33"/>
      <c r="O39" s="33"/>
      <c r="P39" s="33"/>
      <c r="Q39" s="27"/>
      <c r="R39" s="27"/>
      <c r="S39" s="49"/>
    </row>
    <row r="40" spans="6:19" x14ac:dyDescent="0.25">
      <c r="F40" s="27"/>
      <c r="G40" s="33"/>
      <c r="H40" s="33"/>
      <c r="I40" s="33"/>
      <c r="J40" s="33"/>
      <c r="K40" s="33"/>
      <c r="L40" s="33"/>
      <c r="M40" s="33"/>
      <c r="N40" s="33"/>
      <c r="O40" s="33"/>
      <c r="P40" s="33"/>
      <c r="Q40" s="27"/>
      <c r="R40" s="27"/>
      <c r="S40" s="49"/>
    </row>
    <row r="41" spans="6:19" x14ac:dyDescent="0.25">
      <c r="F41" s="27"/>
      <c r="G41" s="33"/>
      <c r="H41" s="33"/>
      <c r="I41" s="33"/>
      <c r="J41" s="33"/>
      <c r="K41" s="33"/>
      <c r="L41" s="33"/>
      <c r="M41" s="33"/>
      <c r="N41" s="33"/>
      <c r="O41" s="33"/>
      <c r="P41" s="33"/>
      <c r="Q41" s="27"/>
      <c r="R41" s="27"/>
      <c r="S41" s="49"/>
    </row>
    <row r="42" spans="6:19" x14ac:dyDescent="0.25">
      <c r="F42" s="27"/>
      <c r="G42" s="33"/>
      <c r="H42" s="33"/>
      <c r="I42" s="33"/>
      <c r="J42" s="33"/>
      <c r="K42" s="33"/>
      <c r="L42" s="33"/>
      <c r="M42" s="33"/>
      <c r="N42" s="33"/>
      <c r="O42" s="33"/>
      <c r="P42" s="33"/>
      <c r="Q42" s="27"/>
      <c r="R42" s="27"/>
      <c r="S42" s="49"/>
    </row>
    <row r="43" spans="6:19" x14ac:dyDescent="0.25">
      <c r="F43" s="27"/>
      <c r="G43" s="33"/>
      <c r="H43" s="33"/>
      <c r="I43" s="33"/>
      <c r="J43" s="33"/>
      <c r="K43" s="33"/>
      <c r="L43" s="33"/>
      <c r="M43" s="33"/>
      <c r="N43" s="33"/>
      <c r="O43" s="33"/>
      <c r="P43" s="33"/>
      <c r="Q43" s="27"/>
      <c r="R43" s="27"/>
      <c r="S43" s="49"/>
    </row>
    <row r="44" spans="6:19" x14ac:dyDescent="0.25">
      <c r="F44" s="27"/>
      <c r="G44" s="33"/>
      <c r="H44" s="33"/>
      <c r="I44" s="33"/>
      <c r="J44" s="33"/>
      <c r="K44" s="33"/>
      <c r="L44" s="33"/>
      <c r="M44" s="33"/>
      <c r="N44" s="33"/>
      <c r="O44" s="33"/>
      <c r="P44" s="33"/>
      <c r="Q44" s="27"/>
      <c r="R44" s="27"/>
      <c r="S44" s="49"/>
    </row>
    <row r="45" spans="6:19" x14ac:dyDescent="0.25">
      <c r="F45" s="27"/>
      <c r="G45" s="33"/>
      <c r="H45" s="33"/>
      <c r="I45" s="33"/>
      <c r="J45" s="33"/>
      <c r="K45" s="33"/>
      <c r="L45" s="33"/>
      <c r="M45" s="33"/>
      <c r="N45" s="33"/>
      <c r="O45" s="33"/>
      <c r="P45" s="33"/>
      <c r="Q45" s="27"/>
      <c r="R45" s="27"/>
      <c r="S45" s="49"/>
    </row>
    <row r="46" spans="6:19" x14ac:dyDescent="0.25">
      <c r="F46" s="27"/>
      <c r="G46" s="33"/>
      <c r="H46" s="33"/>
      <c r="I46" s="33"/>
      <c r="J46" s="33"/>
      <c r="K46" s="33"/>
      <c r="L46" s="33"/>
      <c r="M46" s="33"/>
      <c r="N46" s="33"/>
      <c r="O46" s="33"/>
      <c r="P46" s="33"/>
      <c r="Q46" s="27"/>
      <c r="R46" s="27"/>
      <c r="S46" s="49"/>
    </row>
    <row r="47" spans="6:19" x14ac:dyDescent="0.25">
      <c r="F47" s="27"/>
      <c r="G47" s="33"/>
      <c r="H47" s="33"/>
      <c r="I47" s="33"/>
      <c r="J47" s="33"/>
      <c r="K47" s="33"/>
      <c r="L47" s="33"/>
      <c r="M47" s="33"/>
      <c r="N47" s="33"/>
      <c r="O47" s="33"/>
      <c r="P47" s="33"/>
      <c r="Q47" s="27"/>
      <c r="R47" s="27"/>
      <c r="S47" s="49"/>
    </row>
    <row r="48" spans="6:19" x14ac:dyDescent="0.25">
      <c r="F48" s="27"/>
      <c r="G48" s="33"/>
      <c r="H48" s="33"/>
      <c r="I48" s="33"/>
      <c r="J48" s="33"/>
      <c r="K48" s="33"/>
      <c r="L48" s="33"/>
      <c r="M48" s="33"/>
      <c r="N48" s="33"/>
      <c r="O48" s="33"/>
      <c r="P48" s="33"/>
      <c r="Q48" s="27"/>
      <c r="R48" s="27"/>
      <c r="S48" s="49"/>
    </row>
    <row r="49" spans="6:19" x14ac:dyDescent="0.25">
      <c r="F49" s="27"/>
      <c r="G49" s="33"/>
      <c r="H49" s="33"/>
      <c r="I49" s="33"/>
      <c r="J49" s="33"/>
      <c r="K49" s="33"/>
      <c r="L49" s="33"/>
      <c r="M49" s="33"/>
      <c r="N49" s="33"/>
      <c r="O49" s="33"/>
      <c r="P49" s="33"/>
      <c r="Q49" s="27"/>
      <c r="R49" s="27"/>
      <c r="S49" s="49"/>
    </row>
    <row r="50" spans="6:19" x14ac:dyDescent="0.25">
      <c r="F50" s="27"/>
      <c r="G50" s="33"/>
      <c r="H50" s="33"/>
      <c r="I50" s="33"/>
      <c r="J50" s="33"/>
      <c r="K50" s="33"/>
      <c r="L50" s="33"/>
      <c r="M50" s="33"/>
      <c r="N50" s="33"/>
      <c r="O50" s="33"/>
      <c r="P50" s="33"/>
      <c r="Q50" s="27"/>
      <c r="R50" s="27"/>
      <c r="S50" s="49"/>
    </row>
    <row r="51" spans="6:19" x14ac:dyDescent="0.25">
      <c r="F51" s="27"/>
      <c r="G51" s="33"/>
      <c r="H51" s="33"/>
      <c r="I51" s="33"/>
      <c r="J51" s="33"/>
      <c r="K51" s="33"/>
      <c r="L51" s="33"/>
      <c r="M51" s="33"/>
      <c r="N51" s="33"/>
      <c r="O51" s="33"/>
      <c r="P51" s="33"/>
      <c r="Q51" s="27"/>
      <c r="R51" s="27"/>
      <c r="S51" s="49"/>
    </row>
    <row r="52" spans="6:19" x14ac:dyDescent="0.25">
      <c r="F52" s="27"/>
      <c r="G52" s="33"/>
      <c r="H52" s="33"/>
      <c r="I52" s="33"/>
      <c r="J52" s="33"/>
      <c r="K52" s="33"/>
      <c r="L52" s="33"/>
      <c r="M52" s="33"/>
      <c r="N52" s="33"/>
      <c r="O52" s="33"/>
      <c r="P52" s="33"/>
      <c r="Q52" s="27"/>
      <c r="R52" s="27"/>
      <c r="S52" s="49"/>
    </row>
    <row r="53" spans="6:19" x14ac:dyDescent="0.25">
      <c r="F53" s="27"/>
      <c r="G53" s="33"/>
      <c r="H53" s="33"/>
      <c r="I53" s="33"/>
      <c r="J53" s="33"/>
      <c r="K53" s="33"/>
      <c r="L53" s="33"/>
      <c r="M53" s="33"/>
      <c r="N53" s="33"/>
      <c r="O53" s="33"/>
      <c r="P53" s="33"/>
      <c r="Q53" s="27"/>
      <c r="R53" s="27"/>
      <c r="S53" s="49"/>
    </row>
    <row r="54" spans="6:19" x14ac:dyDescent="0.25">
      <c r="F54" s="27"/>
      <c r="G54" s="33"/>
      <c r="H54" s="33"/>
      <c r="I54" s="33"/>
      <c r="J54" s="33"/>
      <c r="K54" s="33"/>
      <c r="L54" s="33"/>
      <c r="M54" s="33"/>
      <c r="N54" s="33"/>
      <c r="O54" s="33"/>
      <c r="P54" s="33"/>
      <c r="Q54" s="27"/>
      <c r="R54" s="27"/>
      <c r="S54" s="49"/>
    </row>
    <row r="55" spans="6:19" x14ac:dyDescent="0.25">
      <c r="F55" s="27"/>
      <c r="G55" s="33"/>
      <c r="H55" s="33"/>
      <c r="I55" s="33"/>
      <c r="J55" s="33"/>
      <c r="K55" s="33"/>
      <c r="L55" s="33"/>
      <c r="M55" s="33"/>
      <c r="N55" s="33"/>
      <c r="O55" s="33"/>
      <c r="P55" s="33"/>
      <c r="Q55" s="27"/>
      <c r="R55" s="27"/>
      <c r="S55" s="49"/>
    </row>
    <row r="56" spans="6:19" x14ac:dyDescent="0.25">
      <c r="F56" s="27"/>
      <c r="G56" s="33"/>
      <c r="H56" s="33"/>
      <c r="I56" s="33"/>
      <c r="J56" s="33"/>
      <c r="K56" s="33"/>
      <c r="L56" s="33"/>
      <c r="M56" s="33"/>
      <c r="N56" s="33"/>
      <c r="O56" s="33"/>
      <c r="P56" s="33"/>
      <c r="Q56" s="27"/>
      <c r="R56" s="27"/>
      <c r="S56" s="49"/>
    </row>
    <row r="57" spans="6:19" x14ac:dyDescent="0.25">
      <c r="F57" s="27"/>
      <c r="G57" s="33"/>
      <c r="H57" s="33"/>
      <c r="I57" s="33"/>
      <c r="J57" s="33"/>
      <c r="K57" s="33"/>
      <c r="L57" s="33"/>
      <c r="M57" s="33"/>
      <c r="N57" s="33"/>
      <c r="O57" s="33"/>
      <c r="P57" s="33"/>
      <c r="Q57" s="27"/>
      <c r="R57" s="27"/>
      <c r="S57" s="49"/>
    </row>
    <row r="58" spans="6:19" x14ac:dyDescent="0.25">
      <c r="F58" s="27"/>
      <c r="G58" s="33"/>
      <c r="H58" s="33"/>
      <c r="I58" s="33"/>
      <c r="J58" s="33"/>
      <c r="K58" s="33"/>
      <c r="L58" s="33"/>
      <c r="M58" s="33"/>
      <c r="N58" s="33"/>
      <c r="O58" s="33"/>
      <c r="P58" s="33"/>
      <c r="Q58" s="27"/>
      <c r="R58" s="27"/>
      <c r="S58" s="49"/>
    </row>
    <row r="59" spans="6:19" x14ac:dyDescent="0.25">
      <c r="F59" s="27"/>
      <c r="G59" s="33"/>
      <c r="H59" s="33"/>
      <c r="I59" s="33"/>
      <c r="J59" s="33"/>
      <c r="K59" s="33"/>
      <c r="L59" s="33"/>
      <c r="M59" s="33"/>
      <c r="N59" s="33"/>
      <c r="O59" s="33"/>
      <c r="P59" s="33"/>
      <c r="Q59" s="27"/>
      <c r="R59" s="27"/>
      <c r="S59" s="49"/>
    </row>
    <row r="60" spans="6:19" x14ac:dyDescent="0.25">
      <c r="F60" s="27"/>
      <c r="G60" s="33"/>
      <c r="H60" s="33"/>
      <c r="I60" s="33"/>
      <c r="J60" s="33"/>
      <c r="K60" s="33"/>
      <c r="L60" s="33"/>
      <c r="M60" s="33"/>
      <c r="N60" s="33"/>
      <c r="O60" s="33"/>
      <c r="P60" s="33"/>
      <c r="Q60" s="27"/>
      <c r="R60" s="27"/>
      <c r="S60" s="49"/>
    </row>
    <row r="61" spans="6:19" x14ac:dyDescent="0.25">
      <c r="F61" s="27"/>
      <c r="G61" s="33"/>
      <c r="H61" s="33"/>
      <c r="I61" s="33"/>
      <c r="J61" s="33"/>
      <c r="K61" s="33"/>
      <c r="L61" s="33"/>
      <c r="M61" s="33"/>
      <c r="N61" s="33"/>
      <c r="O61" s="33"/>
      <c r="P61" s="33"/>
      <c r="Q61" s="27"/>
      <c r="R61" s="27"/>
      <c r="S61" s="49"/>
    </row>
    <row r="62" spans="6:19" x14ac:dyDescent="0.25">
      <c r="F62" s="27"/>
      <c r="G62" s="33"/>
      <c r="H62" s="33"/>
      <c r="I62" s="33"/>
      <c r="J62" s="33"/>
      <c r="K62" s="33"/>
      <c r="L62" s="33"/>
      <c r="M62" s="33"/>
      <c r="N62" s="33"/>
      <c r="O62" s="33"/>
      <c r="P62" s="33"/>
      <c r="Q62" s="27"/>
      <c r="R62" s="27"/>
      <c r="S62" s="49"/>
    </row>
    <row r="63" spans="6:19" x14ac:dyDescent="0.25">
      <c r="F63" s="27"/>
      <c r="G63" s="33"/>
      <c r="H63" s="33"/>
      <c r="I63" s="33"/>
      <c r="J63" s="33"/>
      <c r="K63" s="33"/>
      <c r="L63" s="33"/>
      <c r="M63" s="33"/>
      <c r="N63" s="33"/>
      <c r="O63" s="33"/>
      <c r="P63" s="33"/>
      <c r="Q63" s="27"/>
      <c r="R63" s="27"/>
      <c r="S63" s="49"/>
    </row>
    <row r="64" spans="6:19" x14ac:dyDescent="0.25">
      <c r="F64" s="27"/>
      <c r="G64" s="33"/>
      <c r="H64" s="33"/>
      <c r="I64" s="33"/>
      <c r="J64" s="33"/>
      <c r="K64" s="33"/>
      <c r="L64" s="33"/>
      <c r="M64" s="33"/>
      <c r="N64" s="33"/>
      <c r="O64" s="33"/>
      <c r="P64" s="33"/>
      <c r="Q64" s="27"/>
      <c r="R64" s="27"/>
      <c r="S64" s="49"/>
    </row>
    <row r="65" spans="6:19" x14ac:dyDescent="0.25">
      <c r="F65" s="27"/>
      <c r="G65" s="33"/>
      <c r="H65" s="33"/>
      <c r="I65" s="33"/>
      <c r="J65" s="33"/>
      <c r="K65" s="33"/>
      <c r="L65" s="33"/>
      <c r="M65" s="33"/>
      <c r="N65" s="33"/>
      <c r="O65" s="33"/>
      <c r="P65" s="33"/>
      <c r="Q65" s="27"/>
      <c r="R65" s="27"/>
      <c r="S65" s="49"/>
    </row>
    <row r="66" spans="6:19" x14ac:dyDescent="0.25">
      <c r="F66" s="27"/>
      <c r="G66" s="33"/>
      <c r="H66" s="33"/>
      <c r="I66" s="33"/>
      <c r="J66" s="33"/>
      <c r="K66" s="33"/>
      <c r="L66" s="33"/>
      <c r="M66" s="33"/>
      <c r="N66" s="33"/>
      <c r="O66" s="33"/>
      <c r="P66" s="33"/>
      <c r="Q66" s="27"/>
      <c r="R66" s="27"/>
      <c r="S66" s="49"/>
    </row>
    <row r="67" spans="6:19" x14ac:dyDescent="0.25">
      <c r="F67" s="27"/>
      <c r="G67" s="33"/>
      <c r="H67" s="33"/>
      <c r="I67" s="33"/>
      <c r="J67" s="33"/>
      <c r="K67" s="33"/>
      <c r="L67" s="33"/>
      <c r="M67" s="33"/>
      <c r="N67" s="33"/>
      <c r="O67" s="33"/>
      <c r="P67" s="33"/>
      <c r="Q67" s="27"/>
      <c r="R67" s="27"/>
      <c r="S67" s="49"/>
    </row>
    <row r="68" spans="6:19" x14ac:dyDescent="0.25">
      <c r="F68" s="27"/>
      <c r="G68" s="33"/>
      <c r="H68" s="33"/>
      <c r="I68" s="33"/>
      <c r="J68" s="33"/>
      <c r="K68" s="33"/>
      <c r="L68" s="33"/>
      <c r="M68" s="33"/>
      <c r="N68" s="33"/>
      <c r="O68" s="33"/>
      <c r="P68" s="33"/>
      <c r="Q68" s="27"/>
      <c r="R68" s="27"/>
      <c r="S68" s="49"/>
    </row>
    <row r="69" spans="6:19" x14ac:dyDescent="0.25">
      <c r="F69" s="27"/>
      <c r="G69" s="33"/>
      <c r="H69" s="33"/>
      <c r="I69" s="33"/>
      <c r="J69" s="33"/>
      <c r="K69" s="33"/>
      <c r="L69" s="33"/>
      <c r="M69" s="33"/>
      <c r="N69" s="33"/>
      <c r="O69" s="33"/>
      <c r="P69" s="33"/>
      <c r="Q69" s="27"/>
      <c r="R69" s="27"/>
      <c r="S69" s="49"/>
    </row>
    <row r="70" spans="6:19" x14ac:dyDescent="0.25">
      <c r="F70" s="27"/>
      <c r="G70" s="33"/>
      <c r="H70" s="33"/>
      <c r="I70" s="33"/>
      <c r="J70" s="33"/>
      <c r="K70" s="33"/>
      <c r="L70" s="33"/>
      <c r="M70" s="33"/>
      <c r="N70" s="33"/>
      <c r="O70" s="33"/>
      <c r="P70" s="33"/>
      <c r="Q70" s="27"/>
      <c r="R70" s="27"/>
      <c r="S70" s="49"/>
    </row>
    <row r="71" spans="6:19" x14ac:dyDescent="0.25">
      <c r="F71" s="27"/>
      <c r="G71" s="33"/>
      <c r="H71" s="33"/>
      <c r="I71" s="33"/>
      <c r="J71" s="33"/>
      <c r="K71" s="33"/>
      <c r="L71" s="33"/>
      <c r="M71" s="33"/>
      <c r="N71" s="33"/>
      <c r="O71" s="33"/>
      <c r="P71" s="33"/>
      <c r="Q71" s="27"/>
      <c r="R71" s="27"/>
      <c r="S71" s="49"/>
    </row>
    <row r="72" spans="6:19" x14ac:dyDescent="0.25">
      <c r="F72" s="27"/>
      <c r="G72" s="33"/>
      <c r="H72" s="33"/>
      <c r="I72" s="33"/>
      <c r="J72" s="33"/>
      <c r="K72" s="33"/>
      <c r="L72" s="33"/>
      <c r="M72" s="33"/>
      <c r="N72" s="33"/>
      <c r="O72" s="33"/>
      <c r="P72" s="33"/>
      <c r="Q72" s="27"/>
      <c r="R72" s="27"/>
      <c r="S72" s="49"/>
    </row>
    <row r="73" spans="6:19" x14ac:dyDescent="0.25">
      <c r="F73" s="27"/>
      <c r="G73" s="33"/>
      <c r="H73" s="33"/>
      <c r="I73" s="33"/>
      <c r="J73" s="33"/>
      <c r="K73" s="33"/>
      <c r="L73" s="33"/>
      <c r="M73" s="33"/>
      <c r="N73" s="33"/>
      <c r="O73" s="33"/>
      <c r="P73" s="33"/>
      <c r="Q73" s="27"/>
      <c r="R73" s="27"/>
      <c r="S73" s="49"/>
    </row>
    <row r="74" spans="6:19" x14ac:dyDescent="0.25">
      <c r="F74" s="27"/>
      <c r="G74" s="33"/>
      <c r="H74" s="33"/>
      <c r="I74" s="33"/>
      <c r="J74" s="33"/>
      <c r="K74" s="33"/>
      <c r="L74" s="33"/>
      <c r="M74" s="33"/>
      <c r="N74" s="33"/>
      <c r="O74" s="33"/>
      <c r="P74" s="33"/>
      <c r="Q74" s="27"/>
      <c r="R74" s="27"/>
      <c r="S74" s="49"/>
    </row>
    <row r="75" spans="6:19" x14ac:dyDescent="0.25">
      <c r="F75" s="27"/>
      <c r="G75" s="33"/>
      <c r="H75" s="33"/>
      <c r="I75" s="33"/>
      <c r="J75" s="33"/>
      <c r="K75" s="33"/>
      <c r="L75" s="33"/>
      <c r="M75" s="33"/>
      <c r="N75" s="33"/>
      <c r="O75" s="33"/>
      <c r="P75" s="33"/>
      <c r="Q75" s="27"/>
      <c r="R75" s="27"/>
      <c r="S75" s="49"/>
    </row>
    <row r="76" spans="6:19" x14ac:dyDescent="0.25">
      <c r="F76" s="27"/>
      <c r="G76" s="33"/>
      <c r="H76" s="33"/>
      <c r="I76" s="33"/>
      <c r="J76" s="33"/>
      <c r="K76" s="33"/>
      <c r="L76" s="33"/>
      <c r="M76" s="33"/>
      <c r="N76" s="33"/>
      <c r="O76" s="33"/>
      <c r="P76" s="33"/>
      <c r="Q76" s="27"/>
      <c r="R76" s="27"/>
      <c r="S76" s="49"/>
    </row>
    <row r="77" spans="6:19" x14ac:dyDescent="0.25">
      <c r="F77" s="27"/>
      <c r="G77" s="33"/>
      <c r="H77" s="33"/>
      <c r="I77" s="33"/>
      <c r="J77" s="33"/>
      <c r="K77" s="33"/>
      <c r="L77" s="33"/>
      <c r="M77" s="33"/>
      <c r="N77" s="33"/>
      <c r="O77" s="33"/>
      <c r="P77" s="33"/>
      <c r="Q77" s="27"/>
      <c r="R77" s="27"/>
      <c r="S77" s="49"/>
    </row>
    <row r="78" spans="6:19" x14ac:dyDescent="0.25">
      <c r="F78" s="27"/>
      <c r="G78" s="33"/>
      <c r="H78" s="33"/>
      <c r="I78" s="33"/>
      <c r="J78" s="33"/>
      <c r="K78" s="33"/>
      <c r="L78" s="33"/>
      <c r="M78" s="33"/>
      <c r="N78" s="33"/>
      <c r="O78" s="33"/>
      <c r="P78" s="33"/>
      <c r="Q78" s="27"/>
      <c r="R78" s="27"/>
      <c r="S78" s="49"/>
    </row>
    <row r="79" spans="6:19" x14ac:dyDescent="0.25">
      <c r="F79" s="27"/>
      <c r="G79" s="33"/>
      <c r="H79" s="33"/>
      <c r="I79" s="33"/>
      <c r="J79" s="33"/>
      <c r="K79" s="33"/>
      <c r="L79" s="33"/>
      <c r="M79" s="33"/>
      <c r="N79" s="33"/>
      <c r="O79" s="33"/>
      <c r="P79" s="33"/>
      <c r="Q79" s="27"/>
      <c r="R79" s="27"/>
      <c r="S79" s="49"/>
    </row>
    <row r="80" spans="6:19" x14ac:dyDescent="0.25">
      <c r="F80" s="27"/>
      <c r="G80" s="33"/>
      <c r="H80" s="33"/>
      <c r="I80" s="33"/>
      <c r="J80" s="33"/>
      <c r="K80" s="33"/>
      <c r="L80" s="33"/>
      <c r="M80" s="33"/>
      <c r="N80" s="33"/>
      <c r="O80" s="33"/>
      <c r="P80" s="33"/>
      <c r="Q80" s="27"/>
      <c r="R80" s="27"/>
      <c r="S80" s="49"/>
    </row>
    <row r="81" spans="6:19" x14ac:dyDescent="0.25">
      <c r="F81" s="27"/>
      <c r="G81" s="33"/>
      <c r="H81" s="33"/>
      <c r="I81" s="33"/>
      <c r="J81" s="33"/>
      <c r="K81" s="33"/>
      <c r="L81" s="33"/>
      <c r="M81" s="33"/>
      <c r="N81" s="33"/>
      <c r="O81" s="33"/>
      <c r="P81" s="33"/>
      <c r="Q81" s="27"/>
      <c r="R81" s="27"/>
      <c r="S81" s="49"/>
    </row>
    <row r="82" spans="6:19" x14ac:dyDescent="0.25">
      <c r="F82" s="27"/>
      <c r="G82" s="33"/>
      <c r="H82" s="33"/>
      <c r="I82" s="33"/>
      <c r="J82" s="33"/>
      <c r="K82" s="33"/>
      <c r="L82" s="33"/>
      <c r="M82" s="33"/>
      <c r="N82" s="33"/>
      <c r="O82" s="33"/>
      <c r="P82" s="33"/>
      <c r="Q82" s="27"/>
      <c r="R82" s="27"/>
      <c r="S82" s="49"/>
    </row>
    <row r="83" spans="6:19" x14ac:dyDescent="0.25">
      <c r="F83" s="27"/>
      <c r="G83" s="33"/>
      <c r="H83" s="33"/>
      <c r="I83" s="33"/>
      <c r="J83" s="33"/>
      <c r="K83" s="33"/>
      <c r="L83" s="33"/>
      <c r="M83" s="33"/>
      <c r="N83" s="33"/>
      <c r="O83" s="33"/>
      <c r="P83" s="33"/>
      <c r="Q83" s="27"/>
      <c r="R83" s="27"/>
      <c r="S83" s="49"/>
    </row>
    <row r="84" spans="6:19" x14ac:dyDescent="0.25">
      <c r="F84" s="27"/>
      <c r="G84" s="33"/>
      <c r="H84" s="33"/>
      <c r="I84" s="33"/>
      <c r="J84" s="33"/>
      <c r="K84" s="33"/>
      <c r="L84" s="33"/>
      <c r="M84" s="33"/>
      <c r="N84" s="33"/>
      <c r="O84" s="33"/>
      <c r="P84" s="33"/>
      <c r="Q84" s="27"/>
      <c r="R84" s="27"/>
      <c r="S84" s="49"/>
    </row>
    <row r="85" spans="6:19" x14ac:dyDescent="0.25">
      <c r="F85" s="27"/>
      <c r="G85" s="33"/>
      <c r="H85" s="33"/>
      <c r="I85" s="33"/>
      <c r="J85" s="33"/>
      <c r="K85" s="33"/>
      <c r="L85" s="33"/>
      <c r="M85" s="33"/>
      <c r="N85" s="33"/>
      <c r="O85" s="33"/>
      <c r="P85" s="33"/>
      <c r="Q85" s="27"/>
      <c r="R85" s="27"/>
      <c r="S85" s="49"/>
    </row>
    <row r="86" spans="6:19" x14ac:dyDescent="0.25">
      <c r="F86" s="27"/>
      <c r="G86" s="33"/>
      <c r="H86" s="33"/>
      <c r="I86" s="33"/>
      <c r="J86" s="33"/>
      <c r="K86" s="33"/>
      <c r="L86" s="33"/>
      <c r="M86" s="33"/>
      <c r="N86" s="33"/>
      <c r="O86" s="33"/>
      <c r="P86" s="33"/>
      <c r="Q86" s="27"/>
      <c r="R86" s="27"/>
      <c r="S86" s="49"/>
    </row>
    <row r="87" spans="6:19" x14ac:dyDescent="0.25">
      <c r="F87" s="27"/>
      <c r="G87" s="33"/>
      <c r="H87" s="33"/>
      <c r="I87" s="33"/>
      <c r="J87" s="33"/>
      <c r="K87" s="33"/>
      <c r="L87" s="33"/>
      <c r="M87" s="33"/>
      <c r="N87" s="33"/>
      <c r="O87" s="33"/>
      <c r="P87" s="33"/>
      <c r="Q87" s="27"/>
      <c r="R87" s="27"/>
      <c r="S87" s="49"/>
    </row>
    <row r="88" spans="6:19" x14ac:dyDescent="0.25">
      <c r="F88" s="27"/>
      <c r="G88" s="33"/>
      <c r="H88" s="33"/>
      <c r="I88" s="33"/>
      <c r="J88" s="33"/>
      <c r="K88" s="33"/>
      <c r="L88" s="33"/>
      <c r="M88" s="33"/>
      <c r="N88" s="33"/>
      <c r="O88" s="33"/>
      <c r="P88" s="33"/>
      <c r="Q88" s="27"/>
      <c r="R88" s="27"/>
      <c r="S88" s="49"/>
    </row>
    <row r="89" spans="6:19" x14ac:dyDescent="0.25">
      <c r="F89" s="27"/>
      <c r="G89" s="33"/>
      <c r="H89" s="33"/>
      <c r="I89" s="33"/>
      <c r="J89" s="33"/>
      <c r="K89" s="33"/>
      <c r="L89" s="33"/>
      <c r="M89" s="33"/>
      <c r="N89" s="33"/>
      <c r="O89" s="33"/>
      <c r="P89" s="33"/>
      <c r="Q89" s="27"/>
      <c r="R89" s="27"/>
      <c r="S89" s="49"/>
    </row>
    <row r="90" spans="6:19" x14ac:dyDescent="0.25">
      <c r="F90" s="27"/>
      <c r="G90" s="33"/>
      <c r="H90" s="33"/>
      <c r="I90" s="33"/>
      <c r="J90" s="33"/>
      <c r="K90" s="33"/>
      <c r="L90" s="33"/>
      <c r="M90" s="33"/>
      <c r="N90" s="33"/>
      <c r="O90" s="33"/>
      <c r="P90" s="33"/>
      <c r="Q90" s="27"/>
      <c r="R90" s="27"/>
      <c r="S90" s="49"/>
    </row>
    <row r="91" spans="6:19" x14ac:dyDescent="0.25">
      <c r="F91" s="27"/>
      <c r="G91" s="33"/>
      <c r="H91" s="33"/>
      <c r="I91" s="33"/>
      <c r="J91" s="33"/>
      <c r="K91" s="33"/>
      <c r="L91" s="33"/>
      <c r="M91" s="33"/>
      <c r="N91" s="33"/>
      <c r="O91" s="33"/>
      <c r="P91" s="33"/>
      <c r="Q91" s="27"/>
      <c r="R91" s="27"/>
      <c r="S91" s="49"/>
    </row>
    <row r="92" spans="6:19" x14ac:dyDescent="0.25">
      <c r="F92" s="27"/>
      <c r="G92" s="33"/>
      <c r="H92" s="33"/>
      <c r="I92" s="33"/>
      <c r="J92" s="33"/>
      <c r="K92" s="33"/>
      <c r="L92" s="33"/>
      <c r="M92" s="33"/>
      <c r="N92" s="33"/>
      <c r="O92" s="33"/>
      <c r="P92" s="33"/>
      <c r="Q92" s="27"/>
      <c r="R92" s="27"/>
      <c r="S92" s="49"/>
    </row>
    <row r="93" spans="6:19" x14ac:dyDescent="0.25">
      <c r="F93" s="27"/>
      <c r="G93" s="33"/>
      <c r="H93" s="33"/>
      <c r="I93" s="33"/>
      <c r="J93" s="33"/>
      <c r="K93" s="33"/>
      <c r="L93" s="33"/>
      <c r="M93" s="33"/>
      <c r="N93" s="33"/>
      <c r="O93" s="33"/>
      <c r="P93" s="33"/>
      <c r="Q93" s="27"/>
      <c r="R93" s="27"/>
      <c r="S93" s="49"/>
    </row>
    <row r="94" spans="6:19" x14ac:dyDescent="0.25">
      <c r="F94" s="27"/>
      <c r="G94" s="33"/>
      <c r="H94" s="33"/>
      <c r="I94" s="33"/>
      <c r="J94" s="33"/>
      <c r="K94" s="33"/>
      <c r="L94" s="33"/>
      <c r="M94" s="33"/>
      <c r="N94" s="33"/>
      <c r="O94" s="33"/>
      <c r="P94" s="33"/>
      <c r="Q94" s="27"/>
      <c r="R94" s="27"/>
      <c r="S94" s="49"/>
    </row>
    <row r="95" spans="6:19" x14ac:dyDescent="0.25">
      <c r="F95" s="27"/>
      <c r="G95" s="33"/>
      <c r="H95" s="33"/>
      <c r="I95" s="33"/>
      <c r="J95" s="33"/>
      <c r="K95" s="33"/>
      <c r="L95" s="33"/>
      <c r="M95" s="33"/>
      <c r="N95" s="33"/>
      <c r="O95" s="33"/>
      <c r="P95" s="33"/>
      <c r="Q95" s="27"/>
      <c r="R95" s="27"/>
      <c r="S95" s="49"/>
    </row>
    <row r="96" spans="6:19" x14ac:dyDescent="0.25">
      <c r="F96" s="27"/>
      <c r="G96" s="33"/>
      <c r="H96" s="33"/>
      <c r="I96" s="33"/>
      <c r="J96" s="33"/>
      <c r="K96" s="33"/>
      <c r="L96" s="33"/>
      <c r="M96" s="33"/>
      <c r="N96" s="33"/>
      <c r="O96" s="33"/>
      <c r="P96" s="33"/>
      <c r="Q96" s="27"/>
      <c r="R96" s="27"/>
      <c r="S96" s="49"/>
    </row>
    <row r="97" spans="6:19" x14ac:dyDescent="0.25">
      <c r="F97" s="27"/>
      <c r="G97" s="33"/>
      <c r="H97" s="33"/>
      <c r="I97" s="33"/>
      <c r="J97" s="33"/>
      <c r="K97" s="33"/>
      <c r="L97" s="33"/>
      <c r="M97" s="33"/>
      <c r="N97" s="33"/>
      <c r="O97" s="33"/>
      <c r="P97" s="33"/>
      <c r="Q97" s="27"/>
      <c r="R97" s="27"/>
      <c r="S97" s="49"/>
    </row>
    <row r="98" spans="6:19" x14ac:dyDescent="0.25">
      <c r="F98" s="27"/>
      <c r="G98" s="33"/>
      <c r="H98" s="33"/>
      <c r="I98" s="33"/>
      <c r="J98" s="33"/>
      <c r="K98" s="33"/>
      <c r="L98" s="33"/>
      <c r="M98" s="33"/>
      <c r="N98" s="33"/>
      <c r="O98" s="33"/>
      <c r="P98" s="33"/>
      <c r="Q98" s="27"/>
      <c r="R98" s="27"/>
      <c r="S98" s="49"/>
    </row>
    <row r="99" spans="6:19" x14ac:dyDescent="0.25">
      <c r="F99" s="27"/>
      <c r="G99" s="33"/>
      <c r="H99" s="33"/>
      <c r="I99" s="33"/>
      <c r="J99" s="33"/>
      <c r="K99" s="33"/>
      <c r="L99" s="33"/>
      <c r="M99" s="33"/>
      <c r="N99" s="33"/>
      <c r="O99" s="33"/>
      <c r="P99" s="33"/>
      <c r="Q99" s="27"/>
      <c r="R99" s="27"/>
      <c r="S99" s="49"/>
    </row>
    <row r="100" spans="6:19" x14ac:dyDescent="0.25">
      <c r="F100" s="27"/>
      <c r="G100" s="33"/>
      <c r="H100" s="33"/>
      <c r="I100" s="33"/>
      <c r="J100" s="33"/>
      <c r="K100" s="33"/>
      <c r="L100" s="33"/>
      <c r="M100" s="33"/>
      <c r="N100" s="33"/>
      <c r="O100" s="33"/>
      <c r="P100" s="33"/>
      <c r="Q100" s="27"/>
      <c r="R100" s="27"/>
      <c r="S100" s="49"/>
    </row>
    <row r="101" spans="6:19" x14ac:dyDescent="0.25">
      <c r="F101" s="27"/>
      <c r="G101" s="33"/>
      <c r="H101" s="33"/>
      <c r="I101" s="33"/>
      <c r="J101" s="33"/>
      <c r="K101" s="33"/>
      <c r="L101" s="33"/>
      <c r="M101" s="33"/>
      <c r="N101" s="33"/>
      <c r="O101" s="33"/>
      <c r="P101" s="33"/>
      <c r="Q101" s="27"/>
      <c r="R101" s="27"/>
      <c r="S101" s="49"/>
    </row>
    <row r="102" spans="6:19" x14ac:dyDescent="0.25">
      <c r="F102" s="27"/>
      <c r="G102" s="33"/>
      <c r="H102" s="33"/>
      <c r="I102" s="33"/>
      <c r="J102" s="33"/>
      <c r="K102" s="33"/>
      <c r="L102" s="33"/>
      <c r="M102" s="33"/>
      <c r="N102" s="33"/>
      <c r="O102" s="33"/>
      <c r="P102" s="33"/>
      <c r="Q102" s="27"/>
      <c r="R102" s="27"/>
      <c r="S102" s="49"/>
    </row>
    <row r="103" spans="6:19" x14ac:dyDescent="0.25">
      <c r="F103" s="27"/>
      <c r="G103" s="33"/>
      <c r="H103" s="33"/>
      <c r="I103" s="33"/>
      <c r="J103" s="33"/>
      <c r="K103" s="33"/>
      <c r="L103" s="33"/>
      <c r="M103" s="33"/>
      <c r="N103" s="33"/>
      <c r="O103" s="33"/>
      <c r="P103" s="33"/>
      <c r="Q103" s="27"/>
      <c r="R103" s="27"/>
      <c r="S103" s="49"/>
    </row>
    <row r="104" spans="6:19" x14ac:dyDescent="0.25">
      <c r="F104" s="27"/>
      <c r="G104" s="33"/>
      <c r="H104" s="33"/>
      <c r="I104" s="33"/>
      <c r="J104" s="33"/>
      <c r="K104" s="33"/>
      <c r="L104" s="33"/>
      <c r="M104" s="33"/>
      <c r="N104" s="33"/>
      <c r="O104" s="33"/>
      <c r="P104" s="33"/>
      <c r="Q104" s="27"/>
      <c r="R104" s="27"/>
      <c r="S104" s="49"/>
    </row>
    <row r="105" spans="6:19" x14ac:dyDescent="0.25">
      <c r="F105" s="27"/>
      <c r="G105" s="33"/>
      <c r="H105" s="33"/>
      <c r="I105" s="33"/>
      <c r="J105" s="33"/>
      <c r="K105" s="33"/>
      <c r="L105" s="33"/>
      <c r="M105" s="33"/>
      <c r="N105" s="33"/>
      <c r="O105" s="33"/>
      <c r="P105" s="33"/>
      <c r="Q105" s="27"/>
      <c r="R105" s="27"/>
      <c r="S105" s="49"/>
    </row>
    <row r="106" spans="6:19" x14ac:dyDescent="0.25">
      <c r="F106" s="27"/>
      <c r="G106" s="33"/>
      <c r="H106" s="33"/>
      <c r="I106" s="33"/>
      <c r="J106" s="33"/>
      <c r="K106" s="33"/>
      <c r="L106" s="33"/>
      <c r="M106" s="33"/>
      <c r="N106" s="33"/>
      <c r="O106" s="33"/>
      <c r="P106" s="33"/>
      <c r="Q106" s="27"/>
      <c r="R106" s="27"/>
      <c r="S106" s="49"/>
    </row>
    <row r="107" spans="6:19" x14ac:dyDescent="0.25">
      <c r="F107" s="27"/>
      <c r="G107" s="33"/>
      <c r="H107" s="33"/>
      <c r="I107" s="33"/>
      <c r="J107" s="33"/>
      <c r="K107" s="33"/>
      <c r="L107" s="33"/>
      <c r="M107" s="33"/>
      <c r="N107" s="33"/>
      <c r="O107" s="33"/>
      <c r="P107" s="33"/>
      <c r="Q107" s="27"/>
      <c r="R107" s="27"/>
      <c r="S107" s="49"/>
    </row>
    <row r="108" spans="6:19" x14ac:dyDescent="0.25">
      <c r="F108" s="27"/>
      <c r="G108" s="33"/>
      <c r="H108" s="33"/>
      <c r="I108" s="33"/>
      <c r="J108" s="33"/>
      <c r="K108" s="33"/>
      <c r="L108" s="33"/>
      <c r="M108" s="33"/>
      <c r="N108" s="33"/>
      <c r="O108" s="33"/>
      <c r="P108" s="33"/>
      <c r="Q108" s="27"/>
      <c r="R108" s="27"/>
      <c r="S108" s="49"/>
    </row>
    <row r="109" spans="6:19" x14ac:dyDescent="0.25">
      <c r="G109" s="16"/>
      <c r="H109" s="16"/>
      <c r="I109" s="16"/>
      <c r="J109" s="16"/>
      <c r="K109" s="16"/>
      <c r="L109" s="16"/>
      <c r="M109" s="16"/>
      <c r="N109" s="16"/>
      <c r="O109" s="16"/>
      <c r="P109" s="16"/>
    </row>
    <row r="110" spans="6:19" x14ac:dyDescent="0.25">
      <c r="G110" s="16"/>
      <c r="H110" s="16"/>
      <c r="I110" s="16"/>
      <c r="J110" s="16"/>
      <c r="K110" s="16"/>
      <c r="L110" s="16"/>
      <c r="M110" s="16"/>
      <c r="N110" s="16"/>
      <c r="O110" s="16"/>
      <c r="P110" s="16"/>
    </row>
    <row r="111" spans="6:19" x14ac:dyDescent="0.25">
      <c r="G111" s="16"/>
      <c r="H111" s="16"/>
      <c r="I111" s="16"/>
      <c r="J111" s="16"/>
      <c r="K111" s="16"/>
      <c r="L111" s="16"/>
      <c r="M111" s="16"/>
      <c r="N111" s="16"/>
      <c r="O111" s="16"/>
      <c r="P111" s="16"/>
    </row>
    <row r="112" spans="6:19" x14ac:dyDescent="0.25">
      <c r="G112" s="16"/>
      <c r="H112" s="16"/>
      <c r="I112" s="16"/>
      <c r="J112" s="16"/>
      <c r="K112" s="16"/>
      <c r="L112" s="16"/>
      <c r="M112" s="16"/>
      <c r="N112" s="16"/>
      <c r="O112" s="16"/>
      <c r="P112" s="16"/>
    </row>
    <row r="113" spans="7:16" x14ac:dyDescent="0.25">
      <c r="G113" s="16"/>
      <c r="H113" s="16"/>
      <c r="I113" s="16"/>
      <c r="J113" s="16"/>
      <c r="K113" s="16"/>
      <c r="L113" s="16"/>
      <c r="M113" s="16"/>
      <c r="N113" s="16"/>
      <c r="O113" s="16"/>
      <c r="P113" s="16"/>
    </row>
    <row r="114" spans="7:16" x14ac:dyDescent="0.25">
      <c r="G114" s="16"/>
      <c r="H114" s="16"/>
      <c r="I114" s="16"/>
      <c r="J114" s="16"/>
      <c r="K114" s="16"/>
      <c r="L114" s="16"/>
      <c r="M114" s="16"/>
      <c r="N114" s="16"/>
      <c r="O114" s="16"/>
      <c r="P114" s="16"/>
    </row>
    <row r="115" spans="7:16" x14ac:dyDescent="0.25">
      <c r="G115" s="16"/>
      <c r="H115" s="16"/>
      <c r="I115" s="16"/>
      <c r="J115" s="16"/>
      <c r="K115" s="16"/>
      <c r="L115" s="16"/>
      <c r="M115" s="16"/>
      <c r="N115" s="16"/>
      <c r="O115" s="16"/>
      <c r="P115" s="16"/>
    </row>
    <row r="116" spans="7:16" x14ac:dyDescent="0.25">
      <c r="G116" s="16"/>
      <c r="H116" s="16"/>
      <c r="I116" s="16"/>
      <c r="J116" s="16"/>
      <c r="K116" s="16"/>
      <c r="L116" s="16"/>
      <c r="M116" s="16"/>
      <c r="N116" s="16"/>
      <c r="O116" s="16"/>
      <c r="P116" s="16"/>
    </row>
    <row r="117" spans="7:16" x14ac:dyDescent="0.25">
      <c r="G117" s="16"/>
      <c r="H117" s="16"/>
      <c r="I117" s="16"/>
      <c r="J117" s="16"/>
      <c r="K117" s="16"/>
      <c r="L117" s="16"/>
      <c r="M117" s="16"/>
      <c r="N117" s="16"/>
      <c r="O117" s="16"/>
      <c r="P117" s="16"/>
    </row>
    <row r="118" spans="7:16" x14ac:dyDescent="0.25">
      <c r="G118" s="16"/>
      <c r="H118" s="16"/>
      <c r="I118" s="16"/>
      <c r="J118" s="16"/>
      <c r="K118" s="16"/>
      <c r="L118" s="16"/>
      <c r="M118" s="16"/>
      <c r="N118" s="16"/>
      <c r="O118" s="16"/>
      <c r="P118" s="16"/>
    </row>
    <row r="119" spans="7:16" x14ac:dyDescent="0.25">
      <c r="G119" s="16"/>
      <c r="H119" s="16"/>
      <c r="I119" s="16"/>
      <c r="J119" s="16"/>
      <c r="K119" s="16"/>
      <c r="L119" s="16"/>
      <c r="M119" s="16"/>
      <c r="N119" s="16"/>
      <c r="O119" s="16"/>
      <c r="P119" s="16"/>
    </row>
    <row r="120" spans="7:16" x14ac:dyDescent="0.25">
      <c r="G120" s="16"/>
      <c r="H120" s="16"/>
      <c r="I120" s="16"/>
      <c r="J120" s="16"/>
      <c r="K120" s="16"/>
      <c r="L120" s="16"/>
      <c r="M120" s="16"/>
      <c r="N120" s="16"/>
      <c r="O120" s="16"/>
      <c r="P120" s="16"/>
    </row>
    <row r="121" spans="7:16" x14ac:dyDescent="0.25">
      <c r="G121" s="16"/>
      <c r="H121" s="16"/>
      <c r="I121" s="16"/>
      <c r="J121" s="16"/>
      <c r="K121" s="16"/>
      <c r="L121" s="16"/>
      <c r="M121" s="16"/>
      <c r="N121" s="16"/>
      <c r="O121" s="16"/>
      <c r="P121" s="16"/>
    </row>
    <row r="122" spans="7:16" x14ac:dyDescent="0.25">
      <c r="G122" s="16"/>
      <c r="H122" s="16"/>
      <c r="I122" s="16"/>
      <c r="J122" s="16"/>
      <c r="K122" s="16"/>
      <c r="L122" s="16"/>
      <c r="M122" s="16"/>
      <c r="N122" s="16"/>
      <c r="O122" s="16"/>
      <c r="P122" s="16"/>
    </row>
    <row r="123" spans="7:16" x14ac:dyDescent="0.25">
      <c r="G123" s="16"/>
      <c r="H123" s="16"/>
      <c r="I123" s="16"/>
      <c r="J123" s="16"/>
      <c r="K123" s="16"/>
      <c r="L123" s="16"/>
      <c r="M123" s="16"/>
      <c r="N123" s="16"/>
      <c r="O123" s="16"/>
      <c r="P123" s="16"/>
    </row>
  </sheetData>
  <mergeCells count="3">
    <mergeCell ref="B2:D2"/>
    <mergeCell ref="A1:V1"/>
    <mergeCell ref="AF1:AK1"/>
  </mergeCells>
  <phoneticPr fontId="17" type="noConversion"/>
  <printOptions gridLines="1" gridLinesSet="0"/>
  <pageMargins left="0.98425196850393704" right="0" top="0.51181102362204722" bottom="0.31496062992125984" header="0.19685039370078741" footer="0.19685039370078741"/>
  <pageSetup paperSize="8" fitToWidth="2" orientation="landscape" r:id="rId1"/>
  <headerFooter alignWithMargins="0">
    <oddHeader>&amp;LCOUNTRY:        ESPAÑA</oddHeader>
    <oddFooter>&amp;R&amp;"Times,Normal"&amp;D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AP12"/>
  <sheetViews>
    <sheetView showZeros="0" zoomScale="85" zoomScaleNormal="85" workbookViewId="0">
      <pane xSplit="4" ySplit="2" topLeftCell="AA3" activePane="bottomRight" state="frozen"/>
      <selection activeCell="U16" sqref="U16"/>
      <selection pane="topRight" activeCell="U16" sqref="U16"/>
      <selection pane="bottomLeft" activeCell="U16" sqref="U16"/>
      <selection pane="bottomRight" activeCell="AP2" sqref="AP2"/>
    </sheetView>
  </sheetViews>
  <sheetFormatPr baseColWidth="10" defaultColWidth="10.28515625" defaultRowHeight="15" outlineLevelCol="1" x14ac:dyDescent="0.25"/>
  <cols>
    <col min="1" max="1" width="12.7109375" style="58" customWidth="1"/>
    <col min="2" max="2" width="4.140625" style="57" customWidth="1"/>
    <col min="3" max="3" width="26.85546875" style="57" bestFit="1" customWidth="1"/>
    <col min="4" max="4" width="14.5703125" style="57" customWidth="1"/>
    <col min="5" max="5" width="8.140625" style="521" bestFit="1" customWidth="1"/>
    <col min="6" max="10" width="6.28515625" style="25" hidden="1" customWidth="1" outlineLevel="1"/>
    <col min="11" max="11" width="6.7109375" style="25" bestFit="1" customWidth="1" collapsed="1"/>
    <col min="12" max="16" width="6.7109375" style="25" bestFit="1" customWidth="1"/>
    <col min="17" max="18" width="6.7109375" style="22" bestFit="1" customWidth="1"/>
    <col min="19" max="40" width="6.7109375" style="21" bestFit="1" customWidth="1"/>
    <col min="41" max="42" width="6.7109375" style="21" customWidth="1"/>
    <col min="43" max="16384" width="10.28515625" style="21"/>
  </cols>
  <sheetData>
    <row r="1" spans="1:42" s="28" customFormat="1" ht="30" customHeight="1" x14ac:dyDescent="0.2">
      <c r="A1" s="764" t="s">
        <v>529</v>
      </c>
      <c r="B1" s="764"/>
      <c r="C1" s="764"/>
      <c r="D1" s="764"/>
      <c r="E1" s="764"/>
      <c r="F1" s="764"/>
      <c r="G1" s="764"/>
      <c r="H1" s="764"/>
      <c r="I1" s="764"/>
      <c r="J1" s="764"/>
      <c r="K1" s="764"/>
      <c r="L1" s="764"/>
      <c r="M1" s="764"/>
      <c r="N1" s="764"/>
      <c r="O1" s="764"/>
      <c r="P1" s="764"/>
      <c r="Q1" s="764"/>
      <c r="R1" s="764"/>
      <c r="S1" s="764"/>
      <c r="T1" s="764"/>
      <c r="U1" s="764"/>
      <c r="AF1" s="446"/>
      <c r="AG1" s="763" t="s">
        <v>197</v>
      </c>
      <c r="AH1" s="763"/>
      <c r="AI1" s="763"/>
      <c r="AJ1" s="763"/>
      <c r="AK1" s="763"/>
    </row>
    <row r="2" spans="1:42" s="32" customFormat="1" ht="30" customHeight="1" x14ac:dyDescent="0.2">
      <c r="A2" s="580" t="s">
        <v>1129</v>
      </c>
      <c r="B2" s="761" t="s">
        <v>122</v>
      </c>
      <c r="C2" s="761"/>
      <c r="D2" s="761"/>
      <c r="E2" s="558" t="s">
        <v>121</v>
      </c>
      <c r="F2" s="5" t="s">
        <v>123</v>
      </c>
      <c r="G2" s="5" t="s">
        <v>124</v>
      </c>
      <c r="H2" s="5" t="s">
        <v>125</v>
      </c>
      <c r="I2" s="5" t="s">
        <v>126</v>
      </c>
      <c r="J2" s="5" t="s">
        <v>127</v>
      </c>
      <c r="K2" s="523" t="s">
        <v>128</v>
      </c>
      <c r="L2" s="523" t="s">
        <v>129</v>
      </c>
      <c r="M2" s="523" t="s">
        <v>130</v>
      </c>
      <c r="N2" s="523" t="s">
        <v>131</v>
      </c>
      <c r="O2" s="523" t="s">
        <v>132</v>
      </c>
      <c r="P2" s="523" t="s">
        <v>133</v>
      </c>
      <c r="Q2" s="523" t="s">
        <v>134</v>
      </c>
      <c r="R2" s="53">
        <v>1997</v>
      </c>
      <c r="S2" s="512">
        <v>1998</v>
      </c>
      <c r="T2" s="53">
        <v>1999</v>
      </c>
      <c r="U2" s="497">
        <v>2000</v>
      </c>
      <c r="V2" s="53">
        <v>2001</v>
      </c>
      <c r="W2" s="53">
        <v>2002</v>
      </c>
      <c r="X2" s="53">
        <v>2003</v>
      </c>
      <c r="Y2" s="53">
        <v>2004</v>
      </c>
      <c r="Z2" s="53">
        <v>2005</v>
      </c>
      <c r="AA2" s="53">
        <v>2006</v>
      </c>
      <c r="AB2" s="53">
        <v>2007</v>
      </c>
      <c r="AC2" s="53">
        <v>2008</v>
      </c>
      <c r="AD2" s="53">
        <v>2009</v>
      </c>
      <c r="AE2" s="53">
        <v>2010</v>
      </c>
      <c r="AF2" s="53">
        <v>2011</v>
      </c>
      <c r="AG2" s="53">
        <v>2012</v>
      </c>
      <c r="AH2" s="53">
        <v>2013</v>
      </c>
      <c r="AI2" s="53">
        <v>2014</v>
      </c>
      <c r="AJ2" s="627">
        <v>2015</v>
      </c>
      <c r="AK2" s="630">
        <v>2016</v>
      </c>
      <c r="AL2" s="657">
        <v>2017</v>
      </c>
      <c r="AM2" s="741">
        <v>2018</v>
      </c>
      <c r="AN2" s="744">
        <v>2019</v>
      </c>
      <c r="AO2" s="748">
        <v>2020</v>
      </c>
      <c r="AP2" s="749">
        <v>2021</v>
      </c>
    </row>
    <row r="3" spans="1:42" x14ac:dyDescent="0.25">
      <c r="E3" s="559"/>
    </row>
    <row r="4" spans="1:42" s="13" customFormat="1" x14ac:dyDescent="0.25">
      <c r="A4" s="171" t="s">
        <v>583</v>
      </c>
      <c r="B4" s="747" t="s">
        <v>164</v>
      </c>
      <c r="C4" s="61"/>
      <c r="D4" s="61"/>
      <c r="E4" s="560"/>
      <c r="F4" s="12">
        <f>F5+F6+F7+F8</f>
        <v>0</v>
      </c>
      <c r="G4" s="12">
        <f t="shared" ref="G4:Y4" si="0">G5+G6+G7+G8</f>
        <v>0</v>
      </c>
      <c r="H4" s="12">
        <f t="shared" si="0"/>
        <v>0</v>
      </c>
      <c r="I4" s="12">
        <f t="shared" si="0"/>
        <v>0</v>
      </c>
      <c r="J4" s="12">
        <f t="shared" si="0"/>
        <v>0</v>
      </c>
      <c r="K4" s="12">
        <f t="shared" si="0"/>
        <v>30959.676693890964</v>
      </c>
      <c r="L4" s="12">
        <f t="shared" si="0"/>
        <v>31358.28349946894</v>
      </c>
      <c r="M4" s="12">
        <f t="shared" si="0"/>
        <v>31495.908804569153</v>
      </c>
      <c r="N4" s="12">
        <f t="shared" si="0"/>
        <v>31543.4381963509</v>
      </c>
      <c r="O4" s="12">
        <f t="shared" si="0"/>
        <v>33914.761515797472</v>
      </c>
      <c r="P4" s="12">
        <f t="shared" si="0"/>
        <v>31085.103224461152</v>
      </c>
      <c r="Q4" s="12">
        <f t="shared" si="0"/>
        <v>33563.26683359997</v>
      </c>
      <c r="R4" s="12">
        <f t="shared" si="0"/>
        <v>33219.527641513021</v>
      </c>
      <c r="S4" s="12">
        <f t="shared" si="0"/>
        <v>31982.406226613879</v>
      </c>
      <c r="T4" s="12">
        <f t="shared" si="0"/>
        <v>34861.896243691175</v>
      </c>
      <c r="U4" s="12">
        <f t="shared" si="0"/>
        <v>37767.669533776221</v>
      </c>
      <c r="V4" s="12">
        <f t="shared" si="0"/>
        <v>37483.391535359136</v>
      </c>
      <c r="W4" s="12">
        <f t="shared" si="0"/>
        <v>37071.226098305837</v>
      </c>
      <c r="X4" s="12">
        <f t="shared" si="0"/>
        <v>38579.39974638469</v>
      </c>
      <c r="Y4" s="12">
        <f t="shared" si="0"/>
        <v>38362.065076110026</v>
      </c>
      <c r="Z4" s="12">
        <f t="shared" ref="Z4:AF4" si="1">Z5+Z6+Z7+Z8</f>
        <v>39403.389289774772</v>
      </c>
      <c r="AA4" s="12">
        <f t="shared" si="1"/>
        <v>38604.367515949125</v>
      </c>
      <c r="AB4" s="12">
        <f t="shared" si="1"/>
        <v>41132.724948853451</v>
      </c>
      <c r="AC4" s="12">
        <f t="shared" si="1"/>
        <v>36280.034841829118</v>
      </c>
      <c r="AD4" s="12">
        <f t="shared" si="1"/>
        <v>36627.196847402018</v>
      </c>
      <c r="AE4" s="12">
        <f t="shared" si="1"/>
        <v>34909.926207253979</v>
      </c>
      <c r="AF4" s="12">
        <f t="shared" si="1"/>
        <v>29337.403741435919</v>
      </c>
      <c r="AG4" s="12">
        <f t="shared" ref="AG4:AL4" si="2">AG5+AG6+AG7+AG8</f>
        <v>28024.823279013173</v>
      </c>
      <c r="AH4" s="12">
        <f t="shared" si="2"/>
        <v>27815.231132657438</v>
      </c>
      <c r="AI4" s="12">
        <f t="shared" si="2"/>
        <v>30144.362748350177</v>
      </c>
      <c r="AJ4" s="12">
        <f t="shared" si="2"/>
        <v>33505.911719359268</v>
      </c>
      <c r="AK4" s="12">
        <f t="shared" si="2"/>
        <v>35227.41782067631</v>
      </c>
      <c r="AL4" s="12">
        <f t="shared" si="2"/>
        <v>34715.469376422334</v>
      </c>
      <c r="AM4" s="12">
        <f t="shared" ref="AM4:AO4" si="3">AM5+AM6+AM7+AM8</f>
        <v>38209.357802790364</v>
      </c>
      <c r="AN4" s="12">
        <f t="shared" si="3"/>
        <v>42843.756365598805</v>
      </c>
      <c r="AO4" s="12">
        <f t="shared" si="3"/>
        <v>42806.153866041117</v>
      </c>
      <c r="AP4" s="12">
        <f t="shared" ref="AP4" si="4">AP5+AP6+AP7+AP8</f>
        <v>41972.784714463603</v>
      </c>
    </row>
    <row r="5" spans="1:42" s="13" customFormat="1" x14ac:dyDescent="0.25">
      <c r="A5" s="171" t="s">
        <v>584</v>
      </c>
      <c r="B5" s="35"/>
      <c r="C5" s="35" t="s">
        <v>195</v>
      </c>
      <c r="D5" s="35"/>
      <c r="E5" s="560"/>
      <c r="F5" s="16">
        <f>'3.1 Withdrawal'!F5*'3.2 coefficients'!F5</f>
        <v>0</v>
      </c>
      <c r="G5" s="16">
        <f>'3.1 Withdrawal'!G5*'3.2 coefficients'!G5</f>
        <v>0</v>
      </c>
      <c r="H5" s="16">
        <f>'3.1 Withdrawal'!H5*'3.2 coefficients'!H5</f>
        <v>0</v>
      </c>
      <c r="I5" s="16">
        <f>'3.1 Withdrawal'!I5*'3.2 coefficients'!I5</f>
        <v>0</v>
      </c>
      <c r="J5" s="16">
        <f>'3.1 Withdrawal'!J5*'3.2 coefficients'!J5</f>
        <v>0</v>
      </c>
      <c r="K5" s="16">
        <f>'3.1 Withdrawal'!K5*'3.2 coefficients'!K5</f>
        <v>0</v>
      </c>
      <c r="L5" s="16">
        <f>'3.1 Withdrawal'!L5*'3.2 coefficients'!L5</f>
        <v>0</v>
      </c>
      <c r="M5" s="16">
        <f>'3.1 Withdrawal'!M5*'3.2 coefficients'!M5</f>
        <v>0</v>
      </c>
      <c r="N5" s="16">
        <f>'3.1 Withdrawal'!N5*'3.2 coefficients'!N5</f>
        <v>0</v>
      </c>
      <c r="O5" s="16">
        <f>'3.1 Withdrawal'!O5*'3.2 coefficients'!O5</f>
        <v>0</v>
      </c>
      <c r="P5" s="16">
        <f>'3.1 Withdrawal'!P5*'3.2 coefficients'!P5</f>
        <v>0</v>
      </c>
      <c r="Q5" s="16">
        <f>'3.1 Withdrawal'!Q5*'3.2 coefficients'!Q5</f>
        <v>0</v>
      </c>
      <c r="R5" s="16">
        <f>'3.1 Withdrawal'!R5*'3.2 coefficients'!R5</f>
        <v>0</v>
      </c>
      <c r="S5" s="16">
        <f>'3.1 Withdrawal'!S5*'3.2 coefficients'!S5</f>
        <v>0</v>
      </c>
      <c r="T5" s="16">
        <f>'3.1 Withdrawal'!T5*'3.2 coefficients'!T5</f>
        <v>0</v>
      </c>
      <c r="U5" s="16">
        <f>'3.1 Withdrawal'!U5*'3.2 coefficients'!U5</f>
        <v>0</v>
      </c>
      <c r="V5" s="16">
        <f>'3.1 Withdrawal'!V5*'3.2 coefficients'!V5</f>
        <v>0</v>
      </c>
      <c r="W5" s="16">
        <f>'3.1 Withdrawal'!W5*'3.2 coefficients'!W5</f>
        <v>0</v>
      </c>
      <c r="X5" s="16">
        <f>'3.1 Withdrawal'!X5*'3.2 coefficients'!X5</f>
        <v>0</v>
      </c>
      <c r="Y5" s="16">
        <f>'3.1 Withdrawal'!Y5*'3.2 coefficients'!Y5</f>
        <v>0</v>
      </c>
      <c r="Z5" s="16">
        <f>'3.1 Withdrawal'!Z5*'3.2 coefficients'!Z5</f>
        <v>0</v>
      </c>
      <c r="AA5" s="16">
        <f>'3.1 Withdrawal'!AA5*'3.2 coefficients'!AA5</f>
        <v>0</v>
      </c>
      <c r="AB5" s="16">
        <f>'3.1 Withdrawal'!AB5*'3.2 coefficients'!AB5</f>
        <v>0</v>
      </c>
      <c r="AC5" s="16">
        <f>'3.1 Withdrawal'!AC5*'3.2 coefficients'!AC5</f>
        <v>0</v>
      </c>
      <c r="AD5" s="16">
        <f>'3.1 Withdrawal'!AD5*'3.2 coefficients'!AD5</f>
        <v>0</v>
      </c>
      <c r="AE5" s="16">
        <f>'3.1 Withdrawal'!AE5*'3.2 coefficients'!AE5</f>
        <v>0</v>
      </c>
      <c r="AF5" s="16">
        <f>'3.1 Withdrawal'!AF5*'3.2 coefficients'!AF5</f>
        <v>0</v>
      </c>
      <c r="AG5" s="16">
        <f>'3.1 Withdrawal'!AG5*'3.2 coefficients'!AG5</f>
        <v>0</v>
      </c>
      <c r="AH5" s="16">
        <f>'3.1 Withdrawal'!AH5*'3.2 coefficients'!AH5</f>
        <v>0</v>
      </c>
      <c r="AI5" s="16">
        <f>'3.1 Withdrawal'!AI5*'3.2 coefficients'!AI5</f>
        <v>0</v>
      </c>
      <c r="AJ5" s="16">
        <f>'3.1 Withdrawal'!AJ5*'3.2 coefficients'!AJ5</f>
        <v>0</v>
      </c>
      <c r="AK5" s="16">
        <f>'3.1 Withdrawal'!AK5*'3.2 coefficients'!AK5</f>
        <v>0</v>
      </c>
      <c r="AL5" s="16">
        <f>'3.1 Withdrawal'!AL5*'3.2 coefficients'!AL5</f>
        <v>0</v>
      </c>
      <c r="AM5" s="16">
        <f>'3.1 Withdrawal'!AM5*'3.2 coefficients'!AM5</f>
        <v>0</v>
      </c>
      <c r="AN5" s="16">
        <f>'3.1 Withdrawal'!AN5*'3.2 coefficients'!AN5</f>
        <v>0</v>
      </c>
      <c r="AO5" s="16"/>
      <c r="AP5" s="16"/>
    </row>
    <row r="6" spans="1:42" s="13" customFormat="1" x14ac:dyDescent="0.25">
      <c r="A6" s="171" t="s">
        <v>585</v>
      </c>
      <c r="B6" s="35"/>
      <c r="C6" s="35" t="s">
        <v>165</v>
      </c>
      <c r="D6" s="35"/>
      <c r="E6" s="560"/>
      <c r="F6" s="16">
        <f>'3.1 Withdrawal'!F6*'3.2 coefficients'!F6</f>
        <v>0</v>
      </c>
      <c r="G6" s="16">
        <f>'3.1 Withdrawal'!G6*'3.2 coefficients'!G6</f>
        <v>0</v>
      </c>
      <c r="H6" s="16">
        <f>'3.1 Withdrawal'!H6*'3.2 coefficients'!H6</f>
        <v>0</v>
      </c>
      <c r="I6" s="16">
        <f>'3.1 Withdrawal'!I6*'3.2 coefficients'!I6</f>
        <v>0</v>
      </c>
      <c r="J6" s="16">
        <f>'3.1 Withdrawal'!J6*'3.2 coefficients'!J6</f>
        <v>0</v>
      </c>
      <c r="K6" s="16">
        <f>'3.1 Withdrawal'!K6*'3.2 coefficients'!K6</f>
        <v>0</v>
      </c>
      <c r="L6" s="16">
        <f>'3.1 Withdrawal'!L6*'3.2 coefficients'!L6</f>
        <v>0</v>
      </c>
      <c r="M6" s="16">
        <f>'3.1 Withdrawal'!M6*'3.2 coefficients'!M6</f>
        <v>0</v>
      </c>
      <c r="N6" s="16">
        <f>'3.1 Withdrawal'!N6*'3.2 coefficients'!N6</f>
        <v>0</v>
      </c>
      <c r="O6" s="16">
        <f>'3.1 Withdrawal'!O6*'3.2 coefficients'!O6</f>
        <v>0</v>
      </c>
      <c r="P6" s="16">
        <f>'3.1 Withdrawal'!P6*'3.2 coefficients'!P6</f>
        <v>0</v>
      </c>
      <c r="Q6" s="16">
        <f>'3.1 Withdrawal'!Q6*'3.2 coefficients'!Q6</f>
        <v>0</v>
      </c>
      <c r="R6" s="16">
        <f>'3.1 Withdrawal'!R6*'3.2 coefficients'!R6</f>
        <v>0</v>
      </c>
      <c r="S6" s="16">
        <f>'3.1 Withdrawal'!S6*'3.2 coefficients'!S6</f>
        <v>0</v>
      </c>
      <c r="T6" s="16">
        <f>'3.1 Withdrawal'!T6*'3.2 coefficients'!T6</f>
        <v>0</v>
      </c>
      <c r="U6" s="16">
        <f>'3.1 Withdrawal'!U6*'3.2 coefficients'!U6</f>
        <v>0</v>
      </c>
      <c r="V6" s="16">
        <f>'3.1 Withdrawal'!V6*'3.2 coefficients'!V6</f>
        <v>0</v>
      </c>
      <c r="W6" s="16">
        <f>'3.1 Withdrawal'!W6*'3.2 coefficients'!W6</f>
        <v>0</v>
      </c>
      <c r="X6" s="16">
        <f>'3.1 Withdrawal'!X6*'3.2 coefficients'!X6</f>
        <v>0</v>
      </c>
      <c r="Y6" s="16">
        <f>'3.1 Withdrawal'!Y6*'3.2 coefficients'!Y6</f>
        <v>0</v>
      </c>
      <c r="Z6" s="16">
        <f>'3.1 Withdrawal'!Z6*'3.2 coefficients'!Z6</f>
        <v>0</v>
      </c>
      <c r="AA6" s="16">
        <f>'3.1 Withdrawal'!AA6*'3.2 coefficients'!AA6</f>
        <v>0</v>
      </c>
      <c r="AB6" s="16">
        <f>'3.1 Withdrawal'!AB6*'3.2 coefficients'!AB6</f>
        <v>0</v>
      </c>
      <c r="AC6" s="16">
        <f>'3.1 Withdrawal'!AC6*'3.2 coefficients'!AC6</f>
        <v>0</v>
      </c>
      <c r="AD6" s="16">
        <f>'3.1 Withdrawal'!AD6*'3.2 coefficients'!AD6</f>
        <v>0</v>
      </c>
      <c r="AE6" s="16">
        <f>'3.1 Withdrawal'!AE6*'3.2 coefficients'!AE6</f>
        <v>0</v>
      </c>
      <c r="AF6" s="16">
        <f>'3.1 Withdrawal'!AF6*'3.2 coefficients'!AF6</f>
        <v>0</v>
      </c>
      <c r="AG6" s="16">
        <f>'3.1 Withdrawal'!AG6*'3.2 coefficients'!AG6</f>
        <v>0</v>
      </c>
      <c r="AH6" s="16">
        <f>'3.1 Withdrawal'!AH6*'3.2 coefficients'!AH6</f>
        <v>0</v>
      </c>
      <c r="AI6" s="16">
        <f>'3.1 Withdrawal'!AI6*'3.2 coefficients'!AI6</f>
        <v>0</v>
      </c>
      <c r="AJ6" s="16">
        <f>'3.1 Withdrawal'!AJ6*'3.2 coefficients'!AJ6</f>
        <v>0</v>
      </c>
      <c r="AK6" s="16">
        <f>'3.1 Withdrawal'!AK6*'3.2 coefficients'!AK6</f>
        <v>0</v>
      </c>
      <c r="AL6" s="16">
        <f>'3.1 Withdrawal'!AL6*'3.2 coefficients'!AL6</f>
        <v>0</v>
      </c>
      <c r="AM6" s="16">
        <f>'3.1 Withdrawal'!AM6*'3.2 coefficients'!AM6</f>
        <v>0</v>
      </c>
      <c r="AN6" s="16">
        <f>'3.1 Withdrawal'!AN6*'3.2 coefficients'!AN6</f>
        <v>0</v>
      </c>
      <c r="AO6" s="16"/>
      <c r="AP6" s="16"/>
    </row>
    <row r="7" spans="1:42" s="13" customFormat="1" x14ac:dyDescent="0.25">
      <c r="A7" s="171" t="s">
        <v>586</v>
      </c>
      <c r="B7" s="35"/>
      <c r="C7" s="35" t="s">
        <v>166</v>
      </c>
      <c r="D7" s="35"/>
      <c r="E7" s="561"/>
      <c r="F7" s="16">
        <f>'3.1 Withdrawal'!F7*'3.2 coefficients'!F7</f>
        <v>0</v>
      </c>
      <c r="G7" s="16">
        <f>'3.1 Withdrawal'!G7*'3.2 coefficients'!G7</f>
        <v>0</v>
      </c>
      <c r="H7" s="16">
        <f>'3.1 Withdrawal'!H7*'3.2 coefficients'!H7</f>
        <v>0</v>
      </c>
      <c r="I7" s="16">
        <f>'3.1 Withdrawal'!I7*'3.2 coefficients'!I7</f>
        <v>0</v>
      </c>
      <c r="J7" s="16">
        <f>'3.1 Withdrawal'!J7*'3.2 coefficients'!J7</f>
        <v>0</v>
      </c>
      <c r="K7" s="16">
        <f>'3.1 Withdrawal'!K7*'3.2 coefficients'!K7</f>
        <v>0</v>
      </c>
      <c r="L7" s="16">
        <f>'3.1 Withdrawal'!L7*'3.2 coefficients'!L7</f>
        <v>0</v>
      </c>
      <c r="M7" s="16">
        <f>'3.1 Withdrawal'!M7*'3.2 coefficients'!M7</f>
        <v>0</v>
      </c>
      <c r="N7" s="16">
        <f>'3.1 Withdrawal'!N7*'3.2 coefficients'!N7</f>
        <v>0</v>
      </c>
      <c r="O7" s="16">
        <f>'3.1 Withdrawal'!O7*'3.2 coefficients'!O7</f>
        <v>0</v>
      </c>
      <c r="P7" s="16">
        <f>'3.1 Withdrawal'!P7*'3.2 coefficients'!P7</f>
        <v>0</v>
      </c>
      <c r="Q7" s="16">
        <f>'3.1 Withdrawal'!Q7*'3.2 coefficients'!Q7</f>
        <v>0</v>
      </c>
      <c r="R7" s="16">
        <f>'3.1 Withdrawal'!R7*'3.2 coefficients'!R7</f>
        <v>0</v>
      </c>
      <c r="S7" s="16">
        <f>'3.1 Withdrawal'!S7*'3.2 coefficients'!S7</f>
        <v>0</v>
      </c>
      <c r="T7" s="16">
        <f>'3.1 Withdrawal'!T7*'3.2 coefficients'!T7</f>
        <v>0</v>
      </c>
      <c r="U7" s="16">
        <f>'3.1 Withdrawal'!U7*'3.2 coefficients'!U7</f>
        <v>0</v>
      </c>
      <c r="V7" s="16">
        <f>'3.1 Withdrawal'!V7*'3.2 coefficients'!V7</f>
        <v>0</v>
      </c>
      <c r="W7" s="16">
        <f>'3.1 Withdrawal'!W7*'3.2 coefficients'!W7</f>
        <v>0</v>
      </c>
      <c r="X7" s="16">
        <f>'3.1 Withdrawal'!X7*'3.2 coefficients'!X7</f>
        <v>0</v>
      </c>
      <c r="Y7" s="16">
        <f>'3.1 Withdrawal'!Y7*'3.2 coefficients'!Y7</f>
        <v>0</v>
      </c>
      <c r="Z7" s="16">
        <f>'3.1 Withdrawal'!Z7*'3.2 coefficients'!Z7</f>
        <v>0</v>
      </c>
      <c r="AA7" s="16">
        <f>'3.1 Withdrawal'!AA7*'3.2 coefficients'!AA7</f>
        <v>0</v>
      </c>
      <c r="AB7" s="16">
        <f>'3.1 Withdrawal'!AB7*'3.2 coefficients'!AB7</f>
        <v>0</v>
      </c>
      <c r="AC7" s="16">
        <f>'3.1 Withdrawal'!AC7*'3.2 coefficients'!AC7</f>
        <v>0</v>
      </c>
      <c r="AD7" s="16">
        <f>'3.1 Withdrawal'!AD7*'3.2 coefficients'!AD7</f>
        <v>0</v>
      </c>
      <c r="AE7" s="16">
        <f>'3.1 Withdrawal'!AE7*'3.2 coefficients'!AE7</f>
        <v>0</v>
      </c>
      <c r="AF7" s="16">
        <f>'3.1 Withdrawal'!AF7*'3.2 coefficients'!AF7</f>
        <v>0</v>
      </c>
      <c r="AG7" s="16">
        <f>'3.1 Withdrawal'!AG7*'3.2 coefficients'!AG7</f>
        <v>0</v>
      </c>
      <c r="AH7" s="16">
        <f>'3.1 Withdrawal'!AH7*'3.2 coefficients'!AH7</f>
        <v>0</v>
      </c>
      <c r="AI7" s="16">
        <f>'3.1 Withdrawal'!AI7*'3.2 coefficients'!AI7</f>
        <v>0</v>
      </c>
      <c r="AJ7" s="16">
        <f>'3.1 Withdrawal'!AJ7*'3.2 coefficients'!AJ7</f>
        <v>0</v>
      </c>
      <c r="AK7" s="16">
        <f>'3.1 Withdrawal'!AK7*'3.2 coefficients'!AK7</f>
        <v>0</v>
      </c>
      <c r="AL7" s="16">
        <f>'3.1 Withdrawal'!AL7*'3.2 coefficients'!AL7</f>
        <v>0</v>
      </c>
      <c r="AM7" s="16">
        <f>'3.1 Withdrawal'!AM7*'3.2 coefficients'!AM7</f>
        <v>0</v>
      </c>
      <c r="AN7" s="16">
        <f>'3.1 Withdrawal'!AN7*'3.2 coefficients'!AN7</f>
        <v>0</v>
      </c>
      <c r="AO7" s="16"/>
      <c r="AP7" s="16"/>
    </row>
    <row r="8" spans="1:42" s="13" customFormat="1" x14ac:dyDescent="0.25">
      <c r="A8" s="171" t="s">
        <v>587</v>
      </c>
      <c r="B8" s="35"/>
      <c r="C8" s="35" t="s">
        <v>167</v>
      </c>
      <c r="D8" s="35"/>
      <c r="E8" s="560"/>
      <c r="F8" s="16">
        <f>'3.1 Withdrawal'!F8*'3.2 coefficients'!F8</f>
        <v>0</v>
      </c>
      <c r="G8" s="16">
        <f>'3.1 Withdrawal'!G8*'3.2 coefficients'!G8</f>
        <v>0</v>
      </c>
      <c r="H8" s="16">
        <f>'3.1 Withdrawal'!H8*'3.2 coefficients'!H8</f>
        <v>0</v>
      </c>
      <c r="I8" s="16">
        <f>'3.1 Withdrawal'!I8*'3.2 coefficients'!I8</f>
        <v>0</v>
      </c>
      <c r="J8" s="16">
        <f>'3.1 Withdrawal'!J8*'3.2 coefficients'!J8</f>
        <v>0</v>
      </c>
      <c r="K8" s="16">
        <v>30959.676693890964</v>
      </c>
      <c r="L8" s="16">
        <v>31358.28349946894</v>
      </c>
      <c r="M8" s="16">
        <v>31495.908804569153</v>
      </c>
      <c r="N8" s="16">
        <v>31543.4381963509</v>
      </c>
      <c r="O8" s="16">
        <v>33914.761515797472</v>
      </c>
      <c r="P8" s="16">
        <v>31085.103224461152</v>
      </c>
      <c r="Q8" s="16">
        <v>33563.26683359997</v>
      </c>
      <c r="R8" s="16">
        <v>33219.527641513021</v>
      </c>
      <c r="S8" s="16">
        <v>31982.406226613879</v>
      </c>
      <c r="T8" s="16">
        <v>34861.896243691175</v>
      </c>
      <c r="U8" s="16">
        <v>37767.669533776221</v>
      </c>
      <c r="V8" s="16">
        <v>37483.391535359136</v>
      </c>
      <c r="W8" s="16">
        <v>37071.226098305837</v>
      </c>
      <c r="X8" s="16">
        <v>38579.39974638469</v>
      </c>
      <c r="Y8" s="16">
        <v>38362.065076110026</v>
      </c>
      <c r="Z8" s="16">
        <v>39403.389289774772</v>
      </c>
      <c r="AA8" s="16">
        <v>38604.367515949125</v>
      </c>
      <c r="AB8" s="16">
        <v>41132.724948853451</v>
      </c>
      <c r="AC8" s="16">
        <v>36280.034841829118</v>
      </c>
      <c r="AD8" s="16">
        <v>36627.196847402018</v>
      </c>
      <c r="AE8" s="16">
        <v>34909.926207253979</v>
      </c>
      <c r="AF8" s="16">
        <v>29337.403741435919</v>
      </c>
      <c r="AG8" s="16">
        <v>28024.823279013173</v>
      </c>
      <c r="AH8" s="16">
        <v>27815.231132657438</v>
      </c>
      <c r="AI8" s="16">
        <v>30144.362748350177</v>
      </c>
      <c r="AJ8" s="16">
        <v>33505.911719359268</v>
      </c>
      <c r="AK8" s="16">
        <v>35227.41782067631</v>
      </c>
      <c r="AL8" s="16">
        <v>34715.469376422334</v>
      </c>
      <c r="AM8" s="16">
        <v>38209.357802790364</v>
      </c>
      <c r="AN8" s="16">
        <v>42843.756365598805</v>
      </c>
      <c r="AO8" s="16">
        <v>42806.153866041117</v>
      </c>
      <c r="AP8" s="16">
        <v>41972.784714463603</v>
      </c>
    </row>
    <row r="9" spans="1:42" ht="17.25" customHeight="1" x14ac:dyDescent="0.25">
      <c r="B9" s="35"/>
      <c r="C9" s="35"/>
      <c r="D9" s="35"/>
      <c r="E9" s="559"/>
      <c r="F9" s="16"/>
    </row>
    <row r="10" spans="1:42" s="13" customFormat="1" x14ac:dyDescent="0.25">
      <c r="A10" s="171" t="s">
        <v>588</v>
      </c>
      <c r="B10" s="59" t="s">
        <v>168</v>
      </c>
      <c r="C10" s="61"/>
      <c r="D10" s="59"/>
      <c r="E10" s="562"/>
      <c r="F10" s="12">
        <f>'3.1 Withdrawal'!F10*'3.2 coefficients'!F10</f>
        <v>0</v>
      </c>
      <c r="G10" s="12">
        <f>'3.1 Withdrawal'!G10*'3.2 coefficients'!G10</f>
        <v>0</v>
      </c>
      <c r="H10" s="12">
        <f>'3.1 Withdrawal'!H10*'3.2 coefficients'!H10</f>
        <v>0</v>
      </c>
      <c r="I10" s="12">
        <f>'3.1 Withdrawal'!I10*'3.2 coefficients'!I10</f>
        <v>0</v>
      </c>
      <c r="J10" s="12">
        <f>'3.1 Withdrawal'!J10*'3.2 coefficients'!J10</f>
        <v>0</v>
      </c>
      <c r="K10" s="12">
        <f>'3.1 Withdrawal'!K10*'3.2 coefficients'!K10</f>
        <v>0</v>
      </c>
      <c r="L10" s="12">
        <f>'3.1 Withdrawal'!L10*'3.2 coefficients'!L10</f>
        <v>0</v>
      </c>
      <c r="M10" s="12">
        <f>'3.1 Withdrawal'!M10*'3.2 coefficients'!M10</f>
        <v>0</v>
      </c>
      <c r="N10" s="12">
        <f>'3.1 Withdrawal'!N10*'3.2 coefficients'!N10</f>
        <v>0</v>
      </c>
      <c r="O10" s="12">
        <f>'3.1 Withdrawal'!O10*'3.2 coefficients'!O10</f>
        <v>0</v>
      </c>
      <c r="P10" s="12">
        <f>'3.1 Withdrawal'!P10*'3.2 coefficients'!P10</f>
        <v>0</v>
      </c>
      <c r="Q10" s="12">
        <f>'3.1 Withdrawal'!Q10*'3.2 coefficients'!Q10</f>
        <v>0</v>
      </c>
      <c r="R10" s="12">
        <f>'3.1 Withdrawal'!R10*'3.2 coefficients'!R10</f>
        <v>0</v>
      </c>
      <c r="S10" s="12">
        <f>'3.1 Withdrawal'!S10*'3.2 coefficients'!S10</f>
        <v>0</v>
      </c>
      <c r="T10" s="12">
        <f>'3.1 Withdrawal'!T10*'3.2 coefficients'!T10</f>
        <v>0</v>
      </c>
      <c r="U10" s="12">
        <f>'3.1 Withdrawal'!U10*'3.2 coefficients'!U10</f>
        <v>0</v>
      </c>
      <c r="V10" s="12">
        <f>'3.1 Withdrawal'!V10*'3.2 coefficients'!V10</f>
        <v>0</v>
      </c>
      <c r="W10" s="12">
        <f>'3.1 Withdrawal'!W10*'3.2 coefficients'!W10</f>
        <v>0</v>
      </c>
      <c r="X10" s="12">
        <f>'3.1 Withdrawal'!X10*'3.2 coefficients'!X10</f>
        <v>0</v>
      </c>
      <c r="Y10" s="12">
        <f>'3.1 Withdrawal'!Y10*'3.2 coefficients'!Y10</f>
        <v>0</v>
      </c>
      <c r="Z10" s="12">
        <f>'3.1 Withdrawal'!Z10*'3.2 coefficients'!Z10</f>
        <v>0</v>
      </c>
      <c r="AA10" s="12">
        <f>'3.1 Withdrawal'!AA10*'3.2 coefficients'!AA10</f>
        <v>0</v>
      </c>
      <c r="AB10" s="12">
        <f>'3.1 Withdrawal'!AB10*'3.2 coefficients'!AB10</f>
        <v>0</v>
      </c>
      <c r="AC10" s="12">
        <f>'3.1 Withdrawal'!AC10*'3.2 coefficients'!AC10</f>
        <v>0</v>
      </c>
      <c r="AD10" s="12">
        <f>'3.1 Withdrawal'!AD10*'3.2 coefficients'!AD10</f>
        <v>0</v>
      </c>
      <c r="AE10" s="12">
        <f>'3.1 Withdrawal'!AE10*'3.2 coefficients'!AE10</f>
        <v>0</v>
      </c>
      <c r="AF10" s="12">
        <f>'3.1 Withdrawal'!AF10*'3.2 coefficients'!AF10</f>
        <v>0</v>
      </c>
      <c r="AG10" s="12">
        <f>'3.1 Withdrawal'!AG10*'3.2 coefficients'!AG10</f>
        <v>0</v>
      </c>
      <c r="AH10" s="12">
        <f>'3.1 Withdrawal'!AH10*'3.2 coefficients'!AH10</f>
        <v>0</v>
      </c>
      <c r="AI10" s="12">
        <f>'3.1 Withdrawal'!AI10*'3.2 coefficients'!AI10</f>
        <v>0</v>
      </c>
      <c r="AJ10" s="12">
        <f>'3.1 Withdrawal'!AJ10*'3.2 coefficients'!AJ10</f>
        <v>0</v>
      </c>
      <c r="AK10" s="12">
        <f>'3.1 Withdrawal'!AK10*'3.2 coefficients'!AK10</f>
        <v>0</v>
      </c>
      <c r="AL10" s="12">
        <f>'3.1 Withdrawal'!AL10*'3.2 coefficients'!AL10</f>
        <v>0</v>
      </c>
      <c r="AM10" s="12">
        <f>'3.1 Withdrawal'!AM10*'3.2 coefficients'!AM10</f>
        <v>0</v>
      </c>
      <c r="AN10" s="12">
        <f>'3.1 Withdrawal'!AN10*'3.2 coefficients'!AN10</f>
        <v>0</v>
      </c>
      <c r="AO10" s="12"/>
      <c r="AP10" s="12"/>
    </row>
    <row r="12" spans="1:42" x14ac:dyDescent="0.25">
      <c r="A12" s="69"/>
    </row>
  </sheetData>
  <mergeCells count="3">
    <mergeCell ref="B2:D2"/>
    <mergeCell ref="A1:U1"/>
    <mergeCell ref="AG1:AK1"/>
  </mergeCells>
  <phoneticPr fontId="17" type="noConversion"/>
  <printOptions gridLines="1" gridLinesSet="0"/>
  <pageMargins left="0.98425196850393704" right="0" top="0.51181102362204722" bottom="0.31496062992125984" header="0.19685039370078741" footer="0.19685039370078741"/>
  <pageSetup paperSize="8" fitToWidth="2" orientation="landscape" r:id="rId1"/>
  <headerFooter alignWithMargins="0">
    <oddHeader>&amp;LCOUNTRY:        ESPAÑA</oddHeader>
    <oddFooter>&amp;R&amp;"Times,Normal"&amp;D</oddFooter>
  </headerFooter>
  <ignoredErrors>
    <ignoredError sqref="F2:AE2"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0000FF"/>
    <pageSetUpPr fitToPage="1"/>
  </sheetPr>
  <dimension ref="A1:AP16"/>
  <sheetViews>
    <sheetView zoomScale="85" zoomScaleNormal="85" workbookViewId="0">
      <pane xSplit="3" ySplit="2" topLeftCell="K3" activePane="bottomRight" state="frozen"/>
      <selection activeCell="AG5" sqref="AG5"/>
      <selection pane="topRight" activeCell="AG5" sqref="AG5"/>
      <selection pane="bottomLeft" activeCell="AG5" sqref="AG5"/>
      <selection pane="bottomRight" activeCell="AP2" sqref="AP2"/>
    </sheetView>
  </sheetViews>
  <sheetFormatPr baseColWidth="10" defaultColWidth="9.140625" defaultRowHeight="15" outlineLevelCol="1" x14ac:dyDescent="0.25"/>
  <cols>
    <col min="1" max="1" width="12.28515625" style="60" bestFit="1" customWidth="1"/>
    <col min="2" max="2" width="4.5703125" style="60" customWidth="1"/>
    <col min="3" max="3" width="23" style="60" bestFit="1" customWidth="1"/>
    <col min="4" max="4" width="17.42578125" style="60" customWidth="1"/>
    <col min="5" max="5" width="27.85546875" style="541" customWidth="1"/>
    <col min="6" max="10" width="6.28515625" style="44" hidden="1" customWidth="1" outlineLevel="1"/>
    <col min="11" max="11" width="5.5703125" style="44" bestFit="1" customWidth="1" collapsed="1"/>
    <col min="12" max="14" width="5.5703125" style="44" bestFit="1" customWidth="1"/>
    <col min="15" max="16" width="6.7109375" style="44" bestFit="1" customWidth="1"/>
    <col min="17" max="17" width="6.7109375" style="43" bestFit="1" customWidth="1"/>
    <col min="18" max="29" width="6.7109375" style="45" bestFit="1" customWidth="1"/>
    <col min="30" max="31" width="6.7109375" style="457" bestFit="1" customWidth="1"/>
    <col min="32" max="38" width="6.7109375" style="45" bestFit="1" customWidth="1"/>
    <col min="39" max="40" width="8.140625" style="45" bestFit="1" customWidth="1"/>
    <col min="41" max="42" width="8.140625" style="45" customWidth="1"/>
    <col min="43" max="16384" width="9.140625" style="45"/>
  </cols>
  <sheetData>
    <row r="1" spans="1:42" s="180" customFormat="1" ht="30" customHeight="1" x14ac:dyDescent="0.2">
      <c r="A1" s="765" t="s">
        <v>665</v>
      </c>
      <c r="B1" s="765"/>
      <c r="C1" s="765"/>
      <c r="D1" s="765"/>
      <c r="E1" s="765"/>
      <c r="F1" s="179"/>
      <c r="H1" s="179"/>
      <c r="J1" s="179"/>
      <c r="K1" s="179"/>
      <c r="L1" s="179"/>
      <c r="M1" s="179"/>
      <c r="N1" s="179"/>
      <c r="O1" s="179"/>
      <c r="P1" s="181"/>
      <c r="Q1" s="182"/>
      <c r="Y1" s="179"/>
      <c r="Z1" s="628"/>
      <c r="AD1" s="634"/>
      <c r="AE1" s="634"/>
      <c r="AF1" s="634"/>
      <c r="AG1" s="634"/>
      <c r="AI1" s="767" t="s">
        <v>520</v>
      </c>
      <c r="AJ1" s="767"/>
      <c r="AK1" s="767"/>
      <c r="AL1" s="767"/>
      <c r="AM1" s="633"/>
      <c r="AN1" s="633"/>
      <c r="AO1" s="633"/>
      <c r="AP1" s="633"/>
    </row>
    <row r="2" spans="1:42" s="185" customFormat="1" ht="30" customHeight="1" x14ac:dyDescent="0.2">
      <c r="A2" s="580" t="s">
        <v>1129</v>
      </c>
      <c r="B2" s="766" t="s">
        <v>122</v>
      </c>
      <c r="C2" s="766"/>
      <c r="D2" s="766"/>
      <c r="E2" s="556" t="s">
        <v>121</v>
      </c>
      <c r="F2" s="502" t="s">
        <v>123</v>
      </c>
      <c r="G2" s="502" t="s">
        <v>124</v>
      </c>
      <c r="H2" s="502" t="s">
        <v>125</v>
      </c>
      <c r="I2" s="502" t="s">
        <v>126</v>
      </c>
      <c r="J2" s="502" t="s">
        <v>127</v>
      </c>
      <c r="K2" s="502" t="s">
        <v>128</v>
      </c>
      <c r="L2" s="502" t="s">
        <v>129</v>
      </c>
      <c r="M2" s="502" t="s">
        <v>130</v>
      </c>
      <c r="N2" s="502" t="s">
        <v>131</v>
      </c>
      <c r="O2" s="502" t="s">
        <v>132</v>
      </c>
      <c r="P2" s="502" t="s">
        <v>133</v>
      </c>
      <c r="Q2" s="502" t="s">
        <v>134</v>
      </c>
      <c r="R2" s="503">
        <v>1997</v>
      </c>
      <c r="S2" s="503">
        <v>1998</v>
      </c>
      <c r="T2" s="503">
        <v>1999</v>
      </c>
      <c r="U2" s="503">
        <v>2000</v>
      </c>
      <c r="V2" s="503">
        <v>2001</v>
      </c>
      <c r="W2" s="503">
        <v>2002</v>
      </c>
      <c r="X2" s="503">
        <v>2003</v>
      </c>
      <c r="Y2" s="503">
        <v>2004</v>
      </c>
      <c r="Z2" s="503">
        <v>2005</v>
      </c>
      <c r="AA2" s="503">
        <v>2006</v>
      </c>
      <c r="AB2" s="503">
        <v>2007</v>
      </c>
      <c r="AC2" s="503">
        <v>2008</v>
      </c>
      <c r="AD2" s="503">
        <v>2009</v>
      </c>
      <c r="AE2" s="503">
        <v>2010</v>
      </c>
      <c r="AF2" s="503">
        <v>2011</v>
      </c>
      <c r="AG2" s="503">
        <v>2012</v>
      </c>
      <c r="AH2" s="503">
        <v>2013</v>
      </c>
      <c r="AI2" s="503">
        <v>2014</v>
      </c>
      <c r="AJ2" s="503">
        <v>2015</v>
      </c>
      <c r="AK2" s="503">
        <v>2016</v>
      </c>
      <c r="AL2" s="503">
        <v>2017</v>
      </c>
      <c r="AM2" s="503">
        <v>2018</v>
      </c>
      <c r="AN2" s="503">
        <v>2019</v>
      </c>
      <c r="AO2" s="503">
        <v>2020</v>
      </c>
      <c r="AP2" s="503">
        <v>2021</v>
      </c>
    </row>
    <row r="3" spans="1:42" s="186" customFormat="1" ht="13.9" customHeight="1" x14ac:dyDescent="0.25">
      <c r="A3" s="187" t="s">
        <v>558</v>
      </c>
      <c r="B3" s="188" t="s">
        <v>208</v>
      </c>
      <c r="C3" s="189"/>
      <c r="D3" s="189"/>
      <c r="E3" s="557"/>
      <c r="F3" s="190">
        <f>SUM(F4:F7)</f>
        <v>0</v>
      </c>
      <c r="G3" s="190">
        <f t="shared" ref="G3:AG3" si="0">SUM(G4:G7)</f>
        <v>0</v>
      </c>
      <c r="H3" s="190">
        <f t="shared" si="0"/>
        <v>0</v>
      </c>
      <c r="I3" s="190">
        <f t="shared" si="0"/>
        <v>0</v>
      </c>
      <c r="J3" s="190">
        <f t="shared" si="0"/>
        <v>0</v>
      </c>
      <c r="K3" s="190">
        <f t="shared" si="0"/>
        <v>0</v>
      </c>
      <c r="L3" s="190">
        <f t="shared" si="0"/>
        <v>0</v>
      </c>
      <c r="M3" s="190">
        <f t="shared" si="0"/>
        <v>0</v>
      </c>
      <c r="N3" s="190">
        <f t="shared" si="0"/>
        <v>0</v>
      </c>
      <c r="O3" s="190">
        <f t="shared" si="0"/>
        <v>204.19706208784231</v>
      </c>
      <c r="P3" s="190">
        <f t="shared" si="0"/>
        <v>203.17366765023016</v>
      </c>
      <c r="Q3" s="190">
        <f t="shared" si="0"/>
        <v>548.59838126523573</v>
      </c>
      <c r="R3" s="190">
        <f t="shared" si="0"/>
        <v>624.22909557441767</v>
      </c>
      <c r="S3" s="190">
        <f t="shared" si="0"/>
        <v>663.88610763246743</v>
      </c>
      <c r="T3" s="190">
        <f t="shared" si="0"/>
        <v>723.6383478884527</v>
      </c>
      <c r="U3" s="190">
        <f t="shared" si="0"/>
        <v>807.74529216926692</v>
      </c>
      <c r="V3" s="190">
        <f t="shared" si="0"/>
        <v>981.98499090000007</v>
      </c>
      <c r="W3" s="190">
        <f t="shared" si="0"/>
        <v>1101.4243831000001</v>
      </c>
      <c r="X3" s="190">
        <f t="shared" si="0"/>
        <v>998.86528999999985</v>
      </c>
      <c r="Y3" s="190">
        <f t="shared" si="0"/>
        <v>1104.3553000000002</v>
      </c>
      <c r="Z3" s="190">
        <f t="shared" si="0"/>
        <v>1101.4822999999999</v>
      </c>
      <c r="AA3" s="190">
        <f t="shared" si="0"/>
        <v>1134.5158999999999</v>
      </c>
      <c r="AB3" s="190">
        <f t="shared" si="0"/>
        <v>1319.0169000000001</v>
      </c>
      <c r="AC3" s="190">
        <f t="shared" si="0"/>
        <v>1354.0146999999999</v>
      </c>
      <c r="AD3" s="190">
        <f t="shared" si="0"/>
        <v>1478.8203000000001</v>
      </c>
      <c r="AE3" s="190">
        <f t="shared" si="0"/>
        <v>1538.4565</v>
      </c>
      <c r="AF3" s="190">
        <f t="shared" si="0"/>
        <v>1492.6071999999999</v>
      </c>
      <c r="AG3" s="190">
        <f t="shared" si="0"/>
        <v>1490.79</v>
      </c>
      <c r="AH3" s="190">
        <f t="shared" ref="AH3:AM3" si="1">SUM(AH4:AH7)</f>
        <v>1004.7748207654865</v>
      </c>
      <c r="AI3" s="190">
        <f t="shared" si="1"/>
        <v>972.23380743621237</v>
      </c>
      <c r="AJ3" s="190">
        <f t="shared" si="1"/>
        <v>1071.7692634</v>
      </c>
      <c r="AK3" s="190">
        <f t="shared" si="1"/>
        <v>1137.9589646698337</v>
      </c>
      <c r="AL3" s="190">
        <f t="shared" si="1"/>
        <v>1575.2022168284793</v>
      </c>
      <c r="AM3" s="190">
        <f t="shared" si="1"/>
        <v>1599.2996426999998</v>
      </c>
      <c r="AN3" s="190">
        <f t="shared" ref="AN3:AO3" si="2">SUM(AN4:AN7)</f>
        <v>1661.5232908331343</v>
      </c>
      <c r="AO3" s="190">
        <f t="shared" si="2"/>
        <v>1645.5066533891772</v>
      </c>
      <c r="AP3" s="190">
        <f t="shared" ref="AP3" si="3">SUM(AP4:AP7)</f>
        <v>1706.8476333891772</v>
      </c>
    </row>
    <row r="4" spans="1:42" s="186" customFormat="1" ht="40.5" customHeight="1" x14ac:dyDescent="0.25">
      <c r="A4" s="187" t="s">
        <v>559</v>
      </c>
      <c r="B4" s="191"/>
      <c r="C4" s="191" t="s">
        <v>137</v>
      </c>
      <c r="D4" s="191"/>
      <c r="E4" s="740" t="s">
        <v>1269</v>
      </c>
      <c r="F4" s="425"/>
      <c r="G4" s="425"/>
      <c r="H4" s="425"/>
      <c r="I4" s="425"/>
      <c r="J4" s="425"/>
      <c r="K4" s="581">
        <v>0</v>
      </c>
      <c r="L4" s="581">
        <v>0</v>
      </c>
      <c r="M4" s="581">
        <v>0</v>
      </c>
      <c r="N4" s="581">
        <v>0</v>
      </c>
      <c r="O4" s="608">
        <v>204.19706208784231</v>
      </c>
      <c r="P4" s="608">
        <v>203.17366765023016</v>
      </c>
      <c r="Q4" s="608">
        <v>238.69838126523572</v>
      </c>
      <c r="R4" s="609">
        <v>314.32909557441769</v>
      </c>
      <c r="S4" s="609">
        <v>353.98610763246739</v>
      </c>
      <c r="T4" s="608">
        <v>413.73834788845272</v>
      </c>
      <c r="U4" s="609">
        <v>456.13729216926697</v>
      </c>
      <c r="V4" s="609">
        <v>630.37699090000012</v>
      </c>
      <c r="W4" s="608">
        <v>672.6757831000001</v>
      </c>
      <c r="X4" s="608">
        <v>665.47348999999986</v>
      </c>
      <c r="Y4" s="608">
        <v>662.24300000000005</v>
      </c>
      <c r="Z4" s="609">
        <v>628.55179999999996</v>
      </c>
      <c r="AA4" s="609">
        <v>687.03529999999989</v>
      </c>
      <c r="AB4" s="609">
        <v>864.15200000000004</v>
      </c>
      <c r="AC4" s="609">
        <v>926.90899999999999</v>
      </c>
      <c r="AD4" s="609">
        <v>995.05799999999999</v>
      </c>
      <c r="AE4" s="610">
        <v>895.78300000000002</v>
      </c>
      <c r="AF4" s="610">
        <v>863.75800000000004</v>
      </c>
      <c r="AG4" s="610">
        <v>870.05100000000004</v>
      </c>
      <c r="AH4" s="610">
        <v>308.84399999999999</v>
      </c>
      <c r="AI4" s="610">
        <v>446.59899999999999</v>
      </c>
      <c r="AJ4" s="610">
        <v>494.91699999999997</v>
      </c>
      <c r="AK4" s="610">
        <v>532.85205000000008</v>
      </c>
      <c r="AL4" s="610">
        <v>595.31569999999999</v>
      </c>
      <c r="AM4" s="610">
        <v>574.95334000000014</v>
      </c>
      <c r="AN4" s="610">
        <v>612.89712000000009</v>
      </c>
      <c r="AO4" s="610">
        <v>583.38061000000005</v>
      </c>
      <c r="AP4" s="610">
        <v>644.72158999999999</v>
      </c>
    </row>
    <row r="5" spans="1:42" s="186" customFormat="1" ht="29.25" customHeight="1" x14ac:dyDescent="0.25">
      <c r="A5" s="187" t="s">
        <v>560</v>
      </c>
      <c r="B5" s="191"/>
      <c r="C5" s="191" t="s">
        <v>138</v>
      </c>
      <c r="D5" s="191"/>
      <c r="E5" s="740" t="s">
        <v>1270</v>
      </c>
      <c r="F5" s="425"/>
      <c r="G5" s="425"/>
      <c r="H5" s="425"/>
      <c r="I5" s="425"/>
      <c r="J5" s="425"/>
      <c r="K5" s="581">
        <v>0</v>
      </c>
      <c r="L5" s="581">
        <v>0</v>
      </c>
      <c r="M5" s="581">
        <v>0</v>
      </c>
      <c r="N5" s="581">
        <v>0</v>
      </c>
      <c r="O5" s="608">
        <v>0</v>
      </c>
      <c r="P5" s="608">
        <v>0</v>
      </c>
      <c r="Q5" s="608">
        <v>309.89999999999998</v>
      </c>
      <c r="R5" s="609">
        <v>309.89999999999998</v>
      </c>
      <c r="S5" s="609">
        <v>309.89999999999998</v>
      </c>
      <c r="T5" s="609">
        <v>309.89999999999998</v>
      </c>
      <c r="U5" s="609">
        <v>351.60799999999995</v>
      </c>
      <c r="V5" s="609">
        <v>351.60799999999995</v>
      </c>
      <c r="W5" s="609">
        <v>428.74860000000001</v>
      </c>
      <c r="X5" s="609">
        <v>333.39179999999999</v>
      </c>
      <c r="Y5" s="609">
        <v>442.1123</v>
      </c>
      <c r="Z5" s="609">
        <v>472.93049999999999</v>
      </c>
      <c r="AA5" s="609">
        <v>447.48059999999998</v>
      </c>
      <c r="AB5" s="609">
        <v>454.86489999999992</v>
      </c>
      <c r="AC5" s="609">
        <v>427.10569999999996</v>
      </c>
      <c r="AD5" s="609">
        <v>483.76230000000004</v>
      </c>
      <c r="AE5" s="610">
        <v>642.67349999999999</v>
      </c>
      <c r="AF5" s="610">
        <v>628.8492</v>
      </c>
      <c r="AG5" s="610">
        <v>620.73899999999992</v>
      </c>
      <c r="AH5" s="610">
        <v>695.93082076548649</v>
      </c>
      <c r="AI5" s="610">
        <v>525.63480743621233</v>
      </c>
      <c r="AJ5" s="610">
        <v>576.85226339999997</v>
      </c>
      <c r="AK5" s="610">
        <v>605.1069146698336</v>
      </c>
      <c r="AL5" s="610">
        <v>979.88651682847933</v>
      </c>
      <c r="AM5" s="610">
        <v>1024.3463026999998</v>
      </c>
      <c r="AN5" s="610">
        <v>1048.6261708331342</v>
      </c>
      <c r="AO5" s="610">
        <v>1062.1260433891773</v>
      </c>
      <c r="AP5" s="610">
        <v>1062.1260433891773</v>
      </c>
    </row>
    <row r="6" spans="1:42" s="186" customFormat="1" ht="13.9" customHeight="1" x14ac:dyDescent="0.25">
      <c r="A6" s="187" t="s">
        <v>561</v>
      </c>
      <c r="B6" s="191"/>
      <c r="C6" s="191" t="s">
        <v>139</v>
      </c>
      <c r="D6" s="191"/>
      <c r="E6" s="557"/>
      <c r="F6" s="193"/>
      <c r="G6" s="193"/>
      <c r="H6" s="193"/>
      <c r="I6" s="193"/>
      <c r="J6" s="193"/>
      <c r="K6" s="193"/>
      <c r="L6" s="193"/>
      <c r="M6" s="193"/>
      <c r="N6" s="193"/>
      <c r="O6" s="193"/>
      <c r="P6" s="193"/>
      <c r="Q6" s="193"/>
      <c r="AD6" s="456"/>
      <c r="AE6" s="456"/>
    </row>
    <row r="7" spans="1:42" s="186" customFormat="1" ht="13.9" customHeight="1" x14ac:dyDescent="0.25">
      <c r="A7" s="187" t="s">
        <v>562</v>
      </c>
      <c r="B7" s="191"/>
      <c r="C7" s="191" t="s">
        <v>140</v>
      </c>
      <c r="D7" s="191"/>
      <c r="E7" s="557"/>
      <c r="F7" s="193"/>
      <c r="G7" s="193"/>
      <c r="H7" s="193"/>
      <c r="I7" s="193"/>
      <c r="J7" s="193"/>
      <c r="K7" s="193"/>
      <c r="L7" s="193"/>
      <c r="M7" s="193"/>
      <c r="N7" s="193"/>
      <c r="O7" s="193"/>
      <c r="P7" s="193"/>
      <c r="Q7" s="193"/>
      <c r="AD7" s="456"/>
      <c r="AE7" s="456"/>
    </row>
    <row r="8" spans="1:42" s="186" customFormat="1" ht="15" customHeight="1" x14ac:dyDescent="0.25">
      <c r="A8" s="60"/>
      <c r="B8" s="60"/>
      <c r="C8" s="60"/>
      <c r="D8" s="60"/>
      <c r="E8" s="540"/>
      <c r="F8" s="44"/>
      <c r="G8" s="44"/>
      <c r="H8" s="44"/>
      <c r="I8" s="44"/>
      <c r="J8" s="44"/>
      <c r="K8" s="44"/>
      <c r="L8" s="44"/>
      <c r="M8" s="44"/>
      <c r="N8" s="44"/>
      <c r="O8" s="44"/>
      <c r="P8" s="44"/>
      <c r="Q8" s="193"/>
      <c r="AD8" s="456"/>
      <c r="AE8" s="456"/>
    </row>
    <row r="9" spans="1:42" x14ac:dyDescent="0.25">
      <c r="A9" s="194"/>
      <c r="E9" s="540"/>
      <c r="W9" s="500"/>
    </row>
    <row r="10" spans="1:42" x14ac:dyDescent="0.25">
      <c r="A10" s="194"/>
      <c r="E10" s="540"/>
    </row>
    <row r="11" spans="1:42" ht="16.5" customHeight="1" x14ac:dyDescent="0.25">
      <c r="C11" s="64"/>
      <c r="D11" s="195"/>
      <c r="E11" s="540"/>
      <c r="Q11" s="44"/>
      <c r="R11" s="46"/>
      <c r="S11" s="46"/>
      <c r="T11" s="46"/>
    </row>
    <row r="12" spans="1:42" x14ac:dyDescent="0.25">
      <c r="C12" s="64"/>
      <c r="D12" s="192"/>
      <c r="E12" s="540"/>
      <c r="Q12" s="44"/>
      <c r="R12" s="46"/>
      <c r="S12" s="46"/>
      <c r="T12" s="46"/>
    </row>
    <row r="13" spans="1:42" x14ac:dyDescent="0.25">
      <c r="Q13" s="44"/>
      <c r="R13" s="46"/>
      <c r="S13" s="46"/>
      <c r="T13" s="46"/>
    </row>
    <row r="14" spans="1:42" x14ac:dyDescent="0.25">
      <c r="I14" s="48"/>
      <c r="Q14" s="44"/>
      <c r="R14" s="46"/>
      <c r="S14" s="46"/>
      <c r="T14" s="46"/>
    </row>
    <row r="15" spans="1:42" x14ac:dyDescent="0.25">
      <c r="Q15" s="44"/>
      <c r="R15" s="46"/>
      <c r="S15" s="46"/>
      <c r="T15" s="46"/>
    </row>
    <row r="16" spans="1:42" x14ac:dyDescent="0.25">
      <c r="Q16" s="44"/>
      <c r="R16" s="46"/>
      <c r="S16" s="46"/>
      <c r="T16" s="46"/>
    </row>
  </sheetData>
  <mergeCells count="3">
    <mergeCell ref="A1:E1"/>
    <mergeCell ref="B2:D2"/>
    <mergeCell ref="AI1:AL1"/>
  </mergeCells>
  <phoneticPr fontId="29" type="noConversion"/>
  <printOptions gridLines="1"/>
  <pageMargins left="0.98425196850393704" right="0" top="0.51181102362204722" bottom="0.31496062992125984" header="0.19685039370078741" footer="0.19685039370078741"/>
  <pageSetup paperSize="8" fitToWidth="2" orientation="landscape" r:id="rId1"/>
  <headerFooter alignWithMargins="0">
    <oddHeader>&amp;LCOUNTRY:        ESPAÑA</oddHeader>
    <oddFooter>&amp;R&amp;"Times,Normal"&amp;D</oddFooter>
  </headerFooter>
  <ignoredErrors>
    <ignoredError sqref="F2:Q2"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0000FF"/>
    <pageSetUpPr fitToPage="1"/>
  </sheetPr>
  <dimension ref="A1:AP16"/>
  <sheetViews>
    <sheetView zoomScale="85" zoomScaleNormal="85" workbookViewId="0">
      <pane xSplit="3" ySplit="2" topLeftCell="D3" activePane="bottomRight" state="frozen"/>
      <selection activeCell="AG5" sqref="AG5"/>
      <selection pane="topRight" activeCell="AG5" sqref="AG5"/>
      <selection pane="bottomLeft" activeCell="AG5" sqref="AG5"/>
      <selection pane="bottomRight" activeCell="D3" sqref="D3"/>
    </sheetView>
  </sheetViews>
  <sheetFormatPr baseColWidth="10" defaultColWidth="9.140625" defaultRowHeight="15" outlineLevelCol="1" x14ac:dyDescent="0.25"/>
  <cols>
    <col min="1" max="1" width="12.28515625" style="60" bestFit="1" customWidth="1"/>
    <col min="2" max="2" width="5.42578125" style="60" customWidth="1"/>
    <col min="3" max="3" width="11.7109375" style="60" bestFit="1" customWidth="1"/>
    <col min="4" max="4" width="30.7109375" style="60" customWidth="1"/>
    <col min="5" max="5" width="8.140625" style="541" bestFit="1" customWidth="1"/>
    <col min="6" max="10" width="6.28515625" style="44" hidden="1" customWidth="1" outlineLevel="1"/>
    <col min="11" max="11" width="6.28515625" style="44" bestFit="1" customWidth="1" collapsed="1"/>
    <col min="12" max="12" width="5.85546875" style="44" bestFit="1" customWidth="1"/>
    <col min="13" max="16" width="6.28515625" style="44" bestFit="1" customWidth="1"/>
    <col min="17" max="17" width="6.28515625" style="43" bestFit="1" customWidth="1"/>
    <col min="18" max="20" width="6.28515625" style="45" bestFit="1" customWidth="1"/>
    <col min="21" max="21" width="6.7109375" style="45" bestFit="1" customWidth="1"/>
    <col min="22" max="22" width="6.28515625" style="45" bestFit="1" customWidth="1"/>
    <col min="23" max="29" width="6.7109375" style="45" bestFit="1" customWidth="1"/>
    <col min="30" max="30" width="6.7109375" style="457" bestFit="1" customWidth="1"/>
    <col min="31" max="31" width="6.28515625" style="457" bestFit="1" customWidth="1"/>
    <col min="32" max="32" width="5.85546875" style="45" bestFit="1" customWidth="1"/>
    <col min="33" max="34" width="6.28515625" style="45" bestFit="1" customWidth="1"/>
    <col min="35" max="42" width="6.28515625" style="45" customWidth="1"/>
    <col min="43" max="16384" width="9.140625" style="45"/>
  </cols>
  <sheetData>
    <row r="1" spans="1:42" s="180" customFormat="1" ht="30" customHeight="1" x14ac:dyDescent="0.2">
      <c r="A1" s="765" t="s">
        <v>666</v>
      </c>
      <c r="B1" s="765"/>
      <c r="C1" s="765"/>
      <c r="D1" s="765"/>
      <c r="E1" s="765"/>
      <c r="F1" s="765"/>
      <c r="G1" s="765"/>
      <c r="H1" s="765"/>
      <c r="I1" s="765"/>
      <c r="J1" s="765"/>
      <c r="K1" s="765"/>
      <c r="L1" s="765"/>
      <c r="M1" s="765"/>
      <c r="N1" s="765"/>
      <c r="O1" s="765"/>
      <c r="P1" s="181"/>
      <c r="Q1" s="182"/>
      <c r="Y1" s="179"/>
      <c r="AF1" s="767" t="s">
        <v>667</v>
      </c>
      <c r="AG1" s="767"/>
      <c r="AH1" s="767"/>
      <c r="AI1" s="767"/>
      <c r="AJ1" s="767"/>
      <c r="AK1" s="633"/>
      <c r="AL1" s="633"/>
      <c r="AM1" s="633"/>
      <c r="AN1" s="633"/>
      <c r="AO1" s="633"/>
      <c r="AP1" s="633"/>
    </row>
    <row r="2" spans="1:42" s="185" customFormat="1" ht="30" customHeight="1" x14ac:dyDescent="0.2">
      <c r="A2" s="580" t="s">
        <v>1129</v>
      </c>
      <c r="B2" s="183"/>
      <c r="C2" s="184" t="s">
        <v>122</v>
      </c>
      <c r="D2" s="183"/>
      <c r="E2" s="556" t="s">
        <v>121</v>
      </c>
      <c r="F2" s="502" t="s">
        <v>123</v>
      </c>
      <c r="G2" s="502" t="s">
        <v>124</v>
      </c>
      <c r="H2" s="502" t="s">
        <v>125</v>
      </c>
      <c r="I2" s="502" t="s">
        <v>126</v>
      </c>
      <c r="J2" s="502" t="s">
        <v>127</v>
      </c>
      <c r="K2" s="502" t="s">
        <v>128</v>
      </c>
      <c r="L2" s="502" t="s">
        <v>129</v>
      </c>
      <c r="M2" s="502" t="s">
        <v>130</v>
      </c>
      <c r="N2" s="502" t="s">
        <v>131</v>
      </c>
      <c r="O2" s="502" t="s">
        <v>132</v>
      </c>
      <c r="P2" s="502" t="s">
        <v>133</v>
      </c>
      <c r="Q2" s="502" t="s">
        <v>134</v>
      </c>
      <c r="R2" s="503">
        <v>1997</v>
      </c>
      <c r="S2" s="503">
        <v>1998</v>
      </c>
      <c r="T2" s="503">
        <v>1999</v>
      </c>
      <c r="U2" s="503">
        <v>2000</v>
      </c>
      <c r="V2" s="503">
        <v>2001</v>
      </c>
      <c r="W2" s="503">
        <v>2002</v>
      </c>
      <c r="X2" s="503">
        <v>2003</v>
      </c>
      <c r="Y2" s="503">
        <v>2004</v>
      </c>
      <c r="Z2" s="503">
        <v>2005</v>
      </c>
      <c r="AA2" s="503">
        <v>2006</v>
      </c>
      <c r="AB2" s="503">
        <v>2007</v>
      </c>
      <c r="AC2" s="503">
        <v>2008</v>
      </c>
      <c r="AD2" s="503">
        <v>2009</v>
      </c>
      <c r="AE2" s="503">
        <v>2010</v>
      </c>
      <c r="AF2" s="503">
        <v>2011</v>
      </c>
      <c r="AG2" s="503">
        <v>2012</v>
      </c>
      <c r="AH2" s="503">
        <v>2013</v>
      </c>
      <c r="AI2" s="503">
        <v>2014</v>
      </c>
      <c r="AJ2" s="503">
        <v>2015</v>
      </c>
      <c r="AK2" s="503">
        <v>2016</v>
      </c>
      <c r="AL2" s="503">
        <v>2017</v>
      </c>
      <c r="AM2" s="503">
        <v>2018</v>
      </c>
      <c r="AN2" s="503">
        <v>2019</v>
      </c>
      <c r="AO2" s="503">
        <v>2020</v>
      </c>
      <c r="AP2" s="503">
        <v>2021</v>
      </c>
    </row>
    <row r="3" spans="1:42" s="186" customFormat="1" ht="13.9" customHeight="1" x14ac:dyDescent="0.25">
      <c r="A3" s="187" t="s">
        <v>558</v>
      </c>
      <c r="B3" s="188" t="s">
        <v>208</v>
      </c>
      <c r="C3" s="189"/>
      <c r="D3" s="189"/>
      <c r="E3" s="557"/>
      <c r="F3" s="190"/>
      <c r="G3" s="190"/>
      <c r="H3" s="190"/>
      <c r="I3" s="190"/>
      <c r="J3" s="190"/>
      <c r="K3" s="190"/>
      <c r="L3" s="190"/>
      <c r="M3" s="190"/>
      <c r="N3" s="190"/>
      <c r="O3" s="190"/>
      <c r="P3" s="190"/>
      <c r="Q3" s="190"/>
      <c r="R3" s="190"/>
      <c r="S3" s="190"/>
      <c r="T3" s="190"/>
      <c r="U3" s="190"/>
      <c r="V3" s="190"/>
      <c r="W3" s="190"/>
      <c r="X3" s="190"/>
      <c r="Y3" s="190"/>
      <c r="Z3" s="190"/>
      <c r="AA3" s="190"/>
      <c r="AB3" s="190"/>
      <c r="AC3" s="190"/>
      <c r="AD3" s="458"/>
      <c r="AE3" s="458"/>
      <c r="AF3" s="190"/>
      <c r="AG3" s="190"/>
      <c r="AH3" s="190"/>
      <c r="AI3" s="190"/>
      <c r="AJ3" s="190"/>
      <c r="AK3" s="190"/>
      <c r="AL3" s="190"/>
      <c r="AM3" s="190"/>
      <c r="AN3" s="190"/>
      <c r="AO3" s="190"/>
      <c r="AP3" s="190"/>
    </row>
    <row r="4" spans="1:42" s="186" customFormat="1" ht="13.9" customHeight="1" x14ac:dyDescent="0.25">
      <c r="A4" s="187" t="s">
        <v>559</v>
      </c>
      <c r="B4" s="191"/>
      <c r="C4" s="191" t="s">
        <v>137</v>
      </c>
      <c r="D4" s="191"/>
      <c r="E4" s="557"/>
      <c r="F4" s="425"/>
      <c r="G4" s="425"/>
      <c r="H4" s="425"/>
      <c r="I4" s="464"/>
      <c r="J4" s="464"/>
      <c r="K4" s="611">
        <v>0</v>
      </c>
      <c r="L4" s="611">
        <v>0</v>
      </c>
      <c r="M4" s="612">
        <v>0</v>
      </c>
      <c r="N4" s="612">
        <v>0</v>
      </c>
      <c r="O4" s="612">
        <v>28.5</v>
      </c>
      <c r="P4" s="612">
        <v>55.538799999999995</v>
      </c>
      <c r="Q4" s="612">
        <v>40.686799999999984</v>
      </c>
      <c r="R4" s="612">
        <v>43.8</v>
      </c>
      <c r="S4" s="612">
        <v>36.881999999999998</v>
      </c>
      <c r="T4" s="612">
        <v>42.977999999999994</v>
      </c>
      <c r="U4" s="612">
        <v>45.463000000000001</v>
      </c>
      <c r="V4" s="612">
        <v>55.73149999999999</v>
      </c>
      <c r="W4" s="612">
        <v>48.819299999999998</v>
      </c>
      <c r="X4" s="612">
        <v>41.556499999999993</v>
      </c>
      <c r="Y4" s="612">
        <v>48.931099999999994</v>
      </c>
      <c r="Z4" s="612">
        <v>46.040799999999983</v>
      </c>
      <c r="AA4" s="612">
        <v>45.304400000000001</v>
      </c>
      <c r="AB4" s="612">
        <v>41.756499999999996</v>
      </c>
      <c r="AC4" s="612">
        <v>48.0809</v>
      </c>
      <c r="AD4" s="612">
        <v>46.695</v>
      </c>
      <c r="AE4" s="612">
        <v>48.85710000000001</v>
      </c>
      <c r="AF4" s="612">
        <v>41.533599999999993</v>
      </c>
      <c r="AG4" s="612">
        <v>45.236699999999999</v>
      </c>
      <c r="AH4" s="612">
        <v>60</v>
      </c>
      <c r="AI4" s="612">
        <v>49.999999999999986</v>
      </c>
      <c r="AJ4" s="612">
        <v>50.000000000000007</v>
      </c>
      <c r="AK4" s="612">
        <v>50.000000000000007</v>
      </c>
      <c r="AL4" s="612">
        <v>50.000000000000007</v>
      </c>
      <c r="AM4" s="612">
        <v>59.999999999999986</v>
      </c>
      <c r="AN4" s="612">
        <v>59.999999999999993</v>
      </c>
      <c r="AO4" s="612">
        <v>49.999999999999993</v>
      </c>
      <c r="AP4" s="612">
        <v>52.786000000000001</v>
      </c>
    </row>
    <row r="5" spans="1:42" s="186" customFormat="1" ht="13.9" customHeight="1" x14ac:dyDescent="0.25">
      <c r="A5" s="187" t="s">
        <v>560</v>
      </c>
      <c r="B5" s="191"/>
      <c r="C5" s="191" t="s">
        <v>138</v>
      </c>
      <c r="D5" s="191"/>
      <c r="E5" s="557"/>
      <c r="F5" s="425"/>
      <c r="G5" s="425"/>
      <c r="H5" s="425"/>
      <c r="I5" s="464"/>
      <c r="J5" s="464"/>
      <c r="K5" s="611">
        <v>0</v>
      </c>
      <c r="L5" s="611">
        <v>0</v>
      </c>
      <c r="M5" s="611">
        <v>0</v>
      </c>
      <c r="N5" s="611">
        <v>0</v>
      </c>
      <c r="O5" s="611">
        <v>0</v>
      </c>
      <c r="P5" s="611">
        <v>0</v>
      </c>
      <c r="Q5" s="612">
        <v>20</v>
      </c>
      <c r="R5" s="612">
        <v>20</v>
      </c>
      <c r="S5" s="612">
        <v>20</v>
      </c>
      <c r="T5" s="612">
        <v>20</v>
      </c>
      <c r="U5" s="612">
        <v>20</v>
      </c>
      <c r="V5" s="612">
        <v>20</v>
      </c>
      <c r="W5" s="612">
        <v>20</v>
      </c>
      <c r="X5" s="612">
        <v>13.178176847780898</v>
      </c>
      <c r="Y5" s="612">
        <v>17.884890332162215</v>
      </c>
      <c r="Z5" s="612">
        <v>17.918200454400804</v>
      </c>
      <c r="AA5" s="612">
        <v>17.827266299365828</v>
      </c>
      <c r="AB5" s="612">
        <v>18.029003073220203</v>
      </c>
      <c r="AC5" s="612">
        <v>18.151810617371762</v>
      </c>
      <c r="AD5" s="612">
        <v>18.324855988157822</v>
      </c>
      <c r="AE5" s="612">
        <v>18.312953529280421</v>
      </c>
      <c r="AF5" s="612">
        <v>18.506250528743614</v>
      </c>
      <c r="AG5" s="612">
        <v>18.352769714807671</v>
      </c>
      <c r="AH5" s="612">
        <v>18.018764897917301</v>
      </c>
      <c r="AI5" s="612">
        <v>18.197621342235259</v>
      </c>
      <c r="AJ5" s="612">
        <v>18.303072058536369</v>
      </c>
      <c r="AK5" s="612">
        <v>18.32869679818581</v>
      </c>
      <c r="AL5" s="612">
        <v>18.159070579044919</v>
      </c>
      <c r="AM5" s="612">
        <v>18.017252042022729</v>
      </c>
      <c r="AN5" s="612">
        <v>17.874446494055508</v>
      </c>
      <c r="AO5" s="612">
        <v>18.081795971905848</v>
      </c>
      <c r="AP5" s="612">
        <v>18.081795971905848</v>
      </c>
    </row>
    <row r="6" spans="1:42" s="186" customFormat="1" ht="13.9" customHeight="1" x14ac:dyDescent="0.25">
      <c r="A6" s="187" t="s">
        <v>561</v>
      </c>
      <c r="B6" s="191"/>
      <c r="C6" s="191" t="s">
        <v>139</v>
      </c>
      <c r="D6" s="191"/>
      <c r="E6" s="557"/>
      <c r="F6" s="193"/>
      <c r="G6" s="193"/>
      <c r="H6" s="193"/>
      <c r="I6" s="193"/>
      <c r="J6" s="193"/>
      <c r="K6" s="193"/>
      <c r="L6" s="193"/>
      <c r="M6" s="193"/>
      <c r="N6" s="193"/>
      <c r="O6" s="193"/>
      <c r="P6" s="193"/>
      <c r="Q6" s="193"/>
      <c r="AD6" s="456"/>
      <c r="AE6" s="456"/>
    </row>
    <row r="7" spans="1:42" s="186" customFormat="1" ht="13.9" customHeight="1" x14ac:dyDescent="0.25">
      <c r="A7" s="187" t="s">
        <v>562</v>
      </c>
      <c r="B7" s="191"/>
      <c r="C7" s="191" t="s">
        <v>140</v>
      </c>
      <c r="D7" s="191"/>
      <c r="E7" s="557"/>
      <c r="F7" s="193"/>
      <c r="G7" s="193"/>
      <c r="H7" s="193"/>
      <c r="I7" s="193"/>
      <c r="J7" s="193"/>
      <c r="K7" s="193"/>
      <c r="L7" s="193"/>
      <c r="M7" s="193"/>
      <c r="N7" s="193"/>
      <c r="O7" s="193"/>
      <c r="P7" s="193"/>
      <c r="Q7" s="193"/>
      <c r="AD7" s="456"/>
      <c r="AE7" s="456"/>
    </row>
    <row r="8" spans="1:42" s="186" customFormat="1" ht="15" customHeight="1" x14ac:dyDescent="0.25">
      <c r="A8" s="60"/>
      <c r="B8" s="60"/>
      <c r="C8" s="60"/>
      <c r="D8" s="60"/>
      <c r="E8" s="540"/>
      <c r="F8" s="44"/>
      <c r="G8" s="44"/>
      <c r="H8" s="44"/>
      <c r="I8" s="44"/>
      <c r="J8" s="44"/>
      <c r="K8" s="44"/>
      <c r="L8" s="44"/>
      <c r="M8" s="44"/>
      <c r="N8" s="44"/>
      <c r="O8" s="44"/>
      <c r="P8" s="44"/>
      <c r="Q8" s="193"/>
      <c r="AD8" s="456"/>
      <c r="AE8" s="456"/>
    </row>
    <row r="9" spans="1:42" x14ac:dyDescent="0.25">
      <c r="A9" s="194"/>
      <c r="E9" s="540"/>
    </row>
    <row r="10" spans="1:42" x14ac:dyDescent="0.25">
      <c r="A10" s="194"/>
      <c r="E10" s="540"/>
    </row>
    <row r="11" spans="1:42" ht="16.5" customHeight="1" x14ac:dyDescent="0.25">
      <c r="C11" s="64"/>
      <c r="D11" s="195"/>
      <c r="E11" s="540"/>
      <c r="Q11" s="44"/>
      <c r="R11" s="46"/>
      <c r="S11" s="46"/>
      <c r="T11" s="46"/>
    </row>
    <row r="12" spans="1:42" x14ac:dyDescent="0.25">
      <c r="C12" s="64"/>
      <c r="D12" s="192"/>
      <c r="E12" s="540"/>
      <c r="Q12" s="44"/>
      <c r="R12" s="46"/>
      <c r="S12" s="46"/>
      <c r="T12" s="46"/>
    </row>
    <row r="13" spans="1:42" x14ac:dyDescent="0.25">
      <c r="Q13" s="44"/>
      <c r="R13" s="46"/>
      <c r="S13" s="46"/>
      <c r="T13" s="46"/>
    </row>
    <row r="14" spans="1:42" x14ac:dyDescent="0.25">
      <c r="I14" s="48"/>
      <c r="Q14" s="44"/>
      <c r="R14" s="46"/>
      <c r="S14" s="46"/>
      <c r="T14" s="46"/>
    </row>
    <row r="15" spans="1:42" x14ac:dyDescent="0.25">
      <c r="Q15" s="44"/>
      <c r="R15" s="46"/>
      <c r="S15" s="46"/>
      <c r="T15" s="46"/>
    </row>
    <row r="16" spans="1:42" x14ac:dyDescent="0.25">
      <c r="Q16" s="44"/>
      <c r="R16" s="46"/>
      <c r="S16" s="46"/>
      <c r="T16" s="46"/>
    </row>
  </sheetData>
  <mergeCells count="2">
    <mergeCell ref="AF1:AJ1"/>
    <mergeCell ref="A1:O1"/>
  </mergeCells>
  <phoneticPr fontId="29" type="noConversion"/>
  <printOptions gridLines="1"/>
  <pageMargins left="0.98425196850393704" right="0" top="0.51181102362204722" bottom="0.31496062992125984" header="0.19685039370078741" footer="0.19685039370078741"/>
  <pageSetup paperSize="8" fitToWidth="2" orientation="landscape" r:id="rId1"/>
  <headerFooter alignWithMargins="0">
    <oddHeader>&amp;LCOUNTRY:        ESPAÑA</oddHeader>
    <oddFooter>&amp;R&amp;"Times,Normal"&amp;D</oddFooter>
  </headerFooter>
  <ignoredErrors>
    <ignoredError sqref="E2:Q2"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AP16"/>
  <sheetViews>
    <sheetView zoomScale="85" zoomScaleNormal="85" workbookViewId="0">
      <pane xSplit="3" ySplit="2" topLeftCell="S3" activePane="bottomRight" state="frozen"/>
      <selection activeCell="U16" sqref="U16"/>
      <selection pane="topRight" activeCell="U16" sqref="U16"/>
      <selection pane="bottomLeft" activeCell="U16" sqref="U16"/>
      <selection pane="bottomRight" activeCell="AP4" sqref="AP4"/>
    </sheetView>
  </sheetViews>
  <sheetFormatPr baseColWidth="10" defaultColWidth="9.140625" defaultRowHeight="15" outlineLevelCol="1" x14ac:dyDescent="0.25"/>
  <cols>
    <col min="1" max="1" width="12.28515625" style="60" bestFit="1" customWidth="1"/>
    <col min="2" max="2" width="3.5703125" style="60" customWidth="1"/>
    <col min="3" max="3" width="11.7109375" style="60" bestFit="1" customWidth="1"/>
    <col min="4" max="4" width="30.7109375" style="60" customWidth="1"/>
    <col min="5" max="5" width="8.140625" style="541" bestFit="1" customWidth="1"/>
    <col min="6" max="10" width="6.28515625" style="44" hidden="1" customWidth="1" outlineLevel="1"/>
    <col min="11" max="11" width="5.5703125" style="44" bestFit="1" customWidth="1" collapsed="1"/>
    <col min="12" max="14" width="5.5703125" style="44" bestFit="1" customWidth="1"/>
    <col min="15" max="15" width="7.140625" style="44" bestFit="1" customWidth="1"/>
    <col min="16" max="16" width="8.140625" style="44" bestFit="1" customWidth="1"/>
    <col min="17" max="17" width="8.140625" style="43" bestFit="1" customWidth="1"/>
    <col min="18" max="29" width="8.140625" style="45" bestFit="1" customWidth="1"/>
    <col min="30" max="31" width="8.140625" style="457" bestFit="1" customWidth="1"/>
    <col min="32" max="38" width="8.140625" style="45" bestFit="1" customWidth="1"/>
    <col min="39" max="39" width="8.140625" style="45" customWidth="1"/>
    <col min="40" max="40" width="8.140625" style="45" bestFit="1" customWidth="1"/>
    <col min="41" max="16384" width="9.140625" style="45"/>
  </cols>
  <sheetData>
    <row r="1" spans="1:42" s="180" customFormat="1" ht="30" customHeight="1" x14ac:dyDescent="0.2">
      <c r="A1" s="765" t="s">
        <v>668</v>
      </c>
      <c r="B1" s="765"/>
      <c r="C1" s="765"/>
      <c r="D1" s="765"/>
      <c r="E1" s="765"/>
      <c r="F1" s="179"/>
      <c r="H1" s="179"/>
      <c r="J1" s="179"/>
      <c r="K1" s="179"/>
      <c r="L1" s="179"/>
      <c r="M1" s="179"/>
      <c r="N1" s="179"/>
      <c r="O1" s="179"/>
      <c r="P1" s="181"/>
      <c r="Q1" s="182"/>
      <c r="Y1" s="179"/>
      <c r="AG1" s="767" t="s">
        <v>197</v>
      </c>
      <c r="AH1" s="767"/>
      <c r="AI1" s="767"/>
      <c r="AJ1" s="767"/>
      <c r="AK1" s="767"/>
      <c r="AL1" s="767"/>
    </row>
    <row r="2" spans="1:42" s="185" customFormat="1" ht="30" customHeight="1" x14ac:dyDescent="0.2">
      <c r="A2" s="580" t="s">
        <v>1129</v>
      </c>
      <c r="B2" s="183"/>
      <c r="C2" s="184" t="s">
        <v>122</v>
      </c>
      <c r="D2" s="183"/>
      <c r="E2" s="556" t="s">
        <v>121</v>
      </c>
      <c r="F2" s="502" t="s">
        <v>123</v>
      </c>
      <c r="G2" s="502" t="s">
        <v>124</v>
      </c>
      <c r="H2" s="502" t="s">
        <v>125</v>
      </c>
      <c r="I2" s="502" t="s">
        <v>126</v>
      </c>
      <c r="J2" s="502" t="s">
        <v>127</v>
      </c>
      <c r="K2" s="502" t="s">
        <v>128</v>
      </c>
      <c r="L2" s="502" t="s">
        <v>129</v>
      </c>
      <c r="M2" s="502" t="s">
        <v>130</v>
      </c>
      <c r="N2" s="502" t="s">
        <v>131</v>
      </c>
      <c r="O2" s="502" t="s">
        <v>132</v>
      </c>
      <c r="P2" s="502" t="s">
        <v>133</v>
      </c>
      <c r="Q2" s="502" t="s">
        <v>134</v>
      </c>
      <c r="R2" s="503">
        <v>1997</v>
      </c>
      <c r="S2" s="503">
        <v>1998</v>
      </c>
      <c r="T2" s="503">
        <v>1999</v>
      </c>
      <c r="U2" s="503">
        <v>2000</v>
      </c>
      <c r="V2" s="503">
        <v>2001</v>
      </c>
      <c r="W2" s="503">
        <v>2002</v>
      </c>
      <c r="X2" s="503">
        <v>2003</v>
      </c>
      <c r="Y2" s="503">
        <v>2004</v>
      </c>
      <c r="Z2" s="503">
        <v>2005</v>
      </c>
      <c r="AA2" s="503">
        <v>2006</v>
      </c>
      <c r="AB2" s="503">
        <v>2007</v>
      </c>
      <c r="AC2" s="503">
        <v>2008</v>
      </c>
      <c r="AD2" s="503">
        <v>2009</v>
      </c>
      <c r="AE2" s="503">
        <v>2010</v>
      </c>
      <c r="AF2" s="503">
        <v>2011</v>
      </c>
      <c r="AG2" s="503">
        <v>2012</v>
      </c>
      <c r="AH2" s="503">
        <v>2013</v>
      </c>
      <c r="AI2" s="503">
        <v>2014</v>
      </c>
      <c r="AJ2" s="503">
        <v>2015</v>
      </c>
      <c r="AK2" s="503">
        <v>2016</v>
      </c>
      <c r="AL2" s="503">
        <v>2017</v>
      </c>
      <c r="AM2" s="503">
        <v>2018</v>
      </c>
      <c r="AN2" s="503">
        <v>2019</v>
      </c>
      <c r="AO2" s="503">
        <v>2020</v>
      </c>
      <c r="AP2" s="503">
        <v>2021</v>
      </c>
    </row>
    <row r="3" spans="1:42" s="186" customFormat="1" ht="13.9" customHeight="1" x14ac:dyDescent="0.25">
      <c r="A3" s="187" t="s">
        <v>558</v>
      </c>
      <c r="B3" s="188" t="s">
        <v>208</v>
      </c>
      <c r="C3" s="189"/>
      <c r="D3" s="189"/>
      <c r="E3" s="557"/>
      <c r="F3" s="413">
        <f t="shared" ref="F3:AE3" si="0">SUM(F4:F7)</f>
        <v>0</v>
      </c>
      <c r="G3" s="413">
        <f t="shared" si="0"/>
        <v>0</v>
      </c>
      <c r="H3" s="413">
        <f t="shared" si="0"/>
        <v>0</v>
      </c>
      <c r="I3" s="413">
        <f t="shared" si="0"/>
        <v>0</v>
      </c>
      <c r="J3" s="413">
        <f t="shared" si="0"/>
        <v>0</v>
      </c>
      <c r="K3" s="413">
        <f t="shared" si="0"/>
        <v>0</v>
      </c>
      <c r="L3" s="413">
        <f t="shared" si="0"/>
        <v>0</v>
      </c>
      <c r="M3" s="413">
        <f t="shared" si="0"/>
        <v>0</v>
      </c>
      <c r="N3" s="413">
        <f t="shared" si="0"/>
        <v>0</v>
      </c>
      <c r="O3" s="413">
        <f t="shared" si="0"/>
        <v>5819.6162695035055</v>
      </c>
      <c r="P3" s="413">
        <f t="shared" si="0"/>
        <v>11284.021692892602</v>
      </c>
      <c r="Q3" s="413">
        <f t="shared" si="0"/>
        <v>15909.873298862389</v>
      </c>
      <c r="R3" s="413">
        <f t="shared" si="0"/>
        <v>19965.614386159494</v>
      </c>
      <c r="S3" s="413">
        <f t="shared" si="0"/>
        <v>19253.715621700663</v>
      </c>
      <c r="T3" s="413">
        <f t="shared" si="0"/>
        <v>23979.646715549919</v>
      </c>
      <c r="U3" s="413">
        <f t="shared" si="0"/>
        <v>27769.529713891385</v>
      </c>
      <c r="V3" s="413">
        <f t="shared" si="0"/>
        <v>42164.015268343348</v>
      </c>
      <c r="W3" s="413">
        <f t="shared" si="0"/>
        <v>41414.532857893835</v>
      </c>
      <c r="X3" s="413">
        <f t="shared" si="0"/>
        <v>32048.245187184988</v>
      </c>
      <c r="Y3" s="413">
        <f t="shared" si="0"/>
        <v>40311.4084573</v>
      </c>
      <c r="Z3" s="413">
        <f t="shared" si="0"/>
        <v>37413.091213439984</v>
      </c>
      <c r="AA3" s="413">
        <f t="shared" si="0"/>
        <v>39103.077865319996</v>
      </c>
      <c r="AB3" s="413">
        <f t="shared" si="0"/>
        <v>44284.723667999999</v>
      </c>
      <c r="AC3" s="413">
        <f t="shared" si="0"/>
        <v>52319.360718099997</v>
      </c>
      <c r="AD3" s="413">
        <f t="shared" si="0"/>
        <v>55329.107790000002</v>
      </c>
      <c r="AE3" s="413">
        <f t="shared" si="0"/>
        <v>55534.60954930001</v>
      </c>
      <c r="AF3" s="413">
        <f t="shared" ref="AF3:AK3" si="1">SUM(AF4:AF7)</f>
        <v>47512.620108799994</v>
      </c>
      <c r="AG3" s="413">
        <f t="shared" si="1"/>
        <v>50750.515991699998</v>
      </c>
      <c r="AH3" s="413">
        <f t="shared" si="1"/>
        <v>31070.453844587923</v>
      </c>
      <c r="AI3" s="413">
        <f t="shared" si="1"/>
        <v>31895.25319002293</v>
      </c>
      <c r="AJ3" s="413">
        <f t="shared" si="1"/>
        <v>35304.018544140003</v>
      </c>
      <c r="AK3" s="413">
        <f t="shared" si="1"/>
        <v>37733.423669469077</v>
      </c>
      <c r="AL3" s="413">
        <f t="shared" ref="AL3:AM3" si="2">SUM(AL4:AL7)</f>
        <v>47559.613418542845</v>
      </c>
      <c r="AM3" s="413">
        <f t="shared" si="2"/>
        <v>52953.105914060005</v>
      </c>
      <c r="AN3" s="413">
        <f t="shared" ref="AN3:AO3" si="3">SUM(AN4:AN7)</f>
        <v>55517.439582823165</v>
      </c>
      <c r="AO3" s="413">
        <f t="shared" si="3"/>
        <v>48374.17691301072</v>
      </c>
      <c r="AP3" s="413">
        <f t="shared" ref="AP3" si="4">SUM(AP4:AP7)</f>
        <v>53237.420262750718</v>
      </c>
    </row>
    <row r="4" spans="1:42" s="186" customFormat="1" ht="13.9" customHeight="1" x14ac:dyDescent="0.25">
      <c r="A4" s="187" t="s">
        <v>559</v>
      </c>
      <c r="B4" s="191"/>
      <c r="C4" s="191" t="s">
        <v>137</v>
      </c>
      <c r="D4" s="191"/>
      <c r="E4" s="557"/>
      <c r="F4" s="414">
        <f>'4.1 Other Organic Fertilisers'!F4*'4.2 coefficients'!F4</f>
        <v>0</v>
      </c>
      <c r="G4" s="414">
        <f>'4.1 Other Organic Fertilisers'!G4*'4.2 coefficients'!G4</f>
        <v>0</v>
      </c>
      <c r="H4" s="414">
        <f>'4.1 Other Organic Fertilisers'!H4*'4.2 coefficients'!H4</f>
        <v>0</v>
      </c>
      <c r="I4" s="414">
        <f>'4.1 Other Organic Fertilisers'!I4*'4.2 coefficients'!I4</f>
        <v>0</v>
      </c>
      <c r="J4" s="414">
        <f>'4.1 Other Organic Fertilisers'!J4*'4.2 coefficients'!J4</f>
        <v>0</v>
      </c>
      <c r="K4" s="414">
        <f>'4.1 Other Organic Fertilisers'!K4*'4.2 coefficients'!K4</f>
        <v>0</v>
      </c>
      <c r="L4" s="414">
        <f>'4.1 Other Organic Fertilisers'!L4*'4.2 coefficients'!L4</f>
        <v>0</v>
      </c>
      <c r="M4" s="414">
        <f>'4.1 Other Organic Fertilisers'!M4*'4.2 coefficients'!M4</f>
        <v>0</v>
      </c>
      <c r="N4" s="414">
        <f>'4.1 Other Organic Fertilisers'!N4*'4.2 coefficients'!N4</f>
        <v>0</v>
      </c>
      <c r="O4" s="414">
        <f>'4.1 Other Organic Fertilisers'!O4*'4.2 coefficients'!O4</f>
        <v>5819.6162695035055</v>
      </c>
      <c r="P4" s="414">
        <f>'4.1 Other Organic Fertilisers'!P4*'4.2 coefficients'!P4</f>
        <v>11284.021692892602</v>
      </c>
      <c r="Q4" s="414">
        <f>'4.1 Other Organic Fertilisers'!Q4*'4.2 coefficients'!Q4</f>
        <v>9711.8732988623888</v>
      </c>
      <c r="R4" s="414">
        <f>'4.1 Other Organic Fertilisers'!R4*'4.2 coefficients'!R4</f>
        <v>13767.614386159494</v>
      </c>
      <c r="S4" s="414">
        <f>'4.1 Other Organic Fertilisers'!S4*'4.2 coefficients'!S4</f>
        <v>13055.715621700661</v>
      </c>
      <c r="T4" s="414">
        <f>'4.1 Other Organic Fertilisers'!T4*'4.2 coefficients'!T4</f>
        <v>17781.646715549919</v>
      </c>
      <c r="U4" s="414">
        <f>'4.1 Other Organic Fertilisers'!U4*'4.2 coefficients'!U4</f>
        <v>20737.369713891385</v>
      </c>
      <c r="V4" s="414">
        <f>'4.1 Other Organic Fertilisers'!V4*'4.2 coefficients'!V4</f>
        <v>35131.855268343352</v>
      </c>
      <c r="W4" s="414">
        <f>'4.1 Other Organic Fertilisers'!W4*'4.2 coefficients'!W4</f>
        <v>32839.560857893834</v>
      </c>
      <c r="X4" s="414">
        <f>'4.1 Other Organic Fertilisers'!X4*'4.2 coefficients'!X4</f>
        <v>27654.749087184988</v>
      </c>
      <c r="Y4" s="414">
        <f>'4.1 Other Organic Fertilisers'!Y4*'4.2 coefficients'!Y4</f>
        <v>32404.278457299999</v>
      </c>
      <c r="Z4" s="414">
        <f>'4.1 Other Organic Fertilisers'!Z4*'4.2 coefficients'!Z4</f>
        <v>28939.027713439988</v>
      </c>
      <c r="AA4" s="414">
        <f>'4.1 Other Organic Fertilisers'!AA4*'4.2 coefficients'!AA4</f>
        <v>31125.722045319995</v>
      </c>
      <c r="AB4" s="414">
        <f>'4.1 Other Organic Fertilisers'!AB4*'4.2 coefficients'!AB4</f>
        <v>36083.962987999999</v>
      </c>
      <c r="AC4" s="414">
        <f>'4.1 Other Organic Fertilisers'!AC4*'4.2 coefficients'!AC4</f>
        <v>44566.6189381</v>
      </c>
      <c r="AD4" s="414">
        <f>'4.1 Other Organic Fertilisers'!AD4*'4.2 coefficients'!AD4</f>
        <v>46464.233310000003</v>
      </c>
      <c r="AE4" s="414">
        <f>'4.1 Other Organic Fertilisers'!AE4*'4.2 coefficients'!AE4</f>
        <v>43765.359609300009</v>
      </c>
      <c r="AF4" s="414">
        <f>'4.1 Other Organic Fertilisers'!AF4*'4.2 coefficients'!AF4</f>
        <v>35874.979268799994</v>
      </c>
      <c r="AG4" s="414">
        <f>'4.1 Other Organic Fertilisers'!AG4*'4.2 coefficients'!AG4</f>
        <v>39358.236071700005</v>
      </c>
      <c r="AH4" s="414">
        <f>'4.1 Other Organic Fertilisers'!AH4*'4.2 coefficients'!AH4</f>
        <v>18530.64</v>
      </c>
      <c r="AI4" s="414">
        <f>'4.1 Other Organic Fertilisers'!AI4*'4.2 coefficients'!AI4</f>
        <v>22329.949999999993</v>
      </c>
      <c r="AJ4" s="414">
        <f>'4.1 Other Organic Fertilisers'!AJ4*'4.2 coefficients'!AJ4</f>
        <v>24745.850000000002</v>
      </c>
      <c r="AK4" s="414">
        <f>'4.1 Other Organic Fertilisers'!AK4*'4.2 coefficients'!AK4</f>
        <v>26642.602500000008</v>
      </c>
      <c r="AL4" s="414">
        <f>'4.1 Other Organic Fertilisers'!AL4*'4.2 coefficients'!AL4</f>
        <v>29765.785000000003</v>
      </c>
      <c r="AM4" s="414">
        <f>'4.1 Other Organic Fertilisers'!AM4*'4.2 coefficients'!AM4</f>
        <v>34497.200400000002</v>
      </c>
      <c r="AN4" s="414">
        <f>'4.1 Other Organic Fertilisers'!AN4*'4.2 coefficients'!AN4</f>
        <v>36773.8272</v>
      </c>
      <c r="AO4" s="414">
        <f>'4.1 Other Organic Fertilisers'!AO4*'4.2 coefficients'!AO4</f>
        <v>29169.030499999997</v>
      </c>
      <c r="AP4" s="414">
        <f>'4.1 Other Organic Fertilisers'!AP4*'4.2 coefficients'!AP4</f>
        <v>34032.273849739999</v>
      </c>
    </row>
    <row r="5" spans="1:42" s="186" customFormat="1" ht="13.9" customHeight="1" x14ac:dyDescent="0.25">
      <c r="A5" s="187" t="s">
        <v>560</v>
      </c>
      <c r="B5" s="191"/>
      <c r="C5" s="191" t="s">
        <v>138</v>
      </c>
      <c r="D5" s="191"/>
      <c r="E5" s="557"/>
      <c r="F5" s="414">
        <f>'4.1 Other Organic Fertilisers'!F5*'4.2 coefficients'!F5</f>
        <v>0</v>
      </c>
      <c r="G5" s="414">
        <f>'4.1 Other Organic Fertilisers'!G5*'4.2 coefficients'!G5</f>
        <v>0</v>
      </c>
      <c r="H5" s="414">
        <f>'4.1 Other Organic Fertilisers'!H5*'4.2 coefficients'!H5</f>
        <v>0</v>
      </c>
      <c r="I5" s="414">
        <f>'4.1 Other Organic Fertilisers'!I5*'4.2 coefficients'!I5</f>
        <v>0</v>
      </c>
      <c r="J5" s="414">
        <f>'4.1 Other Organic Fertilisers'!J5*'4.2 coefficients'!J5</f>
        <v>0</v>
      </c>
      <c r="K5" s="414">
        <f>'4.1 Other Organic Fertilisers'!K5*'4.2 coefficients'!K5</f>
        <v>0</v>
      </c>
      <c r="L5" s="414">
        <f>'4.1 Other Organic Fertilisers'!L5*'4.2 coefficients'!L5</f>
        <v>0</v>
      </c>
      <c r="M5" s="414">
        <f>'4.1 Other Organic Fertilisers'!M5*'4.2 coefficients'!M5</f>
        <v>0</v>
      </c>
      <c r="N5" s="414">
        <f>'4.1 Other Organic Fertilisers'!N5*'4.2 coefficients'!N5</f>
        <v>0</v>
      </c>
      <c r="O5" s="414">
        <f>'4.1 Other Organic Fertilisers'!O5*'4.2 coefficients'!O5</f>
        <v>0</v>
      </c>
      <c r="P5" s="414">
        <f>'4.1 Other Organic Fertilisers'!P5*'4.2 coefficients'!P5</f>
        <v>0</v>
      </c>
      <c r="Q5" s="414">
        <f>'4.1 Other Organic Fertilisers'!Q5*'4.2 coefficients'!Q5</f>
        <v>6198</v>
      </c>
      <c r="R5" s="414">
        <f>'4.1 Other Organic Fertilisers'!R5*'4.2 coefficients'!R5</f>
        <v>6198</v>
      </c>
      <c r="S5" s="414">
        <f>'4.1 Other Organic Fertilisers'!S5*'4.2 coefficients'!S5</f>
        <v>6198</v>
      </c>
      <c r="T5" s="414">
        <f>'4.1 Other Organic Fertilisers'!T5*'4.2 coefficients'!T5</f>
        <v>6198</v>
      </c>
      <c r="U5" s="414">
        <f>'4.1 Other Organic Fertilisers'!U5*'4.2 coefficients'!U5</f>
        <v>7032.1599999999989</v>
      </c>
      <c r="V5" s="414">
        <f>'4.1 Other Organic Fertilisers'!V5*'4.2 coefficients'!V5</f>
        <v>7032.1599999999989</v>
      </c>
      <c r="W5" s="414">
        <f>'4.1 Other Organic Fertilisers'!W5*'4.2 coefficients'!W5</f>
        <v>8574.9719999999998</v>
      </c>
      <c r="X5" s="414">
        <f>'4.1 Other Organic Fertilisers'!X5*'4.2 coefficients'!X5</f>
        <v>4393.4960999999994</v>
      </c>
      <c r="Y5" s="414">
        <f>'4.1 Other Organic Fertilisers'!Y5*'4.2 coefficients'!Y5</f>
        <v>7907.130000000001</v>
      </c>
      <c r="Z5" s="414">
        <f>'4.1 Other Organic Fertilisers'!Z5*'4.2 coefficients'!Z5</f>
        <v>8474.0634999999984</v>
      </c>
      <c r="AA5" s="414">
        <f>'4.1 Other Organic Fertilisers'!AA5*'4.2 coefficients'!AA5</f>
        <v>7977.3558199999998</v>
      </c>
      <c r="AB5" s="414">
        <f>'4.1 Other Organic Fertilisers'!AB5*'4.2 coefficients'!AB5</f>
        <v>8200.7606799999994</v>
      </c>
      <c r="AC5" s="414">
        <f>'4.1 Other Organic Fertilisers'!AC5*'4.2 coefficients'!AC5</f>
        <v>7752.7417799999976</v>
      </c>
      <c r="AD5" s="414">
        <f>'4.1 Other Organic Fertilisers'!AD5*'4.2 coefficients'!AD5</f>
        <v>8864.8744800000004</v>
      </c>
      <c r="AE5" s="414">
        <f>'4.1 Other Organic Fertilisers'!AE5*'4.2 coefficients'!AE5</f>
        <v>11769.24994</v>
      </c>
      <c r="AF5" s="414">
        <f>'4.1 Other Organic Fertilisers'!AF5*'4.2 coefficients'!AF5</f>
        <v>11637.640839999998</v>
      </c>
      <c r="AG5" s="414">
        <f>'4.1 Other Organic Fertilisers'!AG5*'4.2 coefficients'!AG5</f>
        <v>11392.279919999997</v>
      </c>
      <c r="AH5" s="414">
        <f>'4.1 Other Organic Fertilisers'!AH5*'4.2 coefficients'!AH5</f>
        <v>12539.813844587925</v>
      </c>
      <c r="AI5" s="414">
        <f>'4.1 Other Organic Fertilisers'!AI5*'4.2 coefficients'!AI5</f>
        <v>9565.303190022938</v>
      </c>
      <c r="AJ5" s="414">
        <f>'4.1 Other Organic Fertilisers'!AJ5*'4.2 coefficients'!AJ5</f>
        <v>10558.16854414</v>
      </c>
      <c r="AK5" s="414">
        <f>'4.1 Other Organic Fertilisers'!AK5*'4.2 coefficients'!AK5</f>
        <v>11090.821169469073</v>
      </c>
      <c r="AL5" s="414">
        <f>'4.1 Other Organic Fertilisers'!AL5*'4.2 coefficients'!AL5</f>
        <v>17793.828418542842</v>
      </c>
      <c r="AM5" s="414">
        <f>'4.1 Other Organic Fertilisers'!AM5*'4.2 coefficients'!AM5</f>
        <v>18455.905514060003</v>
      </c>
      <c r="AN5" s="414">
        <f>'4.1 Other Organic Fertilisers'!AN5*'4.2 coefficients'!AN5</f>
        <v>18743.612382823168</v>
      </c>
      <c r="AO5" s="414">
        <f>'4.1 Other Organic Fertilisers'!AO5*'4.2 coefficients'!AO5</f>
        <v>19205.146413010723</v>
      </c>
      <c r="AP5" s="414">
        <f>'4.1 Other Organic Fertilisers'!AP5*'4.2 coefficients'!AP5</f>
        <v>19205.146413010723</v>
      </c>
    </row>
    <row r="6" spans="1:42" s="186" customFormat="1" ht="13.9" customHeight="1" x14ac:dyDescent="0.25">
      <c r="A6" s="187" t="s">
        <v>561</v>
      </c>
      <c r="B6" s="191"/>
      <c r="C6" s="191" t="s">
        <v>139</v>
      </c>
      <c r="D6" s="191"/>
      <c r="E6" s="557"/>
      <c r="F6" s="193">
        <f>'4.1 Other Organic Fertilisers'!F6*'4.2 coefficients'!F6</f>
        <v>0</v>
      </c>
      <c r="G6" s="193">
        <f>'4.1 Other Organic Fertilisers'!G6*'4.2 coefficients'!G6</f>
        <v>0</v>
      </c>
      <c r="H6" s="193">
        <f>'4.1 Other Organic Fertilisers'!H6*'4.2 coefficients'!H6</f>
        <v>0</v>
      </c>
      <c r="I6" s="193">
        <f>'4.1 Other Organic Fertilisers'!I6*'4.2 coefficients'!I6</f>
        <v>0</v>
      </c>
      <c r="J6" s="193">
        <f>'4.1 Other Organic Fertilisers'!J6*'4.2 coefficients'!J6</f>
        <v>0</v>
      </c>
      <c r="K6" s="193">
        <f>'4.1 Other Organic Fertilisers'!K6*'4.2 coefficients'!K6</f>
        <v>0</v>
      </c>
      <c r="L6" s="193">
        <f>'4.1 Other Organic Fertilisers'!L6*'4.2 coefficients'!L6</f>
        <v>0</v>
      </c>
      <c r="M6" s="193">
        <f>'4.1 Other Organic Fertilisers'!M6*'4.2 coefficients'!M6</f>
        <v>0</v>
      </c>
      <c r="N6" s="193">
        <f>'4.1 Other Organic Fertilisers'!N6*'4.2 coefficients'!N6</f>
        <v>0</v>
      </c>
      <c r="O6" s="193">
        <f>'4.1 Other Organic Fertilisers'!O6*'4.2 coefficients'!O6</f>
        <v>0</v>
      </c>
      <c r="P6" s="193">
        <f>'4.1 Other Organic Fertilisers'!P6*'4.2 coefficients'!P6</f>
        <v>0</v>
      </c>
      <c r="Q6" s="193">
        <f>'4.1 Other Organic Fertilisers'!Q6*'4.2 coefficients'!Q6</f>
        <v>0</v>
      </c>
      <c r="R6" s="193">
        <f>'4.1 Other Organic Fertilisers'!R6*'4.2 coefficients'!R6</f>
        <v>0</v>
      </c>
      <c r="S6" s="193">
        <f>'4.1 Other Organic Fertilisers'!S6*'4.2 coefficients'!S6</f>
        <v>0</v>
      </c>
      <c r="T6" s="193">
        <f>'4.1 Other Organic Fertilisers'!T6*'4.2 coefficients'!T6</f>
        <v>0</v>
      </c>
      <c r="U6" s="193">
        <f>'4.1 Other Organic Fertilisers'!U6*'4.2 coefficients'!U6</f>
        <v>0</v>
      </c>
      <c r="V6" s="193">
        <f>'4.1 Other Organic Fertilisers'!V6*'4.2 coefficients'!V6</f>
        <v>0</v>
      </c>
      <c r="W6" s="193">
        <f>'4.1 Other Organic Fertilisers'!W6*'4.2 coefficients'!W6</f>
        <v>0</v>
      </c>
      <c r="X6" s="193">
        <f>'4.1 Other Organic Fertilisers'!X6*'4.2 coefficients'!X6</f>
        <v>0</v>
      </c>
      <c r="Y6" s="193">
        <f>'4.1 Other Organic Fertilisers'!Y6*'4.2 coefficients'!Y6</f>
        <v>0</v>
      </c>
      <c r="Z6" s="193">
        <f>'4.1 Other Organic Fertilisers'!Z6*'4.2 coefficients'!Z6</f>
        <v>0</v>
      </c>
      <c r="AA6" s="193">
        <f>'4.1 Other Organic Fertilisers'!AA6*'4.2 coefficients'!AA6</f>
        <v>0</v>
      </c>
      <c r="AB6" s="193">
        <f>'4.1 Other Organic Fertilisers'!AB6*'4.2 coefficients'!AB6</f>
        <v>0</v>
      </c>
      <c r="AC6" s="193">
        <f>'4.1 Other Organic Fertilisers'!AC6*'4.2 coefficients'!AC6</f>
        <v>0</v>
      </c>
      <c r="AD6" s="193">
        <f>'4.1 Other Organic Fertilisers'!AD6*'4.2 coefficients'!AD6</f>
        <v>0</v>
      </c>
      <c r="AE6" s="193">
        <f>'4.1 Other Organic Fertilisers'!AE6*'4.2 coefficients'!AE6</f>
        <v>0</v>
      </c>
      <c r="AF6" s="193">
        <f>'4.1 Other Organic Fertilisers'!AF6*'4.2 coefficients'!AF6</f>
        <v>0</v>
      </c>
      <c r="AG6" s="193">
        <f>'4.1 Other Organic Fertilisers'!AG6*'4.2 coefficients'!AG6</f>
        <v>0</v>
      </c>
      <c r="AH6" s="193">
        <f>'4.1 Other Organic Fertilisers'!AH6*'4.2 coefficients'!AH6</f>
        <v>0</v>
      </c>
      <c r="AI6" s="193">
        <f>'4.1 Other Organic Fertilisers'!AI6*'4.2 coefficients'!AI6</f>
        <v>0</v>
      </c>
      <c r="AJ6" s="193">
        <f>'4.1 Other Organic Fertilisers'!AJ6*'4.2 coefficients'!AJ6</f>
        <v>0</v>
      </c>
      <c r="AK6" s="193">
        <f>'4.1 Other Organic Fertilisers'!AK6*'4.2 coefficients'!AK6</f>
        <v>0</v>
      </c>
      <c r="AL6" s="193">
        <f>'4.1 Other Organic Fertilisers'!AL6*'4.2 coefficients'!AL6</f>
        <v>0</v>
      </c>
      <c r="AM6" s="193">
        <f>'4.1 Other Organic Fertilisers'!AM6*'4.2 coefficients'!AM6</f>
        <v>0</v>
      </c>
      <c r="AN6" s="193">
        <f>'4.1 Other Organic Fertilisers'!AN6*'4.2 coefficients'!AN6</f>
        <v>0</v>
      </c>
      <c r="AO6" s="193">
        <f>'4.1 Other Organic Fertilisers'!AO6*'4.2 coefficients'!AO6</f>
        <v>0</v>
      </c>
      <c r="AP6" s="193">
        <f>'4.1 Other Organic Fertilisers'!AP6*'4.2 coefficients'!AP6</f>
        <v>0</v>
      </c>
    </row>
    <row r="7" spans="1:42" s="186" customFormat="1" ht="13.9" customHeight="1" x14ac:dyDescent="0.25">
      <c r="A7" s="187" t="s">
        <v>562</v>
      </c>
      <c r="B7" s="191"/>
      <c r="C7" s="191" t="s">
        <v>140</v>
      </c>
      <c r="D7" s="191"/>
      <c r="E7" s="557"/>
      <c r="F7" s="193">
        <f>'4.1 Other Organic Fertilisers'!F7*'4.2 coefficients'!F7</f>
        <v>0</v>
      </c>
      <c r="G7" s="193">
        <f>'4.1 Other Organic Fertilisers'!G7*'4.2 coefficients'!G7</f>
        <v>0</v>
      </c>
      <c r="H7" s="193">
        <f>'4.1 Other Organic Fertilisers'!H7*'4.2 coefficients'!H7</f>
        <v>0</v>
      </c>
      <c r="I7" s="193">
        <f>'4.1 Other Organic Fertilisers'!I7*'4.2 coefficients'!I7</f>
        <v>0</v>
      </c>
      <c r="J7" s="193">
        <f>'4.1 Other Organic Fertilisers'!J7*'4.2 coefficients'!J7</f>
        <v>0</v>
      </c>
      <c r="K7" s="193">
        <f>'4.1 Other Organic Fertilisers'!K7*'4.2 coefficients'!K7</f>
        <v>0</v>
      </c>
      <c r="L7" s="193">
        <f>'4.1 Other Organic Fertilisers'!L7*'4.2 coefficients'!L7</f>
        <v>0</v>
      </c>
      <c r="M7" s="193">
        <f>'4.1 Other Organic Fertilisers'!M7*'4.2 coefficients'!M7</f>
        <v>0</v>
      </c>
      <c r="N7" s="193">
        <f>'4.1 Other Organic Fertilisers'!N7*'4.2 coefficients'!N7</f>
        <v>0</v>
      </c>
      <c r="O7" s="193">
        <f>'4.1 Other Organic Fertilisers'!O7*'4.2 coefficients'!O7</f>
        <v>0</v>
      </c>
      <c r="P7" s="193">
        <f>'4.1 Other Organic Fertilisers'!P7*'4.2 coefficients'!P7</f>
        <v>0</v>
      </c>
      <c r="Q7" s="193">
        <f>'4.1 Other Organic Fertilisers'!Q7*'4.2 coefficients'!Q7</f>
        <v>0</v>
      </c>
      <c r="R7" s="193">
        <f>'4.1 Other Organic Fertilisers'!R7*'4.2 coefficients'!R7</f>
        <v>0</v>
      </c>
      <c r="S7" s="193">
        <f>'4.1 Other Organic Fertilisers'!S7*'4.2 coefficients'!S7</f>
        <v>0</v>
      </c>
      <c r="T7" s="193">
        <f>'4.1 Other Organic Fertilisers'!T7*'4.2 coefficients'!T7</f>
        <v>0</v>
      </c>
      <c r="U7" s="193">
        <f>'4.1 Other Organic Fertilisers'!U7*'4.2 coefficients'!U7</f>
        <v>0</v>
      </c>
      <c r="V7" s="193">
        <f>'4.1 Other Organic Fertilisers'!V7*'4.2 coefficients'!V7</f>
        <v>0</v>
      </c>
      <c r="W7" s="193">
        <f>'4.1 Other Organic Fertilisers'!W7*'4.2 coefficients'!W7</f>
        <v>0</v>
      </c>
      <c r="X7" s="193">
        <f>'4.1 Other Organic Fertilisers'!X7*'4.2 coefficients'!X7</f>
        <v>0</v>
      </c>
      <c r="Y7" s="193">
        <f>'4.1 Other Organic Fertilisers'!Y7*'4.2 coefficients'!Y7</f>
        <v>0</v>
      </c>
      <c r="Z7" s="193">
        <f>'4.1 Other Organic Fertilisers'!Z7*'4.2 coefficients'!Z7</f>
        <v>0</v>
      </c>
      <c r="AA7" s="193">
        <f>'4.1 Other Organic Fertilisers'!AA7*'4.2 coefficients'!AA7</f>
        <v>0</v>
      </c>
      <c r="AB7" s="193">
        <f>'4.1 Other Organic Fertilisers'!AB7*'4.2 coefficients'!AB7</f>
        <v>0</v>
      </c>
      <c r="AC7" s="193">
        <f>'4.1 Other Organic Fertilisers'!AC7*'4.2 coefficients'!AC7</f>
        <v>0</v>
      </c>
      <c r="AD7" s="193">
        <f>'4.1 Other Organic Fertilisers'!AD7*'4.2 coefficients'!AD7</f>
        <v>0</v>
      </c>
      <c r="AE7" s="193">
        <f>'4.1 Other Organic Fertilisers'!AE7*'4.2 coefficients'!AE7</f>
        <v>0</v>
      </c>
      <c r="AF7" s="193">
        <f>'4.1 Other Organic Fertilisers'!AF7*'4.2 coefficients'!AF7</f>
        <v>0</v>
      </c>
      <c r="AG7" s="193">
        <f>'4.1 Other Organic Fertilisers'!AG7*'4.2 coefficients'!AG7</f>
        <v>0</v>
      </c>
      <c r="AH7" s="193">
        <f>'4.1 Other Organic Fertilisers'!AH7*'4.2 coefficients'!AH7</f>
        <v>0</v>
      </c>
      <c r="AI7" s="193">
        <f>'4.1 Other Organic Fertilisers'!AI7*'4.2 coefficients'!AI7</f>
        <v>0</v>
      </c>
      <c r="AJ7" s="193">
        <f>'4.1 Other Organic Fertilisers'!AJ7*'4.2 coefficients'!AJ7</f>
        <v>0</v>
      </c>
      <c r="AK7" s="193">
        <f>'4.1 Other Organic Fertilisers'!AK7*'4.2 coefficients'!AK7</f>
        <v>0</v>
      </c>
      <c r="AL7" s="193">
        <f>'4.1 Other Organic Fertilisers'!AL7*'4.2 coefficients'!AL7</f>
        <v>0</v>
      </c>
      <c r="AM7" s="193">
        <f>'4.1 Other Organic Fertilisers'!AM7*'4.2 coefficients'!AM7</f>
        <v>0</v>
      </c>
      <c r="AN7" s="193">
        <f>'4.1 Other Organic Fertilisers'!AN7*'4.2 coefficients'!AN7</f>
        <v>0</v>
      </c>
      <c r="AO7" s="193">
        <f>'4.1 Other Organic Fertilisers'!AO7*'4.2 coefficients'!AO7</f>
        <v>0</v>
      </c>
      <c r="AP7" s="193">
        <f>'4.1 Other Organic Fertilisers'!AP7*'4.2 coefficients'!AP7</f>
        <v>0</v>
      </c>
    </row>
    <row r="8" spans="1:42" s="186" customFormat="1" ht="15" customHeight="1" x14ac:dyDescent="0.25">
      <c r="A8" s="60"/>
      <c r="B8" s="60"/>
      <c r="C8" s="60"/>
      <c r="D8" s="60"/>
      <c r="E8" s="540"/>
      <c r="F8" s="44"/>
      <c r="G8" s="44"/>
      <c r="H8" s="44"/>
      <c r="I8" s="44"/>
      <c r="J8" s="44"/>
      <c r="K8" s="44"/>
      <c r="L8" s="44"/>
      <c r="M8" s="44"/>
      <c r="N8" s="44"/>
      <c r="O8" s="44"/>
      <c r="P8" s="44"/>
      <c r="Q8" s="193"/>
      <c r="AD8" s="456"/>
      <c r="AE8" s="456"/>
    </row>
    <row r="9" spans="1:42" x14ac:dyDescent="0.25">
      <c r="A9" s="194"/>
      <c r="E9" s="540"/>
    </row>
    <row r="10" spans="1:42" x14ac:dyDescent="0.25">
      <c r="A10" s="194"/>
      <c r="E10" s="540"/>
    </row>
    <row r="11" spans="1:42" ht="16.5" customHeight="1" x14ac:dyDescent="0.25">
      <c r="C11" s="64"/>
      <c r="D11" s="195"/>
      <c r="E11" s="540"/>
      <c r="Q11" s="44"/>
      <c r="R11" s="46"/>
      <c r="S11" s="46"/>
      <c r="T11" s="46"/>
    </row>
    <row r="12" spans="1:42" x14ac:dyDescent="0.25">
      <c r="C12" s="64"/>
      <c r="D12" s="192"/>
      <c r="E12" s="540"/>
      <c r="Q12" s="44"/>
      <c r="R12" s="46"/>
      <c r="S12" s="46"/>
      <c r="T12" s="46"/>
    </row>
    <row r="13" spans="1:42" x14ac:dyDescent="0.25">
      <c r="Q13" s="44"/>
      <c r="R13" s="46"/>
      <c r="S13" s="46"/>
      <c r="T13" s="46"/>
    </row>
    <row r="14" spans="1:42" x14ac:dyDescent="0.25">
      <c r="I14" s="48"/>
      <c r="Q14" s="44"/>
      <c r="R14" s="46"/>
      <c r="S14" s="46"/>
      <c r="T14" s="46"/>
    </row>
    <row r="15" spans="1:42" x14ac:dyDescent="0.25">
      <c r="Q15" s="44"/>
      <c r="R15" s="46"/>
      <c r="S15" s="46"/>
      <c r="T15" s="46"/>
    </row>
    <row r="16" spans="1:42" x14ac:dyDescent="0.25">
      <c r="Q16" s="44"/>
      <c r="R16" s="46"/>
      <c r="S16" s="46"/>
      <c r="T16" s="46"/>
    </row>
  </sheetData>
  <mergeCells count="2">
    <mergeCell ref="A1:E1"/>
    <mergeCell ref="AG1:AL1"/>
  </mergeCells>
  <phoneticPr fontId="29" type="noConversion"/>
  <printOptions gridLines="1"/>
  <pageMargins left="0.98425196850393704" right="0" top="0.51181102362204722" bottom="0.31496062992125984" header="0.19685039370078741" footer="0.19685039370078741"/>
  <pageSetup paperSize="8" fitToWidth="2" orientation="landscape" r:id="rId1"/>
  <headerFooter alignWithMargins="0">
    <oddHeader>&amp;LCOUNTRY:        ESPAÑA</oddHeader>
    <oddFooter>&amp;R&amp;"Times,Normal"&amp;D</oddFooter>
  </headerFooter>
  <ignoredErrors>
    <ignoredError sqref="F2:Q2"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0000FF"/>
    <pageSetUpPr fitToPage="1"/>
  </sheetPr>
  <dimension ref="A1:AT257"/>
  <sheetViews>
    <sheetView zoomScale="85" zoomScaleNormal="85" zoomScaleSheetLayoutView="70" workbookViewId="0">
      <pane xSplit="6" ySplit="2" topLeftCell="G51" activePane="bottomRight" state="frozen"/>
      <selection activeCell="AR30" sqref="AR30"/>
      <selection pane="topRight" activeCell="AR30" sqref="AR30"/>
      <selection pane="bottomLeft" activeCell="AR30" sqref="AR30"/>
      <selection pane="bottomRight" activeCell="P62" sqref="P62"/>
    </sheetView>
  </sheetViews>
  <sheetFormatPr baseColWidth="10" defaultColWidth="9.140625" defaultRowHeight="14.1" customHeight="1" outlineLevelCol="1" x14ac:dyDescent="0.25"/>
  <cols>
    <col min="1" max="1" width="12" style="284" customWidth="1"/>
    <col min="2" max="3" width="3" style="284" customWidth="1"/>
    <col min="4" max="6" width="2.28515625" style="284" customWidth="1"/>
    <col min="7" max="7" width="57.42578125" style="284" customWidth="1"/>
    <col min="8" max="8" width="2.28515625" style="284" customWidth="1"/>
    <col min="9" max="9" width="32" style="308" customWidth="1"/>
    <col min="10" max="14" width="6.28515625" style="309" hidden="1" customWidth="1" outlineLevel="1"/>
    <col min="15" max="15" width="8.140625" style="121" customWidth="1" collapsed="1"/>
    <col min="16" max="16" width="8.140625" style="121" customWidth="1"/>
    <col min="17" max="28" width="8.28515625" style="121" customWidth="1" collapsed="1"/>
    <col min="29" max="29" width="9.28515625" style="121" customWidth="1" collapsed="1"/>
    <col min="30" max="33" width="8.28515625" style="121" customWidth="1" collapsed="1"/>
    <col min="34" max="34" width="8.28515625" style="121" customWidth="1"/>
    <col min="35" max="38" width="8.28515625" style="121" customWidth="1" collapsed="1"/>
    <col min="39" max="42" width="8" style="121" customWidth="1"/>
    <col min="43" max="43" width="9.28515625" style="121" bestFit="1" customWidth="1"/>
    <col min="44" max="46" width="8" style="121" customWidth="1"/>
    <col min="47" max="16384" width="9.140625" style="121"/>
  </cols>
  <sheetData>
    <row r="1" spans="1:46" s="303" customFormat="1" ht="14.25" x14ac:dyDescent="0.2">
      <c r="A1" s="768" t="s">
        <v>669</v>
      </c>
      <c r="B1" s="768"/>
      <c r="C1" s="768"/>
      <c r="D1" s="768"/>
      <c r="E1" s="768"/>
      <c r="F1" s="768"/>
      <c r="G1" s="768"/>
      <c r="H1" s="768"/>
      <c r="I1" s="768"/>
      <c r="J1" s="302"/>
      <c r="K1" s="302"/>
      <c r="L1" s="302"/>
      <c r="AM1" s="303" t="s">
        <v>1078</v>
      </c>
    </row>
    <row r="2" spans="1:46" s="306" customFormat="1" ht="28.5" x14ac:dyDescent="0.2">
      <c r="A2" s="580" t="s">
        <v>1129</v>
      </c>
      <c r="B2" s="769" t="s">
        <v>122</v>
      </c>
      <c r="C2" s="769"/>
      <c r="D2" s="769"/>
      <c r="E2" s="769"/>
      <c r="F2" s="769"/>
      <c r="G2" s="769"/>
      <c r="H2" s="671"/>
      <c r="I2" s="298" t="s">
        <v>121</v>
      </c>
      <c r="J2" s="498" t="s">
        <v>123</v>
      </c>
      <c r="K2" s="498" t="s">
        <v>124</v>
      </c>
      <c r="L2" s="498" t="s">
        <v>125</v>
      </c>
      <c r="M2" s="498" t="s">
        <v>126</v>
      </c>
      <c r="N2" s="498" t="s">
        <v>127</v>
      </c>
      <c r="O2" s="496" t="s">
        <v>128</v>
      </c>
      <c r="P2" s="496" t="s">
        <v>129</v>
      </c>
      <c r="Q2" s="496" t="s">
        <v>130</v>
      </c>
      <c r="R2" s="496" t="s">
        <v>131</v>
      </c>
      <c r="S2" s="496" t="s">
        <v>132</v>
      </c>
      <c r="T2" s="496" t="s">
        <v>133</v>
      </c>
      <c r="U2" s="496" t="s">
        <v>134</v>
      </c>
      <c r="V2" s="496">
        <v>1997</v>
      </c>
      <c r="W2" s="496">
        <v>1998</v>
      </c>
      <c r="X2" s="496">
        <v>1999</v>
      </c>
      <c r="Y2" s="496">
        <v>2000</v>
      </c>
      <c r="Z2" s="496">
        <v>2001</v>
      </c>
      <c r="AA2" s="496">
        <v>2002</v>
      </c>
      <c r="AB2" s="496">
        <v>2003</v>
      </c>
      <c r="AC2" s="496">
        <v>2004</v>
      </c>
      <c r="AD2" s="496">
        <v>2005</v>
      </c>
      <c r="AE2" s="496">
        <v>2006</v>
      </c>
      <c r="AF2" s="496">
        <v>2007</v>
      </c>
      <c r="AG2" s="496">
        <v>2008</v>
      </c>
      <c r="AH2" s="496">
        <v>2009</v>
      </c>
      <c r="AI2" s="496">
        <v>2010</v>
      </c>
      <c r="AJ2" s="496">
        <v>2011</v>
      </c>
      <c r="AK2" s="496">
        <v>2012</v>
      </c>
      <c r="AL2" s="496">
        <v>2013</v>
      </c>
      <c r="AM2" s="496">
        <v>2014</v>
      </c>
      <c r="AN2" s="496">
        <v>2015</v>
      </c>
      <c r="AO2" s="496">
        <v>2016</v>
      </c>
      <c r="AP2" s="496">
        <v>2017</v>
      </c>
      <c r="AQ2" s="496">
        <v>2018</v>
      </c>
      <c r="AR2" s="496">
        <v>2019</v>
      </c>
      <c r="AS2" s="496">
        <v>2020</v>
      </c>
      <c r="AT2" s="496">
        <v>2021</v>
      </c>
    </row>
    <row r="3" spans="1:46" s="306" customFormat="1" ht="14.1" customHeight="1" x14ac:dyDescent="0.25">
      <c r="A3" s="258" t="s">
        <v>902</v>
      </c>
      <c r="B3" s="259"/>
      <c r="C3" s="260" t="s">
        <v>903</v>
      </c>
      <c r="D3" s="261"/>
      <c r="E3" s="261"/>
      <c r="F3" s="260"/>
      <c r="G3" s="259"/>
      <c r="H3" s="259"/>
      <c r="I3" s="299"/>
      <c r="J3" s="310">
        <f t="shared" ref="J3:AK3" si="0">J5+J181</f>
        <v>0</v>
      </c>
      <c r="K3" s="310">
        <f t="shared" si="0"/>
        <v>0</v>
      </c>
      <c r="L3" s="310">
        <f t="shared" si="0"/>
        <v>0</v>
      </c>
      <c r="M3" s="310">
        <f t="shared" si="0"/>
        <v>0</v>
      </c>
      <c r="N3" s="310">
        <f t="shared" si="0"/>
        <v>0</v>
      </c>
      <c r="O3" s="310">
        <f t="shared" si="0"/>
        <v>87279.450243371975</v>
      </c>
      <c r="P3" s="310">
        <f t="shared" si="0"/>
        <v>83204.455763265272</v>
      </c>
      <c r="Q3" s="310">
        <f t="shared" si="0"/>
        <v>81287.868526423379</v>
      </c>
      <c r="R3" s="310">
        <f t="shared" si="0"/>
        <v>82552.497410784912</v>
      </c>
      <c r="S3" s="310">
        <f t="shared" si="0"/>
        <v>77924.228895983295</v>
      </c>
      <c r="T3" s="310">
        <f t="shared" si="0"/>
        <v>69720.596192503755</v>
      </c>
      <c r="U3" s="310">
        <f t="shared" si="0"/>
        <v>90481.224576178516</v>
      </c>
      <c r="V3" s="310">
        <f t="shared" si="0"/>
        <v>90668.186753026515</v>
      </c>
      <c r="W3" s="310">
        <f t="shared" si="0"/>
        <v>93834.75232434331</v>
      </c>
      <c r="X3" s="310">
        <f t="shared" si="0"/>
        <v>88451.790049542964</v>
      </c>
      <c r="Y3" s="310">
        <f t="shared" si="0"/>
        <v>96291.517982407182</v>
      </c>
      <c r="Z3" s="310">
        <f t="shared" si="0"/>
        <v>88649.503581262121</v>
      </c>
      <c r="AA3" s="310">
        <f t="shared" si="0"/>
        <v>94449.619716429661</v>
      </c>
      <c r="AB3" s="310">
        <f t="shared" si="0"/>
        <v>96553.64887641884</v>
      </c>
      <c r="AC3" s="310">
        <f t="shared" si="0"/>
        <v>99118.508402522391</v>
      </c>
      <c r="AD3" s="310">
        <f t="shared" si="0"/>
        <v>82744.18220630681</v>
      </c>
      <c r="AE3" s="310">
        <f t="shared" si="0"/>
        <v>89769.85856604483</v>
      </c>
      <c r="AF3" s="310">
        <f t="shared" si="0"/>
        <v>92516.805694145514</v>
      </c>
      <c r="AG3" s="310">
        <f t="shared" si="0"/>
        <v>90352.094640581257</v>
      </c>
      <c r="AH3" s="310">
        <f t="shared" si="0"/>
        <v>84187.529448730886</v>
      </c>
      <c r="AI3" s="310">
        <f t="shared" si="0"/>
        <v>83482.157284029265</v>
      </c>
      <c r="AJ3" s="310">
        <f t="shared" si="0"/>
        <v>89937.404867140664</v>
      </c>
      <c r="AK3" s="310">
        <f t="shared" si="0"/>
        <v>78241.212501781032</v>
      </c>
      <c r="AL3" s="310">
        <f t="shared" ref="AL3:AQ3" si="1">AL5+AL181</f>
        <v>95429.961445446854</v>
      </c>
      <c r="AM3" s="310">
        <f t="shared" si="1"/>
        <v>88698.071936699562</v>
      </c>
      <c r="AN3" s="310">
        <f t="shared" si="1"/>
        <v>87973.847227789083</v>
      </c>
      <c r="AO3" s="310">
        <f t="shared" si="1"/>
        <v>93881.941540530737</v>
      </c>
      <c r="AP3" s="310">
        <f t="shared" si="1"/>
        <v>83733.841296750688</v>
      </c>
      <c r="AQ3" s="310">
        <f t="shared" si="1"/>
        <v>97454.302968286182</v>
      </c>
      <c r="AR3" s="310">
        <f t="shared" ref="AR3:AS3" si="2">AR5+AR181</f>
        <v>86991.994883563195</v>
      </c>
      <c r="AS3" s="310">
        <f t="shared" si="2"/>
        <v>96140.560911420805</v>
      </c>
      <c r="AT3" s="310">
        <f t="shared" ref="AT3" si="3">AT5+AT181</f>
        <v>95631.264229445325</v>
      </c>
    </row>
    <row r="4" spans="1:46" s="307" customFormat="1" ht="14.1" customHeight="1" x14ac:dyDescent="0.2">
      <c r="A4" s="262"/>
      <c r="B4" s="262"/>
      <c r="C4" s="262"/>
      <c r="D4" s="262"/>
      <c r="E4" s="262"/>
      <c r="F4" s="262"/>
      <c r="G4" s="262"/>
      <c r="H4" s="262"/>
      <c r="I4" s="300"/>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c r="AS4" s="311"/>
      <c r="AT4" s="311"/>
    </row>
    <row r="5" spans="1:46" s="120" customFormat="1" ht="14.1" customHeight="1" x14ac:dyDescent="0.25">
      <c r="A5" s="258" t="s">
        <v>530</v>
      </c>
      <c r="B5" s="259"/>
      <c r="C5" s="260" t="s">
        <v>169</v>
      </c>
      <c r="D5" s="261"/>
      <c r="E5" s="261"/>
      <c r="F5" s="260"/>
      <c r="G5" s="259"/>
      <c r="H5" s="259"/>
      <c r="I5" s="299"/>
      <c r="J5" s="310">
        <f t="shared" ref="J5:AK5" si="4">J7+J34+J47+J140+J81+J55+J177+J179</f>
        <v>0</v>
      </c>
      <c r="K5" s="310">
        <f t="shared" si="4"/>
        <v>0</v>
      </c>
      <c r="L5" s="310">
        <f t="shared" si="4"/>
        <v>0</v>
      </c>
      <c r="M5" s="310">
        <f t="shared" si="4"/>
        <v>0</v>
      </c>
      <c r="N5" s="310">
        <f t="shared" si="4"/>
        <v>0</v>
      </c>
      <c r="O5" s="310">
        <f t="shared" si="4"/>
        <v>63232.079335000002</v>
      </c>
      <c r="P5" s="310">
        <f>P7+P34+P47+P140+P81+P55+P177+P179</f>
        <v>59607.836118399995</v>
      </c>
      <c r="Q5" s="310">
        <f t="shared" si="4"/>
        <v>57820.009978999988</v>
      </c>
      <c r="R5" s="310">
        <f t="shared" si="4"/>
        <v>58986.590145013281</v>
      </c>
      <c r="S5" s="310">
        <f t="shared" si="4"/>
        <v>54566.36359999999</v>
      </c>
      <c r="T5" s="310">
        <f t="shared" si="4"/>
        <v>47656.513835800004</v>
      </c>
      <c r="U5" s="310">
        <f t="shared" si="4"/>
        <v>66580.520699062443</v>
      </c>
      <c r="V5" s="310">
        <f t="shared" si="4"/>
        <v>66692.188185999999</v>
      </c>
      <c r="W5" s="310">
        <f t="shared" si="4"/>
        <v>67731.84857300001</v>
      </c>
      <c r="X5" s="310">
        <f t="shared" si="4"/>
        <v>63489.73934800001</v>
      </c>
      <c r="Y5" s="310">
        <f t="shared" si="4"/>
        <v>71323.177028000006</v>
      </c>
      <c r="Z5" s="310">
        <f t="shared" si="4"/>
        <v>63995.037468999995</v>
      </c>
      <c r="AA5" s="310">
        <f t="shared" si="4"/>
        <v>68770.526858999991</v>
      </c>
      <c r="AB5" s="310">
        <f t="shared" si="4"/>
        <v>70953.363695000007</v>
      </c>
      <c r="AC5" s="310">
        <f t="shared" si="4"/>
        <v>72729.664277000003</v>
      </c>
      <c r="AD5" s="310">
        <f t="shared" si="4"/>
        <v>58840.576220691124</v>
      </c>
      <c r="AE5" s="310">
        <f t="shared" si="4"/>
        <v>65390.561820000003</v>
      </c>
      <c r="AF5" s="310">
        <f t="shared" si="4"/>
        <v>67941.232363000003</v>
      </c>
      <c r="AG5" s="310">
        <f t="shared" si="4"/>
        <v>66416.508298000001</v>
      </c>
      <c r="AH5" s="310">
        <f t="shared" si="4"/>
        <v>61787.338460999992</v>
      </c>
      <c r="AI5" s="310">
        <f t="shared" si="4"/>
        <v>63566.036835599989</v>
      </c>
      <c r="AJ5" s="310">
        <f t="shared" si="4"/>
        <v>67046.738104039992</v>
      </c>
      <c r="AK5" s="310">
        <f t="shared" si="4"/>
        <v>56015.202852999995</v>
      </c>
      <c r="AL5" s="310">
        <f t="shared" ref="AL5:AQ5" si="5">AL7+AL34+AL47+AL140+AL81+AL55+AL177+AL179</f>
        <v>72498.973407999991</v>
      </c>
      <c r="AM5" s="310">
        <f t="shared" si="5"/>
        <v>65640.012354640756</v>
      </c>
      <c r="AN5" s="310">
        <f t="shared" si="5"/>
        <v>65607.67068429543</v>
      </c>
      <c r="AO5" s="310">
        <f t="shared" si="5"/>
        <v>70811.39881763811</v>
      </c>
      <c r="AP5" s="310">
        <f t="shared" si="5"/>
        <v>61983.973011650902</v>
      </c>
      <c r="AQ5" s="310">
        <f t="shared" si="5"/>
        <v>74799.011195215644</v>
      </c>
      <c r="AR5" s="310">
        <f t="shared" ref="AR5:AS5" si="6">AR7+AR34+AR47+AR140+AR81+AR55+AR177+AR179</f>
        <v>65392.038605446432</v>
      </c>
      <c r="AS5" s="310">
        <f t="shared" si="6"/>
        <v>73804.704081184173</v>
      </c>
      <c r="AT5" s="310">
        <f t="shared" ref="AT5" si="7">AT7+AT34+AT47+AT140+AT81+AT55+AT177+AT179</f>
        <v>73373.522090639148</v>
      </c>
    </row>
    <row r="6" spans="1:46" s="120" customFormat="1" ht="14.1" customHeight="1" x14ac:dyDescent="0.25">
      <c r="A6" s="263"/>
      <c r="B6" s="263"/>
      <c r="C6" s="263"/>
      <c r="D6" s="264"/>
      <c r="E6" s="264"/>
      <c r="F6" s="264"/>
      <c r="G6" s="265"/>
      <c r="H6" s="265"/>
      <c r="I6" s="301"/>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row>
    <row r="7" spans="1:46" s="120" customFormat="1" ht="14.1" customHeight="1" x14ac:dyDescent="0.25">
      <c r="A7" s="266" t="s">
        <v>312</v>
      </c>
      <c r="B7" s="266"/>
      <c r="C7" s="267"/>
      <c r="D7" s="267" t="s">
        <v>340</v>
      </c>
      <c r="E7" s="267"/>
      <c r="F7" s="267"/>
      <c r="G7" s="266"/>
      <c r="H7" s="266"/>
      <c r="I7" s="292" t="s">
        <v>947</v>
      </c>
      <c r="J7" s="313">
        <f>SUM(J9:J32)</f>
        <v>0</v>
      </c>
      <c r="K7" s="313">
        <f t="shared" ref="K7:AI7" si="8">SUM(K9:K32)</f>
        <v>0</v>
      </c>
      <c r="L7" s="313">
        <f t="shared" si="8"/>
        <v>0</v>
      </c>
      <c r="M7" s="313">
        <f t="shared" si="8"/>
        <v>0</v>
      </c>
      <c r="N7" s="313">
        <f t="shared" si="8"/>
        <v>0</v>
      </c>
      <c r="O7" s="313">
        <f t="shared" si="8"/>
        <v>18762.849922999994</v>
      </c>
      <c r="P7" s="313">
        <f t="shared" si="8"/>
        <v>19466.672329000001</v>
      </c>
      <c r="Q7" s="313">
        <f t="shared" si="8"/>
        <v>14497.984212000001</v>
      </c>
      <c r="R7" s="313">
        <f t="shared" si="8"/>
        <v>17477.859958567926</v>
      </c>
      <c r="S7" s="313">
        <f t="shared" si="8"/>
        <v>15240.354689999998</v>
      </c>
      <c r="T7" s="313">
        <f t="shared" si="8"/>
        <v>11572.062394</v>
      </c>
      <c r="U7" s="313">
        <f t="shared" si="8"/>
        <v>22378.208602000002</v>
      </c>
      <c r="V7" s="313">
        <f t="shared" si="8"/>
        <v>19338.090884000001</v>
      </c>
      <c r="W7" s="313">
        <f t="shared" si="8"/>
        <v>22563.526998999994</v>
      </c>
      <c r="X7" s="313">
        <f t="shared" si="8"/>
        <v>18142.509289000005</v>
      </c>
      <c r="Y7" s="313">
        <f t="shared" si="8"/>
        <v>24566.830102</v>
      </c>
      <c r="Z7" s="313">
        <f t="shared" si="8"/>
        <v>18115.577152000002</v>
      </c>
      <c r="AA7" s="313">
        <f t="shared" si="8"/>
        <v>21684.905931999998</v>
      </c>
      <c r="AB7" s="313">
        <f t="shared" si="8"/>
        <v>21169.411503999996</v>
      </c>
      <c r="AC7" s="313">
        <f t="shared" si="8"/>
        <v>24839.403286000001</v>
      </c>
      <c r="AD7" s="313">
        <f t="shared" si="8"/>
        <v>14241.619786000001</v>
      </c>
      <c r="AE7" s="313">
        <f t="shared" si="8"/>
        <v>19092.662240999995</v>
      </c>
      <c r="AF7" s="313">
        <f t="shared" si="8"/>
        <v>24543.688730000002</v>
      </c>
      <c r="AG7" s="313">
        <f t="shared" si="8"/>
        <v>24178.798119999999</v>
      </c>
      <c r="AH7" s="313">
        <f t="shared" si="8"/>
        <v>17886.100173999999</v>
      </c>
      <c r="AI7" s="313">
        <f t="shared" si="8"/>
        <v>19880.063946999995</v>
      </c>
      <c r="AJ7" s="313">
        <f t="shared" ref="AJ7:AO7" si="9">SUM(AJ9:AJ32)</f>
        <v>22088.802451</v>
      </c>
      <c r="AK7" s="313">
        <f t="shared" si="9"/>
        <v>17541.819023999997</v>
      </c>
      <c r="AL7" s="313">
        <f t="shared" si="9"/>
        <v>25370.471141000002</v>
      </c>
      <c r="AM7" s="313">
        <f t="shared" si="9"/>
        <v>20583.750218750953</v>
      </c>
      <c r="AN7" s="313">
        <f t="shared" si="9"/>
        <v>20140.787474201341</v>
      </c>
      <c r="AO7" s="313">
        <f t="shared" si="9"/>
        <v>24114.536542248392</v>
      </c>
      <c r="AP7" s="313">
        <f t="shared" ref="AP7:AQ7" si="10">SUM(AP9:AP32)</f>
        <v>16658.750647595309</v>
      </c>
      <c r="AQ7" s="313">
        <f t="shared" si="10"/>
        <v>24456.22409253853</v>
      </c>
      <c r="AR7" s="313">
        <f t="shared" ref="AR7:AS7" si="11">SUM(AR9:AR32)</f>
        <v>19941.538043757759</v>
      </c>
      <c r="AS7" s="313">
        <f t="shared" si="11"/>
        <v>26374.912114485229</v>
      </c>
      <c r="AT7" s="313">
        <f t="shared" ref="AT7" si="12">SUM(AT9:AT32)</f>
        <v>24648.070368999994</v>
      </c>
    </row>
    <row r="8" spans="1:46" s="120" customFormat="1" ht="14.1" customHeight="1" x14ac:dyDescent="0.25">
      <c r="A8" s="268" t="s">
        <v>531</v>
      </c>
      <c r="B8" s="268"/>
      <c r="C8" s="269"/>
      <c r="D8" s="269"/>
      <c r="E8" s="269" t="s">
        <v>532</v>
      </c>
      <c r="F8" s="269"/>
      <c r="G8" s="268"/>
      <c r="H8" s="268"/>
      <c r="I8" s="292" t="s">
        <v>948</v>
      </c>
      <c r="J8" s="314"/>
      <c r="K8" s="314"/>
      <c r="L8" s="314"/>
      <c r="M8" s="314"/>
      <c r="N8" s="314"/>
      <c r="O8" s="314"/>
      <c r="P8" s="314"/>
      <c r="Q8" s="587"/>
      <c r="R8" s="587"/>
      <c r="S8" s="587"/>
      <c r="T8" s="587"/>
      <c r="U8" s="587"/>
      <c r="V8" s="587"/>
      <c r="W8" s="587"/>
      <c r="X8" s="587"/>
      <c r="Y8" s="587"/>
      <c r="Z8" s="587"/>
      <c r="AA8" s="587"/>
      <c r="AB8" s="587"/>
      <c r="AC8" s="587"/>
      <c r="AD8" s="587"/>
      <c r="AE8" s="587"/>
      <c r="AF8" s="587"/>
      <c r="AG8" s="587"/>
      <c r="AH8" s="587"/>
      <c r="AI8" s="587"/>
      <c r="AJ8" s="587"/>
      <c r="AK8" s="587"/>
      <c r="AL8" s="587"/>
      <c r="AM8" s="314"/>
      <c r="AN8" s="314"/>
      <c r="AO8" s="314"/>
      <c r="AP8" s="314"/>
      <c r="AQ8" s="314"/>
      <c r="AR8" s="314"/>
      <c r="AS8" s="314"/>
      <c r="AT8" s="314"/>
    </row>
    <row r="9" spans="1:46" s="120" customFormat="1" ht="14.1" customHeight="1" x14ac:dyDescent="0.25">
      <c r="A9" s="265" t="s">
        <v>314</v>
      </c>
      <c r="B9" s="265"/>
      <c r="C9" s="265"/>
      <c r="D9" s="264"/>
      <c r="E9" s="264"/>
      <c r="F9" s="264" t="s">
        <v>170</v>
      </c>
      <c r="G9" s="265"/>
      <c r="H9" s="265"/>
      <c r="I9" s="293" t="s">
        <v>949</v>
      </c>
      <c r="J9" s="318"/>
      <c r="K9" s="318"/>
      <c r="L9" s="318"/>
      <c r="M9" s="318"/>
      <c r="N9" s="318"/>
      <c r="O9" s="673">
        <v>4773.5495150000006</v>
      </c>
      <c r="P9" s="673">
        <v>5467.7411180000008</v>
      </c>
      <c r="Q9" s="673">
        <v>4357.5047670000004</v>
      </c>
      <c r="R9" s="673">
        <v>4972.972162</v>
      </c>
      <c r="S9" s="673">
        <v>4302.3458109999992</v>
      </c>
      <c r="T9" s="673">
        <v>3138.7107540000006</v>
      </c>
      <c r="U9" s="673">
        <v>6040.4545850000004</v>
      </c>
      <c r="V9" s="673">
        <v>4676.2883030000003</v>
      </c>
      <c r="W9" s="673">
        <v>5436.3291990000016</v>
      </c>
      <c r="X9" s="673">
        <v>5281.2196379999996</v>
      </c>
      <c r="Y9" s="673">
        <v>7293.5516500000012</v>
      </c>
      <c r="Z9" s="673">
        <v>5007.6953580000009</v>
      </c>
      <c r="AA9" s="673">
        <v>6822.2236599999997</v>
      </c>
      <c r="AB9" s="673">
        <v>6018.9758699999984</v>
      </c>
      <c r="AC9" s="673">
        <v>7087.3664669999998</v>
      </c>
      <c r="AD9" s="673">
        <v>4026.6743259999998</v>
      </c>
      <c r="AE9" s="673">
        <v>5521.584965</v>
      </c>
      <c r="AF9" s="673">
        <v>6436.3687769999988</v>
      </c>
      <c r="AG9" s="673">
        <v>6831.4593829999985</v>
      </c>
      <c r="AH9" s="673">
        <v>4806.5922140000002</v>
      </c>
      <c r="AI9" s="673">
        <v>5941.1467359999997</v>
      </c>
      <c r="AJ9" s="673">
        <v>6876.6754610000007</v>
      </c>
      <c r="AK9" s="673">
        <v>5189.910996999999</v>
      </c>
      <c r="AL9" s="673">
        <v>7744.9191800000008</v>
      </c>
      <c r="AM9" s="673">
        <v>6472.6435519999995</v>
      </c>
      <c r="AN9" s="673">
        <v>6362.7578040000008</v>
      </c>
      <c r="AO9" s="318">
        <v>7873.0309559999996</v>
      </c>
      <c r="AP9" s="318">
        <v>4825.0724129999999</v>
      </c>
      <c r="AQ9" s="318">
        <v>7985.7448359999999</v>
      </c>
      <c r="AR9" s="318">
        <v>5798.7080050000013</v>
      </c>
      <c r="AS9" s="318">
        <v>7817.1674280000016</v>
      </c>
      <c r="AT9" s="318">
        <v>8220.2197979999983</v>
      </c>
    </row>
    <row r="10" spans="1:46" s="120" customFormat="1" ht="14.1" customHeight="1" x14ac:dyDescent="0.25">
      <c r="A10" s="268" t="s">
        <v>315</v>
      </c>
      <c r="B10" s="265"/>
      <c r="C10" s="265"/>
      <c r="D10" s="264"/>
      <c r="E10" s="264"/>
      <c r="F10" s="265"/>
      <c r="G10" s="120" t="s">
        <v>313</v>
      </c>
      <c r="I10" s="294" t="s">
        <v>950</v>
      </c>
      <c r="J10" s="314"/>
      <c r="K10" s="314"/>
      <c r="L10" s="314"/>
      <c r="M10" s="314"/>
      <c r="N10" s="314"/>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314"/>
      <c r="AP10" s="314"/>
      <c r="AQ10" s="314"/>
      <c r="AR10" s="314"/>
      <c r="AS10" s="314"/>
      <c r="AT10" s="314"/>
    </row>
    <row r="11" spans="1:46" s="120" customFormat="1" ht="14.1" customHeight="1" x14ac:dyDescent="0.25">
      <c r="A11" s="265" t="s">
        <v>316</v>
      </c>
      <c r="B11" s="265"/>
      <c r="C11" s="265"/>
      <c r="D11" s="264"/>
      <c r="E11" s="264"/>
      <c r="F11" s="264"/>
      <c r="G11" s="270" t="s">
        <v>224</v>
      </c>
      <c r="H11" s="270"/>
      <c r="I11" s="292" t="s">
        <v>951</v>
      </c>
      <c r="J11" s="312"/>
      <c r="K11" s="312"/>
      <c r="L11" s="312"/>
      <c r="M11" s="312"/>
      <c r="N11" s="312"/>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312"/>
      <c r="AP11" s="312"/>
      <c r="AQ11" s="312"/>
      <c r="AR11" s="312"/>
      <c r="AS11" s="312"/>
      <c r="AT11" s="312"/>
    </row>
    <row r="12" spans="1:46" s="120" customFormat="1" ht="14.1" customHeight="1" x14ac:dyDescent="0.25">
      <c r="A12" s="264" t="s">
        <v>670</v>
      </c>
      <c r="B12" s="264"/>
      <c r="C12" s="264"/>
      <c r="D12" s="264"/>
      <c r="E12" s="264"/>
      <c r="F12" s="264"/>
      <c r="G12" s="270" t="s">
        <v>478</v>
      </c>
      <c r="H12" s="270"/>
      <c r="I12" s="292" t="s">
        <v>952</v>
      </c>
      <c r="J12" s="314"/>
      <c r="K12" s="314"/>
      <c r="L12" s="314"/>
      <c r="M12" s="314"/>
      <c r="N12" s="314"/>
      <c r="O12" s="666"/>
      <c r="P12" s="666"/>
      <c r="Q12" s="666"/>
      <c r="R12" s="666"/>
      <c r="S12" s="666"/>
      <c r="T12" s="666"/>
      <c r="U12" s="666"/>
      <c r="V12" s="666"/>
      <c r="W12" s="666"/>
      <c r="X12" s="666"/>
      <c r="Y12" s="666"/>
      <c r="Z12" s="666"/>
      <c r="AA12" s="666"/>
      <c r="AB12" s="666"/>
      <c r="AC12" s="666"/>
      <c r="AD12" s="666"/>
      <c r="AE12" s="666"/>
      <c r="AF12" s="666"/>
      <c r="AG12" s="666"/>
      <c r="AH12" s="666"/>
      <c r="AI12" s="666"/>
      <c r="AJ12" s="666"/>
      <c r="AK12" s="666"/>
      <c r="AL12" s="666"/>
      <c r="AM12" s="666"/>
      <c r="AN12" s="666"/>
      <c r="AO12" s="314"/>
      <c r="AP12" s="314"/>
      <c r="AQ12" s="314"/>
      <c r="AR12" s="314"/>
      <c r="AS12" s="314"/>
      <c r="AT12" s="314"/>
    </row>
    <row r="13" spans="1:46" s="120" customFormat="1" ht="14.1" customHeight="1" x14ac:dyDescent="0.25">
      <c r="A13" s="265" t="s">
        <v>317</v>
      </c>
      <c r="B13" s="265"/>
      <c r="C13" s="265"/>
      <c r="D13" s="264"/>
      <c r="E13" s="264"/>
      <c r="F13" s="264"/>
      <c r="G13" s="120" t="s">
        <v>171</v>
      </c>
      <c r="I13" s="292" t="s">
        <v>953</v>
      </c>
      <c r="J13" s="314"/>
      <c r="K13" s="314"/>
      <c r="L13" s="314"/>
      <c r="M13" s="314"/>
      <c r="N13" s="314"/>
      <c r="O13" s="666"/>
      <c r="P13" s="666"/>
      <c r="Q13" s="666"/>
      <c r="R13" s="666"/>
      <c r="S13" s="666"/>
      <c r="T13" s="666"/>
      <c r="U13" s="666"/>
      <c r="V13" s="666"/>
      <c r="W13" s="666"/>
      <c r="X13" s="666"/>
      <c r="Y13" s="666"/>
      <c r="Z13" s="666"/>
      <c r="AA13" s="666"/>
      <c r="AB13" s="666"/>
      <c r="AC13" s="666"/>
      <c r="AD13" s="666"/>
      <c r="AE13" s="666"/>
      <c r="AF13" s="666"/>
      <c r="AG13" s="666"/>
      <c r="AH13" s="666"/>
      <c r="AI13" s="666"/>
      <c r="AJ13" s="666"/>
      <c r="AK13" s="666"/>
      <c r="AL13" s="666"/>
      <c r="AM13" s="666"/>
      <c r="AN13" s="666"/>
      <c r="AO13" s="314"/>
      <c r="AP13" s="314"/>
      <c r="AQ13" s="314"/>
      <c r="AR13" s="314"/>
      <c r="AS13" s="314"/>
      <c r="AT13" s="314"/>
    </row>
    <row r="14" spans="1:46" s="120" customFormat="1" ht="14.1" customHeight="1" x14ac:dyDescent="0.25">
      <c r="A14" s="265" t="s">
        <v>217</v>
      </c>
      <c r="B14" s="265"/>
      <c r="C14" s="265"/>
      <c r="D14" s="264"/>
      <c r="E14" s="264"/>
      <c r="F14" s="264"/>
      <c r="G14" s="270" t="s">
        <v>327</v>
      </c>
      <c r="H14" s="270"/>
      <c r="I14" s="292" t="s">
        <v>954</v>
      </c>
      <c r="J14" s="312"/>
      <c r="K14" s="312"/>
      <c r="L14" s="312"/>
      <c r="M14" s="312"/>
      <c r="N14" s="312"/>
      <c r="O14" s="674"/>
      <c r="P14" s="674"/>
      <c r="Q14" s="674"/>
      <c r="R14" s="674"/>
      <c r="S14" s="674"/>
      <c r="T14" s="674"/>
      <c r="U14" s="674"/>
      <c r="V14" s="674"/>
      <c r="W14" s="674"/>
      <c r="X14" s="674"/>
      <c r="Y14" s="674"/>
      <c r="Z14" s="674"/>
      <c r="AA14" s="674"/>
      <c r="AB14" s="674"/>
      <c r="AC14" s="674"/>
      <c r="AD14" s="674"/>
      <c r="AE14" s="674"/>
      <c r="AF14" s="674"/>
      <c r="AG14" s="674"/>
      <c r="AH14" s="674"/>
      <c r="AI14" s="674"/>
      <c r="AJ14" s="674"/>
      <c r="AK14" s="674"/>
      <c r="AL14" s="674"/>
      <c r="AM14" s="674"/>
      <c r="AN14" s="674"/>
      <c r="AO14" s="312"/>
      <c r="AP14" s="312"/>
      <c r="AQ14" s="312"/>
      <c r="AR14" s="312"/>
      <c r="AS14" s="312"/>
      <c r="AT14" s="312"/>
    </row>
    <row r="15" spans="1:46" s="120" customFormat="1" ht="14.1" customHeight="1" x14ac:dyDescent="0.25">
      <c r="A15" s="265" t="s">
        <v>218</v>
      </c>
      <c r="B15" s="265"/>
      <c r="C15" s="265"/>
      <c r="D15" s="264"/>
      <c r="E15" s="264"/>
      <c r="F15" s="264"/>
      <c r="G15" s="270" t="s">
        <v>328</v>
      </c>
      <c r="H15" s="270"/>
      <c r="I15" s="292" t="s">
        <v>955</v>
      </c>
      <c r="J15" s="312"/>
      <c r="K15" s="312"/>
      <c r="L15" s="312"/>
      <c r="M15" s="312"/>
      <c r="N15" s="312"/>
      <c r="O15" s="674"/>
      <c r="P15" s="674"/>
      <c r="Q15" s="674"/>
      <c r="R15" s="674"/>
      <c r="S15" s="674"/>
      <c r="T15" s="674"/>
      <c r="U15" s="674"/>
      <c r="V15" s="674"/>
      <c r="W15" s="674"/>
      <c r="X15" s="674"/>
      <c r="Y15" s="674"/>
      <c r="Z15" s="674"/>
      <c r="AA15" s="674"/>
      <c r="AB15" s="674"/>
      <c r="AC15" s="674"/>
      <c r="AD15" s="674"/>
      <c r="AE15" s="674"/>
      <c r="AF15" s="674"/>
      <c r="AG15" s="674"/>
      <c r="AH15" s="674"/>
      <c r="AI15" s="674"/>
      <c r="AJ15" s="674"/>
      <c r="AK15" s="674"/>
      <c r="AL15" s="674"/>
      <c r="AM15" s="674"/>
      <c r="AN15" s="674"/>
      <c r="AO15" s="312"/>
      <c r="AP15" s="312"/>
      <c r="AQ15" s="312"/>
      <c r="AR15" s="312"/>
      <c r="AS15" s="312"/>
      <c r="AT15" s="312"/>
    </row>
    <row r="16" spans="1:46" s="120" customFormat="1" ht="14.1" customHeight="1" x14ac:dyDescent="0.25">
      <c r="A16" s="265" t="s">
        <v>479</v>
      </c>
      <c r="B16" s="265"/>
      <c r="C16" s="265"/>
      <c r="D16" s="264"/>
      <c r="E16" s="264"/>
      <c r="F16" s="265" t="s">
        <v>480</v>
      </c>
      <c r="I16" s="294" t="s">
        <v>956</v>
      </c>
      <c r="J16" s="316"/>
      <c r="K16" s="316"/>
      <c r="L16" s="316"/>
      <c r="M16" s="316"/>
      <c r="N16" s="316"/>
      <c r="O16" s="708"/>
      <c r="P16" s="708"/>
      <c r="Q16" s="708"/>
      <c r="R16" s="708"/>
      <c r="S16" s="708"/>
      <c r="T16" s="708"/>
      <c r="U16" s="708"/>
      <c r="V16" s="708"/>
      <c r="W16" s="708"/>
      <c r="X16" s="708"/>
      <c r="Y16" s="708"/>
      <c r="Z16" s="708"/>
      <c r="AA16" s="708"/>
      <c r="AB16" s="708"/>
      <c r="AC16" s="708"/>
      <c r="AD16" s="708"/>
      <c r="AE16" s="708"/>
      <c r="AF16" s="708"/>
      <c r="AG16" s="708"/>
      <c r="AH16" s="708"/>
      <c r="AI16" s="708"/>
      <c r="AJ16" s="708"/>
      <c r="AK16" s="708"/>
      <c r="AL16" s="708"/>
      <c r="AM16" s="708"/>
      <c r="AN16" s="708"/>
      <c r="AO16" s="316"/>
      <c r="AP16" s="316"/>
      <c r="AQ16" s="316"/>
      <c r="AR16" s="316"/>
      <c r="AS16" s="316"/>
      <c r="AT16" s="316"/>
    </row>
    <row r="17" spans="1:46" s="120" customFormat="1" ht="14.1" customHeight="1" x14ac:dyDescent="0.25">
      <c r="A17" s="265" t="s">
        <v>322</v>
      </c>
      <c r="B17" s="265"/>
      <c r="C17" s="265"/>
      <c r="D17" s="264"/>
      <c r="E17" s="264"/>
      <c r="G17" s="264" t="s">
        <v>175</v>
      </c>
      <c r="H17" s="264"/>
      <c r="I17" s="293" t="s">
        <v>957</v>
      </c>
      <c r="J17" s="318"/>
      <c r="K17" s="318"/>
      <c r="L17" s="318"/>
      <c r="M17" s="318"/>
      <c r="N17" s="318"/>
      <c r="O17" s="673">
        <v>267.31830600000001</v>
      </c>
      <c r="P17" s="673">
        <v>236.911539</v>
      </c>
      <c r="Q17" s="673">
        <v>222.24990300000005</v>
      </c>
      <c r="R17" s="673">
        <v>337.22331845986326</v>
      </c>
      <c r="S17" s="673">
        <v>206.70502699999992</v>
      </c>
      <c r="T17" s="673">
        <v>168.344829</v>
      </c>
      <c r="U17" s="673">
        <v>295.71900000000005</v>
      </c>
      <c r="V17" s="673">
        <v>211.75364500000001</v>
      </c>
      <c r="W17" s="673">
        <v>213.78171699999999</v>
      </c>
      <c r="X17" s="673">
        <v>217.82867100000007</v>
      </c>
      <c r="Y17" s="673">
        <v>220.04334</v>
      </c>
      <c r="Z17" s="673">
        <v>101.447059</v>
      </c>
      <c r="AA17" s="673">
        <v>176.55557400000001</v>
      </c>
      <c r="AB17" s="673">
        <v>176.96348600000005</v>
      </c>
      <c r="AC17" s="673">
        <v>162.71794300000005</v>
      </c>
      <c r="AD17" s="673">
        <v>129.09428</v>
      </c>
      <c r="AE17" s="673">
        <v>165.314123</v>
      </c>
      <c r="AF17" s="673">
        <v>261.57688199999996</v>
      </c>
      <c r="AG17" s="673">
        <v>283.21168599999993</v>
      </c>
      <c r="AH17" s="673">
        <v>180.66381799999999</v>
      </c>
      <c r="AI17" s="673">
        <v>258.37927400000001</v>
      </c>
      <c r="AJ17" s="673">
        <v>362.08219100000002</v>
      </c>
      <c r="AK17" s="673">
        <v>256.67418300000003</v>
      </c>
      <c r="AL17" s="673">
        <v>384.33958199999995</v>
      </c>
      <c r="AM17" s="673">
        <v>233.53993199999996</v>
      </c>
      <c r="AN17" s="673">
        <v>281.36583900000005</v>
      </c>
      <c r="AO17" s="318">
        <v>377.35566055555557</v>
      </c>
      <c r="AP17" s="318">
        <v>139.18690790491121</v>
      </c>
      <c r="AQ17" s="318">
        <v>388.4688220000001</v>
      </c>
      <c r="AR17" s="318">
        <v>251.32470300000003</v>
      </c>
      <c r="AS17" s="318">
        <v>391.68116799999996</v>
      </c>
      <c r="AT17" s="318">
        <v>303.40574000000009</v>
      </c>
    </row>
    <row r="18" spans="1:46" s="120" customFormat="1" ht="14.1" customHeight="1" x14ac:dyDescent="0.25">
      <c r="A18" s="265" t="s">
        <v>336</v>
      </c>
      <c r="B18" s="265"/>
      <c r="C18" s="265"/>
      <c r="D18" s="264"/>
      <c r="E18" s="264"/>
      <c r="F18" s="264"/>
      <c r="G18" s="270" t="s">
        <v>338</v>
      </c>
      <c r="H18" s="270"/>
      <c r="I18" s="292" t="s">
        <v>958</v>
      </c>
      <c r="J18" s="312"/>
      <c r="K18" s="312"/>
      <c r="L18" s="312"/>
      <c r="M18" s="312"/>
      <c r="N18" s="312"/>
      <c r="O18" s="674"/>
      <c r="P18" s="674"/>
      <c r="Q18" s="674"/>
      <c r="R18" s="674"/>
      <c r="S18" s="674"/>
      <c r="T18" s="674"/>
      <c r="U18" s="674"/>
      <c r="V18" s="674"/>
      <c r="W18" s="674"/>
      <c r="X18" s="674"/>
      <c r="Y18" s="674"/>
      <c r="Z18" s="674"/>
      <c r="AA18" s="674"/>
      <c r="AB18" s="674"/>
      <c r="AC18" s="674"/>
      <c r="AD18" s="674"/>
      <c r="AE18" s="674"/>
      <c r="AF18" s="674"/>
      <c r="AG18" s="674"/>
      <c r="AH18" s="674"/>
      <c r="AI18" s="674"/>
      <c r="AJ18" s="674"/>
      <c r="AK18" s="674"/>
      <c r="AL18" s="674"/>
      <c r="AM18" s="674"/>
      <c r="AN18" s="674"/>
      <c r="AO18" s="312"/>
      <c r="AP18" s="312"/>
      <c r="AQ18" s="312"/>
      <c r="AR18" s="312"/>
      <c r="AS18" s="312"/>
      <c r="AT18" s="312"/>
    </row>
    <row r="19" spans="1:46" s="120" customFormat="1" ht="14.1" customHeight="1" x14ac:dyDescent="0.25">
      <c r="A19" s="265" t="s">
        <v>337</v>
      </c>
      <c r="B19" s="265"/>
      <c r="C19" s="265"/>
      <c r="D19" s="264"/>
      <c r="E19" s="264"/>
      <c r="F19" s="264"/>
      <c r="G19" s="270" t="s">
        <v>339</v>
      </c>
      <c r="H19" s="270"/>
      <c r="I19" s="292" t="s">
        <v>959</v>
      </c>
      <c r="J19" s="312"/>
      <c r="K19" s="312"/>
      <c r="L19" s="312"/>
      <c r="M19" s="312"/>
      <c r="N19" s="312"/>
      <c r="O19" s="674"/>
      <c r="P19" s="674"/>
      <c r="Q19" s="674"/>
      <c r="R19" s="674"/>
      <c r="S19" s="674"/>
      <c r="T19" s="674"/>
      <c r="U19" s="674"/>
      <c r="V19" s="674"/>
      <c r="W19" s="674"/>
      <c r="X19" s="674"/>
      <c r="Y19" s="674"/>
      <c r="Z19" s="674"/>
      <c r="AA19" s="674"/>
      <c r="AB19" s="674"/>
      <c r="AC19" s="674"/>
      <c r="AD19" s="674"/>
      <c r="AE19" s="674"/>
      <c r="AF19" s="674"/>
      <c r="AG19" s="674"/>
      <c r="AH19" s="674"/>
      <c r="AI19" s="674"/>
      <c r="AJ19" s="674"/>
      <c r="AK19" s="674"/>
      <c r="AL19" s="674"/>
      <c r="AM19" s="674"/>
      <c r="AN19" s="674"/>
      <c r="AO19" s="312"/>
      <c r="AP19" s="312"/>
      <c r="AQ19" s="312"/>
      <c r="AR19" s="312"/>
      <c r="AS19" s="312"/>
      <c r="AT19" s="312"/>
    </row>
    <row r="20" spans="1:46" s="120" customFormat="1" ht="14.1" customHeight="1" x14ac:dyDescent="0.25">
      <c r="A20" s="265" t="s">
        <v>326</v>
      </c>
      <c r="B20" s="265"/>
      <c r="C20" s="265"/>
      <c r="D20" s="264"/>
      <c r="E20" s="264"/>
      <c r="F20" s="264"/>
      <c r="G20" s="264" t="s">
        <v>481</v>
      </c>
      <c r="H20" s="264"/>
      <c r="I20" s="293" t="s">
        <v>960</v>
      </c>
      <c r="J20" s="318"/>
      <c r="K20" s="318"/>
      <c r="L20" s="318"/>
      <c r="M20" s="318"/>
      <c r="N20" s="318"/>
      <c r="O20" s="673">
        <v>12.138128999999999</v>
      </c>
      <c r="P20" s="673">
        <v>1.2742840000000002</v>
      </c>
      <c r="Q20" s="673">
        <v>8.6626280000000015</v>
      </c>
      <c r="R20" s="673">
        <v>1.3289840000000002</v>
      </c>
      <c r="S20" s="673">
        <v>9.0554040000000011</v>
      </c>
      <c r="T20" s="673">
        <v>5.1081419999999991</v>
      </c>
      <c r="U20" s="673">
        <v>17.432023999999998</v>
      </c>
      <c r="V20" s="673">
        <v>17.853943999999998</v>
      </c>
      <c r="W20" s="673">
        <v>27.764992999999997</v>
      </c>
      <c r="X20" s="673">
        <v>8.9970429999999997</v>
      </c>
      <c r="Y20" s="673">
        <v>39.871731000000004</v>
      </c>
      <c r="Z20" s="673">
        <v>12.345065000000002</v>
      </c>
      <c r="AA20" s="673">
        <v>32.073272000000003</v>
      </c>
      <c r="AB20" s="673">
        <v>26.054068000000001</v>
      </c>
      <c r="AC20" s="673">
        <v>26.077153999999997</v>
      </c>
      <c r="AD20" s="673">
        <v>12.090198000000001</v>
      </c>
      <c r="AE20" s="673">
        <v>45.981750000000005</v>
      </c>
      <c r="AF20" s="673">
        <v>44.294816000000004</v>
      </c>
      <c r="AG20" s="673">
        <v>47.346504999999993</v>
      </c>
      <c r="AH20" s="673">
        <v>40.316887999999999</v>
      </c>
      <c r="AI20" s="673">
        <v>39.434609999999992</v>
      </c>
      <c r="AJ20" s="673">
        <v>41.299540000000007</v>
      </c>
      <c r="AK20" s="673">
        <v>40.072816000000003</v>
      </c>
      <c r="AL20" s="673">
        <v>48.470047000000001</v>
      </c>
      <c r="AM20" s="673">
        <v>57.527285999999997</v>
      </c>
      <c r="AN20" s="673">
        <v>50.563185000000004</v>
      </c>
      <c r="AO20" s="318">
        <v>58.030337746459203</v>
      </c>
      <c r="AP20" s="318">
        <v>50.849454999999999</v>
      </c>
      <c r="AQ20" s="318">
        <v>128.52465632014295</v>
      </c>
      <c r="AR20" s="318">
        <v>72.116895</v>
      </c>
      <c r="AS20" s="318">
        <v>112.368244</v>
      </c>
      <c r="AT20" s="318">
        <v>103.30810299999999</v>
      </c>
    </row>
    <row r="21" spans="1:46" s="120" customFormat="1" ht="14.1" customHeight="1" x14ac:dyDescent="0.25">
      <c r="A21" s="265" t="s">
        <v>319</v>
      </c>
      <c r="B21" s="265"/>
      <c r="C21" s="265"/>
      <c r="D21" s="264"/>
      <c r="E21" s="264"/>
      <c r="F21" s="264" t="s">
        <v>173</v>
      </c>
      <c r="I21" s="294" t="s">
        <v>961</v>
      </c>
      <c r="J21" s="318"/>
      <c r="K21" s="318"/>
      <c r="L21" s="318"/>
      <c r="M21" s="318"/>
      <c r="N21" s="318"/>
      <c r="O21" s="673">
        <v>9382.1141259999968</v>
      </c>
      <c r="P21" s="673">
        <v>9270.1210790000005</v>
      </c>
      <c r="Q21" s="673">
        <v>6105.0112099999988</v>
      </c>
      <c r="R21" s="673">
        <v>9700.7973699999966</v>
      </c>
      <c r="S21" s="673">
        <v>7415.4989809999997</v>
      </c>
      <c r="T21" s="673">
        <v>5046.6104130000003</v>
      </c>
      <c r="U21" s="673">
        <v>10696.997000000003</v>
      </c>
      <c r="V21" s="673">
        <v>8549.5365909999982</v>
      </c>
      <c r="W21" s="673">
        <v>10895.269951999997</v>
      </c>
      <c r="X21" s="673">
        <v>7459.4621510000025</v>
      </c>
      <c r="Y21" s="673">
        <v>11062.983212000003</v>
      </c>
      <c r="Z21" s="673">
        <v>6249.1293579999992</v>
      </c>
      <c r="AA21" s="673">
        <v>8362.2443610000009</v>
      </c>
      <c r="AB21" s="673">
        <v>8693.8045299999976</v>
      </c>
      <c r="AC21" s="673">
        <v>10639.809644000001</v>
      </c>
      <c r="AD21" s="673">
        <v>4626.0394170000018</v>
      </c>
      <c r="AE21" s="673">
        <v>8136.4685399999998</v>
      </c>
      <c r="AF21" s="673">
        <v>11945.334473000003</v>
      </c>
      <c r="AG21" s="673">
        <v>11269.784667000004</v>
      </c>
      <c r="AH21" s="673">
        <v>7293.916779000001</v>
      </c>
      <c r="AI21" s="673">
        <v>8154.3717969999998</v>
      </c>
      <c r="AJ21" s="673">
        <v>8287.0476899999994</v>
      </c>
      <c r="AK21" s="673">
        <v>5956.2351589999998</v>
      </c>
      <c r="AL21" s="673">
        <v>10005.014440999999</v>
      </c>
      <c r="AM21" s="673">
        <v>6983.2285309999997</v>
      </c>
      <c r="AN21" s="673">
        <v>6705.0169579999983</v>
      </c>
      <c r="AO21" s="318">
        <v>9176.142823000002</v>
      </c>
      <c r="AP21" s="318">
        <v>5785.9497189999993</v>
      </c>
      <c r="AQ21" s="318">
        <v>9129.3525360000003</v>
      </c>
      <c r="AR21" s="318">
        <v>7399.9334649999983</v>
      </c>
      <c r="AS21" s="318">
        <v>10956.340757</v>
      </c>
      <c r="AT21" s="318">
        <v>8863.5882119999987</v>
      </c>
    </row>
    <row r="22" spans="1:46" s="120" customFormat="1" ht="14.1" customHeight="1" x14ac:dyDescent="0.25">
      <c r="A22" s="265" t="s">
        <v>332</v>
      </c>
      <c r="B22" s="265"/>
      <c r="C22" s="265"/>
      <c r="D22" s="264"/>
      <c r="E22" s="264"/>
      <c r="F22" s="264"/>
      <c r="G22" s="270" t="s">
        <v>334</v>
      </c>
      <c r="H22" s="270"/>
      <c r="I22" s="292" t="s">
        <v>962</v>
      </c>
      <c r="J22" s="312"/>
      <c r="K22" s="312"/>
      <c r="L22" s="312"/>
      <c r="M22" s="312"/>
      <c r="N22" s="312"/>
      <c r="O22" s="674"/>
      <c r="P22" s="674"/>
      <c r="Q22" s="674"/>
      <c r="R22" s="674"/>
      <c r="S22" s="674"/>
      <c r="T22" s="674"/>
      <c r="U22" s="674"/>
      <c r="V22" s="674"/>
      <c r="W22" s="674"/>
      <c r="X22" s="674"/>
      <c r="Y22" s="674"/>
      <c r="Z22" s="674"/>
      <c r="AA22" s="674"/>
      <c r="AB22" s="674"/>
      <c r="AC22" s="674"/>
      <c r="AD22" s="674"/>
      <c r="AE22" s="674"/>
      <c r="AF22" s="674"/>
      <c r="AG22" s="674"/>
      <c r="AH22" s="674"/>
      <c r="AI22" s="674"/>
      <c r="AJ22" s="674"/>
      <c r="AK22" s="674"/>
      <c r="AL22" s="674"/>
      <c r="AM22" s="674"/>
      <c r="AN22" s="674"/>
      <c r="AO22" s="312"/>
      <c r="AP22" s="312"/>
      <c r="AQ22" s="312"/>
      <c r="AR22" s="312"/>
      <c r="AS22" s="312"/>
      <c r="AT22" s="312"/>
    </row>
    <row r="23" spans="1:46" s="120" customFormat="1" ht="14.1" customHeight="1" x14ac:dyDescent="0.25">
      <c r="A23" s="265" t="s">
        <v>333</v>
      </c>
      <c r="B23" s="265"/>
      <c r="C23" s="265"/>
      <c r="D23" s="264"/>
      <c r="E23" s="264"/>
      <c r="F23" s="264"/>
      <c r="G23" s="270" t="s">
        <v>335</v>
      </c>
      <c r="H23" s="270"/>
      <c r="I23" s="292" t="s">
        <v>963</v>
      </c>
      <c r="J23" s="312"/>
      <c r="K23" s="312"/>
      <c r="L23" s="312"/>
      <c r="M23" s="312"/>
      <c r="N23" s="312"/>
      <c r="O23" s="674"/>
      <c r="P23" s="674"/>
      <c r="Q23" s="674"/>
      <c r="R23" s="674"/>
      <c r="S23" s="674"/>
      <c r="T23" s="674"/>
      <c r="U23" s="674"/>
      <c r="V23" s="674"/>
      <c r="W23" s="674"/>
      <c r="X23" s="674"/>
      <c r="Y23" s="674"/>
      <c r="Z23" s="674"/>
      <c r="AA23" s="674"/>
      <c r="AB23" s="674"/>
      <c r="AC23" s="674"/>
      <c r="AD23" s="674"/>
      <c r="AE23" s="674"/>
      <c r="AF23" s="674"/>
      <c r="AG23" s="674"/>
      <c r="AH23" s="674"/>
      <c r="AI23" s="674"/>
      <c r="AJ23" s="674"/>
      <c r="AK23" s="674"/>
      <c r="AL23" s="674"/>
      <c r="AM23" s="674"/>
      <c r="AN23" s="674"/>
      <c r="AO23" s="312"/>
      <c r="AP23" s="312"/>
      <c r="AQ23" s="312"/>
      <c r="AR23" s="312"/>
      <c r="AS23" s="312"/>
      <c r="AT23" s="312"/>
    </row>
    <row r="24" spans="1:46" s="120" customFormat="1" ht="14.1" customHeight="1" x14ac:dyDescent="0.25">
      <c r="A24" s="265" t="s">
        <v>321</v>
      </c>
      <c r="B24" s="265"/>
      <c r="C24" s="265"/>
      <c r="D24" s="264"/>
      <c r="E24" s="264"/>
      <c r="F24" s="264" t="s">
        <v>482</v>
      </c>
      <c r="I24" s="294" t="s">
        <v>964</v>
      </c>
      <c r="J24" s="319"/>
      <c r="K24" s="319"/>
      <c r="L24" s="319"/>
      <c r="M24" s="319"/>
      <c r="N24" s="319"/>
      <c r="O24" s="709"/>
      <c r="P24" s="709"/>
      <c r="Q24" s="709"/>
      <c r="R24" s="709"/>
      <c r="S24" s="709"/>
      <c r="T24" s="709"/>
      <c r="U24" s="709"/>
      <c r="V24" s="709"/>
      <c r="W24" s="709"/>
      <c r="X24" s="709"/>
      <c r="Y24" s="709"/>
      <c r="Z24" s="709"/>
      <c r="AA24" s="709"/>
      <c r="AB24" s="709"/>
      <c r="AC24" s="709"/>
      <c r="AD24" s="709"/>
      <c r="AE24" s="709"/>
      <c r="AF24" s="709"/>
      <c r="AG24" s="709"/>
      <c r="AH24" s="709"/>
      <c r="AI24" s="709"/>
      <c r="AJ24" s="709"/>
      <c r="AK24" s="709"/>
      <c r="AL24" s="709"/>
      <c r="AM24" s="709"/>
      <c r="AN24" s="709"/>
      <c r="AO24" s="319"/>
      <c r="AP24" s="319"/>
      <c r="AQ24" s="319"/>
      <c r="AR24" s="319"/>
      <c r="AS24" s="319"/>
      <c r="AT24" s="319"/>
    </row>
    <row r="25" spans="1:46" s="120" customFormat="1" ht="14.1" customHeight="1" x14ac:dyDescent="0.25">
      <c r="A25" s="265" t="s">
        <v>331</v>
      </c>
      <c r="B25" s="265"/>
      <c r="C25" s="265"/>
      <c r="D25" s="264"/>
      <c r="E25" s="264"/>
      <c r="F25" s="264"/>
      <c r="G25" s="270" t="s">
        <v>174</v>
      </c>
      <c r="H25" s="270"/>
      <c r="I25" s="292" t="s">
        <v>964</v>
      </c>
      <c r="J25" s="318"/>
      <c r="K25" s="318"/>
      <c r="L25" s="318"/>
      <c r="M25" s="318"/>
      <c r="N25" s="318"/>
      <c r="O25" s="673">
        <v>511.58798800000005</v>
      </c>
      <c r="P25" s="673">
        <v>403.55687399999988</v>
      </c>
      <c r="Q25" s="673">
        <v>313.06063700000004</v>
      </c>
      <c r="R25" s="673">
        <v>431.10235</v>
      </c>
      <c r="S25" s="673">
        <v>413.93620899999985</v>
      </c>
      <c r="T25" s="673">
        <v>231.40416399999998</v>
      </c>
      <c r="U25" s="673">
        <v>664.31299999999987</v>
      </c>
      <c r="V25" s="673">
        <v>520.64224300000012</v>
      </c>
      <c r="W25" s="673">
        <v>725.57438100000002</v>
      </c>
      <c r="X25" s="673">
        <v>538.19420700000012</v>
      </c>
      <c r="Y25" s="673">
        <v>953.69282399999997</v>
      </c>
      <c r="Z25" s="673">
        <v>665.19867299999999</v>
      </c>
      <c r="AA25" s="673">
        <v>880.70743399999992</v>
      </c>
      <c r="AB25" s="673">
        <v>880.45168899999999</v>
      </c>
      <c r="AC25" s="673">
        <v>1042.977126</v>
      </c>
      <c r="AD25" s="673">
        <v>542.16490199999998</v>
      </c>
      <c r="AE25" s="673">
        <v>948.11266400000011</v>
      </c>
      <c r="AF25" s="673">
        <v>1309.9424170000002</v>
      </c>
      <c r="AG25" s="673">
        <v>1188.329416</v>
      </c>
      <c r="AH25" s="673">
        <v>923.95540700000004</v>
      </c>
      <c r="AI25" s="673">
        <v>1024.6628560000001</v>
      </c>
      <c r="AJ25" s="673">
        <v>1119.223526</v>
      </c>
      <c r="AK25" s="673">
        <v>683.48511299999996</v>
      </c>
      <c r="AL25" s="673">
        <v>957.66286700000001</v>
      </c>
      <c r="AM25" s="673">
        <v>649.18724099999997</v>
      </c>
      <c r="AN25" s="673">
        <v>781.03867700000035</v>
      </c>
      <c r="AO25" s="318">
        <v>1110.125978</v>
      </c>
      <c r="AP25" s="318">
        <v>843.26385999999991</v>
      </c>
      <c r="AQ25" s="318">
        <v>1486.9454919999996</v>
      </c>
      <c r="AR25" s="318">
        <v>808.30968500000017</v>
      </c>
      <c r="AS25" s="318">
        <v>1323.8347410000001</v>
      </c>
      <c r="AT25" s="318">
        <v>1147.7722700000002</v>
      </c>
    </row>
    <row r="26" spans="1:46" s="120" customFormat="1" ht="14.1" customHeight="1" x14ac:dyDescent="0.25">
      <c r="A26" s="265" t="s">
        <v>324</v>
      </c>
      <c r="B26" s="265"/>
      <c r="C26" s="265"/>
      <c r="D26" s="264"/>
      <c r="E26" s="264"/>
      <c r="F26" s="264"/>
      <c r="G26" s="264" t="s">
        <v>533</v>
      </c>
      <c r="H26" s="264"/>
      <c r="I26" s="293" t="s">
        <v>965</v>
      </c>
      <c r="J26" s="312"/>
      <c r="K26" s="312"/>
      <c r="L26" s="312"/>
      <c r="M26" s="312"/>
      <c r="N26" s="312"/>
      <c r="O26" s="674"/>
      <c r="P26" s="674"/>
      <c r="Q26" s="674"/>
      <c r="R26" s="674"/>
      <c r="S26" s="674"/>
      <c r="T26" s="674"/>
      <c r="U26" s="674"/>
      <c r="V26" s="674"/>
      <c r="W26" s="674"/>
      <c r="X26" s="674"/>
      <c r="Y26" s="674"/>
      <c r="Z26" s="674"/>
      <c r="AA26" s="674"/>
      <c r="AB26" s="674"/>
      <c r="AC26" s="674"/>
      <c r="AD26" s="674"/>
      <c r="AE26" s="674"/>
      <c r="AF26" s="674"/>
      <c r="AG26" s="674"/>
      <c r="AH26" s="674"/>
      <c r="AI26" s="674"/>
      <c r="AJ26" s="674"/>
      <c r="AK26" s="674"/>
      <c r="AL26" s="674"/>
      <c r="AM26" s="674"/>
      <c r="AN26" s="674"/>
      <c r="AO26" s="312"/>
      <c r="AP26" s="312"/>
      <c r="AQ26" s="312"/>
      <c r="AR26" s="312"/>
      <c r="AS26" s="312"/>
      <c r="AT26" s="312"/>
    </row>
    <row r="27" spans="1:46" s="120" customFormat="1" ht="14.1" customHeight="1" x14ac:dyDescent="0.25">
      <c r="A27" s="265" t="s">
        <v>320</v>
      </c>
      <c r="B27" s="265"/>
      <c r="C27" s="265"/>
      <c r="D27" s="264"/>
      <c r="E27" s="264"/>
      <c r="F27" s="264" t="s">
        <v>483</v>
      </c>
      <c r="I27" s="294" t="s">
        <v>966</v>
      </c>
      <c r="J27" s="318"/>
      <c r="K27" s="318"/>
      <c r="L27" s="318"/>
      <c r="M27" s="318"/>
      <c r="N27" s="318"/>
      <c r="O27" s="673">
        <v>3041.8951540000003</v>
      </c>
      <c r="P27" s="673">
        <v>3233.2544629999993</v>
      </c>
      <c r="Q27" s="673">
        <v>2757.4859999999999</v>
      </c>
      <c r="R27" s="673">
        <v>1632.9309600000001</v>
      </c>
      <c r="S27" s="673">
        <v>2343.5939400000002</v>
      </c>
      <c r="T27" s="673">
        <v>2590.4090109999997</v>
      </c>
      <c r="U27" s="673">
        <v>3751.0710000000008</v>
      </c>
      <c r="V27" s="673">
        <v>4451.5035650000009</v>
      </c>
      <c r="W27" s="673">
        <v>4349.0700020000004</v>
      </c>
      <c r="X27" s="673">
        <v>3731.0421859999992</v>
      </c>
      <c r="Y27" s="673">
        <v>3991.7511439999985</v>
      </c>
      <c r="Z27" s="673">
        <v>5028.7953309999994</v>
      </c>
      <c r="AA27" s="673">
        <v>4425.4825149999988</v>
      </c>
      <c r="AB27" s="673">
        <v>4354.9961139999996</v>
      </c>
      <c r="AC27" s="673">
        <v>4831.142213000001</v>
      </c>
      <c r="AD27" s="673">
        <v>3981.3721960000003</v>
      </c>
      <c r="AE27" s="673">
        <v>3355.9071359999994</v>
      </c>
      <c r="AF27" s="673">
        <v>3610.9311070000012</v>
      </c>
      <c r="AG27" s="673">
        <v>3717.6669489999995</v>
      </c>
      <c r="AH27" s="673">
        <v>3515.6193480000002</v>
      </c>
      <c r="AI27" s="673">
        <v>3324.8210609999996</v>
      </c>
      <c r="AJ27" s="673">
        <v>4199.9267200000004</v>
      </c>
      <c r="AK27" s="673">
        <v>4262.3033370000003</v>
      </c>
      <c r="AL27" s="673">
        <v>4888.462891000001</v>
      </c>
      <c r="AM27" s="673">
        <v>4810.664882</v>
      </c>
      <c r="AN27" s="673">
        <v>4564.4126605537203</v>
      </c>
      <c r="AO27" s="318">
        <v>4069.5027367255807</v>
      </c>
      <c r="AP27" s="318">
        <v>3775.6408119999996</v>
      </c>
      <c r="AQ27" s="318">
        <v>3842.7385495517242</v>
      </c>
      <c r="AR27" s="318">
        <v>4184.4638349999996</v>
      </c>
      <c r="AS27" s="318">
        <v>4214.1174390000006</v>
      </c>
      <c r="AT27" s="318">
        <v>4597.6548910000001</v>
      </c>
    </row>
    <row r="28" spans="1:46" s="120" customFormat="1" ht="14.1" customHeight="1" x14ac:dyDescent="0.25">
      <c r="A28" s="265" t="s">
        <v>323</v>
      </c>
      <c r="B28" s="265"/>
      <c r="C28" s="265"/>
      <c r="D28" s="264"/>
      <c r="E28" s="264"/>
      <c r="F28" s="264" t="s">
        <v>176</v>
      </c>
      <c r="I28" s="294" t="s">
        <v>967</v>
      </c>
      <c r="J28" s="318"/>
      <c r="K28" s="318"/>
      <c r="L28" s="318"/>
      <c r="M28" s="318"/>
      <c r="N28" s="318"/>
      <c r="O28" s="673">
        <v>88.866216999999992</v>
      </c>
      <c r="P28" s="673">
        <v>103.98182700000001</v>
      </c>
      <c r="Q28" s="673">
        <v>48.868269999999988</v>
      </c>
      <c r="R28" s="673">
        <v>22.304383000000001</v>
      </c>
      <c r="S28" s="673">
        <v>77.827615999999992</v>
      </c>
      <c r="T28" s="673">
        <v>27.505755999999998</v>
      </c>
      <c r="U28" s="673">
        <v>43.881999999999998</v>
      </c>
      <c r="V28" s="673">
        <v>48.575310999999999</v>
      </c>
      <c r="W28" s="673">
        <v>57.15900400000001</v>
      </c>
      <c r="X28" s="673">
        <v>35.247426000000004</v>
      </c>
      <c r="Y28" s="673">
        <v>41.858029000000002</v>
      </c>
      <c r="Z28" s="673">
        <v>33.085175</v>
      </c>
      <c r="AA28" s="673">
        <v>28.922576999999997</v>
      </c>
      <c r="AB28" s="673">
        <v>21.314558999999999</v>
      </c>
      <c r="AC28" s="673">
        <v>24.580802999999996</v>
      </c>
      <c r="AD28" s="673">
        <v>22.123853999999998</v>
      </c>
      <c r="AE28" s="673">
        <v>20.520824999999999</v>
      </c>
      <c r="AF28" s="673">
        <v>26.209038999999997</v>
      </c>
      <c r="AG28" s="673">
        <v>22.396052999999998</v>
      </c>
      <c r="AH28" s="673">
        <v>32.784002999999998</v>
      </c>
      <c r="AI28" s="673">
        <v>36.630822999999999</v>
      </c>
      <c r="AJ28" s="673">
        <v>38.641272000000001</v>
      </c>
      <c r="AK28" s="673">
        <v>27.379713000000002</v>
      </c>
      <c r="AL28" s="673">
        <v>45.082606999999996</v>
      </c>
      <c r="AM28" s="673">
        <v>45.748340000000006</v>
      </c>
      <c r="AN28" s="673">
        <v>50.333549000000005</v>
      </c>
      <c r="AO28" s="318">
        <v>36.371580473411157</v>
      </c>
      <c r="AP28" s="318">
        <v>30.135631000000004</v>
      </c>
      <c r="AQ28" s="318">
        <v>0</v>
      </c>
      <c r="AR28" s="318">
        <v>25.246859000000001</v>
      </c>
      <c r="AS28" s="318">
        <v>30.25911</v>
      </c>
      <c r="AT28" s="318">
        <v>16.138009000000004</v>
      </c>
    </row>
    <row r="29" spans="1:46" s="120" customFormat="1" ht="14.1" customHeight="1" x14ac:dyDescent="0.25">
      <c r="A29" s="265" t="s">
        <v>325</v>
      </c>
      <c r="B29" s="265"/>
      <c r="C29" s="265"/>
      <c r="D29" s="264"/>
      <c r="E29" s="264"/>
      <c r="F29" s="264" t="s">
        <v>177</v>
      </c>
      <c r="I29" s="294" t="s">
        <v>177</v>
      </c>
      <c r="J29" s="318"/>
      <c r="K29" s="318"/>
      <c r="L29" s="318"/>
      <c r="M29" s="318"/>
      <c r="N29" s="318"/>
      <c r="O29" s="673">
        <v>106.02602600000002</v>
      </c>
      <c r="P29" s="673">
        <v>151.76689499999998</v>
      </c>
      <c r="Q29" s="673">
        <v>124.10561200000001</v>
      </c>
      <c r="R29" s="673">
        <v>47.191173999999997</v>
      </c>
      <c r="S29" s="673">
        <v>50.746420000000015</v>
      </c>
      <c r="T29" s="673">
        <v>22.829528999999994</v>
      </c>
      <c r="U29" s="673">
        <v>84.016999999999967</v>
      </c>
      <c r="V29" s="673">
        <v>61.554858999999993</v>
      </c>
      <c r="W29" s="673">
        <v>49.601709</v>
      </c>
      <c r="X29" s="673">
        <v>30.800076000000001</v>
      </c>
      <c r="Y29" s="673">
        <v>95.083396999999991</v>
      </c>
      <c r="Z29" s="673">
        <v>88.749396000000004</v>
      </c>
      <c r="AA29" s="673">
        <v>96.598132000000021</v>
      </c>
      <c r="AB29" s="673">
        <v>94.707870999999997</v>
      </c>
      <c r="AC29" s="673">
        <v>100.91573899999999</v>
      </c>
      <c r="AD29" s="673">
        <v>52.143153999999996</v>
      </c>
      <c r="AE29" s="673">
        <v>114.31434400000001</v>
      </c>
      <c r="AF29" s="673">
        <v>132.37318099999999</v>
      </c>
      <c r="AG29" s="673">
        <v>136.24492600000005</v>
      </c>
      <c r="AH29" s="673">
        <v>138.492459</v>
      </c>
      <c r="AI29" s="673">
        <v>144.98989499999996</v>
      </c>
      <c r="AJ29" s="673">
        <v>207.21861900000002</v>
      </c>
      <c r="AK29" s="673">
        <v>217.31908099999995</v>
      </c>
      <c r="AL29" s="673">
        <v>394.75260200000002</v>
      </c>
      <c r="AM29" s="673">
        <v>449.68270858022152</v>
      </c>
      <c r="AN29" s="673">
        <v>449.9111309999999</v>
      </c>
      <c r="AO29" s="318">
        <v>550.84153400000002</v>
      </c>
      <c r="AP29" s="318">
        <v>355.83754599999986</v>
      </c>
      <c r="AQ29" s="318">
        <v>649.00265200000024</v>
      </c>
      <c r="AR29" s="318">
        <v>576.50730099999998</v>
      </c>
      <c r="AS29" s="318">
        <v>756.20304900000019</v>
      </c>
      <c r="AT29" s="318">
        <v>756.99984500000005</v>
      </c>
    </row>
    <row r="30" spans="1:46" s="120" customFormat="1" ht="14.1" customHeight="1" x14ac:dyDescent="0.25">
      <c r="A30" s="265" t="s">
        <v>329</v>
      </c>
      <c r="B30" s="265"/>
      <c r="C30" s="265"/>
      <c r="D30" s="264"/>
      <c r="E30" s="264"/>
      <c r="F30" s="264"/>
      <c r="G30" s="270" t="s">
        <v>330</v>
      </c>
      <c r="H30" s="270"/>
      <c r="I30" s="292" t="s">
        <v>968</v>
      </c>
      <c r="J30" s="312"/>
      <c r="K30" s="312"/>
      <c r="L30" s="312"/>
      <c r="M30" s="312"/>
      <c r="N30" s="312"/>
      <c r="O30" s="674"/>
      <c r="P30" s="674"/>
      <c r="Q30" s="674"/>
      <c r="R30" s="674"/>
      <c r="S30" s="674"/>
      <c r="T30" s="674"/>
      <c r="U30" s="674"/>
      <c r="V30" s="674"/>
      <c r="W30" s="674"/>
      <c r="X30" s="674"/>
      <c r="Y30" s="674"/>
      <c r="Z30" s="674"/>
      <c r="AA30" s="674"/>
      <c r="AB30" s="674"/>
      <c r="AC30" s="674"/>
      <c r="AD30" s="674"/>
      <c r="AE30" s="674"/>
      <c r="AF30" s="674"/>
      <c r="AG30" s="674"/>
      <c r="AH30" s="674"/>
      <c r="AI30" s="674"/>
      <c r="AJ30" s="674"/>
      <c r="AK30" s="674"/>
      <c r="AL30" s="674"/>
      <c r="AM30" s="674"/>
      <c r="AN30" s="674"/>
      <c r="AO30" s="312"/>
      <c r="AP30" s="312"/>
      <c r="AQ30" s="312"/>
      <c r="AR30" s="312"/>
      <c r="AS30" s="312"/>
      <c r="AT30" s="312"/>
    </row>
    <row r="31" spans="1:46" s="120" customFormat="1" ht="14.1" customHeight="1" x14ac:dyDescent="0.25">
      <c r="A31" s="264" t="s">
        <v>397</v>
      </c>
      <c r="B31" s="264"/>
      <c r="C31" s="264"/>
      <c r="D31" s="264"/>
      <c r="E31" s="264"/>
      <c r="F31" s="271" t="s">
        <v>398</v>
      </c>
      <c r="I31" s="294" t="s">
        <v>969</v>
      </c>
      <c r="J31" s="320"/>
      <c r="K31" s="320"/>
      <c r="L31" s="320"/>
      <c r="M31" s="320"/>
      <c r="N31" s="320"/>
      <c r="O31" s="711">
        <v>9.3758400000000037</v>
      </c>
      <c r="P31" s="711">
        <v>16.229799</v>
      </c>
      <c r="Q31" s="711">
        <v>8.4350819999999995</v>
      </c>
      <c r="R31" s="711">
        <v>14.168257108066506</v>
      </c>
      <c r="S31" s="711">
        <v>13.054281999999995</v>
      </c>
      <c r="T31" s="711">
        <v>11.639796</v>
      </c>
      <c r="U31" s="711">
        <v>50.352993000000012</v>
      </c>
      <c r="V31" s="711">
        <v>24.795738999999998</v>
      </c>
      <c r="W31" s="711">
        <v>12.695042000000001</v>
      </c>
      <c r="X31" s="711">
        <v>22.378890999999999</v>
      </c>
      <c r="Y31" s="711">
        <v>40.944009999999977</v>
      </c>
      <c r="Z31" s="711">
        <v>39.672736999999998</v>
      </c>
      <c r="AA31" s="711">
        <v>41.178600000000017</v>
      </c>
      <c r="AB31" s="711">
        <v>40.886737999999987</v>
      </c>
      <c r="AC31" s="711">
        <v>40.685121000000002</v>
      </c>
      <c r="AD31" s="711">
        <v>25.814487</v>
      </c>
      <c r="AE31" s="711">
        <v>60.094508000000012</v>
      </c>
      <c r="AF31" s="711">
        <v>52.914739999999995</v>
      </c>
      <c r="AG31" s="711">
        <v>48.270288000000001</v>
      </c>
      <c r="AH31" s="711">
        <v>38.155152999999991</v>
      </c>
      <c r="AI31" s="711">
        <v>27.810186999999999</v>
      </c>
      <c r="AJ31" s="711">
        <v>34.856598999999996</v>
      </c>
      <c r="AK31" s="711">
        <v>11.027182999999999</v>
      </c>
      <c r="AL31" s="711">
        <v>29.027938000000013</v>
      </c>
      <c r="AM31" s="711">
        <v>33.507095333333325</v>
      </c>
      <c r="AN31" s="711">
        <v>48.448690097320167</v>
      </c>
      <c r="AO31" s="320">
        <v>27.95824898918918</v>
      </c>
      <c r="AP31" s="320">
        <v>17.633428000000002</v>
      </c>
      <c r="AQ31" s="320">
        <v>37.84335166666667</v>
      </c>
      <c r="AR31" s="320">
        <v>37.070802757760873</v>
      </c>
      <c r="AS31" s="320">
        <v>25.108686255230118</v>
      </c>
      <c r="AT31" s="320">
        <v>14.628579999999999</v>
      </c>
    </row>
    <row r="32" spans="1:46" s="120" customFormat="1" ht="14.1" customHeight="1" x14ac:dyDescent="0.25">
      <c r="A32" s="265" t="s">
        <v>318</v>
      </c>
      <c r="B32" s="265"/>
      <c r="C32" s="265"/>
      <c r="D32" s="264"/>
      <c r="E32" s="264" t="s">
        <v>172</v>
      </c>
      <c r="G32" s="265"/>
      <c r="H32" s="265"/>
      <c r="I32" s="292" t="s">
        <v>970</v>
      </c>
      <c r="J32" s="318"/>
      <c r="K32" s="318"/>
      <c r="L32" s="318"/>
      <c r="M32" s="318"/>
      <c r="N32" s="318"/>
      <c r="O32" s="673">
        <v>569.97862199999997</v>
      </c>
      <c r="P32" s="673">
        <v>581.83445099999994</v>
      </c>
      <c r="Q32" s="673">
        <v>552.60010299999999</v>
      </c>
      <c r="R32" s="673">
        <v>317.84099999999995</v>
      </c>
      <c r="S32" s="673">
        <v>407.59099999999995</v>
      </c>
      <c r="T32" s="673">
        <v>329.5</v>
      </c>
      <c r="U32" s="673">
        <v>733.96999999999991</v>
      </c>
      <c r="V32" s="673">
        <v>775.58668399999999</v>
      </c>
      <c r="W32" s="673">
        <v>796.28100000000018</v>
      </c>
      <c r="X32" s="673">
        <v>817.33899999999994</v>
      </c>
      <c r="Y32" s="673">
        <v>827.05076499999973</v>
      </c>
      <c r="Z32" s="673">
        <v>889.45899999999995</v>
      </c>
      <c r="AA32" s="673">
        <v>818.91980699999988</v>
      </c>
      <c r="AB32" s="673">
        <v>861.25657899999999</v>
      </c>
      <c r="AC32" s="673">
        <v>883.13107600000001</v>
      </c>
      <c r="AD32" s="673">
        <v>824.10297200000014</v>
      </c>
      <c r="AE32" s="673">
        <v>724.36338599999999</v>
      </c>
      <c r="AF32" s="673">
        <v>723.74329799999998</v>
      </c>
      <c r="AG32" s="673">
        <v>634.08824699999991</v>
      </c>
      <c r="AH32" s="673">
        <v>915.604105</v>
      </c>
      <c r="AI32" s="673">
        <v>927.81670799999984</v>
      </c>
      <c r="AJ32" s="673">
        <v>921.83083299999998</v>
      </c>
      <c r="AK32" s="673">
        <v>897.41144200000008</v>
      </c>
      <c r="AL32" s="673">
        <v>872.73898600000018</v>
      </c>
      <c r="AM32" s="673">
        <v>848.0206508373999</v>
      </c>
      <c r="AN32" s="673">
        <v>846.93898055030002</v>
      </c>
      <c r="AO32" s="318">
        <v>835.17668675818913</v>
      </c>
      <c r="AP32" s="318">
        <v>835.18087569040006</v>
      </c>
      <c r="AQ32" s="318">
        <v>807.60319699999991</v>
      </c>
      <c r="AR32" s="318">
        <v>787.856493</v>
      </c>
      <c r="AS32" s="318">
        <v>747.83149223000009</v>
      </c>
      <c r="AT32" s="318">
        <v>624.35492099999999</v>
      </c>
    </row>
    <row r="33" spans="1:46" s="120" customFormat="1" ht="14.1" customHeight="1" x14ac:dyDescent="0.25">
      <c r="A33" s="264"/>
      <c r="B33" s="264"/>
      <c r="C33" s="264"/>
      <c r="D33" s="264"/>
      <c r="E33" s="264"/>
      <c r="F33" s="264"/>
      <c r="G33" s="264"/>
      <c r="H33" s="264"/>
      <c r="I33" s="293"/>
      <c r="J33" s="312"/>
      <c r="K33" s="312"/>
      <c r="L33" s="312"/>
      <c r="M33" s="312"/>
      <c r="N33" s="312"/>
      <c r="O33" s="674"/>
      <c r="P33" s="674"/>
      <c r="Q33" s="674"/>
      <c r="R33" s="674"/>
      <c r="S33" s="674"/>
      <c r="T33" s="674"/>
      <c r="U33" s="674"/>
      <c r="V33" s="674"/>
      <c r="W33" s="674"/>
      <c r="X33" s="674"/>
      <c r="Y33" s="674"/>
      <c r="Z33" s="674"/>
      <c r="AA33" s="674"/>
      <c r="AB33" s="674"/>
      <c r="AC33" s="674"/>
      <c r="AD33" s="674"/>
      <c r="AE33" s="674"/>
      <c r="AF33" s="674"/>
      <c r="AG33" s="674"/>
      <c r="AH33" s="674"/>
      <c r="AI33" s="674"/>
      <c r="AJ33" s="674"/>
      <c r="AK33" s="674"/>
      <c r="AL33" s="674"/>
      <c r="AM33" s="674"/>
      <c r="AN33" s="674"/>
      <c r="AO33" s="312"/>
      <c r="AP33" s="312"/>
      <c r="AQ33" s="312"/>
      <c r="AR33" s="312"/>
      <c r="AS33" s="312"/>
      <c r="AT33" s="312"/>
    </row>
    <row r="34" spans="1:46" s="120" customFormat="1" ht="14.1" customHeight="1" x14ac:dyDescent="0.25">
      <c r="A34" s="267" t="s">
        <v>354</v>
      </c>
      <c r="B34" s="267"/>
      <c r="C34" s="267"/>
      <c r="D34" s="267" t="s">
        <v>484</v>
      </c>
      <c r="E34" s="267"/>
      <c r="F34" s="267"/>
      <c r="G34" s="266"/>
      <c r="H34" s="266"/>
      <c r="I34" s="292" t="s">
        <v>971</v>
      </c>
      <c r="J34" s="321">
        <f t="shared" ref="J34:AP34" si="13">SUM(J36:J46)</f>
        <v>0</v>
      </c>
      <c r="K34" s="321">
        <f t="shared" si="13"/>
        <v>0</v>
      </c>
      <c r="L34" s="313">
        <f t="shared" si="13"/>
        <v>0</v>
      </c>
      <c r="M34" s="313">
        <f t="shared" si="13"/>
        <v>0</v>
      </c>
      <c r="N34" s="313">
        <f t="shared" si="13"/>
        <v>0</v>
      </c>
      <c r="O34" s="313">
        <f t="shared" si="13"/>
        <v>249.750935</v>
      </c>
      <c r="P34" s="313">
        <f t="shared" si="13"/>
        <v>215.30068499999999</v>
      </c>
      <c r="Q34" s="313">
        <f t="shared" si="13"/>
        <v>153.68051800000001</v>
      </c>
      <c r="R34" s="313">
        <f t="shared" si="13"/>
        <v>159.51302100000001</v>
      </c>
      <c r="S34" s="313">
        <f t="shared" si="13"/>
        <v>253.71429800000001</v>
      </c>
      <c r="T34" s="313">
        <f t="shared" si="13"/>
        <v>189.81970099999998</v>
      </c>
      <c r="U34" s="313">
        <f t="shared" si="13"/>
        <v>488.44799999999998</v>
      </c>
      <c r="V34" s="313">
        <f t="shared" si="13"/>
        <v>388.57536300000004</v>
      </c>
      <c r="W34" s="313">
        <f t="shared" si="13"/>
        <v>362.81042799999994</v>
      </c>
      <c r="X34" s="313">
        <f t="shared" si="13"/>
        <v>270.37644299999999</v>
      </c>
      <c r="Y34" s="313">
        <f t="shared" si="13"/>
        <v>408.58273800000018</v>
      </c>
      <c r="Z34" s="313">
        <f t="shared" si="13"/>
        <v>308.83460399999996</v>
      </c>
      <c r="AA34" s="313">
        <f t="shared" si="13"/>
        <v>489.8478439999999</v>
      </c>
      <c r="AB34" s="313">
        <f t="shared" si="13"/>
        <v>521.20694000000003</v>
      </c>
      <c r="AC34" s="313">
        <f t="shared" si="13"/>
        <v>599.83215000000007</v>
      </c>
      <c r="AD34" s="313">
        <f t="shared" si="13"/>
        <v>286.78582000000006</v>
      </c>
      <c r="AE34" s="313">
        <f t="shared" si="13"/>
        <v>346.83067799999992</v>
      </c>
      <c r="AF34" s="313">
        <f t="shared" si="13"/>
        <v>305.87149799999997</v>
      </c>
      <c r="AG34" s="313">
        <f t="shared" si="13"/>
        <v>250.13737000000003</v>
      </c>
      <c r="AH34" s="313">
        <f t="shared" si="13"/>
        <v>285.87755899999996</v>
      </c>
      <c r="AI34" s="313">
        <f t="shared" si="13"/>
        <v>515.81658699999991</v>
      </c>
      <c r="AJ34" s="313">
        <f t="shared" si="13"/>
        <v>520.28298699999993</v>
      </c>
      <c r="AK34" s="313">
        <f t="shared" si="13"/>
        <v>324.95186800000005</v>
      </c>
      <c r="AL34" s="313">
        <f t="shared" si="13"/>
        <v>503.05954300000008</v>
      </c>
      <c r="AM34" s="313">
        <f t="shared" si="13"/>
        <v>450.4962590395437</v>
      </c>
      <c r="AN34" s="313">
        <f t="shared" si="13"/>
        <v>503.37755078799279</v>
      </c>
      <c r="AO34" s="313">
        <f t="shared" si="13"/>
        <v>647.86088362839564</v>
      </c>
      <c r="AP34" s="664">
        <f t="shared" si="13"/>
        <v>476.12216499999994</v>
      </c>
      <c r="AQ34" s="664">
        <f t="shared" ref="AQ34:AS34" si="14">SUM(AQ36:AQ46)</f>
        <v>670.64566537034727</v>
      </c>
      <c r="AR34" s="664">
        <f t="shared" si="14"/>
        <v>391.49254854543551</v>
      </c>
      <c r="AS34" s="664">
        <f t="shared" si="14"/>
        <v>555.2392179480637</v>
      </c>
      <c r="AT34" s="664">
        <f t="shared" ref="AT34" si="15">SUM(AT36:AT46)</f>
        <v>431.79059599999994</v>
      </c>
    </row>
    <row r="35" spans="1:46" s="120" customFormat="1" ht="14.1" customHeight="1" x14ac:dyDescent="0.25">
      <c r="A35" s="269" t="s">
        <v>356</v>
      </c>
      <c r="B35" s="269"/>
      <c r="C35" s="269"/>
      <c r="D35" s="269"/>
      <c r="E35" s="269"/>
      <c r="F35" s="269" t="s">
        <v>355</v>
      </c>
      <c r="G35" s="268"/>
      <c r="H35" s="268"/>
      <c r="I35" s="292" t="s">
        <v>972</v>
      </c>
      <c r="J35" s="322"/>
      <c r="K35" s="322"/>
      <c r="L35" s="322"/>
      <c r="M35" s="322"/>
      <c r="N35" s="322"/>
      <c r="O35" s="712"/>
      <c r="P35" s="712"/>
      <c r="Q35" s="712"/>
      <c r="R35" s="712"/>
      <c r="S35" s="712"/>
      <c r="T35" s="712"/>
      <c r="U35" s="712"/>
      <c r="V35" s="712"/>
      <c r="W35" s="712"/>
      <c r="X35" s="712"/>
      <c r="Y35" s="712"/>
      <c r="Z35" s="712"/>
      <c r="AA35" s="712"/>
      <c r="AB35" s="712"/>
      <c r="AC35" s="712"/>
      <c r="AD35" s="712"/>
      <c r="AE35" s="712"/>
      <c r="AF35" s="712"/>
      <c r="AG35" s="712"/>
      <c r="AH35" s="712"/>
      <c r="AI35" s="712"/>
      <c r="AJ35" s="712"/>
      <c r="AK35" s="712"/>
      <c r="AL35" s="712"/>
      <c r="AM35" s="712"/>
      <c r="AN35" s="712"/>
      <c r="AO35" s="322"/>
      <c r="AP35" s="322"/>
      <c r="AQ35" s="322"/>
      <c r="AR35" s="322"/>
      <c r="AS35" s="322"/>
      <c r="AT35" s="322"/>
    </row>
    <row r="36" spans="1:46" s="120" customFormat="1" ht="14.1" customHeight="1" x14ac:dyDescent="0.25">
      <c r="A36" s="269" t="s">
        <v>357</v>
      </c>
      <c r="B36" s="269"/>
      <c r="C36" s="269"/>
      <c r="D36" s="269"/>
      <c r="E36" s="269"/>
      <c r="F36" s="269"/>
      <c r="G36" s="269" t="s">
        <v>358</v>
      </c>
      <c r="H36" s="269"/>
      <c r="I36" s="293" t="s">
        <v>973</v>
      </c>
      <c r="J36" s="323"/>
      <c r="K36" s="323"/>
      <c r="L36" s="323"/>
      <c r="M36" s="323"/>
      <c r="N36" s="323"/>
      <c r="O36" s="713">
        <v>10.685686</v>
      </c>
      <c r="P36" s="713">
        <v>10.938632999999999</v>
      </c>
      <c r="Q36" s="713">
        <v>8.4162140000000001</v>
      </c>
      <c r="R36" s="713">
        <v>11.741877000000001</v>
      </c>
      <c r="S36" s="713">
        <v>72.648233000000005</v>
      </c>
      <c r="T36" s="713">
        <v>55.360925999999992</v>
      </c>
      <c r="U36" s="713">
        <v>84.109000000000009</v>
      </c>
      <c r="V36" s="713">
        <v>58.447164999999998</v>
      </c>
      <c r="W36" s="713">
        <v>63.186725999999993</v>
      </c>
      <c r="X36" s="713">
        <v>48.286334000000011</v>
      </c>
      <c r="Y36" s="713">
        <v>58.214712999999989</v>
      </c>
      <c r="Z36" s="713">
        <v>51.627138000000002</v>
      </c>
      <c r="AA36" s="713">
        <v>100.39396599999999</v>
      </c>
      <c r="AB36" s="713">
        <v>148.23801899999998</v>
      </c>
      <c r="AC36" s="713">
        <v>201.204206</v>
      </c>
      <c r="AD36" s="713">
        <v>132.83666700000003</v>
      </c>
      <c r="AE36" s="713">
        <v>189.81796700000001</v>
      </c>
      <c r="AF36" s="713">
        <v>160.20910000000001</v>
      </c>
      <c r="AG36" s="713">
        <v>137.56837899999999</v>
      </c>
      <c r="AH36" s="713">
        <v>147.87124299999999</v>
      </c>
      <c r="AI36" s="713">
        <v>251.58169999999996</v>
      </c>
      <c r="AJ36" s="713">
        <v>253.42077599999996</v>
      </c>
      <c r="AK36" s="713">
        <v>121.16296199999999</v>
      </c>
      <c r="AL36" s="713">
        <v>201.32601200000002</v>
      </c>
      <c r="AM36" s="713">
        <v>141.85260099999999</v>
      </c>
      <c r="AN36" s="713">
        <v>193.38798100000002</v>
      </c>
      <c r="AO36" s="323">
        <v>273.96732462839577</v>
      </c>
      <c r="AP36" s="323">
        <v>186.40511999999995</v>
      </c>
      <c r="AQ36" s="323">
        <v>262.56252399999994</v>
      </c>
      <c r="AR36" s="323">
        <v>160.11781700000003</v>
      </c>
      <c r="AS36" s="323">
        <v>222.45779099999999</v>
      </c>
      <c r="AT36" s="323">
        <v>173.75159199999999</v>
      </c>
    </row>
    <row r="37" spans="1:46" s="120" customFormat="1" ht="14.1" customHeight="1" x14ac:dyDescent="0.25">
      <c r="A37" s="269" t="s">
        <v>485</v>
      </c>
      <c r="B37" s="269"/>
      <c r="C37" s="269"/>
      <c r="D37" s="269"/>
      <c r="E37" s="269"/>
      <c r="F37" s="269"/>
      <c r="G37" s="269" t="s">
        <v>486</v>
      </c>
      <c r="H37" s="269"/>
      <c r="I37" s="293" t="s">
        <v>974</v>
      </c>
      <c r="J37" s="323"/>
      <c r="K37" s="323"/>
      <c r="L37" s="323"/>
      <c r="M37" s="323"/>
      <c r="N37" s="323"/>
      <c r="O37" s="713">
        <v>52.071398000000009</v>
      </c>
      <c r="P37" s="713">
        <v>39.007449000000001</v>
      </c>
      <c r="Q37" s="713">
        <v>30.094841000000006</v>
      </c>
      <c r="R37" s="713">
        <v>28.096414999999997</v>
      </c>
      <c r="S37" s="713">
        <v>54.92485700000001</v>
      </c>
      <c r="T37" s="713">
        <v>30.999809999999997</v>
      </c>
      <c r="U37" s="713">
        <v>91.506</v>
      </c>
      <c r="V37" s="713">
        <v>75.055385999999984</v>
      </c>
      <c r="W37" s="713">
        <v>58.50757400000002</v>
      </c>
      <c r="X37" s="713">
        <v>26.890238999999987</v>
      </c>
      <c r="Y37" s="713">
        <v>55.508609</v>
      </c>
      <c r="Z37" s="713">
        <v>56.949306000000014</v>
      </c>
      <c r="AA37" s="713">
        <v>70.468038000000021</v>
      </c>
      <c r="AB37" s="713">
        <v>51.12748899999999</v>
      </c>
      <c r="AC37" s="713">
        <v>59.393727999999982</v>
      </c>
      <c r="AD37" s="713">
        <v>18.781020999999996</v>
      </c>
      <c r="AE37" s="713">
        <v>19.769549999999995</v>
      </c>
      <c r="AF37" s="713">
        <v>30.029250999999999</v>
      </c>
      <c r="AG37" s="713">
        <v>20.515871000000001</v>
      </c>
      <c r="AH37" s="713">
        <v>21.568196000000007</v>
      </c>
      <c r="AI37" s="713">
        <v>30.143726000000001</v>
      </c>
      <c r="AJ37" s="713">
        <v>32.408081000000003</v>
      </c>
      <c r="AK37" s="713">
        <v>20.007783000000003</v>
      </c>
      <c r="AL37" s="713">
        <v>26.070343999999995</v>
      </c>
      <c r="AM37" s="713">
        <v>33.95385499999999</v>
      </c>
      <c r="AN37" s="713">
        <v>27.345475000000008</v>
      </c>
      <c r="AO37" s="323">
        <v>37.422828999999993</v>
      </c>
      <c r="AP37" s="323">
        <v>56.496941000000007</v>
      </c>
      <c r="AQ37" s="323">
        <v>91.452013000000036</v>
      </c>
      <c r="AR37" s="323">
        <v>49.966841000000016</v>
      </c>
      <c r="AS37" s="323">
        <v>46.452740524271839</v>
      </c>
      <c r="AT37" s="323">
        <v>39.908076999999999</v>
      </c>
    </row>
    <row r="38" spans="1:46" s="120" customFormat="1" ht="14.1" customHeight="1" x14ac:dyDescent="0.25">
      <c r="A38" s="269" t="s">
        <v>359</v>
      </c>
      <c r="B38" s="269"/>
      <c r="C38" s="269"/>
      <c r="D38" s="269"/>
      <c r="E38" s="269"/>
      <c r="F38" s="272" t="s">
        <v>536</v>
      </c>
      <c r="G38" s="287"/>
      <c r="H38" s="287"/>
      <c r="I38" s="292" t="s">
        <v>972</v>
      </c>
      <c r="J38" s="322"/>
      <c r="K38" s="322"/>
      <c r="L38" s="322"/>
      <c r="M38" s="322"/>
      <c r="N38" s="322"/>
      <c r="O38" s="712"/>
      <c r="P38" s="712"/>
      <c r="Q38" s="712"/>
      <c r="R38" s="712"/>
      <c r="S38" s="712"/>
      <c r="T38" s="712"/>
      <c r="U38" s="712"/>
      <c r="V38" s="712"/>
      <c r="W38" s="712"/>
      <c r="X38" s="712"/>
      <c r="Y38" s="712"/>
      <c r="Z38" s="712"/>
      <c r="AA38" s="712"/>
      <c r="AB38" s="712"/>
      <c r="AC38" s="712"/>
      <c r="AD38" s="712"/>
      <c r="AE38" s="712"/>
      <c r="AF38" s="712"/>
      <c r="AG38" s="712"/>
      <c r="AH38" s="712"/>
      <c r="AI38" s="712"/>
      <c r="AJ38" s="712"/>
      <c r="AK38" s="712"/>
      <c r="AL38" s="712"/>
      <c r="AM38" s="712"/>
      <c r="AN38" s="712"/>
      <c r="AO38" s="322"/>
      <c r="AP38" s="322"/>
      <c r="AQ38" s="322"/>
      <c r="AR38" s="322"/>
      <c r="AS38" s="322"/>
      <c r="AT38" s="322"/>
    </row>
    <row r="39" spans="1:46" s="120" customFormat="1" ht="14.1" customHeight="1" x14ac:dyDescent="0.25">
      <c r="A39" s="269" t="s">
        <v>360</v>
      </c>
      <c r="B39" s="269"/>
      <c r="C39" s="269"/>
      <c r="D39" s="269"/>
      <c r="E39" s="269"/>
      <c r="F39" s="269"/>
      <c r="G39" s="268" t="s">
        <v>361</v>
      </c>
      <c r="H39" s="268"/>
      <c r="I39" s="292" t="s">
        <v>975</v>
      </c>
      <c r="J39" s="323"/>
      <c r="K39" s="323"/>
      <c r="L39" s="323"/>
      <c r="M39" s="323"/>
      <c r="N39" s="323"/>
      <c r="O39" s="713">
        <v>52.793413999999999</v>
      </c>
      <c r="P39" s="713">
        <v>49.153587000000002</v>
      </c>
      <c r="Q39" s="713">
        <v>36.080654999999993</v>
      </c>
      <c r="R39" s="713">
        <v>30.120740000000005</v>
      </c>
      <c r="S39" s="713">
        <v>32.987855999999994</v>
      </c>
      <c r="T39" s="713">
        <v>32.398117999999997</v>
      </c>
      <c r="U39" s="713">
        <v>29.378</v>
      </c>
      <c r="V39" s="713">
        <v>23.201938000000006</v>
      </c>
      <c r="W39" s="713">
        <v>20.810789</v>
      </c>
      <c r="X39" s="713">
        <v>19.776765000000001</v>
      </c>
      <c r="Y39" s="713">
        <v>18.750310000000002</v>
      </c>
      <c r="Z39" s="713">
        <v>15.419227000000001</v>
      </c>
      <c r="AA39" s="713">
        <v>13.103797999999998</v>
      </c>
      <c r="AB39" s="713">
        <v>14.819416</v>
      </c>
      <c r="AC39" s="713">
        <v>15.890032000000001</v>
      </c>
      <c r="AD39" s="713">
        <v>14.817095999999999</v>
      </c>
      <c r="AE39" s="713">
        <v>13.982651000000001</v>
      </c>
      <c r="AF39" s="713">
        <v>11.085065</v>
      </c>
      <c r="AG39" s="713">
        <v>11.045081</v>
      </c>
      <c r="AH39" s="713">
        <v>13.171528000000002</v>
      </c>
      <c r="AI39" s="713">
        <v>12.222591999999999</v>
      </c>
      <c r="AJ39" s="713">
        <v>11.700213000000002</v>
      </c>
      <c r="AK39" s="713">
        <v>9.9684829999999991</v>
      </c>
      <c r="AL39" s="713">
        <v>11.337467</v>
      </c>
      <c r="AM39" s="713">
        <v>12.628966</v>
      </c>
      <c r="AN39" s="713">
        <v>17.128551862068964</v>
      </c>
      <c r="AO39" s="323">
        <v>17.762459</v>
      </c>
      <c r="AP39" s="323">
        <v>19.671650000000007</v>
      </c>
      <c r="AQ39" s="323">
        <v>17.087136999999998</v>
      </c>
      <c r="AR39" s="323">
        <v>14.613700999999999</v>
      </c>
      <c r="AS39" s="323">
        <v>17.667579</v>
      </c>
      <c r="AT39" s="323">
        <v>18.518298999999999</v>
      </c>
    </row>
    <row r="40" spans="1:46" s="120" customFormat="1" ht="14.1" customHeight="1" x14ac:dyDescent="0.25">
      <c r="A40" s="1" t="s">
        <v>534</v>
      </c>
      <c r="B40" s="272"/>
      <c r="C40" s="272"/>
      <c r="D40" s="272"/>
      <c r="E40" s="121"/>
      <c r="F40" s="272"/>
      <c r="G40" s="272" t="s">
        <v>535</v>
      </c>
      <c r="H40" s="272"/>
      <c r="I40" s="295" t="s">
        <v>976</v>
      </c>
      <c r="J40" s="323"/>
      <c r="K40" s="323"/>
      <c r="L40" s="323"/>
      <c r="M40" s="323"/>
      <c r="N40" s="323"/>
      <c r="O40" s="713">
        <v>39.166100999999998</v>
      </c>
      <c r="P40" s="713">
        <v>35.691713000000007</v>
      </c>
      <c r="Q40" s="713">
        <v>32.757690000000004</v>
      </c>
      <c r="R40" s="713">
        <v>17.449693</v>
      </c>
      <c r="S40" s="713">
        <v>16.931099</v>
      </c>
      <c r="T40" s="713">
        <v>10.161701000000001</v>
      </c>
      <c r="U40" s="713">
        <v>11.204999999999998</v>
      </c>
      <c r="V40" s="713">
        <v>13.625167999999997</v>
      </c>
      <c r="W40" s="713">
        <v>10.053542999999999</v>
      </c>
      <c r="X40" s="713">
        <v>11.799486999999999</v>
      </c>
      <c r="Y40" s="713">
        <v>13.279725000000003</v>
      </c>
      <c r="Z40" s="713">
        <v>17.737888000000002</v>
      </c>
      <c r="AA40" s="713">
        <v>45.667493</v>
      </c>
      <c r="AB40" s="713">
        <v>56.990492000000003</v>
      </c>
      <c r="AC40" s="713">
        <v>64.351047999999992</v>
      </c>
      <c r="AD40" s="713">
        <v>40.628176000000003</v>
      </c>
      <c r="AE40" s="713">
        <v>47.916730000000001</v>
      </c>
      <c r="AF40" s="713">
        <v>38.183368999999999</v>
      </c>
      <c r="AG40" s="713">
        <v>27.474924999999999</v>
      </c>
      <c r="AH40" s="713">
        <v>27.867489999999989</v>
      </c>
      <c r="AI40" s="713">
        <v>36.302916999999994</v>
      </c>
      <c r="AJ40" s="713">
        <v>42.879778000000002</v>
      </c>
      <c r="AK40" s="713">
        <v>26.013795000000002</v>
      </c>
      <c r="AL40" s="713">
        <v>27.756038999999998</v>
      </c>
      <c r="AM40" s="713">
        <v>38.926126039543732</v>
      </c>
      <c r="AN40" s="713">
        <v>65.523594999999986</v>
      </c>
      <c r="AO40" s="323">
        <v>53.572019000000004</v>
      </c>
      <c r="AP40" s="323">
        <v>48.465323999999995</v>
      </c>
      <c r="AQ40" s="323">
        <v>34.676306000000004</v>
      </c>
      <c r="AR40" s="323">
        <v>23.494836999999997</v>
      </c>
      <c r="AS40" s="323">
        <v>29.066622999999993</v>
      </c>
      <c r="AT40" s="323">
        <v>23.885341000000007</v>
      </c>
    </row>
    <row r="41" spans="1:46" s="120" customFormat="1" ht="14.1" customHeight="1" x14ac:dyDescent="0.25">
      <c r="A41" s="269" t="s">
        <v>362</v>
      </c>
      <c r="B41" s="269"/>
      <c r="C41" s="269"/>
      <c r="D41" s="269"/>
      <c r="E41" s="269"/>
      <c r="F41" s="269" t="s">
        <v>363</v>
      </c>
      <c r="G41" s="272"/>
      <c r="H41" s="272"/>
      <c r="I41" s="295"/>
      <c r="J41" s="322"/>
      <c r="K41" s="322"/>
      <c r="L41" s="322"/>
      <c r="M41" s="322"/>
      <c r="N41" s="322"/>
      <c r="O41" s="712"/>
      <c r="P41" s="712"/>
      <c r="Q41" s="712"/>
      <c r="R41" s="712"/>
      <c r="S41" s="712"/>
      <c r="T41" s="712"/>
      <c r="U41" s="712"/>
      <c r="V41" s="712"/>
      <c r="W41" s="712"/>
      <c r="X41" s="712"/>
      <c r="Y41" s="712"/>
      <c r="Z41" s="712"/>
      <c r="AA41" s="712"/>
      <c r="AB41" s="712"/>
      <c r="AC41" s="712"/>
      <c r="AD41" s="712"/>
      <c r="AE41" s="712"/>
      <c r="AF41" s="712"/>
      <c r="AG41" s="712"/>
      <c r="AH41" s="712"/>
      <c r="AI41" s="712"/>
      <c r="AJ41" s="712"/>
      <c r="AK41" s="712"/>
      <c r="AL41" s="712"/>
      <c r="AM41" s="712"/>
      <c r="AN41" s="712"/>
      <c r="AO41" s="322"/>
      <c r="AP41" s="322"/>
      <c r="AQ41" s="322"/>
      <c r="AR41" s="322"/>
      <c r="AS41" s="322"/>
      <c r="AT41" s="322"/>
    </row>
    <row r="42" spans="1:46" s="120" customFormat="1" ht="14.1" customHeight="1" x14ac:dyDescent="0.25">
      <c r="A42" s="269" t="s">
        <v>364</v>
      </c>
      <c r="B42" s="269"/>
      <c r="C42" s="269"/>
      <c r="D42" s="269"/>
      <c r="E42" s="269"/>
      <c r="F42" s="269"/>
      <c r="G42" s="268" t="s">
        <v>365</v>
      </c>
      <c r="H42" s="268"/>
      <c r="I42" s="292" t="s">
        <v>977</v>
      </c>
      <c r="J42" s="323"/>
      <c r="K42" s="323"/>
      <c r="L42" s="323"/>
      <c r="M42" s="323"/>
      <c r="N42" s="323"/>
      <c r="O42" s="713">
        <v>26.411502999999993</v>
      </c>
      <c r="P42" s="713">
        <v>20.264908000000005</v>
      </c>
      <c r="Q42" s="713">
        <v>10.594565999999999</v>
      </c>
      <c r="R42" s="713">
        <v>19.315358000000003</v>
      </c>
      <c r="S42" s="713">
        <v>16.988091000000001</v>
      </c>
      <c r="T42" s="713">
        <v>5.9268870000000025</v>
      </c>
      <c r="U42" s="713">
        <v>27.203000000000003</v>
      </c>
      <c r="V42" s="713">
        <v>16.898622000000007</v>
      </c>
      <c r="W42" s="713">
        <v>15.910214999999992</v>
      </c>
      <c r="X42" s="713">
        <v>9.1654660000000003</v>
      </c>
      <c r="Y42" s="713">
        <v>21.976826000000003</v>
      </c>
      <c r="Z42" s="713">
        <v>19.085025000000009</v>
      </c>
      <c r="AA42" s="713">
        <v>22.751151999999998</v>
      </c>
      <c r="AB42" s="713">
        <v>20.69746700000001</v>
      </c>
      <c r="AC42" s="713">
        <v>27.377933999999996</v>
      </c>
      <c r="AD42" s="713">
        <v>6.9353549999999995</v>
      </c>
      <c r="AE42" s="713">
        <v>12.014080999999997</v>
      </c>
      <c r="AF42" s="713">
        <v>14.492172</v>
      </c>
      <c r="AG42" s="713">
        <v>12.515364999999992</v>
      </c>
      <c r="AH42" s="713">
        <v>11.896359</v>
      </c>
      <c r="AI42" s="713">
        <v>22.714974000000005</v>
      </c>
      <c r="AJ42" s="713">
        <v>20.424442000000003</v>
      </c>
      <c r="AK42" s="713">
        <v>15.058423000000001</v>
      </c>
      <c r="AL42" s="713">
        <v>40.568949000000003</v>
      </c>
      <c r="AM42" s="713">
        <v>23.90605600000001</v>
      </c>
      <c r="AN42" s="713">
        <v>23.180376777873814</v>
      </c>
      <c r="AO42" s="323">
        <v>29.826509000000009</v>
      </c>
      <c r="AP42" s="323">
        <v>24.354064999999999</v>
      </c>
      <c r="AQ42" s="323">
        <v>42.833486596153854</v>
      </c>
      <c r="AR42" s="323">
        <v>35.331692999999994</v>
      </c>
      <c r="AS42" s="323">
        <v>42.826123000000024</v>
      </c>
      <c r="AT42" s="323">
        <v>31.498072999999998</v>
      </c>
    </row>
    <row r="43" spans="1:46" s="120" customFormat="1" ht="14.1" customHeight="1" x14ac:dyDescent="0.25">
      <c r="A43" s="269" t="s">
        <v>369</v>
      </c>
      <c r="B43" s="269"/>
      <c r="C43" s="269"/>
      <c r="D43" s="269"/>
      <c r="E43" s="269"/>
      <c r="F43" s="269"/>
      <c r="G43" s="268" t="s">
        <v>366</v>
      </c>
      <c r="H43" s="268"/>
      <c r="I43" s="292" t="s">
        <v>978</v>
      </c>
      <c r="J43" s="323"/>
      <c r="K43" s="323"/>
      <c r="L43" s="323"/>
      <c r="M43" s="323"/>
      <c r="N43" s="323"/>
      <c r="O43" s="713">
        <v>41.924439</v>
      </c>
      <c r="P43" s="713">
        <v>37.557980000000001</v>
      </c>
      <c r="Q43" s="713">
        <v>22.978237000000004</v>
      </c>
      <c r="R43" s="713">
        <v>38.599233999999996</v>
      </c>
      <c r="S43" s="713">
        <v>39.258100000000013</v>
      </c>
      <c r="T43" s="713">
        <v>39.29875599999999</v>
      </c>
      <c r="U43" s="713">
        <v>198.08099999999996</v>
      </c>
      <c r="V43" s="713">
        <v>147.06116500000005</v>
      </c>
      <c r="W43" s="713">
        <v>121.80219999999996</v>
      </c>
      <c r="X43" s="713">
        <v>103.27610099999998</v>
      </c>
      <c r="Y43" s="713">
        <v>132.672721</v>
      </c>
      <c r="Z43" s="713">
        <v>88.207430999999971</v>
      </c>
      <c r="AA43" s="713">
        <v>127.36242299999999</v>
      </c>
      <c r="AB43" s="713">
        <v>140.33269500000003</v>
      </c>
      <c r="AC43" s="713">
        <v>129.00846799999997</v>
      </c>
      <c r="AD43" s="713">
        <v>45.315477000000008</v>
      </c>
      <c r="AE43" s="713">
        <v>39.621834999999997</v>
      </c>
      <c r="AF43" s="713">
        <v>31.948528</v>
      </c>
      <c r="AG43" s="713">
        <v>23.563565000000001</v>
      </c>
      <c r="AH43" s="713">
        <v>40.982027000000002</v>
      </c>
      <c r="AI43" s="713">
        <v>103.68371399999998</v>
      </c>
      <c r="AJ43" s="713">
        <v>99.505246999999997</v>
      </c>
      <c r="AK43" s="713">
        <v>60.068084999999989</v>
      </c>
      <c r="AL43" s="713">
        <v>85.299258999999992</v>
      </c>
      <c r="AM43" s="713">
        <v>79.041463999999991</v>
      </c>
      <c r="AN43" s="713">
        <v>85.592744999999994</v>
      </c>
      <c r="AO43" s="323">
        <v>115.11167199999998</v>
      </c>
      <c r="AP43" s="323">
        <v>72.232828000000012</v>
      </c>
      <c r="AQ43" s="323">
        <v>135.57109500000001</v>
      </c>
      <c r="AR43" s="323">
        <v>62.470669999999998</v>
      </c>
      <c r="AS43" s="323">
        <v>112.40591999999999</v>
      </c>
      <c r="AT43" s="323">
        <v>82.367318000000026</v>
      </c>
    </row>
    <row r="44" spans="1:46" s="120" customFormat="1" ht="14.1" customHeight="1" x14ac:dyDescent="0.25">
      <c r="A44" s="269" t="s">
        <v>370</v>
      </c>
      <c r="B44" s="269"/>
      <c r="C44" s="269"/>
      <c r="D44" s="269"/>
      <c r="E44" s="269"/>
      <c r="F44" s="269"/>
      <c r="G44" s="268" t="s">
        <v>367</v>
      </c>
      <c r="H44" s="268"/>
      <c r="I44" s="292" t="s">
        <v>979</v>
      </c>
      <c r="J44" s="318"/>
      <c r="K44" s="318"/>
      <c r="L44" s="318"/>
      <c r="M44" s="318"/>
      <c r="N44" s="318"/>
      <c r="O44" s="673">
        <v>1.6759579999999998</v>
      </c>
      <c r="P44" s="673">
        <v>1.8834089999999997</v>
      </c>
      <c r="Q44" s="673">
        <v>1.0871849999999998</v>
      </c>
      <c r="R44" s="673">
        <v>2.0713809999999997</v>
      </c>
      <c r="S44" s="673">
        <v>10.029904999999999</v>
      </c>
      <c r="T44" s="673">
        <v>8.7928669999999993</v>
      </c>
      <c r="U44" s="673">
        <v>17.435000000000002</v>
      </c>
      <c r="V44" s="673">
        <v>10.674667000000001</v>
      </c>
      <c r="W44" s="673">
        <v>10.649195999999998</v>
      </c>
      <c r="X44" s="673">
        <v>9.0854400000000002</v>
      </c>
      <c r="Y44" s="673">
        <v>12.475202999999999</v>
      </c>
      <c r="Z44" s="673">
        <v>7.892234000000002</v>
      </c>
      <c r="AA44" s="673">
        <v>11.827477000000002</v>
      </c>
      <c r="AB44" s="673">
        <v>9.4827289999999991</v>
      </c>
      <c r="AC44" s="673">
        <v>10.160992999999998</v>
      </c>
      <c r="AD44" s="673">
        <v>5.627434</v>
      </c>
      <c r="AE44" s="673">
        <v>7.0994669999999998</v>
      </c>
      <c r="AF44" s="673">
        <v>5.6291969999999996</v>
      </c>
      <c r="AG44" s="673">
        <v>3.936785</v>
      </c>
      <c r="AH44" s="673">
        <v>4.4909600000000003</v>
      </c>
      <c r="AI44" s="673">
        <v>3.6874599999999993</v>
      </c>
      <c r="AJ44" s="673">
        <v>5.167713</v>
      </c>
      <c r="AK44" s="673">
        <v>2.8360050000000001</v>
      </c>
      <c r="AL44" s="673">
        <v>2.5077630000000006</v>
      </c>
      <c r="AM44" s="673">
        <v>2.9649190000000001</v>
      </c>
      <c r="AN44" s="673">
        <v>2.8450489999999999</v>
      </c>
      <c r="AO44" s="318">
        <v>3.3740740000000002</v>
      </c>
      <c r="AP44" s="318">
        <v>3.1262200000000004</v>
      </c>
      <c r="AQ44" s="318">
        <v>2.7919947741935482</v>
      </c>
      <c r="AR44" s="318">
        <v>1.6529339999999997</v>
      </c>
      <c r="AS44" s="318">
        <v>2.3835609999999998</v>
      </c>
      <c r="AT44" s="318">
        <v>2.7171149999999997</v>
      </c>
    </row>
    <row r="45" spans="1:46" s="120" customFormat="1" ht="14.1" customHeight="1" x14ac:dyDescent="0.25">
      <c r="A45" s="269" t="s">
        <v>371</v>
      </c>
      <c r="B45" s="269"/>
      <c r="C45" s="269"/>
      <c r="D45" s="264"/>
      <c r="E45" s="264"/>
      <c r="F45" s="264"/>
      <c r="G45" s="265" t="s">
        <v>368</v>
      </c>
      <c r="H45" s="265"/>
      <c r="I45" s="292" t="s">
        <v>980</v>
      </c>
      <c r="J45" s="318"/>
      <c r="K45" s="318"/>
      <c r="L45" s="318"/>
      <c r="M45" s="318"/>
      <c r="N45" s="318"/>
      <c r="O45" s="673">
        <v>9.126215000000002</v>
      </c>
      <c r="P45" s="673">
        <v>4.623806000000001</v>
      </c>
      <c r="Q45" s="673">
        <v>3.4078289999999991</v>
      </c>
      <c r="R45" s="673">
        <v>3.9534579999999999</v>
      </c>
      <c r="S45" s="673">
        <v>3.2807979999999994</v>
      </c>
      <c r="T45" s="673">
        <v>1.9614200000000002</v>
      </c>
      <c r="U45" s="673">
        <v>2.702999999999999</v>
      </c>
      <c r="V45" s="673">
        <v>1.5757399999999997</v>
      </c>
      <c r="W45" s="673">
        <v>1.4649199999999998</v>
      </c>
      <c r="X45" s="673">
        <v>1.3615949999999999</v>
      </c>
      <c r="Y45" s="673">
        <v>3.8118169999999996</v>
      </c>
      <c r="Z45" s="673">
        <v>2.3366289999999998</v>
      </c>
      <c r="AA45" s="673">
        <v>6.207166</v>
      </c>
      <c r="AB45" s="673">
        <v>1.654352</v>
      </c>
      <c r="AC45" s="673">
        <v>4.4402299999999997</v>
      </c>
      <c r="AD45" s="673">
        <v>2.613737</v>
      </c>
      <c r="AE45" s="673">
        <v>2.9726079999999997</v>
      </c>
      <c r="AF45" s="673">
        <v>2.4673159999999998</v>
      </c>
      <c r="AG45" s="673">
        <v>2.3871820000000001</v>
      </c>
      <c r="AH45" s="673">
        <v>0.70946699999999996</v>
      </c>
      <c r="AI45" s="673">
        <v>5.5388599999999997</v>
      </c>
      <c r="AJ45" s="673">
        <v>9.5734319999999968</v>
      </c>
      <c r="AK45" s="673">
        <v>9.5346970000000013</v>
      </c>
      <c r="AL45" s="673">
        <v>18.030519000000002</v>
      </c>
      <c r="AM45" s="673">
        <v>13.982151000000002</v>
      </c>
      <c r="AN45" s="673">
        <v>17.353043148050027</v>
      </c>
      <c r="AO45" s="318">
        <v>24.240323000000004</v>
      </c>
      <c r="AP45" s="318">
        <v>10.502555999999998</v>
      </c>
      <c r="AQ45" s="318">
        <v>20.616916999999997</v>
      </c>
      <c r="AR45" s="318">
        <v>12.349731545435477</v>
      </c>
      <c r="AS45" s="318">
        <v>22.364085999999997</v>
      </c>
      <c r="AT45" s="318">
        <v>11.871529000000001</v>
      </c>
    </row>
    <row r="46" spans="1:46" s="120" customFormat="1" ht="14.1" customHeight="1" x14ac:dyDescent="0.25">
      <c r="A46" s="273" t="s">
        <v>1092</v>
      </c>
      <c r="B46" s="269"/>
      <c r="C46" s="269"/>
      <c r="D46" s="264"/>
      <c r="E46" s="264"/>
      <c r="F46" s="264"/>
      <c r="G46" s="265" t="s">
        <v>116</v>
      </c>
      <c r="H46" s="265"/>
      <c r="I46" s="292" t="s">
        <v>88</v>
      </c>
      <c r="J46" s="328"/>
      <c r="K46" s="328"/>
      <c r="L46" s="328"/>
      <c r="M46" s="328"/>
      <c r="N46" s="328"/>
      <c r="O46" s="673">
        <v>15.896220999999995</v>
      </c>
      <c r="P46" s="673">
        <v>16.179199999999994</v>
      </c>
      <c r="Q46" s="673">
        <v>8.263301000000002</v>
      </c>
      <c r="R46" s="673">
        <v>8.1648649999999989</v>
      </c>
      <c r="S46" s="673">
        <v>6.6653590000000005</v>
      </c>
      <c r="T46" s="673">
        <v>4.9192159999999996</v>
      </c>
      <c r="U46" s="673">
        <v>26.828000000000003</v>
      </c>
      <c r="V46" s="673">
        <v>42.035512000000004</v>
      </c>
      <c r="W46" s="673">
        <v>60.425264999999989</v>
      </c>
      <c r="X46" s="673">
        <v>40.735016000000002</v>
      </c>
      <c r="Y46" s="673">
        <v>91.892814000000072</v>
      </c>
      <c r="Z46" s="673">
        <v>49.579726000000001</v>
      </c>
      <c r="AA46" s="673">
        <v>92.066330999999963</v>
      </c>
      <c r="AB46" s="673">
        <v>77.864281000000005</v>
      </c>
      <c r="AC46" s="673">
        <v>88.005511000000027</v>
      </c>
      <c r="AD46" s="673">
        <v>19.230857</v>
      </c>
      <c r="AE46" s="673">
        <v>13.635789000000003</v>
      </c>
      <c r="AF46" s="673">
        <v>11.827499999999999</v>
      </c>
      <c r="AG46" s="673">
        <v>11.130217000000002</v>
      </c>
      <c r="AH46" s="673">
        <v>17.320288999999999</v>
      </c>
      <c r="AI46" s="673">
        <v>49.940644000000006</v>
      </c>
      <c r="AJ46" s="673">
        <v>45.203304999999993</v>
      </c>
      <c r="AK46" s="673">
        <v>60.301635000000019</v>
      </c>
      <c r="AL46" s="673">
        <v>90.163191000000012</v>
      </c>
      <c r="AM46" s="673">
        <v>103.24012099999999</v>
      </c>
      <c r="AN46" s="673">
        <v>71.020734000000019</v>
      </c>
      <c r="AO46" s="318">
        <v>92.583674000000016</v>
      </c>
      <c r="AP46" s="318">
        <v>54.867461000000013</v>
      </c>
      <c r="AQ46" s="318">
        <v>63.054191999999993</v>
      </c>
      <c r="AR46" s="318">
        <v>31.494324000000006</v>
      </c>
      <c r="AS46" s="318">
        <v>59.614794423791807</v>
      </c>
      <c r="AT46" s="318">
        <v>47.273251999999985</v>
      </c>
    </row>
    <row r="47" spans="1:46" s="120" customFormat="1" ht="14.1" customHeight="1" x14ac:dyDescent="0.25">
      <c r="A47" s="267" t="s">
        <v>399</v>
      </c>
      <c r="B47" s="267"/>
      <c r="C47" s="267"/>
      <c r="D47" s="267" t="s">
        <v>488</v>
      </c>
      <c r="E47" s="267"/>
      <c r="F47" s="267"/>
      <c r="G47" s="266"/>
      <c r="H47" s="266"/>
      <c r="I47" s="292" t="s">
        <v>981</v>
      </c>
      <c r="J47" s="321">
        <f t="shared" ref="J47:AP47" si="16">SUM(J48:J53)</f>
        <v>0</v>
      </c>
      <c r="K47" s="321">
        <f t="shared" si="16"/>
        <v>0</v>
      </c>
      <c r="L47" s="321">
        <f t="shared" si="16"/>
        <v>0</v>
      </c>
      <c r="M47" s="313">
        <f t="shared" si="16"/>
        <v>0</v>
      </c>
      <c r="N47" s="313">
        <f t="shared" si="16"/>
        <v>0</v>
      </c>
      <c r="O47" s="313">
        <f t="shared" si="16"/>
        <v>12734.473457</v>
      </c>
      <c r="P47" s="313">
        <f t="shared" si="16"/>
        <v>11898.185231000001</v>
      </c>
      <c r="Q47" s="313">
        <f t="shared" si="16"/>
        <v>12449.662675</v>
      </c>
      <c r="R47" s="313">
        <f t="shared" si="16"/>
        <v>13095.252550845362</v>
      </c>
      <c r="S47" s="313">
        <f t="shared" si="16"/>
        <v>12254.797039999999</v>
      </c>
      <c r="T47" s="313">
        <f t="shared" si="16"/>
        <v>11379.994916</v>
      </c>
      <c r="U47" s="313">
        <f t="shared" si="16"/>
        <v>12121.395</v>
      </c>
      <c r="V47" s="313">
        <f t="shared" si="16"/>
        <v>11812.658308000002</v>
      </c>
      <c r="W47" s="313">
        <f t="shared" si="16"/>
        <v>12024.528100999998</v>
      </c>
      <c r="X47" s="313">
        <f t="shared" si="16"/>
        <v>11645.447322000002</v>
      </c>
      <c r="Y47" s="313">
        <f t="shared" si="16"/>
        <v>11048.229084999999</v>
      </c>
      <c r="Z47" s="313">
        <f t="shared" si="16"/>
        <v>9785.7186959999999</v>
      </c>
      <c r="AA47" s="313">
        <f t="shared" si="16"/>
        <v>11308.883056000001</v>
      </c>
      <c r="AB47" s="313">
        <f t="shared" si="16"/>
        <v>9062.426531000001</v>
      </c>
      <c r="AC47" s="313">
        <f t="shared" si="16"/>
        <v>9982.0916419999994</v>
      </c>
      <c r="AD47" s="313">
        <f t="shared" si="16"/>
        <v>9888.8601859999981</v>
      </c>
      <c r="AE47" s="313">
        <f t="shared" si="16"/>
        <v>8377.7720250000002</v>
      </c>
      <c r="AF47" s="313">
        <f t="shared" si="16"/>
        <v>7420.619107999999</v>
      </c>
      <c r="AG47" s="313">
        <f t="shared" si="16"/>
        <v>6350.2748090000005</v>
      </c>
      <c r="AH47" s="313">
        <f t="shared" si="16"/>
        <v>6977.5877220000002</v>
      </c>
      <c r="AI47" s="313">
        <f t="shared" si="16"/>
        <v>5862.697728000001</v>
      </c>
      <c r="AJ47" s="313">
        <f t="shared" si="16"/>
        <v>6670.3596440000001</v>
      </c>
      <c r="AK47" s="313">
        <f t="shared" si="16"/>
        <v>5680.0010519999996</v>
      </c>
      <c r="AL47" s="313">
        <f t="shared" si="16"/>
        <v>4729.5723509999998</v>
      </c>
      <c r="AM47" s="313">
        <f t="shared" si="16"/>
        <v>6303.2542549999998</v>
      </c>
      <c r="AN47" s="313">
        <f t="shared" si="16"/>
        <v>5928.639416</v>
      </c>
      <c r="AO47" s="313">
        <f t="shared" si="16"/>
        <v>5286.6676090000001</v>
      </c>
      <c r="AP47" s="664">
        <f t="shared" si="16"/>
        <v>5602.8884091971249</v>
      </c>
      <c r="AQ47" s="664">
        <f t="shared" ref="AQ47:AS47" si="17">SUM(AQ48:AQ53)</f>
        <v>4910.7020610000009</v>
      </c>
      <c r="AR47" s="664">
        <f t="shared" si="17"/>
        <v>5119.2075523469384</v>
      </c>
      <c r="AS47" s="664">
        <f t="shared" si="17"/>
        <v>4597.31214</v>
      </c>
      <c r="AT47" s="664">
        <f t="shared" ref="AT47" si="18">SUM(AT48:AT53)</f>
        <v>4681.3819440000007</v>
      </c>
    </row>
    <row r="48" spans="1:46" s="120" customFormat="1" ht="14.1" customHeight="1" x14ac:dyDescent="0.25">
      <c r="A48" s="264" t="s">
        <v>404</v>
      </c>
      <c r="B48" s="264"/>
      <c r="C48" s="264"/>
      <c r="D48" s="264"/>
      <c r="E48" s="264"/>
      <c r="F48" s="264" t="s">
        <v>179</v>
      </c>
      <c r="G48" s="265"/>
      <c r="H48" s="265"/>
      <c r="I48" s="292" t="s">
        <v>982</v>
      </c>
      <c r="J48" s="324"/>
      <c r="K48" s="324"/>
      <c r="L48" s="324"/>
      <c r="M48" s="324"/>
      <c r="N48" s="324"/>
      <c r="O48" s="714"/>
      <c r="P48" s="714"/>
      <c r="Q48" s="714"/>
      <c r="R48" s="714"/>
      <c r="S48" s="714"/>
      <c r="T48" s="714"/>
      <c r="U48" s="714"/>
      <c r="V48" s="714"/>
      <c r="W48" s="714"/>
      <c r="X48" s="714"/>
      <c r="Y48" s="714"/>
      <c r="Z48" s="714"/>
      <c r="AA48" s="714"/>
      <c r="AB48" s="714"/>
      <c r="AC48" s="714"/>
      <c r="AD48" s="714"/>
      <c r="AE48" s="714"/>
      <c r="AF48" s="714"/>
      <c r="AG48" s="714"/>
      <c r="AH48" s="714"/>
      <c r="AI48" s="714"/>
      <c r="AJ48" s="714"/>
      <c r="AK48" s="714"/>
      <c r="AL48" s="714"/>
      <c r="AM48" s="714"/>
      <c r="AN48" s="714"/>
      <c r="AO48" s="324"/>
      <c r="AP48" s="324"/>
      <c r="AQ48" s="324"/>
      <c r="AR48" s="324"/>
      <c r="AS48" s="324"/>
      <c r="AT48" s="324"/>
    </row>
    <row r="49" spans="1:46" s="120" customFormat="1" ht="14.1" customHeight="1" x14ac:dyDescent="0.25">
      <c r="A49" s="264" t="s">
        <v>400</v>
      </c>
      <c r="B49" s="264"/>
      <c r="C49" s="264"/>
      <c r="D49" s="264"/>
      <c r="E49" s="264"/>
      <c r="G49" s="264" t="s">
        <v>401</v>
      </c>
      <c r="H49" s="264"/>
      <c r="I49" s="293" t="s">
        <v>1084</v>
      </c>
      <c r="J49" s="318"/>
      <c r="K49" s="318"/>
      <c r="L49" s="318"/>
      <c r="M49" s="318"/>
      <c r="N49" s="318"/>
      <c r="O49" s="673">
        <v>795.13900000000035</v>
      </c>
      <c r="P49" s="673">
        <v>804.72100000000023</v>
      </c>
      <c r="Q49" s="673">
        <v>848.46600000000012</v>
      </c>
      <c r="R49" s="673">
        <v>692.49493484536083</v>
      </c>
      <c r="S49" s="673">
        <v>652.27900000000011</v>
      </c>
      <c r="T49" s="673">
        <v>599.53699999999992</v>
      </c>
      <c r="U49" s="673">
        <v>656.82500000000016</v>
      </c>
      <c r="V49" s="673">
        <v>554.92399999999998</v>
      </c>
      <c r="W49" s="673">
        <v>517.375</v>
      </c>
      <c r="X49" s="673">
        <v>747.5680000000001</v>
      </c>
      <c r="Y49" s="673">
        <v>596.41353300000003</v>
      </c>
      <c r="Z49" s="673">
        <v>512.53700000000003</v>
      </c>
      <c r="AA49" s="673">
        <v>553.21600000000024</v>
      </c>
      <c r="AB49" s="673">
        <v>471.70800000000014</v>
      </c>
      <c r="AC49" s="673">
        <v>610.09399999999982</v>
      </c>
      <c r="AD49" s="673">
        <v>463.41294000000011</v>
      </c>
      <c r="AE49" s="673">
        <v>521.05399999999997</v>
      </c>
      <c r="AF49" s="673">
        <v>521.36200000000008</v>
      </c>
      <c r="AG49" s="673">
        <v>404.33900000000006</v>
      </c>
      <c r="AH49" s="673">
        <v>513.27800000000002</v>
      </c>
      <c r="AI49" s="673">
        <v>327.84000099999997</v>
      </c>
      <c r="AJ49" s="673">
        <v>422.63299999999998</v>
      </c>
      <c r="AK49" s="673">
        <v>390.50646899999992</v>
      </c>
      <c r="AL49" s="673">
        <v>395.27199999999993</v>
      </c>
      <c r="AM49" s="673">
        <v>558.70200000000011</v>
      </c>
      <c r="AN49" s="673">
        <v>507.21799999999996</v>
      </c>
      <c r="AO49" s="318">
        <v>556.77</v>
      </c>
      <c r="AP49" s="318">
        <v>527.46799999999985</v>
      </c>
      <c r="AQ49" s="318">
        <v>468.70900000000006</v>
      </c>
      <c r="AR49" s="318">
        <v>518.71773500000006</v>
      </c>
      <c r="AS49" s="318">
        <v>492.14800000000002</v>
      </c>
      <c r="AT49" s="318">
        <v>521.63135799999998</v>
      </c>
    </row>
    <row r="50" spans="1:46" s="120" customFormat="1" ht="14.1" customHeight="1" x14ac:dyDescent="0.25">
      <c r="A50" s="264" t="s">
        <v>402</v>
      </c>
      <c r="B50" s="264"/>
      <c r="C50" s="264"/>
      <c r="D50" s="264"/>
      <c r="E50" s="264"/>
      <c r="F50" s="264"/>
      <c r="G50" s="265" t="s">
        <v>403</v>
      </c>
      <c r="H50" s="265"/>
      <c r="I50" s="292" t="s">
        <v>983</v>
      </c>
      <c r="J50" s="318"/>
      <c r="K50" s="318"/>
      <c r="L50" s="318"/>
      <c r="M50" s="318"/>
      <c r="N50" s="318"/>
      <c r="O50" s="673">
        <v>4535.5950000000003</v>
      </c>
      <c r="P50" s="673">
        <v>4377.5030000000006</v>
      </c>
      <c r="Q50" s="673">
        <v>4332.130000000001</v>
      </c>
      <c r="R50" s="673">
        <v>3132.64</v>
      </c>
      <c r="S50" s="673">
        <v>3207.3830000000003</v>
      </c>
      <c r="T50" s="673">
        <v>3314.2329999999997</v>
      </c>
      <c r="U50" s="673">
        <v>3198.8830000000003</v>
      </c>
      <c r="V50" s="673">
        <v>2699.0130000000004</v>
      </c>
      <c r="W50" s="673">
        <v>2611.4279999999994</v>
      </c>
      <c r="X50" s="673">
        <v>2621.2570000000005</v>
      </c>
      <c r="Y50" s="673">
        <v>2482.1483980000003</v>
      </c>
      <c r="Z50" s="673">
        <v>2479.8850000000002</v>
      </c>
      <c r="AA50" s="673">
        <v>2524.924</v>
      </c>
      <c r="AB50" s="673">
        <v>2193.2509999999997</v>
      </c>
      <c r="AC50" s="673">
        <v>2163.4730000000009</v>
      </c>
      <c r="AD50" s="673">
        <v>2100.0488379999997</v>
      </c>
      <c r="AE50" s="673">
        <v>1993.9469999999992</v>
      </c>
      <c r="AF50" s="673">
        <v>1958.2199999999998</v>
      </c>
      <c r="AG50" s="673">
        <v>1740.8319999999999</v>
      </c>
      <c r="AH50" s="673">
        <v>2206.0129999999999</v>
      </c>
      <c r="AI50" s="673">
        <v>1969.8090009999999</v>
      </c>
      <c r="AJ50" s="673">
        <v>2032.4679999999998</v>
      </c>
      <c r="AK50" s="673">
        <v>1801.7888990000004</v>
      </c>
      <c r="AL50" s="673">
        <v>1786.81</v>
      </c>
      <c r="AM50" s="673">
        <v>1985.3070000000002</v>
      </c>
      <c r="AN50" s="673">
        <v>1776.8550000000002</v>
      </c>
      <c r="AO50" s="318">
        <v>1689.4340000000002</v>
      </c>
      <c r="AP50" s="318">
        <v>1712.0020000000004</v>
      </c>
      <c r="AQ50" s="318">
        <v>1542.2239999999999</v>
      </c>
      <c r="AR50" s="318">
        <v>1740.8610290000001</v>
      </c>
      <c r="AS50" s="318">
        <v>1559.6849999999999</v>
      </c>
      <c r="AT50" s="318">
        <v>1559.465725</v>
      </c>
    </row>
    <row r="51" spans="1:46" s="120" customFormat="1" ht="14.1" customHeight="1" x14ac:dyDescent="0.25">
      <c r="A51" s="264" t="s">
        <v>1090</v>
      </c>
      <c r="B51" s="264"/>
      <c r="C51" s="264"/>
      <c r="D51" s="264"/>
      <c r="E51" s="264"/>
      <c r="F51" s="264" t="s">
        <v>115</v>
      </c>
      <c r="G51" s="265"/>
      <c r="H51" s="265"/>
      <c r="I51" s="292" t="s">
        <v>10</v>
      </c>
      <c r="J51" s="312"/>
      <c r="K51" s="312"/>
      <c r="L51" s="312"/>
      <c r="M51" s="312"/>
      <c r="N51" s="312"/>
      <c r="O51" s="674"/>
      <c r="P51" s="674"/>
      <c r="Q51" s="674"/>
      <c r="R51" s="674"/>
      <c r="S51" s="674"/>
      <c r="T51" s="674"/>
      <c r="U51" s="674"/>
      <c r="V51" s="674"/>
      <c r="W51" s="674"/>
      <c r="X51" s="674"/>
      <c r="Y51" s="674"/>
      <c r="Z51" s="674"/>
      <c r="AA51" s="674"/>
      <c r="AB51" s="674"/>
      <c r="AC51" s="674"/>
      <c r="AD51" s="674"/>
      <c r="AE51" s="674"/>
      <c r="AF51" s="674"/>
      <c r="AG51" s="674"/>
      <c r="AH51" s="674"/>
      <c r="AI51" s="674"/>
      <c r="AJ51" s="674"/>
      <c r="AK51" s="674"/>
      <c r="AL51" s="674"/>
      <c r="AM51" s="674"/>
      <c r="AN51" s="674"/>
      <c r="AO51" s="312"/>
      <c r="AP51" s="312"/>
      <c r="AQ51" s="312"/>
      <c r="AR51" s="312"/>
      <c r="AS51" s="312"/>
      <c r="AT51" s="312"/>
    </row>
    <row r="52" spans="1:46" s="120" customFormat="1" ht="13.5" customHeight="1" x14ac:dyDescent="0.25">
      <c r="A52" s="264" t="s">
        <v>372</v>
      </c>
      <c r="B52" s="264"/>
      <c r="C52" s="264"/>
      <c r="D52" s="264"/>
      <c r="E52" s="264"/>
      <c r="F52" s="264" t="s">
        <v>184</v>
      </c>
      <c r="G52" s="264"/>
      <c r="H52" s="264"/>
      <c r="I52" s="293" t="s">
        <v>984</v>
      </c>
      <c r="J52" s="318"/>
      <c r="K52" s="318"/>
      <c r="L52" s="318"/>
      <c r="M52" s="318"/>
      <c r="N52" s="318"/>
      <c r="O52" s="673">
        <v>7360.9726579999997</v>
      </c>
      <c r="P52" s="673">
        <v>6679.0425620000005</v>
      </c>
      <c r="Q52" s="673">
        <v>7233.6056849999986</v>
      </c>
      <c r="R52" s="673">
        <v>9230.5297170000013</v>
      </c>
      <c r="S52" s="673">
        <v>8359.6119639999997</v>
      </c>
      <c r="T52" s="673">
        <v>7438.2139210000005</v>
      </c>
      <c r="U52" s="673">
        <v>8235.7950000000001</v>
      </c>
      <c r="V52" s="673">
        <v>8530.2115480000011</v>
      </c>
      <c r="W52" s="673">
        <v>8866.219536999999</v>
      </c>
      <c r="X52" s="673">
        <v>8248.3653320000012</v>
      </c>
      <c r="Y52" s="673">
        <v>7929.9844549999989</v>
      </c>
      <c r="Z52" s="673">
        <v>6756.2918839999993</v>
      </c>
      <c r="AA52" s="673">
        <v>8197.2822209999995</v>
      </c>
      <c r="AB52" s="673">
        <v>6365.1406190000007</v>
      </c>
      <c r="AC52" s="673">
        <v>7175.0665479999989</v>
      </c>
      <c r="AD52" s="673">
        <v>7291.0939249999974</v>
      </c>
      <c r="AE52" s="673">
        <v>5827.1043970000001</v>
      </c>
      <c r="AF52" s="673">
        <v>4910.0754869999992</v>
      </c>
      <c r="AG52" s="673">
        <v>4170.4423040000011</v>
      </c>
      <c r="AH52" s="673">
        <v>4225.4325269999999</v>
      </c>
      <c r="AI52" s="673">
        <v>3534.5165560000005</v>
      </c>
      <c r="AJ52" s="673">
        <v>4188.5363390000002</v>
      </c>
      <c r="AK52" s="673">
        <v>3460.2746860000002</v>
      </c>
      <c r="AL52" s="673">
        <v>2519.4882549999998</v>
      </c>
      <c r="AM52" s="673">
        <v>3723.3079629999997</v>
      </c>
      <c r="AN52" s="673">
        <v>3605.1108609999992</v>
      </c>
      <c r="AO52" s="318">
        <v>3014.3616709999997</v>
      </c>
      <c r="AP52" s="318">
        <v>3292.7271000000005</v>
      </c>
      <c r="AQ52" s="318">
        <v>2831.0414770000007</v>
      </c>
      <c r="AR52" s="318">
        <v>2752.6952849999998</v>
      </c>
      <c r="AS52" s="318">
        <v>2432.8536469999999</v>
      </c>
      <c r="AT52" s="318">
        <v>2506.3025170000005</v>
      </c>
    </row>
    <row r="53" spans="1:46" s="120" customFormat="1" ht="14.1" customHeight="1" x14ac:dyDescent="0.25">
      <c r="A53" s="264" t="s">
        <v>373</v>
      </c>
      <c r="B53" s="264"/>
      <c r="C53" s="264"/>
      <c r="D53" s="264"/>
      <c r="E53" s="264"/>
      <c r="G53" s="270" t="s">
        <v>498</v>
      </c>
      <c r="H53" s="270"/>
      <c r="I53" s="292" t="s">
        <v>9</v>
      </c>
      <c r="J53" s="318"/>
      <c r="K53" s="318"/>
      <c r="L53" s="318"/>
      <c r="M53" s="318"/>
      <c r="N53" s="318"/>
      <c r="O53" s="673">
        <v>42.766799000000013</v>
      </c>
      <c r="P53" s="673">
        <v>36.918669000000001</v>
      </c>
      <c r="Q53" s="673">
        <v>35.460990000000002</v>
      </c>
      <c r="R53" s="673">
        <v>39.587899</v>
      </c>
      <c r="S53" s="673">
        <v>35.523075999999996</v>
      </c>
      <c r="T53" s="673">
        <v>28.010994999999998</v>
      </c>
      <c r="U53" s="673">
        <v>29.891999999999999</v>
      </c>
      <c r="V53" s="673">
        <v>28.509760000000007</v>
      </c>
      <c r="W53" s="673">
        <v>29.505564</v>
      </c>
      <c r="X53" s="673">
        <v>28.256990000000005</v>
      </c>
      <c r="Y53" s="673">
        <v>39.682698999999992</v>
      </c>
      <c r="Z53" s="673">
        <v>37.004811999999994</v>
      </c>
      <c r="AA53" s="673">
        <v>33.460835000000003</v>
      </c>
      <c r="AB53" s="673">
        <v>32.326912</v>
      </c>
      <c r="AC53" s="673">
        <v>33.458094000000003</v>
      </c>
      <c r="AD53" s="673">
        <v>34.304482999999991</v>
      </c>
      <c r="AE53" s="673">
        <v>35.666627999999989</v>
      </c>
      <c r="AF53" s="673">
        <v>30.961621000000001</v>
      </c>
      <c r="AG53" s="673">
        <v>34.661504999999998</v>
      </c>
      <c r="AH53" s="673">
        <v>32.864195000000002</v>
      </c>
      <c r="AI53" s="673">
        <v>30.532170000000001</v>
      </c>
      <c r="AJ53" s="673">
        <v>26.722304999999999</v>
      </c>
      <c r="AK53" s="673">
        <v>27.430997999999995</v>
      </c>
      <c r="AL53" s="673">
        <v>28.002095999999998</v>
      </c>
      <c r="AM53" s="673">
        <v>35.937292000000006</v>
      </c>
      <c r="AN53" s="673">
        <v>39.455555000000004</v>
      </c>
      <c r="AO53" s="318">
        <v>26.101937999999997</v>
      </c>
      <c r="AP53" s="318">
        <v>70.691309197124028</v>
      </c>
      <c r="AQ53" s="318">
        <v>68.727584000000007</v>
      </c>
      <c r="AR53" s="318">
        <v>106.93350334693878</v>
      </c>
      <c r="AS53" s="318">
        <v>112.62549300000001</v>
      </c>
      <c r="AT53" s="318">
        <v>93.982344000000012</v>
      </c>
    </row>
    <row r="54" spans="1:46" s="120" customFormat="1" ht="14.1" customHeight="1" x14ac:dyDescent="0.25">
      <c r="A54" s="269"/>
      <c r="B54" s="269"/>
      <c r="C54" s="269"/>
      <c r="D54" s="264"/>
      <c r="E54" s="264"/>
      <c r="F54" s="264"/>
      <c r="G54" s="265"/>
      <c r="H54" s="265"/>
      <c r="I54" s="292"/>
      <c r="J54" s="312"/>
      <c r="K54" s="312"/>
      <c r="L54" s="312"/>
      <c r="M54" s="312"/>
      <c r="N54" s="312"/>
      <c r="O54" s="674"/>
      <c r="P54" s="674"/>
      <c r="Q54" s="674"/>
      <c r="R54" s="674"/>
      <c r="S54" s="674"/>
      <c r="T54" s="674"/>
      <c r="U54" s="674"/>
      <c r="V54" s="674"/>
      <c r="W54" s="674"/>
      <c r="X54" s="674"/>
      <c r="Y54" s="674"/>
      <c r="Z54" s="674"/>
      <c r="AA54" s="674"/>
      <c r="AB54" s="674"/>
      <c r="AC54" s="674"/>
      <c r="AD54" s="674"/>
      <c r="AE54" s="674"/>
      <c r="AF54" s="674"/>
      <c r="AG54" s="674"/>
      <c r="AH54" s="674"/>
      <c r="AI54" s="674"/>
      <c r="AJ54" s="674"/>
      <c r="AK54" s="674"/>
      <c r="AL54" s="674"/>
      <c r="AM54" s="674"/>
      <c r="AN54" s="674"/>
      <c r="AO54" s="312"/>
      <c r="AP54" s="312"/>
      <c r="AQ54" s="312"/>
      <c r="AR54" s="312"/>
      <c r="AS54" s="312"/>
      <c r="AT54" s="312"/>
    </row>
    <row r="55" spans="1:46" s="120" customFormat="1" ht="14.1" customHeight="1" x14ac:dyDescent="0.25">
      <c r="A55" s="266" t="s">
        <v>406</v>
      </c>
      <c r="B55" s="266"/>
      <c r="C55" s="266"/>
      <c r="D55" s="266" t="s">
        <v>407</v>
      </c>
      <c r="E55" s="266"/>
      <c r="F55" s="267"/>
      <c r="G55" s="266"/>
      <c r="H55" s="266"/>
      <c r="I55" s="292" t="s">
        <v>992</v>
      </c>
      <c r="J55" s="321">
        <f t="shared" ref="J55:AP55" si="19">SUM(J58:J80)</f>
        <v>0</v>
      </c>
      <c r="K55" s="321">
        <f t="shared" si="19"/>
        <v>0</v>
      </c>
      <c r="L55" s="321">
        <f t="shared" si="19"/>
        <v>0</v>
      </c>
      <c r="M55" s="321">
        <f t="shared" si="19"/>
        <v>0</v>
      </c>
      <c r="N55" s="313">
        <f t="shared" si="19"/>
        <v>0</v>
      </c>
      <c r="O55" s="313">
        <f t="shared" si="19"/>
        <v>1927.0866230000004</v>
      </c>
      <c r="P55" s="313">
        <f t="shared" si="19"/>
        <v>1604.1799490000003</v>
      </c>
      <c r="Q55" s="313">
        <f t="shared" si="19"/>
        <v>1877.3301189999997</v>
      </c>
      <c r="R55" s="313">
        <f t="shared" si="19"/>
        <v>1665.4922330000002</v>
      </c>
      <c r="S55" s="313">
        <f t="shared" si="19"/>
        <v>1392.3158379999995</v>
      </c>
      <c r="T55" s="313">
        <f t="shared" si="19"/>
        <v>943.33019899999999</v>
      </c>
      <c r="U55" s="313">
        <f t="shared" si="19"/>
        <v>1773.8194040624305</v>
      </c>
      <c r="V55" s="313">
        <f t="shared" si="19"/>
        <v>2157.2072900000003</v>
      </c>
      <c r="W55" s="313">
        <f t="shared" si="19"/>
        <v>2094.0649099999996</v>
      </c>
      <c r="X55" s="313">
        <f t="shared" si="19"/>
        <v>1669.0125379999999</v>
      </c>
      <c r="Y55" s="313">
        <f t="shared" si="19"/>
        <v>1598.9133589999999</v>
      </c>
      <c r="Z55" s="313">
        <f t="shared" si="19"/>
        <v>1532.2200900000003</v>
      </c>
      <c r="AA55" s="313">
        <f t="shared" si="19"/>
        <v>1364.0766840000001</v>
      </c>
      <c r="AB55" s="313">
        <f t="shared" si="19"/>
        <v>1345.2322670000001</v>
      </c>
      <c r="AC55" s="313">
        <f t="shared" si="19"/>
        <v>1477.3272020000002</v>
      </c>
      <c r="AD55" s="313">
        <f t="shared" si="19"/>
        <v>965.47898400000008</v>
      </c>
      <c r="AE55" s="313">
        <f t="shared" si="19"/>
        <v>952.14309700000024</v>
      </c>
      <c r="AF55" s="313">
        <f t="shared" si="19"/>
        <v>998.30644400000028</v>
      </c>
      <c r="AG55" s="313">
        <f t="shared" si="19"/>
        <v>1034.4637529999998</v>
      </c>
      <c r="AH55" s="313">
        <f t="shared" si="19"/>
        <v>1073.0619160000001</v>
      </c>
      <c r="AI55" s="313">
        <f t="shared" si="19"/>
        <v>1076.0368899999999</v>
      </c>
      <c r="AJ55" s="313">
        <f t="shared" si="19"/>
        <v>1488.1351459999996</v>
      </c>
      <c r="AK55" s="313">
        <f t="shared" si="19"/>
        <v>961.04209400000002</v>
      </c>
      <c r="AL55" s="313">
        <f t="shared" si="19"/>
        <v>1376.2909410000004</v>
      </c>
      <c r="AM55" s="313">
        <f t="shared" si="19"/>
        <v>1476.584914368721</v>
      </c>
      <c r="AN55" s="313">
        <f t="shared" si="19"/>
        <v>1348.7836454100684</v>
      </c>
      <c r="AO55" s="313">
        <f t="shared" si="19"/>
        <v>1382.0165759942986</v>
      </c>
      <c r="AP55" s="664">
        <f t="shared" si="19"/>
        <v>1429.807494179471</v>
      </c>
      <c r="AQ55" s="664">
        <f t="shared" ref="AQ55:AS55" si="20">SUM(AQ58:AQ80)</f>
        <v>1640.2404933968003</v>
      </c>
      <c r="AR55" s="664">
        <f t="shared" si="20"/>
        <v>1401.8290703094074</v>
      </c>
      <c r="AS55" s="664">
        <f t="shared" si="20"/>
        <v>1543.394310132853</v>
      </c>
      <c r="AT55" s="664">
        <f t="shared" ref="AT55" si="21">SUM(AT58:AT80)</f>
        <v>1461.9797156218019</v>
      </c>
    </row>
    <row r="56" spans="1:46" s="120" customFormat="1" ht="14.1" customHeight="1" x14ac:dyDescent="0.25">
      <c r="A56" s="269" t="s">
        <v>341</v>
      </c>
      <c r="B56" s="269"/>
      <c r="C56" s="269"/>
      <c r="E56" s="269" t="s">
        <v>499</v>
      </c>
      <c r="F56" s="269"/>
      <c r="G56" s="268"/>
      <c r="H56" s="268"/>
      <c r="I56" s="292" t="s">
        <v>993</v>
      </c>
      <c r="J56" s="325"/>
      <c r="K56" s="325"/>
      <c r="L56" s="325"/>
      <c r="M56" s="325"/>
      <c r="N56" s="325"/>
      <c r="O56" s="715"/>
      <c r="P56" s="715"/>
      <c r="Q56" s="715"/>
      <c r="R56" s="715"/>
      <c r="S56" s="715"/>
      <c r="T56" s="715"/>
      <c r="U56" s="715"/>
      <c r="V56" s="715"/>
      <c r="W56" s="715"/>
      <c r="X56" s="715"/>
      <c r="Y56" s="715"/>
      <c r="Z56" s="715"/>
      <c r="AA56" s="715"/>
      <c r="AB56" s="715"/>
      <c r="AC56" s="715"/>
      <c r="AD56" s="715"/>
      <c r="AE56" s="715"/>
      <c r="AF56" s="715"/>
      <c r="AG56" s="715"/>
      <c r="AH56" s="715"/>
      <c r="AI56" s="715"/>
      <c r="AJ56" s="715"/>
      <c r="AK56" s="715"/>
      <c r="AL56" s="715"/>
      <c r="AM56" s="715"/>
      <c r="AN56" s="715"/>
      <c r="AO56" s="325"/>
      <c r="AP56" s="325"/>
      <c r="AQ56" s="325"/>
      <c r="AR56" s="325"/>
      <c r="AS56" s="325"/>
      <c r="AT56" s="325"/>
    </row>
    <row r="57" spans="1:46" s="120" customFormat="1" ht="14.1" customHeight="1" x14ac:dyDescent="0.25">
      <c r="A57" s="264" t="s">
        <v>344</v>
      </c>
      <c r="B57" s="264"/>
      <c r="C57" s="264"/>
      <c r="D57" s="264"/>
      <c r="E57" s="264"/>
      <c r="F57" s="264" t="s">
        <v>503</v>
      </c>
      <c r="G57" s="264"/>
      <c r="H57" s="264"/>
      <c r="I57" s="293" t="s">
        <v>994</v>
      </c>
      <c r="J57" s="312"/>
      <c r="K57" s="312"/>
      <c r="L57" s="312"/>
      <c r="M57" s="312"/>
      <c r="N57" s="312"/>
      <c r="O57" s="674"/>
      <c r="P57" s="674"/>
      <c r="Q57" s="674"/>
      <c r="R57" s="674"/>
      <c r="S57" s="674"/>
      <c r="T57" s="674"/>
      <c r="U57" s="674"/>
      <c r="V57" s="674"/>
      <c r="W57" s="674"/>
      <c r="X57" s="674"/>
      <c r="Y57" s="674"/>
      <c r="Z57" s="674"/>
      <c r="AA57" s="674"/>
      <c r="AB57" s="674"/>
      <c r="AC57" s="674"/>
      <c r="AD57" s="674"/>
      <c r="AE57" s="674"/>
      <c r="AF57" s="674"/>
      <c r="AG57" s="674"/>
      <c r="AH57" s="674"/>
      <c r="AI57" s="674"/>
      <c r="AJ57" s="674"/>
      <c r="AK57" s="674"/>
      <c r="AL57" s="674"/>
      <c r="AM57" s="674"/>
      <c r="AN57" s="674"/>
      <c r="AO57" s="312"/>
      <c r="AP57" s="312"/>
      <c r="AQ57" s="312"/>
      <c r="AR57" s="312"/>
      <c r="AS57" s="312"/>
      <c r="AT57" s="312"/>
    </row>
    <row r="58" spans="1:46" s="120" customFormat="1" ht="14.1" customHeight="1" x14ac:dyDescent="0.25">
      <c r="A58" s="264" t="s">
        <v>345</v>
      </c>
      <c r="B58" s="264"/>
      <c r="C58" s="264"/>
      <c r="D58" s="264"/>
      <c r="E58" s="264"/>
      <c r="G58" s="264" t="s">
        <v>178</v>
      </c>
      <c r="H58" s="264"/>
      <c r="I58" s="293" t="s">
        <v>1082</v>
      </c>
      <c r="J58" s="320"/>
      <c r="K58" s="320"/>
      <c r="L58" s="320"/>
      <c r="M58" s="320"/>
      <c r="N58" s="320"/>
      <c r="O58" s="711">
        <v>29.743697000000004</v>
      </c>
      <c r="P58" s="711">
        <v>12.822036000000001</v>
      </c>
      <c r="Q58" s="711">
        <v>12.822036000000001</v>
      </c>
      <c r="R58" s="711">
        <v>16.832689000000002</v>
      </c>
      <c r="S58" s="711">
        <v>55.788133999999999</v>
      </c>
      <c r="T58" s="711">
        <v>51.073543999999984</v>
      </c>
      <c r="U58" s="711">
        <v>107.96100000000001</v>
      </c>
      <c r="V58" s="711">
        <v>98.635142000000002</v>
      </c>
      <c r="W58" s="711">
        <v>71.904048000000003</v>
      </c>
      <c r="X58" s="711">
        <v>57.223496999999995</v>
      </c>
      <c r="Y58" s="711">
        <v>44.050846</v>
      </c>
      <c r="Z58" s="711">
        <v>24.525915999999999</v>
      </c>
      <c r="AA58" s="711">
        <v>10.785385</v>
      </c>
      <c r="AB58" s="711">
        <v>5.7522140000000004</v>
      </c>
      <c r="AC58" s="711">
        <v>8.758386999999999</v>
      </c>
      <c r="AD58" s="711">
        <v>4.1122699999999996</v>
      </c>
      <c r="AE58" s="711">
        <v>7.9634900000000011</v>
      </c>
      <c r="AF58" s="711">
        <v>34.841987000000003</v>
      </c>
      <c r="AG58" s="711">
        <v>20.817225999999998</v>
      </c>
      <c r="AH58" s="711">
        <v>34.664262999999998</v>
      </c>
      <c r="AI58" s="711">
        <v>35.950672999999995</v>
      </c>
      <c r="AJ58" s="711">
        <v>63.902623999999996</v>
      </c>
      <c r="AK58" s="711">
        <v>53.447659999999999</v>
      </c>
      <c r="AL58" s="711">
        <v>114.34615299999999</v>
      </c>
      <c r="AM58" s="711">
        <v>104.360146</v>
      </c>
      <c r="AN58" s="711">
        <v>149.29943690959993</v>
      </c>
      <c r="AO58" s="320">
        <v>225.16812899999996</v>
      </c>
      <c r="AP58" s="320">
        <v>153.495664</v>
      </c>
      <c r="AQ58" s="320">
        <v>175.25816199999997</v>
      </c>
      <c r="AR58" s="320">
        <v>143.99913210714283</v>
      </c>
      <c r="AS58" s="320">
        <v>195.03385799999995</v>
      </c>
      <c r="AT58" s="320">
        <v>237.08171499999997</v>
      </c>
    </row>
    <row r="59" spans="1:46" s="120" customFormat="1" ht="14.1" customHeight="1" x14ac:dyDescent="0.25">
      <c r="A59" s="264" t="s">
        <v>346</v>
      </c>
      <c r="B59" s="264"/>
      <c r="C59" s="264"/>
      <c r="D59" s="264"/>
      <c r="E59" s="264"/>
      <c r="F59" s="264"/>
      <c r="G59" s="270" t="s">
        <v>215</v>
      </c>
      <c r="H59" s="270"/>
      <c r="I59" s="292" t="s">
        <v>995</v>
      </c>
      <c r="J59" s="312"/>
      <c r="K59" s="312"/>
      <c r="L59" s="312"/>
      <c r="M59" s="312"/>
      <c r="N59" s="312"/>
      <c r="O59" s="674"/>
      <c r="P59" s="674"/>
      <c r="Q59" s="674"/>
      <c r="R59" s="674"/>
      <c r="S59" s="674"/>
      <c r="T59" s="674"/>
      <c r="U59" s="674"/>
      <c r="V59" s="674"/>
      <c r="W59" s="674"/>
      <c r="X59" s="674"/>
      <c r="Y59" s="674"/>
      <c r="Z59" s="674"/>
      <c r="AA59" s="674"/>
      <c r="AB59" s="674"/>
      <c r="AC59" s="674"/>
      <c r="AD59" s="674"/>
      <c r="AE59" s="674"/>
      <c r="AF59" s="674"/>
      <c r="AG59" s="674"/>
      <c r="AH59" s="674"/>
      <c r="AI59" s="674"/>
      <c r="AJ59" s="674"/>
      <c r="AK59" s="674"/>
      <c r="AL59" s="674"/>
      <c r="AM59" s="674"/>
      <c r="AN59" s="674"/>
      <c r="AO59" s="312"/>
      <c r="AP59" s="312"/>
      <c r="AQ59" s="312"/>
      <c r="AR59" s="312"/>
      <c r="AS59" s="312"/>
      <c r="AT59" s="312"/>
    </row>
    <row r="60" spans="1:46" s="120" customFormat="1" ht="14.1" customHeight="1" x14ac:dyDescent="0.25">
      <c r="A60" s="264" t="s">
        <v>347</v>
      </c>
      <c r="B60" s="264"/>
      <c r="C60" s="264"/>
      <c r="D60" s="264"/>
      <c r="E60" s="264"/>
      <c r="F60" s="264"/>
      <c r="G60" s="270" t="s">
        <v>348</v>
      </c>
      <c r="H60" s="270"/>
      <c r="I60" s="292" t="s">
        <v>996</v>
      </c>
      <c r="J60" s="312"/>
      <c r="K60" s="312"/>
      <c r="L60" s="312"/>
      <c r="M60" s="312"/>
      <c r="N60" s="312"/>
      <c r="O60" s="674"/>
      <c r="P60" s="674"/>
      <c r="Q60" s="674"/>
      <c r="R60" s="674"/>
      <c r="S60" s="674"/>
      <c r="T60" s="674"/>
      <c r="U60" s="674"/>
      <c r="V60" s="674"/>
      <c r="W60" s="674"/>
      <c r="X60" s="674"/>
      <c r="Y60" s="674"/>
      <c r="Z60" s="674"/>
      <c r="AA60" s="674"/>
      <c r="AB60" s="674"/>
      <c r="AC60" s="674"/>
      <c r="AD60" s="674"/>
      <c r="AE60" s="674"/>
      <c r="AF60" s="674"/>
      <c r="AG60" s="674"/>
      <c r="AH60" s="674"/>
      <c r="AI60" s="674"/>
      <c r="AJ60" s="674"/>
      <c r="AK60" s="674"/>
      <c r="AL60" s="674"/>
      <c r="AM60" s="674"/>
      <c r="AN60" s="674"/>
      <c r="AO60" s="312"/>
      <c r="AP60" s="312"/>
      <c r="AQ60" s="312"/>
      <c r="AR60" s="312"/>
      <c r="AS60" s="312"/>
      <c r="AT60" s="312"/>
    </row>
    <row r="61" spans="1:46" s="120" customFormat="1" ht="14.1" customHeight="1" x14ac:dyDescent="0.25">
      <c r="A61" s="264" t="s">
        <v>350</v>
      </c>
      <c r="B61" s="264"/>
      <c r="C61" s="264"/>
      <c r="D61" s="264"/>
      <c r="E61" s="264"/>
      <c r="F61" s="264"/>
      <c r="G61" s="265" t="s">
        <v>349</v>
      </c>
      <c r="H61" s="265"/>
      <c r="I61" s="292" t="s">
        <v>997</v>
      </c>
      <c r="J61" s="312"/>
      <c r="K61" s="312"/>
      <c r="L61" s="312"/>
      <c r="M61" s="312"/>
      <c r="N61" s="312"/>
      <c r="O61" s="674"/>
      <c r="P61" s="674"/>
      <c r="Q61" s="674"/>
      <c r="R61" s="674"/>
      <c r="S61" s="674"/>
      <c r="T61" s="674"/>
      <c r="U61" s="674"/>
      <c r="V61" s="674"/>
      <c r="W61" s="674"/>
      <c r="X61" s="674"/>
      <c r="Y61" s="674"/>
      <c r="Z61" s="674"/>
      <c r="AA61" s="674"/>
      <c r="AB61" s="674"/>
      <c r="AC61" s="674"/>
      <c r="AD61" s="674"/>
      <c r="AE61" s="674"/>
      <c r="AF61" s="674"/>
      <c r="AG61" s="674"/>
      <c r="AH61" s="674"/>
      <c r="AI61" s="674"/>
      <c r="AJ61" s="674"/>
      <c r="AK61" s="674"/>
      <c r="AL61" s="674"/>
      <c r="AM61" s="674"/>
      <c r="AN61" s="674"/>
      <c r="AO61" s="312"/>
      <c r="AP61" s="312"/>
      <c r="AQ61" s="312"/>
      <c r="AR61" s="312"/>
      <c r="AS61" s="312"/>
      <c r="AT61" s="312"/>
    </row>
    <row r="62" spans="1:46" s="120" customFormat="1" ht="14.1" customHeight="1" x14ac:dyDescent="0.25">
      <c r="A62" s="264" t="s">
        <v>343</v>
      </c>
      <c r="B62" s="264"/>
      <c r="C62" s="264"/>
      <c r="D62" s="264"/>
      <c r="E62" s="264"/>
      <c r="F62" s="264" t="s">
        <v>408</v>
      </c>
      <c r="G62" s="264"/>
      <c r="H62" s="264"/>
      <c r="I62" s="293" t="s">
        <v>998</v>
      </c>
      <c r="J62" s="318"/>
      <c r="K62" s="318"/>
      <c r="L62" s="318"/>
      <c r="M62" s="318"/>
      <c r="N62" s="318"/>
      <c r="O62" s="673">
        <v>1312.32581</v>
      </c>
      <c r="P62" s="673">
        <v>1025.4934870000002</v>
      </c>
      <c r="Q62" s="673">
        <v>1343.1261599999998</v>
      </c>
      <c r="R62" s="673">
        <v>1309.2151979999999</v>
      </c>
      <c r="S62" s="673">
        <v>978.59371599999986</v>
      </c>
      <c r="T62" s="673">
        <v>587.53694600000006</v>
      </c>
      <c r="U62" s="673">
        <v>1177.8429999999998</v>
      </c>
      <c r="V62" s="673">
        <v>1284.2905179999998</v>
      </c>
      <c r="W62" s="673">
        <v>1190.1764749999998</v>
      </c>
      <c r="X62" s="673">
        <v>645.19556099999988</v>
      </c>
      <c r="Y62" s="673">
        <v>919.14583400000015</v>
      </c>
      <c r="Z62" s="673">
        <v>871.00293000000011</v>
      </c>
      <c r="AA62" s="673">
        <v>771.10777500000006</v>
      </c>
      <c r="AB62" s="673">
        <v>762.52055100000007</v>
      </c>
      <c r="AC62" s="673">
        <v>820.87368800000024</v>
      </c>
      <c r="AD62" s="673">
        <v>381.30965400000002</v>
      </c>
      <c r="AE62" s="673">
        <v>662.13884200000007</v>
      </c>
      <c r="AF62" s="673">
        <v>733.15558300000009</v>
      </c>
      <c r="AG62" s="673">
        <v>872.74916599999995</v>
      </c>
      <c r="AH62" s="673">
        <v>869.11271800000009</v>
      </c>
      <c r="AI62" s="673">
        <v>846.89145199999984</v>
      </c>
      <c r="AJ62" s="673">
        <v>1090.1723759999998</v>
      </c>
      <c r="AK62" s="673">
        <v>642.01287500000001</v>
      </c>
      <c r="AL62" s="673">
        <v>1038.0531350000003</v>
      </c>
      <c r="AM62" s="673">
        <v>953.00303555579399</v>
      </c>
      <c r="AN62" s="673">
        <v>769.2106060000001</v>
      </c>
      <c r="AO62" s="318">
        <v>772.28259181841918</v>
      </c>
      <c r="AP62" s="318">
        <v>841.7398568410199</v>
      </c>
      <c r="AQ62" s="318">
        <v>950.35045300000024</v>
      </c>
      <c r="AR62" s="318">
        <v>773.79201800000033</v>
      </c>
      <c r="AS62" s="318">
        <v>883.10933</v>
      </c>
      <c r="AT62" s="318">
        <v>759.99735399999986</v>
      </c>
    </row>
    <row r="63" spans="1:46" s="120" customFormat="1" ht="14.1" customHeight="1" x14ac:dyDescent="0.25">
      <c r="A63" s="264" t="s">
        <v>351</v>
      </c>
      <c r="B63" s="264"/>
      <c r="C63" s="264"/>
      <c r="D63" s="264"/>
      <c r="E63" s="264"/>
      <c r="F63" s="265" t="s">
        <v>409</v>
      </c>
      <c r="G63" s="264"/>
      <c r="H63" s="264"/>
      <c r="I63" s="293" t="s">
        <v>999</v>
      </c>
      <c r="J63" s="318"/>
      <c r="K63" s="318"/>
      <c r="L63" s="318"/>
      <c r="M63" s="318"/>
      <c r="N63" s="318"/>
      <c r="O63" s="673">
        <v>0</v>
      </c>
      <c r="P63" s="673">
        <v>0</v>
      </c>
      <c r="Q63" s="673">
        <v>0</v>
      </c>
      <c r="R63" s="673">
        <v>0</v>
      </c>
      <c r="S63" s="673">
        <v>1.9892220000000003</v>
      </c>
      <c r="T63" s="673">
        <v>16.532181000000001</v>
      </c>
      <c r="U63" s="673">
        <v>67.194000000000003</v>
      </c>
      <c r="V63" s="673">
        <v>65.336492000000007</v>
      </c>
      <c r="W63" s="673">
        <v>119.36811300000002</v>
      </c>
      <c r="X63" s="673">
        <v>110.511079</v>
      </c>
      <c r="Y63" s="673">
        <v>24.843138999999997</v>
      </c>
      <c r="Z63" s="673">
        <v>7.4061000000000003</v>
      </c>
      <c r="AA63" s="673">
        <v>2.1062769999999995</v>
      </c>
      <c r="AB63" s="673">
        <v>1.2787020000000002</v>
      </c>
      <c r="AC63" s="673">
        <v>0.59479300000000013</v>
      </c>
      <c r="AD63" s="673">
        <v>0.22117399999999998</v>
      </c>
      <c r="AE63" s="673">
        <v>0.12082199999999998</v>
      </c>
      <c r="AF63" s="673">
        <v>5.8049999999999997E-2</v>
      </c>
      <c r="AG63" s="673">
        <v>2.2395999999999999E-2</v>
      </c>
      <c r="AH63" s="673">
        <v>9.4279999999999989E-3</v>
      </c>
      <c r="AI63" s="673">
        <v>8.2064999999999999E-2</v>
      </c>
      <c r="AJ63" s="673">
        <v>1.0400000000000001E-2</v>
      </c>
      <c r="AK63" s="673">
        <v>2.9852000000000004E-2</v>
      </c>
      <c r="AL63" s="673">
        <v>2.4080000000000001E-2</v>
      </c>
      <c r="AM63" s="673">
        <v>9.2966999999999994E-2</v>
      </c>
      <c r="AN63" s="673">
        <v>6.5502000000000005E-2</v>
      </c>
      <c r="AO63" s="318">
        <v>1.585E-2</v>
      </c>
      <c r="AP63" s="318">
        <v>1.1380000000000001E-2</v>
      </c>
      <c r="AQ63" s="318">
        <v>5.0000000000000001E-3</v>
      </c>
      <c r="AR63" s="318">
        <v>1.1185294117647057E-2</v>
      </c>
      <c r="AS63" s="318">
        <v>5.1619999999999999E-2</v>
      </c>
      <c r="AT63" s="318">
        <v>0.35659600000000008</v>
      </c>
    </row>
    <row r="64" spans="1:46" s="120" customFormat="1" ht="14.1" customHeight="1" x14ac:dyDescent="0.25">
      <c r="A64" s="264" t="s">
        <v>342</v>
      </c>
      <c r="B64" s="264"/>
      <c r="C64" s="264"/>
      <c r="D64" s="264"/>
      <c r="E64" s="264"/>
      <c r="F64" s="264" t="s">
        <v>500</v>
      </c>
      <c r="G64" s="264"/>
      <c r="H64" s="264"/>
      <c r="I64" s="293" t="s">
        <v>1000</v>
      </c>
      <c r="J64" s="318"/>
      <c r="K64" s="318"/>
      <c r="L64" s="318"/>
      <c r="M64" s="318"/>
      <c r="N64" s="318"/>
      <c r="O64" s="673">
        <v>42.183809000000011</v>
      </c>
      <c r="P64" s="673">
        <v>11.833064</v>
      </c>
      <c r="Q64" s="673">
        <v>32.901487000000003</v>
      </c>
      <c r="R64" s="673">
        <v>1.5407310000000003</v>
      </c>
      <c r="S64" s="673">
        <v>7.6374850000000007</v>
      </c>
      <c r="T64" s="673">
        <v>4.7036419999999994</v>
      </c>
      <c r="U64" s="673">
        <v>10.141</v>
      </c>
      <c r="V64" s="673">
        <v>8.3527710000000024</v>
      </c>
      <c r="W64" s="673">
        <v>11.440952000000003</v>
      </c>
      <c r="X64" s="673">
        <v>9.7999039999999979</v>
      </c>
      <c r="Y64" s="673">
        <v>6.6764929999999989</v>
      </c>
      <c r="Z64" s="673">
        <v>6.6360230000000007</v>
      </c>
      <c r="AA64" s="673">
        <v>1.6075020000000002</v>
      </c>
      <c r="AB64" s="673">
        <v>0.623</v>
      </c>
      <c r="AC64" s="673">
        <v>0.39275599999999999</v>
      </c>
      <c r="AD64" s="673">
        <v>2.7952609999999996</v>
      </c>
      <c r="AE64" s="673">
        <v>1.5198900000000002</v>
      </c>
      <c r="AF64" s="673">
        <v>0.92055199999999993</v>
      </c>
      <c r="AG64" s="673">
        <v>0.74845000000000006</v>
      </c>
      <c r="AH64" s="673">
        <v>2.833758</v>
      </c>
      <c r="AI64" s="673">
        <v>1.8112279999999998</v>
      </c>
      <c r="AJ64" s="673">
        <v>1.740451</v>
      </c>
      <c r="AK64" s="673">
        <v>1.3334890000000001</v>
      </c>
      <c r="AL64" s="673">
        <v>1.3886270000000001</v>
      </c>
      <c r="AM64" s="673">
        <v>2.6480370000000009</v>
      </c>
      <c r="AN64" s="673">
        <v>4.1224519999999991</v>
      </c>
      <c r="AO64" s="318">
        <v>2.9030254545454546</v>
      </c>
      <c r="AP64" s="318">
        <v>4.6061152504482967</v>
      </c>
      <c r="AQ64" s="318">
        <v>4.251144</v>
      </c>
      <c r="AR64" s="318">
        <v>5.0528789999999999</v>
      </c>
      <c r="AS64" s="318">
        <v>4.5141599999999995</v>
      </c>
      <c r="AT64" s="318">
        <v>4.6834160426789238</v>
      </c>
    </row>
    <row r="65" spans="1:46" s="120" customFormat="1" ht="14.1" customHeight="1" x14ac:dyDescent="0.25">
      <c r="A65" s="264" t="s">
        <v>352</v>
      </c>
      <c r="B65" s="264"/>
      <c r="C65" s="264"/>
      <c r="D65" s="264"/>
      <c r="E65" s="264"/>
      <c r="F65" s="364" t="s">
        <v>513</v>
      </c>
      <c r="I65" s="292" t="s">
        <v>1001</v>
      </c>
      <c r="J65" s="326"/>
      <c r="K65" s="326"/>
      <c r="L65" s="326"/>
      <c r="M65" s="326"/>
      <c r="N65" s="326"/>
      <c r="O65" s="716"/>
      <c r="P65" s="716"/>
      <c r="Q65" s="716"/>
      <c r="R65" s="716"/>
      <c r="S65" s="716"/>
      <c r="T65" s="716"/>
      <c r="U65" s="716"/>
      <c r="V65" s="716"/>
      <c r="W65" s="716"/>
      <c r="X65" s="716"/>
      <c r="Y65" s="716"/>
      <c r="Z65" s="716"/>
      <c r="AA65" s="716"/>
      <c r="AB65" s="716"/>
      <c r="AC65" s="716"/>
      <c r="AD65" s="716"/>
      <c r="AE65" s="716"/>
      <c r="AF65" s="716"/>
      <c r="AG65" s="716"/>
      <c r="AH65" s="716"/>
      <c r="AI65" s="716"/>
      <c r="AJ65" s="716"/>
      <c r="AK65" s="716"/>
      <c r="AL65" s="716"/>
      <c r="AM65" s="716"/>
      <c r="AN65" s="716"/>
      <c r="AO65" s="326"/>
      <c r="AP65" s="326"/>
      <c r="AQ65" s="326"/>
      <c r="AR65" s="326"/>
      <c r="AS65" s="326"/>
      <c r="AT65" s="326"/>
    </row>
    <row r="66" spans="1:46" s="120" customFormat="1" ht="14.1" customHeight="1" x14ac:dyDescent="0.25">
      <c r="A66" s="264" t="s">
        <v>353</v>
      </c>
      <c r="B66" s="264"/>
      <c r="C66" s="264"/>
      <c r="D66" s="264"/>
      <c r="E66" s="264"/>
      <c r="F66" s="264" t="s">
        <v>501</v>
      </c>
      <c r="G66" s="264"/>
      <c r="H66" s="264"/>
      <c r="I66" s="293" t="s">
        <v>1002</v>
      </c>
      <c r="J66" s="312"/>
      <c r="K66" s="312"/>
      <c r="L66" s="312"/>
      <c r="M66" s="312"/>
      <c r="N66" s="312"/>
      <c r="O66" s="674"/>
      <c r="P66" s="674"/>
      <c r="Q66" s="674"/>
      <c r="R66" s="674"/>
      <c r="S66" s="674"/>
      <c r="T66" s="674"/>
      <c r="U66" s="674"/>
      <c r="V66" s="674"/>
      <c r="W66" s="674"/>
      <c r="X66" s="674"/>
      <c r="Y66" s="674"/>
      <c r="Z66" s="674"/>
      <c r="AA66" s="674"/>
      <c r="AB66" s="674"/>
      <c r="AC66" s="674"/>
      <c r="AD66" s="674"/>
      <c r="AE66" s="674"/>
      <c r="AF66" s="674"/>
      <c r="AG66" s="674"/>
      <c r="AH66" s="674"/>
      <c r="AI66" s="674"/>
      <c r="AJ66" s="674"/>
      <c r="AK66" s="674"/>
      <c r="AL66" s="674"/>
      <c r="AM66" s="674"/>
      <c r="AN66" s="674"/>
      <c r="AO66" s="312"/>
      <c r="AP66" s="312"/>
      <c r="AQ66" s="312"/>
      <c r="AR66" s="312"/>
      <c r="AS66" s="312"/>
      <c r="AT66" s="312"/>
    </row>
    <row r="67" spans="1:46" s="120" customFormat="1" ht="14.1" customHeight="1" x14ac:dyDescent="0.25">
      <c r="A67" s="264" t="s">
        <v>376</v>
      </c>
      <c r="B67" s="264"/>
      <c r="C67" s="264"/>
      <c r="D67" s="264"/>
      <c r="E67" s="269" t="s">
        <v>502</v>
      </c>
      <c r="G67" s="265"/>
      <c r="H67" s="265"/>
      <c r="I67" s="293" t="s">
        <v>1003</v>
      </c>
      <c r="J67" s="312"/>
      <c r="K67" s="312"/>
      <c r="L67" s="312"/>
      <c r="M67" s="312"/>
      <c r="N67" s="312"/>
      <c r="O67" s="674"/>
      <c r="P67" s="674"/>
      <c r="Q67" s="674"/>
      <c r="R67" s="674"/>
      <c r="S67" s="674"/>
      <c r="T67" s="674"/>
      <c r="U67" s="674"/>
      <c r="V67" s="674"/>
      <c r="W67" s="674"/>
      <c r="X67" s="674"/>
      <c r="Y67" s="674"/>
      <c r="Z67" s="674"/>
      <c r="AA67" s="674"/>
      <c r="AB67" s="674"/>
      <c r="AC67" s="674"/>
      <c r="AD67" s="674"/>
      <c r="AE67" s="674"/>
      <c r="AF67" s="674"/>
      <c r="AG67" s="674"/>
      <c r="AH67" s="674"/>
      <c r="AI67" s="674"/>
      <c r="AJ67" s="674"/>
      <c r="AK67" s="674"/>
      <c r="AL67" s="674"/>
      <c r="AM67" s="674"/>
      <c r="AN67" s="674"/>
      <c r="AO67" s="312"/>
      <c r="AP67" s="312"/>
      <c r="AQ67" s="312"/>
      <c r="AR67" s="312"/>
      <c r="AS67" s="312"/>
      <c r="AT67" s="312"/>
    </row>
    <row r="68" spans="1:46" s="120" customFormat="1" ht="14.1" customHeight="1" x14ac:dyDescent="0.25">
      <c r="A68" s="264" t="s">
        <v>377</v>
      </c>
      <c r="B68" s="264"/>
      <c r="C68" s="264"/>
      <c r="D68" s="264"/>
      <c r="E68" s="264"/>
      <c r="F68" s="264" t="s">
        <v>374</v>
      </c>
      <c r="I68" s="294" t="s">
        <v>1004</v>
      </c>
      <c r="J68" s="312"/>
      <c r="K68" s="312"/>
      <c r="L68" s="312"/>
      <c r="M68" s="312"/>
      <c r="N68" s="312"/>
      <c r="O68" s="674"/>
      <c r="P68" s="674"/>
      <c r="Q68" s="674"/>
      <c r="R68" s="674"/>
      <c r="S68" s="674"/>
      <c r="T68" s="674"/>
      <c r="U68" s="674"/>
      <c r="V68" s="674"/>
      <c r="W68" s="674"/>
      <c r="X68" s="674"/>
      <c r="Y68" s="674"/>
      <c r="Z68" s="674"/>
      <c r="AA68" s="674"/>
      <c r="AB68" s="674"/>
      <c r="AC68" s="674"/>
      <c r="AD68" s="674"/>
      <c r="AE68" s="674"/>
      <c r="AF68" s="674"/>
      <c r="AG68" s="674"/>
      <c r="AH68" s="674"/>
      <c r="AI68" s="674"/>
      <c r="AJ68" s="674"/>
      <c r="AK68" s="674"/>
      <c r="AL68" s="674"/>
      <c r="AM68" s="674"/>
      <c r="AN68" s="674"/>
      <c r="AO68" s="312"/>
      <c r="AP68" s="312"/>
      <c r="AQ68" s="312"/>
      <c r="AR68" s="312"/>
      <c r="AS68" s="312"/>
      <c r="AT68" s="312"/>
    </row>
    <row r="69" spans="1:46" s="120" customFormat="1" ht="14.1" customHeight="1" x14ac:dyDescent="0.25">
      <c r="A69" s="264" t="s">
        <v>378</v>
      </c>
      <c r="B69" s="264"/>
      <c r="C69" s="264"/>
      <c r="D69" s="264"/>
      <c r="E69" s="264"/>
      <c r="F69" s="264" t="s">
        <v>375</v>
      </c>
      <c r="I69" s="294" t="s">
        <v>1005</v>
      </c>
      <c r="J69" s="318"/>
      <c r="K69" s="318"/>
      <c r="L69" s="318"/>
      <c r="M69" s="318"/>
      <c r="N69" s="318"/>
      <c r="O69" s="673">
        <v>0.78102699999999992</v>
      </c>
      <c r="P69" s="673">
        <v>0.58950000000000002</v>
      </c>
      <c r="Q69" s="673">
        <v>7.227792</v>
      </c>
      <c r="R69" s="673">
        <v>4.0424489999999995</v>
      </c>
      <c r="S69" s="673">
        <v>1.8232000000000002</v>
      </c>
      <c r="T69" s="673">
        <v>8.2248540000000006</v>
      </c>
      <c r="U69" s="673">
        <v>5.9838533506869123</v>
      </c>
      <c r="V69" s="673">
        <v>10.333196000000001</v>
      </c>
      <c r="W69" s="673">
        <v>23.830443999999996</v>
      </c>
      <c r="X69" s="673">
        <v>17.487064</v>
      </c>
      <c r="Y69" s="673">
        <v>7.3480249999999989</v>
      </c>
      <c r="Z69" s="673">
        <v>3.1566960000000002</v>
      </c>
      <c r="AA69" s="673">
        <v>4.2700480000000001</v>
      </c>
      <c r="AB69" s="673">
        <v>2.15171</v>
      </c>
      <c r="AC69" s="673">
        <v>2.9947499999999994</v>
      </c>
      <c r="AD69" s="673">
        <v>1.8078099999999997</v>
      </c>
      <c r="AE69" s="673">
        <v>5.0199999999999995E-2</v>
      </c>
      <c r="AF69" s="673">
        <v>3.1997000000000005E-2</v>
      </c>
      <c r="AG69" s="673">
        <v>1.4E-3</v>
      </c>
      <c r="AH69" s="673">
        <v>4.6900000000000004E-2</v>
      </c>
      <c r="AI69" s="673">
        <v>1E-3</v>
      </c>
      <c r="AJ69" s="673">
        <v>2.3999999999999998E-3</v>
      </c>
      <c r="AK69" s="673">
        <v>1.1999999999999999E-3</v>
      </c>
      <c r="AL69" s="673">
        <v>1.32E-2</v>
      </c>
      <c r="AM69" s="673">
        <v>8.0194615384615392E-2</v>
      </c>
      <c r="AN69" s="673">
        <v>0.20740387323943665</v>
      </c>
      <c r="AO69" s="318">
        <v>0.40950688524590162</v>
      </c>
      <c r="AP69" s="318">
        <v>0.84060299999999999</v>
      </c>
      <c r="AQ69" s="318">
        <v>0.74990000000000012</v>
      </c>
      <c r="AR69" s="318">
        <v>1.0315822416666667</v>
      </c>
      <c r="AS69" s="318">
        <v>1.7542679733547351</v>
      </c>
      <c r="AT69" s="318">
        <v>1.2965729086591158</v>
      </c>
    </row>
    <row r="70" spans="1:46" s="120" customFormat="1" ht="14.1" customHeight="1" x14ac:dyDescent="0.25">
      <c r="A70" s="264" t="s">
        <v>379</v>
      </c>
      <c r="B70" s="264"/>
      <c r="C70" s="264"/>
      <c r="D70" s="264"/>
      <c r="E70" s="264"/>
      <c r="F70" s="264" t="s">
        <v>504</v>
      </c>
      <c r="I70" s="294" t="s">
        <v>1006</v>
      </c>
      <c r="J70" s="318"/>
      <c r="K70" s="318"/>
      <c r="L70" s="318"/>
      <c r="M70" s="318"/>
      <c r="N70" s="318"/>
      <c r="O70" s="673">
        <v>235.179892</v>
      </c>
      <c r="P70" s="673">
        <v>260.41826299999997</v>
      </c>
      <c r="Q70" s="673">
        <v>209.52259400000003</v>
      </c>
      <c r="R70" s="673">
        <v>90.447600999999992</v>
      </c>
      <c r="S70" s="673">
        <v>129.62317100000001</v>
      </c>
      <c r="T70" s="673">
        <v>101.20419100000001</v>
      </c>
      <c r="U70" s="673">
        <v>277.69799999999998</v>
      </c>
      <c r="V70" s="673">
        <v>541.71326399999998</v>
      </c>
      <c r="W70" s="673">
        <v>489.03801200000004</v>
      </c>
      <c r="X70" s="673">
        <v>621.84718399999997</v>
      </c>
      <c r="Y70" s="673">
        <v>404.66381100000001</v>
      </c>
      <c r="Z70" s="673">
        <v>459.46556600000002</v>
      </c>
      <c r="AA70" s="673">
        <v>417.94367399999999</v>
      </c>
      <c r="AB70" s="673">
        <v>415.67969200000005</v>
      </c>
      <c r="AC70" s="673">
        <v>497.43049200000007</v>
      </c>
      <c r="AD70" s="673">
        <v>458.92432600000001</v>
      </c>
      <c r="AE70" s="673">
        <v>204.26161199999999</v>
      </c>
      <c r="AF70" s="673">
        <v>167.52784500000001</v>
      </c>
      <c r="AG70" s="673">
        <v>75.056336000000002</v>
      </c>
      <c r="AH70" s="673">
        <v>85.535785000000004</v>
      </c>
      <c r="AI70" s="673">
        <v>115.219053</v>
      </c>
      <c r="AJ70" s="673">
        <v>245.711468</v>
      </c>
      <c r="AK70" s="673">
        <v>190.90616800000001</v>
      </c>
      <c r="AL70" s="673">
        <v>145.45828499999999</v>
      </c>
      <c r="AM70" s="673">
        <v>327.133871</v>
      </c>
      <c r="AN70" s="673">
        <v>340.51468599999998</v>
      </c>
      <c r="AO70" s="318">
        <v>277.734286</v>
      </c>
      <c r="AP70" s="318">
        <v>335.38241699999998</v>
      </c>
      <c r="AQ70" s="318">
        <v>408.27004599999998</v>
      </c>
      <c r="AR70" s="318">
        <v>358.59832499999999</v>
      </c>
      <c r="AS70" s="318">
        <v>327.95930599999997</v>
      </c>
      <c r="AT70" s="318">
        <v>315.31082100000003</v>
      </c>
    </row>
    <row r="71" spans="1:46" s="120" customFormat="1" ht="14.1" customHeight="1" x14ac:dyDescent="0.25">
      <c r="A71" s="264" t="s">
        <v>380</v>
      </c>
      <c r="B71" s="264"/>
      <c r="C71" s="264"/>
      <c r="D71" s="264"/>
      <c r="E71" s="264"/>
      <c r="F71" s="264" t="s">
        <v>185</v>
      </c>
      <c r="I71" s="294" t="s">
        <v>1007</v>
      </c>
      <c r="J71" s="312"/>
      <c r="K71" s="312"/>
      <c r="L71" s="312"/>
      <c r="M71" s="312"/>
      <c r="N71" s="312"/>
      <c r="O71" s="674"/>
      <c r="P71" s="674"/>
      <c r="Q71" s="674"/>
      <c r="R71" s="674"/>
      <c r="S71" s="674"/>
      <c r="T71" s="674"/>
      <c r="U71" s="674"/>
      <c r="V71" s="674"/>
      <c r="W71" s="674"/>
      <c r="X71" s="674"/>
      <c r="Y71" s="674"/>
      <c r="Z71" s="674"/>
      <c r="AA71" s="674"/>
      <c r="AB71" s="674"/>
      <c r="AC71" s="674"/>
      <c r="AD71" s="674"/>
      <c r="AE71" s="674"/>
      <c r="AF71" s="674"/>
      <c r="AG71" s="674"/>
      <c r="AH71" s="674"/>
      <c r="AI71" s="674"/>
      <c r="AJ71" s="674"/>
      <c r="AK71" s="674"/>
      <c r="AL71" s="674"/>
      <c r="AM71" s="674"/>
      <c r="AN71" s="674"/>
      <c r="AO71" s="312"/>
      <c r="AP71" s="312"/>
      <c r="AQ71" s="312"/>
      <c r="AR71" s="312"/>
      <c r="AS71" s="312"/>
      <c r="AT71" s="312"/>
    </row>
    <row r="72" spans="1:46" s="120" customFormat="1" ht="14.1" customHeight="1" x14ac:dyDescent="0.25">
      <c r="A72" s="264" t="s">
        <v>382</v>
      </c>
      <c r="B72" s="264"/>
      <c r="C72" s="264"/>
      <c r="D72" s="264"/>
      <c r="E72" s="264" t="s">
        <v>187</v>
      </c>
      <c r="I72" s="294" t="s">
        <v>1008</v>
      </c>
      <c r="J72" s="318"/>
      <c r="K72" s="318"/>
      <c r="L72" s="318"/>
      <c r="M72" s="318"/>
      <c r="N72" s="318"/>
      <c r="O72" s="673">
        <v>43.177857999999993</v>
      </c>
      <c r="P72" s="673">
        <v>49.137974000000007</v>
      </c>
      <c r="Q72" s="673">
        <v>45.052306000000002</v>
      </c>
      <c r="R72" s="673">
        <v>44.790185000000001</v>
      </c>
      <c r="S72" s="673">
        <v>44.032281999999988</v>
      </c>
      <c r="T72" s="673">
        <v>42.915307999999989</v>
      </c>
      <c r="U72" s="673">
        <v>44.403000000000006</v>
      </c>
      <c r="V72" s="673">
        <v>46.084536000000007</v>
      </c>
      <c r="W72" s="673">
        <v>43.657133999999999</v>
      </c>
      <c r="X72" s="673">
        <v>40.390275999999986</v>
      </c>
      <c r="Y72" s="673">
        <v>42.902513999999996</v>
      </c>
      <c r="Z72" s="673">
        <v>40.707841999999992</v>
      </c>
      <c r="AA72" s="673">
        <v>41.525387999999992</v>
      </c>
      <c r="AB72" s="673">
        <v>40.191138000000002</v>
      </c>
      <c r="AC72" s="673">
        <v>40.59564499999999</v>
      </c>
      <c r="AD72" s="673">
        <v>40.250803000000005</v>
      </c>
      <c r="AE72" s="673">
        <v>32.563922000000005</v>
      </c>
      <c r="AF72" s="673">
        <v>29.248318000000005</v>
      </c>
      <c r="AG72" s="673">
        <v>31.126099000000004</v>
      </c>
      <c r="AH72" s="673">
        <v>34.599482000000002</v>
      </c>
      <c r="AI72" s="673">
        <v>33.409540999999997</v>
      </c>
      <c r="AJ72" s="673">
        <v>33.690797000000011</v>
      </c>
      <c r="AK72" s="673">
        <v>32.309522000000001</v>
      </c>
      <c r="AL72" s="673">
        <v>31.332673000000003</v>
      </c>
      <c r="AM72" s="673">
        <v>33.557254000000007</v>
      </c>
      <c r="AN72" s="673">
        <v>29.533456999999995</v>
      </c>
      <c r="AO72" s="318">
        <v>29.237748000000003</v>
      </c>
      <c r="AP72" s="318">
        <v>29.678785000000001</v>
      </c>
      <c r="AQ72" s="318">
        <v>25.981682000000006</v>
      </c>
      <c r="AR72" s="318">
        <v>27.764109000000001</v>
      </c>
      <c r="AS72" s="318">
        <v>24.53116</v>
      </c>
      <c r="AT72" s="318">
        <v>26.022067999999997</v>
      </c>
    </row>
    <row r="73" spans="1:46" s="120" customFormat="1" ht="14.1" customHeight="1" x14ac:dyDescent="0.25">
      <c r="A73" s="264" t="s">
        <v>384</v>
      </c>
      <c r="B73" s="264"/>
      <c r="C73" s="264"/>
      <c r="D73" s="264"/>
      <c r="E73" s="264" t="s">
        <v>505</v>
      </c>
      <c r="I73" s="292" t="s">
        <v>1009</v>
      </c>
      <c r="J73" s="320"/>
      <c r="K73" s="320"/>
      <c r="L73" s="320"/>
      <c r="M73" s="320"/>
      <c r="N73" s="320"/>
      <c r="O73" s="711">
        <v>2.1265999999999998</v>
      </c>
      <c r="P73" s="711">
        <v>1.9211129999999998</v>
      </c>
      <c r="Q73" s="711">
        <v>1.283925</v>
      </c>
      <c r="R73" s="711">
        <v>2.1010399999999998</v>
      </c>
      <c r="S73" s="711">
        <v>2.0709999999999997</v>
      </c>
      <c r="T73" s="711">
        <v>1.7352000000000001</v>
      </c>
      <c r="U73" s="711">
        <v>1.3869999999999998</v>
      </c>
      <c r="V73" s="711">
        <v>1.1699950000000001</v>
      </c>
      <c r="W73" s="711">
        <v>1.4381400000000002</v>
      </c>
      <c r="X73" s="711">
        <v>1.5847290000000001</v>
      </c>
      <c r="Y73" s="711">
        <v>1.42012</v>
      </c>
      <c r="Z73" s="711">
        <v>1.398736</v>
      </c>
      <c r="AA73" s="711">
        <v>1.2192229999999999</v>
      </c>
      <c r="AB73" s="711">
        <v>1.312513</v>
      </c>
      <c r="AC73" s="711">
        <v>1.3457000000000001</v>
      </c>
      <c r="AD73" s="711">
        <v>1.3027850000000001</v>
      </c>
      <c r="AE73" s="711">
        <v>1.1448</v>
      </c>
      <c r="AF73" s="711">
        <v>0.94810000000000005</v>
      </c>
      <c r="AG73" s="711">
        <v>0.81898500000000007</v>
      </c>
      <c r="AH73" s="711">
        <v>1.028097</v>
      </c>
      <c r="AI73" s="711">
        <v>1.0486149999999999</v>
      </c>
      <c r="AJ73" s="711">
        <v>0.96264899999999998</v>
      </c>
      <c r="AK73" s="711">
        <v>1.046522</v>
      </c>
      <c r="AL73" s="711">
        <v>0.86792399999999992</v>
      </c>
      <c r="AM73" s="711">
        <v>0.95115100000000008</v>
      </c>
      <c r="AN73" s="711">
        <v>0.89620999999999995</v>
      </c>
      <c r="AO73" s="320">
        <v>0.96622999999999992</v>
      </c>
      <c r="AP73" s="320">
        <v>0.70968500000000001</v>
      </c>
      <c r="AQ73" s="320">
        <v>0.91497600000000012</v>
      </c>
      <c r="AR73" s="320">
        <v>0.97488936535162951</v>
      </c>
      <c r="AS73" s="320">
        <v>1.043199328</v>
      </c>
      <c r="AT73" s="320">
        <v>1.0820986666666668</v>
      </c>
    </row>
    <row r="74" spans="1:46" s="120" customFormat="1" ht="14.1" customHeight="1" x14ac:dyDescent="0.25">
      <c r="A74" s="264" t="s">
        <v>381</v>
      </c>
      <c r="B74" s="264"/>
      <c r="C74" s="264"/>
      <c r="D74" s="264"/>
      <c r="E74" s="264" t="s">
        <v>186</v>
      </c>
      <c r="G74" s="265"/>
      <c r="H74" s="265"/>
      <c r="I74" s="294" t="s">
        <v>1010</v>
      </c>
      <c r="J74" s="318"/>
      <c r="K74" s="318"/>
      <c r="L74" s="318"/>
      <c r="M74" s="318"/>
      <c r="N74" s="318"/>
      <c r="O74" s="673">
        <v>90.467650999999989</v>
      </c>
      <c r="P74" s="673">
        <v>76.877730999999983</v>
      </c>
      <c r="Q74" s="673">
        <v>57.976103000000009</v>
      </c>
      <c r="R74" s="673">
        <v>45.652040000000007</v>
      </c>
      <c r="S74" s="673">
        <v>32.250645999999989</v>
      </c>
      <c r="T74" s="673">
        <v>28.541333999999999</v>
      </c>
      <c r="U74" s="673">
        <v>30.083550711743765</v>
      </c>
      <c r="V74" s="673">
        <v>26.641374999999996</v>
      </c>
      <c r="W74" s="673">
        <v>32.706882</v>
      </c>
      <c r="X74" s="673">
        <v>41.046474000000003</v>
      </c>
      <c r="Y74" s="673">
        <v>41.684551999999996</v>
      </c>
      <c r="Z74" s="673">
        <v>32.075319000000007</v>
      </c>
      <c r="AA74" s="673">
        <v>34.907487000000003</v>
      </c>
      <c r="AB74" s="673">
        <v>32.373666999999998</v>
      </c>
      <c r="AC74" s="673">
        <v>37.530991000000007</v>
      </c>
      <c r="AD74" s="673">
        <v>31.350311000000005</v>
      </c>
      <c r="AE74" s="673">
        <v>25.954409000000002</v>
      </c>
      <c r="AF74" s="673">
        <v>31.051811999999998</v>
      </c>
      <c r="AG74" s="673">
        <v>32.793694999999992</v>
      </c>
      <c r="AH74" s="673">
        <v>45.231485000000006</v>
      </c>
      <c r="AI74" s="673">
        <v>41.347763000000008</v>
      </c>
      <c r="AJ74" s="673">
        <v>51.841981000000004</v>
      </c>
      <c r="AK74" s="673">
        <v>39.654806000000008</v>
      </c>
      <c r="AL74" s="673">
        <v>44.406863999999999</v>
      </c>
      <c r="AM74" s="673">
        <v>54.308258197542372</v>
      </c>
      <c r="AN74" s="673">
        <v>54.454891627228875</v>
      </c>
      <c r="AO74" s="318">
        <v>72.449208836088317</v>
      </c>
      <c r="AP74" s="318">
        <v>62.252988088002716</v>
      </c>
      <c r="AQ74" s="318">
        <v>73.373132396799747</v>
      </c>
      <c r="AR74" s="318">
        <v>89.454950301128264</v>
      </c>
      <c r="AS74" s="318">
        <v>104.92015883149864</v>
      </c>
      <c r="AT74" s="318">
        <v>115.08907400379724</v>
      </c>
    </row>
    <row r="75" spans="1:46" s="120" customFormat="1" ht="14.1" customHeight="1" x14ac:dyDescent="0.25">
      <c r="A75" s="264" t="s">
        <v>383</v>
      </c>
      <c r="B75" s="264"/>
      <c r="C75" s="264"/>
      <c r="D75" s="264"/>
      <c r="E75" s="264"/>
      <c r="F75" s="264" t="s">
        <v>188</v>
      </c>
      <c r="I75" s="294" t="s">
        <v>1011</v>
      </c>
      <c r="J75" s="312"/>
      <c r="K75" s="312"/>
      <c r="L75" s="312"/>
      <c r="M75" s="312"/>
      <c r="N75" s="312"/>
      <c r="O75" s="674"/>
      <c r="P75" s="674"/>
      <c r="Q75" s="674"/>
      <c r="R75" s="674"/>
      <c r="S75" s="674"/>
      <c r="T75" s="674"/>
      <c r="U75" s="674"/>
      <c r="V75" s="674"/>
      <c r="W75" s="674"/>
      <c r="X75" s="674"/>
      <c r="Y75" s="674"/>
      <c r="Z75" s="674"/>
      <c r="AA75" s="674"/>
      <c r="AB75" s="674"/>
      <c r="AC75" s="674"/>
      <c r="AD75" s="674"/>
      <c r="AE75" s="674"/>
      <c r="AF75" s="674"/>
      <c r="AG75" s="674"/>
      <c r="AH75" s="674"/>
      <c r="AI75" s="674"/>
      <c r="AJ75" s="674"/>
      <c r="AK75" s="674"/>
      <c r="AL75" s="674"/>
      <c r="AM75" s="674"/>
      <c r="AN75" s="674"/>
      <c r="AO75" s="312"/>
      <c r="AP75" s="312"/>
      <c r="AQ75" s="312"/>
      <c r="AR75" s="312"/>
      <c r="AS75" s="312"/>
      <c r="AT75" s="312"/>
    </row>
    <row r="76" spans="1:46" s="120" customFormat="1" ht="14.1" customHeight="1" x14ac:dyDescent="0.25">
      <c r="A76" s="264" t="s">
        <v>506</v>
      </c>
      <c r="B76" s="264"/>
      <c r="C76" s="264"/>
      <c r="D76" s="264"/>
      <c r="E76" s="264"/>
      <c r="F76" s="264" t="s">
        <v>507</v>
      </c>
      <c r="I76" s="293" t="s">
        <v>1012</v>
      </c>
      <c r="J76" s="312"/>
      <c r="K76" s="312"/>
      <c r="L76" s="312"/>
      <c r="M76" s="312"/>
      <c r="N76" s="312"/>
      <c r="O76" s="674"/>
      <c r="P76" s="674"/>
      <c r="Q76" s="674"/>
      <c r="R76" s="674"/>
      <c r="S76" s="674"/>
      <c r="T76" s="674"/>
      <c r="U76" s="674"/>
      <c r="V76" s="674"/>
      <c r="W76" s="674"/>
      <c r="X76" s="674"/>
      <c r="Y76" s="674"/>
      <c r="Z76" s="674"/>
      <c r="AA76" s="674"/>
      <c r="AB76" s="674"/>
      <c r="AC76" s="674"/>
      <c r="AD76" s="674"/>
      <c r="AE76" s="674"/>
      <c r="AF76" s="674"/>
      <c r="AG76" s="674"/>
      <c r="AH76" s="674"/>
      <c r="AI76" s="674"/>
      <c r="AJ76" s="674"/>
      <c r="AK76" s="674"/>
      <c r="AL76" s="674"/>
      <c r="AM76" s="674"/>
      <c r="AN76" s="674"/>
      <c r="AO76" s="312"/>
      <c r="AP76" s="312"/>
      <c r="AQ76" s="312"/>
      <c r="AR76" s="312"/>
      <c r="AS76" s="312"/>
      <c r="AT76" s="312"/>
    </row>
    <row r="77" spans="1:46" s="120" customFormat="1" ht="14.1" customHeight="1" x14ac:dyDescent="0.25">
      <c r="A77" s="264" t="s">
        <v>385</v>
      </c>
      <c r="B77" s="264"/>
      <c r="C77" s="264"/>
      <c r="D77" s="264"/>
      <c r="E77" s="264"/>
      <c r="F77" s="264" t="s">
        <v>386</v>
      </c>
      <c r="G77" s="264"/>
      <c r="H77" s="264"/>
      <c r="I77" s="293" t="s">
        <v>1013</v>
      </c>
      <c r="J77" s="327"/>
      <c r="K77" s="327"/>
      <c r="L77" s="327"/>
      <c r="M77" s="327"/>
      <c r="N77" s="327"/>
      <c r="O77" s="710"/>
      <c r="P77" s="710"/>
      <c r="Q77" s="710"/>
      <c r="R77" s="710"/>
      <c r="S77" s="710"/>
      <c r="T77" s="710"/>
      <c r="U77" s="710"/>
      <c r="V77" s="710"/>
      <c r="W77" s="710"/>
      <c r="X77" s="710"/>
      <c r="Y77" s="710"/>
      <c r="Z77" s="710"/>
      <c r="AA77" s="710"/>
      <c r="AB77" s="710"/>
      <c r="AC77" s="710"/>
      <c r="AD77" s="710"/>
      <c r="AE77" s="710"/>
      <c r="AF77" s="710"/>
      <c r="AG77" s="710"/>
      <c r="AH77" s="710"/>
      <c r="AI77" s="710"/>
      <c r="AJ77" s="710"/>
      <c r="AK77" s="710"/>
      <c r="AL77" s="710"/>
      <c r="AM77" s="710"/>
      <c r="AN77" s="710"/>
      <c r="AO77" s="327"/>
      <c r="AP77" s="327"/>
      <c r="AQ77" s="327"/>
      <c r="AR77" s="327"/>
      <c r="AS77" s="327"/>
      <c r="AT77" s="327"/>
    </row>
    <row r="78" spans="1:46" s="120" customFormat="1" ht="14.1" customHeight="1" x14ac:dyDescent="0.25">
      <c r="A78" s="264" t="s">
        <v>508</v>
      </c>
      <c r="B78" s="264"/>
      <c r="C78" s="264"/>
      <c r="D78" s="264"/>
      <c r="E78" s="264"/>
      <c r="F78" s="264"/>
      <c r="G78" s="264" t="s">
        <v>509</v>
      </c>
      <c r="H78" s="264"/>
      <c r="I78" s="293" t="s">
        <v>1014</v>
      </c>
      <c r="J78" s="327"/>
      <c r="K78" s="327"/>
      <c r="L78" s="327"/>
      <c r="M78" s="327"/>
      <c r="N78" s="327"/>
      <c r="O78" s="710"/>
      <c r="P78" s="710"/>
      <c r="Q78" s="710"/>
      <c r="R78" s="710"/>
      <c r="S78" s="710"/>
      <c r="T78" s="710"/>
      <c r="U78" s="710"/>
      <c r="V78" s="710"/>
      <c r="W78" s="710"/>
      <c r="X78" s="710"/>
      <c r="Y78" s="710"/>
      <c r="Z78" s="710"/>
      <c r="AA78" s="710"/>
      <c r="AB78" s="710"/>
      <c r="AC78" s="710"/>
      <c r="AD78" s="710"/>
      <c r="AE78" s="710"/>
      <c r="AF78" s="710"/>
      <c r="AG78" s="710"/>
      <c r="AH78" s="710"/>
      <c r="AI78" s="710"/>
      <c r="AJ78" s="710"/>
      <c r="AK78" s="710"/>
      <c r="AL78" s="710"/>
      <c r="AM78" s="710"/>
      <c r="AN78" s="710"/>
      <c r="AO78" s="327"/>
      <c r="AP78" s="327"/>
      <c r="AQ78" s="327"/>
      <c r="AR78" s="327"/>
      <c r="AS78" s="327"/>
      <c r="AT78" s="327"/>
    </row>
    <row r="79" spans="1:46" s="120" customFormat="1" ht="14.1" customHeight="1" x14ac:dyDescent="0.25">
      <c r="A79" s="264" t="s">
        <v>537</v>
      </c>
      <c r="B79" s="264"/>
      <c r="C79" s="264"/>
      <c r="D79" s="264"/>
      <c r="E79" s="264"/>
      <c r="F79" s="264" t="s">
        <v>538</v>
      </c>
      <c r="G79" s="264"/>
      <c r="H79" s="264"/>
      <c r="I79" s="365" t="s">
        <v>1015</v>
      </c>
      <c r="J79" s="327"/>
      <c r="K79" s="327"/>
      <c r="L79" s="327"/>
      <c r="M79" s="327"/>
      <c r="N79" s="327"/>
      <c r="O79" s="710"/>
      <c r="P79" s="710"/>
      <c r="Q79" s="710"/>
      <c r="R79" s="710"/>
      <c r="S79" s="710"/>
      <c r="T79" s="710"/>
      <c r="U79" s="710"/>
      <c r="V79" s="710"/>
      <c r="W79" s="710"/>
      <c r="X79" s="710"/>
      <c r="Y79" s="710"/>
      <c r="Z79" s="710"/>
      <c r="AA79" s="710"/>
      <c r="AB79" s="710"/>
      <c r="AC79" s="710"/>
      <c r="AD79" s="710"/>
      <c r="AE79" s="710"/>
      <c r="AF79" s="710"/>
      <c r="AG79" s="710"/>
      <c r="AH79" s="710"/>
      <c r="AI79" s="710"/>
      <c r="AJ79" s="710"/>
      <c r="AK79" s="710"/>
      <c r="AL79" s="710"/>
      <c r="AM79" s="710"/>
      <c r="AN79" s="710"/>
      <c r="AO79" s="327"/>
      <c r="AP79" s="327"/>
      <c r="AQ79" s="327"/>
      <c r="AR79" s="327"/>
      <c r="AS79" s="327"/>
      <c r="AT79" s="327"/>
    </row>
    <row r="80" spans="1:46" s="120" customFormat="1" ht="14.1" customHeight="1" x14ac:dyDescent="0.25">
      <c r="A80" s="273" t="s">
        <v>1093</v>
      </c>
      <c r="B80" s="264"/>
      <c r="C80" s="264"/>
      <c r="D80" s="264"/>
      <c r="E80" s="264"/>
      <c r="F80" s="264" t="s">
        <v>114</v>
      </c>
      <c r="G80" s="98"/>
      <c r="H80" s="98"/>
      <c r="I80" s="292" t="s">
        <v>1085</v>
      </c>
      <c r="J80" s="328"/>
      <c r="K80" s="328"/>
      <c r="L80" s="328"/>
      <c r="M80" s="328"/>
      <c r="N80" s="328"/>
      <c r="O80" s="673">
        <v>171.100279</v>
      </c>
      <c r="P80" s="673">
        <v>165.08678099999997</v>
      </c>
      <c r="Q80" s="673">
        <v>167.41771599999998</v>
      </c>
      <c r="R80" s="673">
        <v>150.87030000000001</v>
      </c>
      <c r="S80" s="673">
        <v>138.50698199999999</v>
      </c>
      <c r="T80" s="673">
        <v>100.862999</v>
      </c>
      <c r="U80" s="673">
        <v>51.125000000000007</v>
      </c>
      <c r="V80" s="673">
        <v>74.650001000000003</v>
      </c>
      <c r="W80" s="673">
        <v>110.50470999999999</v>
      </c>
      <c r="X80" s="673">
        <v>123.92677</v>
      </c>
      <c r="Y80" s="673">
        <v>106.17802500000001</v>
      </c>
      <c r="Z80" s="673">
        <v>85.844961999999995</v>
      </c>
      <c r="AA80" s="673">
        <v>78.603925000000004</v>
      </c>
      <c r="AB80" s="673">
        <v>83.349079999999987</v>
      </c>
      <c r="AC80" s="673">
        <v>66.81</v>
      </c>
      <c r="AD80" s="673">
        <v>43.404589999999999</v>
      </c>
      <c r="AE80" s="673">
        <v>16.42511</v>
      </c>
      <c r="AF80" s="673">
        <v>0.5222</v>
      </c>
      <c r="AG80" s="673">
        <v>0.33</v>
      </c>
      <c r="AH80" s="673">
        <v>0</v>
      </c>
      <c r="AI80" s="673">
        <v>0.27550000000000002</v>
      </c>
      <c r="AJ80" s="673">
        <v>0.1</v>
      </c>
      <c r="AK80" s="673">
        <v>0.30000000000000004</v>
      </c>
      <c r="AL80" s="673">
        <v>0.4</v>
      </c>
      <c r="AM80" s="673">
        <v>0.44999999999999996</v>
      </c>
      <c r="AN80" s="673">
        <v>0.47899999999999998</v>
      </c>
      <c r="AO80" s="673">
        <v>0.85</v>
      </c>
      <c r="AP80" s="673">
        <v>1.0899999999999999</v>
      </c>
      <c r="AQ80" s="673">
        <v>1.085998</v>
      </c>
      <c r="AR80" s="673">
        <v>1.1500000000000001</v>
      </c>
      <c r="AS80" s="673">
        <v>0.47725000000000006</v>
      </c>
      <c r="AT80" s="673">
        <v>1.06</v>
      </c>
    </row>
    <row r="81" spans="1:46" s="120" customFormat="1" ht="14.1" customHeight="1" x14ac:dyDescent="0.25">
      <c r="A81" s="267" t="s">
        <v>410</v>
      </c>
      <c r="B81" s="267"/>
      <c r="C81" s="267"/>
      <c r="D81" s="267" t="s">
        <v>183</v>
      </c>
      <c r="E81" s="267"/>
      <c r="F81" s="267"/>
      <c r="G81" s="266"/>
      <c r="H81" s="266"/>
      <c r="I81" s="292" t="s">
        <v>1016</v>
      </c>
      <c r="J81" s="313">
        <f>SUM(J83:J138)</f>
        <v>0</v>
      </c>
      <c r="K81" s="313">
        <f t="shared" ref="K81:AP81" si="22">SUM(K83:K138)</f>
        <v>0</v>
      </c>
      <c r="L81" s="313">
        <f t="shared" si="22"/>
        <v>0</v>
      </c>
      <c r="M81" s="313">
        <f t="shared" si="22"/>
        <v>0</v>
      </c>
      <c r="N81" s="313">
        <f t="shared" si="22"/>
        <v>0</v>
      </c>
      <c r="O81" s="313">
        <f t="shared" si="22"/>
        <v>11653.855010000005</v>
      </c>
      <c r="P81" s="313">
        <f t="shared" si="22"/>
        <v>10792.175633000003</v>
      </c>
      <c r="Q81" s="313">
        <f t="shared" si="22"/>
        <v>10677.781142999997</v>
      </c>
      <c r="R81" s="313">
        <f t="shared" si="22"/>
        <v>10409.375757</v>
      </c>
      <c r="S81" s="313">
        <f t="shared" si="22"/>
        <v>10784.449631999998</v>
      </c>
      <c r="T81" s="313">
        <f t="shared" si="22"/>
        <v>10539.847546000001</v>
      </c>
      <c r="U81" s="313">
        <f t="shared" si="22"/>
        <v>11147.505999999999</v>
      </c>
      <c r="V81" s="313">
        <f t="shared" si="22"/>
        <v>11812.944381999998</v>
      </c>
      <c r="W81" s="313">
        <f t="shared" si="22"/>
        <v>12208.941487999997</v>
      </c>
      <c r="X81" s="313">
        <f t="shared" si="22"/>
        <v>12907.365722</v>
      </c>
      <c r="Y81" s="313">
        <f t="shared" si="22"/>
        <v>12745.827738000004</v>
      </c>
      <c r="Z81" s="313">
        <f t="shared" si="22"/>
        <v>12157.431503999996</v>
      </c>
      <c r="AA81" s="313">
        <f t="shared" si="22"/>
        <v>13148.834913999997</v>
      </c>
      <c r="AB81" s="313">
        <f t="shared" si="22"/>
        <v>13089.915324000003</v>
      </c>
      <c r="AC81" s="313">
        <f t="shared" si="22"/>
        <v>13630.265896999999</v>
      </c>
      <c r="AD81" s="313">
        <f t="shared" si="22"/>
        <v>13782.115956999998</v>
      </c>
      <c r="AE81" s="313">
        <f t="shared" si="22"/>
        <v>13386.517737000002</v>
      </c>
      <c r="AF81" s="313">
        <f t="shared" si="22"/>
        <v>13370.609670000002</v>
      </c>
      <c r="AG81" s="313">
        <f t="shared" si="22"/>
        <v>12861.144507999999</v>
      </c>
      <c r="AH81" s="313">
        <f t="shared" si="22"/>
        <v>13826.639416999999</v>
      </c>
      <c r="AI81" s="313">
        <f t="shared" si="22"/>
        <v>13024.893541999996</v>
      </c>
      <c r="AJ81" s="313">
        <f t="shared" si="22"/>
        <v>12823.494378999996</v>
      </c>
      <c r="AK81" s="313">
        <f t="shared" si="22"/>
        <v>13119.877335000001</v>
      </c>
      <c r="AL81" s="313">
        <f t="shared" si="22"/>
        <v>13046.308631999998</v>
      </c>
      <c r="AM81" s="313">
        <f t="shared" si="22"/>
        <v>14468.075921999998</v>
      </c>
      <c r="AN81" s="313">
        <f t="shared" si="22"/>
        <v>14497.769209714286</v>
      </c>
      <c r="AO81" s="313">
        <f t="shared" si="22"/>
        <v>15179.316490803394</v>
      </c>
      <c r="AP81" s="664">
        <f t="shared" si="22"/>
        <v>15221.485247143877</v>
      </c>
      <c r="AQ81" s="664">
        <f t="shared" ref="AQ81:AS81" si="23">SUM(AQ83:AQ138)</f>
        <v>14712.863237866699</v>
      </c>
      <c r="AR81" s="664">
        <f t="shared" si="23"/>
        <v>15695.710775621563</v>
      </c>
      <c r="AS81" s="664">
        <f t="shared" si="23"/>
        <v>14818.167299947569</v>
      </c>
      <c r="AT81" s="664">
        <f t="shared" ref="AT81" si="24">SUM(AT83:AT138)</f>
        <v>16235.528372317754</v>
      </c>
    </row>
    <row r="82" spans="1:46" s="120" customFormat="1" ht="14.1" customHeight="1" x14ac:dyDescent="0.25">
      <c r="A82" s="269" t="s">
        <v>440</v>
      </c>
      <c r="B82" s="269"/>
      <c r="C82" s="269"/>
      <c r="D82" s="269"/>
      <c r="E82" s="269" t="s">
        <v>510</v>
      </c>
      <c r="F82" s="268"/>
      <c r="I82" s="293" t="s">
        <v>1017</v>
      </c>
      <c r="J82" s="314"/>
      <c r="K82" s="314"/>
      <c r="L82" s="314"/>
      <c r="M82" s="314"/>
      <c r="N82" s="314"/>
      <c r="O82" s="666"/>
      <c r="P82" s="666"/>
      <c r="Q82" s="666"/>
      <c r="R82" s="666"/>
      <c r="S82" s="666"/>
      <c r="T82" s="666"/>
      <c r="U82" s="666"/>
      <c r="V82" s="666"/>
      <c r="W82" s="666"/>
      <c r="X82" s="666"/>
      <c r="Y82" s="666"/>
      <c r="Z82" s="666"/>
      <c r="AA82" s="666"/>
      <c r="AB82" s="666"/>
      <c r="AC82" s="666"/>
      <c r="AD82" s="666"/>
      <c r="AE82" s="666"/>
      <c r="AF82" s="666"/>
      <c r="AG82" s="666"/>
      <c r="AH82" s="666"/>
      <c r="AI82" s="666"/>
      <c r="AJ82" s="666"/>
      <c r="AK82" s="666"/>
      <c r="AL82" s="666"/>
      <c r="AM82" s="666"/>
      <c r="AN82" s="666"/>
      <c r="AO82" s="314"/>
      <c r="AP82" s="314"/>
      <c r="AQ82" s="314"/>
      <c r="AR82" s="314"/>
      <c r="AS82" s="314"/>
      <c r="AT82" s="314"/>
    </row>
    <row r="83" spans="1:46" s="120" customFormat="1" ht="14.1" customHeight="1" x14ac:dyDescent="0.25">
      <c r="A83" s="268" t="s">
        <v>671</v>
      </c>
      <c r="C83" s="269"/>
      <c r="D83" s="269"/>
      <c r="E83" s="269"/>
      <c r="F83" s="268" t="s">
        <v>672</v>
      </c>
      <c r="I83" s="294" t="s">
        <v>1018</v>
      </c>
      <c r="J83" s="318"/>
      <c r="K83" s="318"/>
      <c r="L83" s="318"/>
      <c r="M83" s="318"/>
      <c r="N83" s="318"/>
      <c r="O83" s="673">
        <v>271.55552099999994</v>
      </c>
      <c r="P83" s="673">
        <v>278.62485300000003</v>
      </c>
      <c r="Q83" s="673">
        <v>301.78191199999998</v>
      </c>
      <c r="R83" s="673">
        <v>274.69796600000006</v>
      </c>
      <c r="S83" s="673">
        <v>288.32912100000004</v>
      </c>
      <c r="T83" s="673">
        <v>284.8957289999999</v>
      </c>
      <c r="U83" s="673">
        <v>358.38600000000002</v>
      </c>
      <c r="V83" s="673">
        <v>351.31487300000009</v>
      </c>
      <c r="W83" s="673">
        <v>436.78914099999997</v>
      </c>
      <c r="X83" s="673">
        <v>471.97209399999991</v>
      </c>
      <c r="Y83" s="673">
        <v>408.40151200000003</v>
      </c>
      <c r="Z83" s="673">
        <v>417.77805900000021</v>
      </c>
      <c r="AA83" s="673">
        <v>491.95510200000012</v>
      </c>
      <c r="AB83" s="673">
        <v>500.91021100000006</v>
      </c>
      <c r="AC83" s="673">
        <v>468.90243199999998</v>
      </c>
      <c r="AD83" s="673">
        <v>443.23915499999993</v>
      </c>
      <c r="AE83" s="673">
        <v>427.80184099999997</v>
      </c>
      <c r="AF83" s="673">
        <v>440.17800399999993</v>
      </c>
      <c r="AG83" s="673">
        <v>432.85311500000006</v>
      </c>
      <c r="AH83" s="673">
        <v>420.67527599999994</v>
      </c>
      <c r="AI83" s="673">
        <v>510.707583</v>
      </c>
      <c r="AJ83" s="673">
        <v>513.77739999999994</v>
      </c>
      <c r="AK83" s="673">
        <v>505.75021400000008</v>
      </c>
      <c r="AL83" s="673">
        <v>541.07586299999969</v>
      </c>
      <c r="AM83" s="673">
        <v>597.55674699999986</v>
      </c>
      <c r="AN83" s="673">
        <v>607.1866379999999</v>
      </c>
      <c r="AO83" s="318">
        <v>639.96041200000025</v>
      </c>
      <c r="AP83" s="318">
        <v>689.50884679884382</v>
      </c>
      <c r="AQ83" s="318">
        <v>725.27266299999985</v>
      </c>
      <c r="AR83" s="318">
        <v>707.40954999999997</v>
      </c>
      <c r="AS83" s="318">
        <v>744.44170301158272</v>
      </c>
      <c r="AT83" s="318">
        <v>750.83511199999953</v>
      </c>
    </row>
    <row r="84" spans="1:46" s="120" customFormat="1" ht="14.1" customHeight="1" x14ac:dyDescent="0.25">
      <c r="A84" s="273" t="s">
        <v>1094</v>
      </c>
      <c r="C84" s="269"/>
      <c r="D84" s="269"/>
      <c r="E84" s="269"/>
      <c r="F84" s="268" t="s">
        <v>106</v>
      </c>
      <c r="I84" s="292" t="s">
        <v>75</v>
      </c>
      <c r="J84" s="318"/>
      <c r="K84" s="318"/>
      <c r="L84" s="318"/>
      <c r="M84" s="318"/>
      <c r="N84" s="318"/>
      <c r="O84" s="673">
        <v>424.45110599999992</v>
      </c>
      <c r="P84" s="673">
        <v>410.58194600000002</v>
      </c>
      <c r="Q84" s="673">
        <v>402.125111</v>
      </c>
      <c r="R84" s="673">
        <v>371.23574999999994</v>
      </c>
      <c r="S84" s="673">
        <v>358.77589</v>
      </c>
      <c r="T84" s="673">
        <v>396.097825</v>
      </c>
      <c r="U84" s="673">
        <v>354.22700000000009</v>
      </c>
      <c r="V84" s="673">
        <v>367.35525900000005</v>
      </c>
      <c r="W84" s="673">
        <v>340.17410799999999</v>
      </c>
      <c r="X84" s="673">
        <v>325.73477199999996</v>
      </c>
      <c r="Y84" s="673">
        <v>308.70673900000003</v>
      </c>
      <c r="Z84" s="673">
        <v>288.64358599999997</v>
      </c>
      <c r="AA84" s="673">
        <v>268.69193600000006</v>
      </c>
      <c r="AB84" s="673">
        <v>268.57788200000005</v>
      </c>
      <c r="AC84" s="673">
        <v>242.39444899999995</v>
      </c>
      <c r="AD84" s="673">
        <v>282.00050199999998</v>
      </c>
      <c r="AE84" s="673">
        <v>258.63589300000001</v>
      </c>
      <c r="AF84" s="673">
        <v>240.73952199999999</v>
      </c>
      <c r="AG84" s="673">
        <v>251.37332699999999</v>
      </c>
      <c r="AH84" s="673">
        <v>233.86420399999994</v>
      </c>
      <c r="AI84" s="673">
        <v>237.55897900000002</v>
      </c>
      <c r="AJ84" s="673">
        <v>213.12888099999995</v>
      </c>
      <c r="AK84" s="673">
        <v>210.74612900000002</v>
      </c>
      <c r="AL84" s="673">
        <v>195.29494699999998</v>
      </c>
      <c r="AM84" s="673">
        <v>173.442555</v>
      </c>
      <c r="AN84" s="673">
        <v>185.624593</v>
      </c>
      <c r="AO84" s="318">
        <v>226.01183200000003</v>
      </c>
      <c r="AP84" s="318">
        <v>203.65463214209129</v>
      </c>
      <c r="AQ84" s="318">
        <v>185.896592</v>
      </c>
      <c r="AR84" s="318">
        <v>201.91206500000004</v>
      </c>
      <c r="AS84" s="318">
        <v>209.21862900000008</v>
      </c>
      <c r="AT84" s="318">
        <v>215.82389800000001</v>
      </c>
    </row>
    <row r="85" spans="1:46" s="120" customFormat="1" ht="14.1" customHeight="1" x14ac:dyDescent="0.25">
      <c r="A85" s="268" t="s">
        <v>673</v>
      </c>
      <c r="C85" s="269"/>
      <c r="D85" s="269"/>
      <c r="E85" s="269"/>
      <c r="F85" s="268" t="s">
        <v>674</v>
      </c>
      <c r="I85" s="294" t="s">
        <v>1019</v>
      </c>
      <c r="J85" s="314"/>
      <c r="K85" s="314"/>
      <c r="L85" s="314"/>
      <c r="M85" s="314"/>
      <c r="N85" s="314"/>
      <c r="O85" s="666"/>
      <c r="P85" s="666"/>
      <c r="Q85" s="666"/>
      <c r="R85" s="666"/>
      <c r="S85" s="666"/>
      <c r="T85" s="666"/>
      <c r="U85" s="666"/>
      <c r="V85" s="666"/>
      <c r="W85" s="666"/>
      <c r="X85" s="666"/>
      <c r="Y85" s="666"/>
      <c r="Z85" s="666"/>
      <c r="AA85" s="666"/>
      <c r="AB85" s="666"/>
      <c r="AC85" s="666"/>
      <c r="AD85" s="666"/>
      <c r="AE85" s="666"/>
      <c r="AF85" s="666"/>
      <c r="AG85" s="666"/>
      <c r="AH85" s="666"/>
      <c r="AI85" s="666"/>
      <c r="AJ85" s="666"/>
      <c r="AK85" s="666"/>
      <c r="AL85" s="666"/>
      <c r="AM85" s="666"/>
      <c r="AN85" s="666"/>
      <c r="AO85" s="314"/>
      <c r="AP85" s="314"/>
      <c r="AQ85" s="314"/>
      <c r="AR85" s="314"/>
      <c r="AS85" s="314"/>
      <c r="AT85" s="314"/>
    </row>
    <row r="86" spans="1:46" s="120" customFormat="1" ht="14.1" customHeight="1" x14ac:dyDescent="0.25">
      <c r="A86" s="268" t="s">
        <v>675</v>
      </c>
      <c r="C86" s="269"/>
      <c r="D86" s="269"/>
      <c r="E86" s="269"/>
      <c r="F86" s="268" t="s">
        <v>676</v>
      </c>
      <c r="I86" s="294" t="s">
        <v>1020</v>
      </c>
      <c r="J86" s="314"/>
      <c r="K86" s="314"/>
      <c r="L86" s="314"/>
      <c r="M86" s="314"/>
      <c r="N86" s="314"/>
      <c r="O86" s="666"/>
      <c r="P86" s="666"/>
      <c r="Q86" s="666"/>
      <c r="R86" s="666"/>
      <c r="S86" s="666"/>
      <c r="T86" s="666"/>
      <c r="U86" s="666"/>
      <c r="V86" s="666"/>
      <c r="W86" s="666"/>
      <c r="X86" s="666"/>
      <c r="Y86" s="666"/>
      <c r="Z86" s="666"/>
      <c r="AA86" s="666"/>
      <c r="AB86" s="666"/>
      <c r="AC86" s="666"/>
      <c r="AD86" s="666"/>
      <c r="AE86" s="666"/>
      <c r="AF86" s="666"/>
      <c r="AG86" s="666"/>
      <c r="AH86" s="666"/>
      <c r="AI86" s="666"/>
      <c r="AJ86" s="666"/>
      <c r="AK86" s="666"/>
      <c r="AL86" s="666"/>
      <c r="AM86" s="666"/>
      <c r="AN86" s="666"/>
      <c r="AO86" s="314"/>
      <c r="AP86" s="314"/>
      <c r="AQ86" s="314"/>
      <c r="AR86" s="314"/>
      <c r="AS86" s="314"/>
      <c r="AT86" s="314"/>
    </row>
    <row r="87" spans="1:46" s="120" customFormat="1" ht="14.1" customHeight="1" x14ac:dyDescent="0.25">
      <c r="A87" s="274" t="s">
        <v>1180</v>
      </c>
      <c r="C87" s="269"/>
      <c r="D87" s="269"/>
      <c r="E87" s="269"/>
      <c r="F87" s="268" t="s">
        <v>105</v>
      </c>
      <c r="I87" s="292" t="s">
        <v>76</v>
      </c>
      <c r="J87" s="318"/>
      <c r="K87" s="318"/>
      <c r="L87" s="318"/>
      <c r="M87" s="318"/>
      <c r="N87" s="318"/>
      <c r="O87" s="673">
        <v>62.858013</v>
      </c>
      <c r="P87" s="673">
        <v>51.858962999999996</v>
      </c>
      <c r="Q87" s="673">
        <v>45.794919999999998</v>
      </c>
      <c r="R87" s="673">
        <v>48.781994999999988</v>
      </c>
      <c r="S87" s="673">
        <v>49.476987999999999</v>
      </c>
      <c r="T87" s="673">
        <v>48.947912000000002</v>
      </c>
      <c r="U87" s="673">
        <v>52.152999999999999</v>
      </c>
      <c r="V87" s="673">
        <v>47.821007999999992</v>
      </c>
      <c r="W87" s="673">
        <v>43.785955000000001</v>
      </c>
      <c r="X87" s="673">
        <v>42.349128000000007</v>
      </c>
      <c r="Y87" s="673">
        <v>35.680550000000004</v>
      </c>
      <c r="Z87" s="673">
        <v>0</v>
      </c>
      <c r="AA87" s="673">
        <v>19.834096999999996</v>
      </c>
      <c r="AB87" s="673">
        <v>18.231214999999999</v>
      </c>
      <c r="AC87" s="673">
        <v>19.042304999999999</v>
      </c>
      <c r="AD87" s="673">
        <v>16.548085</v>
      </c>
      <c r="AE87" s="673">
        <v>16.00675</v>
      </c>
      <c r="AF87" s="673">
        <v>13.7155</v>
      </c>
      <c r="AG87" s="673">
        <v>15.045840000000002</v>
      </c>
      <c r="AH87" s="673">
        <v>19.837214999999997</v>
      </c>
      <c r="AI87" s="673">
        <v>19.928004999999999</v>
      </c>
      <c r="AJ87" s="673">
        <v>20.562206</v>
      </c>
      <c r="AK87" s="673">
        <v>17.927603999999999</v>
      </c>
      <c r="AL87" s="673">
        <v>19.384357999999999</v>
      </c>
      <c r="AM87" s="673">
        <v>19.154620000000001</v>
      </c>
      <c r="AN87" s="673">
        <v>20.107083714285714</v>
      </c>
      <c r="AO87" s="318">
        <v>16.347908</v>
      </c>
      <c r="AP87" s="318">
        <v>16.431165</v>
      </c>
      <c r="AQ87" s="318">
        <v>14.990833000000002</v>
      </c>
      <c r="AR87" s="318">
        <v>15.132134000000001</v>
      </c>
      <c r="AS87" s="318">
        <v>13.774664</v>
      </c>
      <c r="AT87" s="318">
        <v>12.985013454545456</v>
      </c>
    </row>
    <row r="88" spans="1:46" s="120" customFormat="1" ht="14.1" customHeight="1" x14ac:dyDescent="0.25">
      <c r="A88" s="268" t="s">
        <v>677</v>
      </c>
      <c r="C88" s="269"/>
      <c r="D88" s="269"/>
      <c r="E88" s="269"/>
      <c r="F88" s="268" t="s">
        <v>678</v>
      </c>
      <c r="I88" s="294" t="s">
        <v>1021</v>
      </c>
      <c r="J88" s="314"/>
      <c r="K88" s="314"/>
      <c r="L88" s="314"/>
      <c r="M88" s="314"/>
      <c r="N88" s="314"/>
      <c r="O88" s="666"/>
      <c r="P88" s="666"/>
      <c r="Q88" s="666"/>
      <c r="R88" s="666"/>
      <c r="S88" s="666"/>
      <c r="T88" s="666"/>
      <c r="U88" s="666"/>
      <c r="V88" s="666"/>
      <c r="W88" s="666"/>
      <c r="X88" s="666"/>
      <c r="Y88" s="666"/>
      <c r="Z88" s="666"/>
      <c r="AA88" s="666"/>
      <c r="AB88" s="666"/>
      <c r="AC88" s="666"/>
      <c r="AD88" s="666"/>
      <c r="AE88" s="666"/>
      <c r="AF88" s="666"/>
      <c r="AG88" s="666"/>
      <c r="AH88" s="666"/>
      <c r="AI88" s="666"/>
      <c r="AJ88" s="666"/>
      <c r="AK88" s="666"/>
      <c r="AL88" s="666"/>
      <c r="AM88" s="666"/>
      <c r="AN88" s="666"/>
      <c r="AO88" s="314"/>
      <c r="AP88" s="314"/>
      <c r="AQ88" s="314"/>
      <c r="AR88" s="314"/>
      <c r="AS88" s="314"/>
      <c r="AT88" s="314"/>
    </row>
    <row r="89" spans="1:46" s="120" customFormat="1" ht="14.1" customHeight="1" x14ac:dyDescent="0.25">
      <c r="A89" s="269" t="s">
        <v>441</v>
      </c>
      <c r="B89" s="269"/>
      <c r="C89" s="269"/>
      <c r="D89" s="269"/>
      <c r="E89" s="269" t="s">
        <v>442</v>
      </c>
      <c r="F89" s="268"/>
      <c r="I89" s="294" t="s">
        <v>1022</v>
      </c>
      <c r="J89" s="314"/>
      <c r="K89" s="314"/>
      <c r="L89" s="314"/>
      <c r="M89" s="314"/>
      <c r="N89" s="314"/>
      <c r="O89" s="666"/>
      <c r="P89" s="666"/>
      <c r="Q89" s="666"/>
      <c r="R89" s="666"/>
      <c r="S89" s="666"/>
      <c r="T89" s="666"/>
      <c r="U89" s="666"/>
      <c r="V89" s="666"/>
      <c r="W89" s="666"/>
      <c r="X89" s="666"/>
      <c r="Y89" s="666"/>
      <c r="Z89" s="666"/>
      <c r="AA89" s="666"/>
      <c r="AB89" s="666"/>
      <c r="AC89" s="666"/>
      <c r="AD89" s="666"/>
      <c r="AE89" s="666"/>
      <c r="AF89" s="666"/>
      <c r="AG89" s="666"/>
      <c r="AH89" s="666"/>
      <c r="AI89" s="666"/>
      <c r="AJ89" s="666"/>
      <c r="AK89" s="666"/>
      <c r="AL89" s="666"/>
      <c r="AM89" s="666"/>
      <c r="AN89" s="666"/>
      <c r="AO89" s="314"/>
      <c r="AP89" s="314"/>
      <c r="AQ89" s="314"/>
      <c r="AR89" s="314"/>
      <c r="AS89" s="314"/>
      <c r="AT89" s="314"/>
    </row>
    <row r="90" spans="1:46" s="120" customFormat="1" ht="14.1" customHeight="1" x14ac:dyDescent="0.25">
      <c r="A90" s="268" t="s">
        <v>679</v>
      </c>
      <c r="C90" s="269"/>
      <c r="D90" s="269"/>
      <c r="E90" s="269"/>
      <c r="F90" s="268" t="s">
        <v>680</v>
      </c>
      <c r="I90" s="294" t="s">
        <v>1023</v>
      </c>
      <c r="J90" s="314"/>
      <c r="K90" s="314"/>
      <c r="L90" s="314"/>
      <c r="M90" s="314"/>
      <c r="N90" s="314"/>
      <c r="O90" s="666"/>
      <c r="P90" s="666"/>
      <c r="Q90" s="666"/>
      <c r="R90" s="666"/>
      <c r="S90" s="666"/>
      <c r="T90" s="666"/>
      <c r="U90" s="666"/>
      <c r="V90" s="666"/>
      <c r="W90" s="666"/>
      <c r="X90" s="666"/>
      <c r="Y90" s="666"/>
      <c r="Z90" s="666"/>
      <c r="AA90" s="666"/>
      <c r="AB90" s="666"/>
      <c r="AC90" s="666"/>
      <c r="AD90" s="666"/>
      <c r="AE90" s="666"/>
      <c r="AF90" s="666"/>
      <c r="AG90" s="666"/>
      <c r="AH90" s="666"/>
      <c r="AI90" s="666"/>
      <c r="AJ90" s="666"/>
      <c r="AK90" s="666"/>
      <c r="AL90" s="666"/>
      <c r="AM90" s="666"/>
      <c r="AN90" s="666"/>
      <c r="AO90" s="314"/>
      <c r="AP90" s="314"/>
      <c r="AQ90" s="314"/>
      <c r="AR90" s="314"/>
      <c r="AS90" s="314"/>
      <c r="AT90" s="314"/>
    </row>
    <row r="91" spans="1:46" s="120" customFormat="1" ht="14.1" customHeight="1" x14ac:dyDescent="0.25">
      <c r="A91" s="268" t="s">
        <v>681</v>
      </c>
      <c r="C91" s="269"/>
      <c r="D91" s="269"/>
      <c r="E91" s="269"/>
      <c r="F91" s="268" t="s">
        <v>682</v>
      </c>
      <c r="I91" s="294" t="s">
        <v>1024</v>
      </c>
      <c r="J91" s="318"/>
      <c r="K91" s="318"/>
      <c r="L91" s="318"/>
      <c r="M91" s="318"/>
      <c r="N91" s="318"/>
      <c r="O91" s="673">
        <v>62.170008999999986</v>
      </c>
      <c r="P91" s="673">
        <v>76.034744000000003</v>
      </c>
      <c r="Q91" s="673">
        <v>91.26978299999999</v>
      </c>
      <c r="R91" s="673">
        <v>76.385006000000004</v>
      </c>
      <c r="S91" s="673">
        <v>63.01187800000001</v>
      </c>
      <c r="T91" s="673">
        <v>75.751103000000001</v>
      </c>
      <c r="U91" s="673">
        <v>0</v>
      </c>
      <c r="V91" s="673">
        <v>83.716789999999989</v>
      </c>
      <c r="W91" s="673">
        <v>85.507989999999978</v>
      </c>
      <c r="X91" s="673">
        <v>87.998069000000001</v>
      </c>
      <c r="Y91" s="673">
        <v>88.207497000000004</v>
      </c>
      <c r="Z91" s="673">
        <v>0</v>
      </c>
      <c r="AA91" s="673">
        <v>88.782945000000026</v>
      </c>
      <c r="AB91" s="673">
        <v>88.851298000000028</v>
      </c>
      <c r="AC91" s="673">
        <v>90.606244000000018</v>
      </c>
      <c r="AD91" s="673">
        <v>85.099298999999988</v>
      </c>
      <c r="AE91" s="673">
        <v>83.82672700000002</v>
      </c>
      <c r="AF91" s="673">
        <v>84.446548000000007</v>
      </c>
      <c r="AG91" s="673">
        <v>84.266149000000041</v>
      </c>
      <c r="AH91" s="673">
        <v>77.592862000000011</v>
      </c>
      <c r="AI91" s="673">
        <v>73.913815999999983</v>
      </c>
      <c r="AJ91" s="673">
        <v>68.461453000000006</v>
      </c>
      <c r="AK91" s="673">
        <v>68.449769999999987</v>
      </c>
      <c r="AL91" s="673">
        <v>75.338074999999989</v>
      </c>
      <c r="AM91" s="673">
        <v>91.661197000000016</v>
      </c>
      <c r="AN91" s="673">
        <v>96.190268999999986</v>
      </c>
      <c r="AO91" s="318">
        <v>93.764229999999998</v>
      </c>
      <c r="AP91" s="318">
        <v>94.311585000000008</v>
      </c>
      <c r="AQ91" s="318">
        <v>94.701273999999998</v>
      </c>
      <c r="AR91" s="318">
        <v>114.46593100000001</v>
      </c>
      <c r="AS91" s="318">
        <v>100.99155500000001</v>
      </c>
      <c r="AT91" s="318">
        <v>153.98643700000002</v>
      </c>
    </row>
    <row r="92" spans="1:46" s="120" customFormat="1" ht="14.1" customHeight="1" x14ac:dyDescent="0.25">
      <c r="A92" s="268" t="s">
        <v>683</v>
      </c>
      <c r="C92" s="269"/>
      <c r="D92" s="269"/>
      <c r="E92" s="269"/>
      <c r="F92" s="268" t="s">
        <v>684</v>
      </c>
      <c r="I92" s="294" t="s">
        <v>1025</v>
      </c>
      <c r="J92" s="318"/>
      <c r="K92" s="318"/>
      <c r="L92" s="318"/>
      <c r="M92" s="318"/>
      <c r="N92" s="318"/>
      <c r="O92" s="673">
        <v>65.213960999999983</v>
      </c>
      <c r="P92" s="673">
        <v>67.907008999999988</v>
      </c>
      <c r="Q92" s="673">
        <v>67.393124999999998</v>
      </c>
      <c r="R92" s="673">
        <v>64.060203999999999</v>
      </c>
      <c r="S92" s="673">
        <v>59.791110999999994</v>
      </c>
      <c r="T92" s="673">
        <v>57.403002999999977</v>
      </c>
      <c r="U92" s="673">
        <v>57.185999999999993</v>
      </c>
      <c r="V92" s="673">
        <v>61.166918000000003</v>
      </c>
      <c r="W92" s="673">
        <v>61.317130000000006</v>
      </c>
      <c r="X92" s="673">
        <v>61.583093000000019</v>
      </c>
      <c r="Y92" s="673">
        <v>58.402699999999996</v>
      </c>
      <c r="Z92" s="673">
        <v>0</v>
      </c>
      <c r="AA92" s="673">
        <v>73.086241999999984</v>
      </c>
      <c r="AB92" s="673">
        <v>77.349118999999988</v>
      </c>
      <c r="AC92" s="673">
        <v>69.467592999999994</v>
      </c>
      <c r="AD92" s="673">
        <v>73.756173000000004</v>
      </c>
      <c r="AE92" s="673">
        <v>78.107232999999994</v>
      </c>
      <c r="AF92" s="673">
        <v>70.50724799999999</v>
      </c>
      <c r="AG92" s="673">
        <v>79.033849000000018</v>
      </c>
      <c r="AH92" s="673">
        <v>78.586924000000025</v>
      </c>
      <c r="AI92" s="673">
        <v>79.272268999999994</v>
      </c>
      <c r="AJ92" s="673">
        <v>90.804502000000028</v>
      </c>
      <c r="AK92" s="673">
        <v>91.025372000000047</v>
      </c>
      <c r="AL92" s="673">
        <v>90.883510999999999</v>
      </c>
      <c r="AM92" s="673">
        <v>91.402759999999986</v>
      </c>
      <c r="AN92" s="673">
        <v>92.721398000000008</v>
      </c>
      <c r="AO92" s="318">
        <v>81.853698999999978</v>
      </c>
      <c r="AP92" s="318">
        <v>95.32236242857141</v>
      </c>
      <c r="AQ92" s="318">
        <v>81.675703999999982</v>
      </c>
      <c r="AR92" s="318">
        <v>81.821195000000003</v>
      </c>
      <c r="AS92" s="318">
        <v>81.151788000000025</v>
      </c>
      <c r="AT92" s="318">
        <v>82.449832999999998</v>
      </c>
    </row>
    <row r="93" spans="1:46" s="120" customFormat="1" ht="14.1" customHeight="1" x14ac:dyDescent="0.25">
      <c r="A93" s="268" t="s">
        <v>685</v>
      </c>
      <c r="C93" s="269"/>
      <c r="D93" s="269"/>
      <c r="E93" s="269"/>
      <c r="F93" s="268" t="s">
        <v>686</v>
      </c>
      <c r="I93" s="294" t="s">
        <v>1086</v>
      </c>
      <c r="J93" s="318"/>
      <c r="K93" s="318"/>
      <c r="L93" s="318"/>
      <c r="M93" s="318"/>
      <c r="N93" s="318"/>
      <c r="O93" s="673">
        <v>984.99002399999983</v>
      </c>
      <c r="P93" s="673">
        <v>1007.1174530000003</v>
      </c>
      <c r="Q93" s="673">
        <v>963.43353999999999</v>
      </c>
      <c r="R93" s="673">
        <v>953.49754300000006</v>
      </c>
      <c r="S93" s="673">
        <v>924.26417500000002</v>
      </c>
      <c r="T93" s="673">
        <v>898.53751699999987</v>
      </c>
      <c r="U93" s="673">
        <v>923.6049999999999</v>
      </c>
      <c r="V93" s="673">
        <v>1034.2958739999999</v>
      </c>
      <c r="W93" s="673">
        <v>1018.502933</v>
      </c>
      <c r="X93" s="673">
        <v>1045.2167430000002</v>
      </c>
      <c r="Y93" s="673">
        <v>1014.5891970000002</v>
      </c>
      <c r="Z93" s="673">
        <v>1039.0148590000003</v>
      </c>
      <c r="AA93" s="673">
        <v>1037.063907</v>
      </c>
      <c r="AB93" s="673">
        <v>1046.772849</v>
      </c>
      <c r="AC93" s="673">
        <v>1042.0718999999997</v>
      </c>
      <c r="AD93" s="673">
        <v>991.87043299999993</v>
      </c>
      <c r="AE93" s="673">
        <v>986.72055499999999</v>
      </c>
      <c r="AF93" s="673">
        <v>947.32208400000013</v>
      </c>
      <c r="AG93" s="673">
        <v>889.23421899999994</v>
      </c>
      <c r="AH93" s="673">
        <v>852.98718499999984</v>
      </c>
      <c r="AI93" s="673">
        <v>809.38644399999998</v>
      </c>
      <c r="AJ93" s="673">
        <v>868.43703700000003</v>
      </c>
      <c r="AK93" s="673">
        <v>876.92075300000022</v>
      </c>
      <c r="AL93" s="673">
        <v>904.28424199999984</v>
      </c>
      <c r="AM93" s="673">
        <v>904.8164569999999</v>
      </c>
      <c r="AN93" s="673">
        <v>927.39932400000021</v>
      </c>
      <c r="AO93" s="318">
        <v>929.28909199999975</v>
      </c>
      <c r="AP93" s="318">
        <v>975.35723800000005</v>
      </c>
      <c r="AQ93" s="318">
        <v>931.14508699999976</v>
      </c>
      <c r="AR93" s="318">
        <v>1004.6081049999998</v>
      </c>
      <c r="AS93" s="318">
        <v>962.00999499999978</v>
      </c>
      <c r="AT93" s="318">
        <v>1063.8385349999994</v>
      </c>
    </row>
    <row r="94" spans="1:46" s="120" customFormat="1" ht="14.1" customHeight="1" x14ac:dyDescent="0.25">
      <c r="A94" s="268" t="s">
        <v>687</v>
      </c>
      <c r="C94" s="269"/>
      <c r="D94" s="269"/>
      <c r="E94" s="269"/>
      <c r="F94" s="268" t="s">
        <v>688</v>
      </c>
      <c r="I94" s="294" t="s">
        <v>1026</v>
      </c>
      <c r="J94" s="318"/>
      <c r="K94" s="318"/>
      <c r="L94" s="318"/>
      <c r="M94" s="318"/>
      <c r="N94" s="318"/>
      <c r="O94" s="673">
        <v>0</v>
      </c>
      <c r="P94" s="673">
        <v>0</v>
      </c>
      <c r="Q94" s="673">
        <v>0</v>
      </c>
      <c r="R94" s="673">
        <v>0</v>
      </c>
      <c r="S94" s="673">
        <v>0</v>
      </c>
      <c r="T94" s="673">
        <v>0</v>
      </c>
      <c r="U94" s="673">
        <v>0</v>
      </c>
      <c r="V94" s="673">
        <v>13.834999999999999</v>
      </c>
      <c r="W94" s="673">
        <v>14.759</v>
      </c>
      <c r="X94" s="673">
        <v>7.0580000000000007</v>
      </c>
      <c r="Y94" s="673">
        <v>14.645999999999999</v>
      </c>
      <c r="Z94" s="673">
        <v>0</v>
      </c>
      <c r="AA94" s="673">
        <v>13.020600000000002</v>
      </c>
      <c r="AB94" s="673">
        <v>12.521699999999999</v>
      </c>
      <c r="AC94" s="673">
        <v>12.265999999999998</v>
      </c>
      <c r="AD94" s="673">
        <v>9.5268749999999986</v>
      </c>
      <c r="AE94" s="673">
        <v>12.085744</v>
      </c>
      <c r="AF94" s="673">
        <v>9.8855000000000004</v>
      </c>
      <c r="AG94" s="673">
        <v>6.9219999999999997</v>
      </c>
      <c r="AH94" s="673">
        <v>8.1754999999999995</v>
      </c>
      <c r="AI94" s="673">
        <v>9.3059449999999995</v>
      </c>
      <c r="AJ94" s="673">
        <v>8.7209899999999987</v>
      </c>
      <c r="AK94" s="673">
        <v>8.3367430000000002</v>
      </c>
      <c r="AL94" s="673">
        <v>8.8924839999999996</v>
      </c>
      <c r="AM94" s="673">
        <v>6.4194800000000001</v>
      </c>
      <c r="AN94" s="673">
        <v>7.633146</v>
      </c>
      <c r="AO94" s="318">
        <v>1.7812000000000001</v>
      </c>
      <c r="AP94" s="318">
        <v>9.1590289999999985</v>
      </c>
      <c r="AQ94" s="318">
        <v>5.665</v>
      </c>
      <c r="AR94" s="318">
        <v>4.5889999999999995</v>
      </c>
      <c r="AS94" s="318">
        <v>7.8958999999999993</v>
      </c>
      <c r="AT94" s="318">
        <v>7.3659999999999997</v>
      </c>
    </row>
    <row r="95" spans="1:46" s="120" customFormat="1" ht="14.1" customHeight="1" x14ac:dyDescent="0.25">
      <c r="A95" s="275" t="s">
        <v>1095</v>
      </c>
      <c r="C95" s="269"/>
      <c r="D95" s="269"/>
      <c r="E95" s="269"/>
      <c r="F95" s="268" t="s">
        <v>111</v>
      </c>
      <c r="I95" s="292" t="s">
        <v>77</v>
      </c>
      <c r="J95" s="318"/>
      <c r="K95" s="318"/>
      <c r="L95" s="318"/>
      <c r="M95" s="318"/>
      <c r="N95" s="318"/>
      <c r="O95" s="673">
        <v>68.761025000000004</v>
      </c>
      <c r="P95" s="673">
        <v>76.704422000000022</v>
      </c>
      <c r="Q95" s="673">
        <v>55.325673999999992</v>
      </c>
      <c r="R95" s="673">
        <v>53.480732000000003</v>
      </c>
      <c r="S95" s="673">
        <v>54.559100000000015</v>
      </c>
      <c r="T95" s="673">
        <v>51.62600299999999</v>
      </c>
      <c r="U95" s="673">
        <v>50.195999999999998</v>
      </c>
      <c r="V95" s="673">
        <v>49.303123999999997</v>
      </c>
      <c r="W95" s="673">
        <v>50.805011999999991</v>
      </c>
      <c r="X95" s="673">
        <v>52.081083999999997</v>
      </c>
      <c r="Y95" s="673">
        <v>61.329264000000016</v>
      </c>
      <c r="Z95" s="673">
        <v>69.12352300000002</v>
      </c>
      <c r="AA95" s="673">
        <v>71.113727000000026</v>
      </c>
      <c r="AB95" s="673">
        <v>72.212737000000018</v>
      </c>
      <c r="AC95" s="673">
        <v>77.097228000000001</v>
      </c>
      <c r="AD95" s="673">
        <v>80.093151999999989</v>
      </c>
      <c r="AE95" s="673">
        <v>72.185622000000023</v>
      </c>
      <c r="AF95" s="673">
        <v>63.682643000000013</v>
      </c>
      <c r="AG95" s="673">
        <v>61.874317999999995</v>
      </c>
      <c r="AH95" s="673">
        <v>62.299953000000016</v>
      </c>
      <c r="AI95" s="673">
        <v>59.803524999999993</v>
      </c>
      <c r="AJ95" s="673">
        <v>60.734813999999993</v>
      </c>
      <c r="AK95" s="673">
        <v>58.956954999999986</v>
      </c>
      <c r="AL95" s="673">
        <v>58.685738999999991</v>
      </c>
      <c r="AM95" s="673">
        <v>69.619628000000006</v>
      </c>
      <c r="AN95" s="673">
        <v>63.891957999999988</v>
      </c>
      <c r="AO95" s="318">
        <v>59.924450999999998</v>
      </c>
      <c r="AP95" s="318">
        <v>59.582238999999994</v>
      </c>
      <c r="AQ95" s="318">
        <v>70.345343999999997</v>
      </c>
      <c r="AR95" s="318">
        <v>64.691112000000004</v>
      </c>
      <c r="AS95" s="318">
        <v>85.689953999999972</v>
      </c>
      <c r="AT95" s="318">
        <v>81.185698999999971</v>
      </c>
    </row>
    <row r="96" spans="1:46" s="120" customFormat="1" ht="14.1" customHeight="1" x14ac:dyDescent="0.25">
      <c r="A96" s="275" t="s">
        <v>1096</v>
      </c>
      <c r="C96" s="269"/>
      <c r="D96" s="269"/>
      <c r="E96" s="269"/>
      <c r="F96" s="268" t="s">
        <v>112</v>
      </c>
      <c r="I96" s="292" t="s">
        <v>78</v>
      </c>
      <c r="J96" s="318"/>
      <c r="K96" s="318"/>
      <c r="L96" s="318"/>
      <c r="M96" s="318"/>
      <c r="N96" s="318"/>
      <c r="O96" s="673">
        <v>89.880022000000025</v>
      </c>
      <c r="P96" s="673">
        <v>95.230889000000033</v>
      </c>
      <c r="Q96" s="673">
        <v>89.419044999999983</v>
      </c>
      <c r="R96" s="673">
        <v>70.232036999999977</v>
      </c>
      <c r="S96" s="673">
        <v>60.33298700000001</v>
      </c>
      <c r="T96" s="673">
        <v>54.312021000000016</v>
      </c>
      <c r="U96" s="673">
        <v>56.766000000000027</v>
      </c>
      <c r="V96" s="673">
        <v>57.706983000000008</v>
      </c>
      <c r="W96" s="673">
        <v>59.880047999999995</v>
      </c>
      <c r="X96" s="673">
        <v>57.067486999999993</v>
      </c>
      <c r="Y96" s="673">
        <v>72.12990400000001</v>
      </c>
      <c r="Z96" s="673">
        <v>75.639817000000008</v>
      </c>
      <c r="AA96" s="673">
        <v>76.032939999999996</v>
      </c>
      <c r="AB96" s="673">
        <v>91.032752000000016</v>
      </c>
      <c r="AC96" s="673">
        <v>75.365292000000011</v>
      </c>
      <c r="AD96" s="673">
        <v>60.841505999999995</v>
      </c>
      <c r="AE96" s="673">
        <v>63.945672999999999</v>
      </c>
      <c r="AF96" s="673">
        <v>67.159995000000009</v>
      </c>
      <c r="AG96" s="673">
        <v>64.732469000000009</v>
      </c>
      <c r="AH96" s="673">
        <v>66.493762000000004</v>
      </c>
      <c r="AI96" s="673">
        <v>59.383254000000001</v>
      </c>
      <c r="AJ96" s="673">
        <v>58.96274099999998</v>
      </c>
      <c r="AK96" s="673">
        <v>61.636928000000012</v>
      </c>
      <c r="AL96" s="673">
        <v>57.777563999999998</v>
      </c>
      <c r="AM96" s="673">
        <v>57.602758999999999</v>
      </c>
      <c r="AN96" s="673">
        <v>57.214348999999999</v>
      </c>
      <c r="AO96" s="318">
        <v>58.347196000000011</v>
      </c>
      <c r="AP96" s="318">
        <v>57.305814000000012</v>
      </c>
      <c r="AQ96" s="318">
        <v>53.768384999999995</v>
      </c>
      <c r="AR96" s="318">
        <v>53.682797000000008</v>
      </c>
      <c r="AS96" s="318">
        <v>58.24240600000001</v>
      </c>
      <c r="AT96" s="318">
        <v>57.296829000000002</v>
      </c>
    </row>
    <row r="97" spans="1:46" s="120" customFormat="1" ht="14.1" customHeight="1" x14ac:dyDescent="0.25">
      <c r="A97" s="275" t="s">
        <v>1097</v>
      </c>
      <c r="C97" s="269"/>
      <c r="D97" s="269"/>
      <c r="E97" s="269"/>
      <c r="F97" s="268" t="s">
        <v>113</v>
      </c>
      <c r="I97" s="292" t="s">
        <v>79</v>
      </c>
      <c r="J97" s="318"/>
      <c r="K97" s="318"/>
      <c r="L97" s="318"/>
      <c r="M97" s="318"/>
      <c r="N97" s="318"/>
      <c r="O97" s="673">
        <v>28.236112999999996</v>
      </c>
      <c r="P97" s="673">
        <v>72.373783000000017</v>
      </c>
      <c r="Q97" s="673">
        <v>71.646942999999979</v>
      </c>
      <c r="R97" s="673">
        <v>27.026095999999995</v>
      </c>
      <c r="S97" s="673">
        <v>30.801138999999996</v>
      </c>
      <c r="T97" s="673">
        <v>27.794977999999997</v>
      </c>
      <c r="U97" s="673">
        <v>0</v>
      </c>
      <c r="V97" s="673">
        <v>30.389153999999998</v>
      </c>
      <c r="W97" s="673">
        <v>30.660930999999994</v>
      </c>
      <c r="X97" s="673">
        <v>27.467745000000001</v>
      </c>
      <c r="Y97" s="673">
        <v>33.664895999999999</v>
      </c>
      <c r="Z97" s="673">
        <v>0</v>
      </c>
      <c r="AA97" s="673">
        <v>29.619366000000003</v>
      </c>
      <c r="AB97" s="673">
        <v>29.141792000000006</v>
      </c>
      <c r="AC97" s="673">
        <v>25.155513000000006</v>
      </c>
      <c r="AD97" s="673">
        <v>20.807867000000005</v>
      </c>
      <c r="AE97" s="673">
        <v>20.569323000000001</v>
      </c>
      <c r="AF97" s="673">
        <v>21.912450000000007</v>
      </c>
      <c r="AG97" s="673">
        <v>28.866211000000003</v>
      </c>
      <c r="AH97" s="673">
        <v>25.779070000000001</v>
      </c>
      <c r="AI97" s="673">
        <v>17.342426000000003</v>
      </c>
      <c r="AJ97" s="673">
        <v>24.590748999999999</v>
      </c>
      <c r="AK97" s="673">
        <v>24.996913000000003</v>
      </c>
      <c r="AL97" s="673">
        <v>19.850546000000005</v>
      </c>
      <c r="AM97" s="673">
        <v>22.475219999999997</v>
      </c>
      <c r="AN97" s="673">
        <v>21.484552999999998</v>
      </c>
      <c r="AO97" s="318">
        <v>21.888350000000003</v>
      </c>
      <c r="AP97" s="318">
        <v>19.402591999999999</v>
      </c>
      <c r="AQ97" s="318">
        <v>19.127932000000001</v>
      </c>
      <c r="AR97" s="318">
        <v>19.417831000000003</v>
      </c>
      <c r="AS97" s="318">
        <v>19.065676999999997</v>
      </c>
      <c r="AT97" s="318">
        <v>19.288395000000001</v>
      </c>
    </row>
    <row r="98" spans="1:46" s="120" customFormat="1" ht="14.1" customHeight="1" x14ac:dyDescent="0.25">
      <c r="A98" s="268" t="s">
        <v>689</v>
      </c>
      <c r="C98" s="269"/>
      <c r="D98" s="269"/>
      <c r="E98" s="269"/>
      <c r="F98" s="268" t="s">
        <v>690</v>
      </c>
      <c r="I98" s="294" t="s">
        <v>1027</v>
      </c>
      <c r="J98" s="318"/>
      <c r="K98" s="318"/>
      <c r="L98" s="318"/>
      <c r="M98" s="318"/>
      <c r="N98" s="318"/>
      <c r="O98" s="673">
        <v>55.912134999999999</v>
      </c>
      <c r="P98" s="673">
        <v>51.131433999999999</v>
      </c>
      <c r="Q98" s="673">
        <v>49.775845999999987</v>
      </c>
      <c r="R98" s="673">
        <v>49.526968999999987</v>
      </c>
      <c r="S98" s="673">
        <v>49.95905299999999</v>
      </c>
      <c r="T98" s="673">
        <v>42.347854999999996</v>
      </c>
      <c r="U98" s="673">
        <v>46.47999999999999</v>
      </c>
      <c r="V98" s="673">
        <v>45.432085000000001</v>
      </c>
      <c r="W98" s="673">
        <v>52.663971999999987</v>
      </c>
      <c r="X98" s="673">
        <v>54.769117000000001</v>
      </c>
      <c r="Y98" s="673">
        <v>61.636362000000005</v>
      </c>
      <c r="Z98" s="673">
        <v>50.774750000000004</v>
      </c>
      <c r="AA98" s="673">
        <v>55.95423199999999</v>
      </c>
      <c r="AB98" s="673">
        <v>55.053664999999995</v>
      </c>
      <c r="AC98" s="673">
        <v>53.722870000000007</v>
      </c>
      <c r="AD98" s="673">
        <v>62.262770999999994</v>
      </c>
      <c r="AE98" s="673">
        <v>65.029078999999996</v>
      </c>
      <c r="AF98" s="673">
        <v>67.166975999999991</v>
      </c>
      <c r="AG98" s="673">
        <v>59.474653000000004</v>
      </c>
      <c r="AH98" s="673">
        <v>47.981142000000006</v>
      </c>
      <c r="AI98" s="673">
        <v>59.40328199999999</v>
      </c>
      <c r="AJ98" s="673">
        <v>70.570152999999991</v>
      </c>
      <c r="AK98" s="673">
        <v>61.812851999999999</v>
      </c>
      <c r="AL98" s="673">
        <v>55.105638000000006</v>
      </c>
      <c r="AM98" s="673">
        <v>63.392291000000007</v>
      </c>
      <c r="AN98" s="673">
        <v>67.024786999999989</v>
      </c>
      <c r="AO98" s="318">
        <v>86.988755000000012</v>
      </c>
      <c r="AP98" s="318">
        <v>75.777611999999991</v>
      </c>
      <c r="AQ98" s="318">
        <v>81.850595517587962</v>
      </c>
      <c r="AR98" s="318">
        <v>79.207020999999997</v>
      </c>
      <c r="AS98" s="318">
        <v>82.875877999999972</v>
      </c>
      <c r="AT98" s="318">
        <v>94.800204000000008</v>
      </c>
    </row>
    <row r="99" spans="1:46" s="120" customFormat="1" ht="14.1" customHeight="1" x14ac:dyDescent="0.25">
      <c r="A99" s="265" t="s">
        <v>691</v>
      </c>
      <c r="C99" s="269"/>
      <c r="D99" s="269"/>
      <c r="E99" s="269"/>
      <c r="F99" s="268" t="s">
        <v>692</v>
      </c>
      <c r="I99" s="294" t="s">
        <v>1028</v>
      </c>
      <c r="J99" s="318"/>
      <c r="K99" s="318"/>
      <c r="L99" s="318"/>
      <c r="M99" s="318"/>
      <c r="N99" s="318"/>
      <c r="O99" s="673">
        <v>104.95450900000003</v>
      </c>
      <c r="P99" s="673">
        <v>102.78825300000003</v>
      </c>
      <c r="Q99" s="673">
        <v>96.561732000000021</v>
      </c>
      <c r="R99" s="673">
        <v>101.09512199999998</v>
      </c>
      <c r="S99" s="673">
        <v>86.383021999999997</v>
      </c>
      <c r="T99" s="673">
        <v>73.535578000000001</v>
      </c>
      <c r="U99" s="673">
        <v>74.134</v>
      </c>
      <c r="V99" s="673">
        <v>66.136452999999989</v>
      </c>
      <c r="W99" s="673">
        <v>53.999045000000002</v>
      </c>
      <c r="X99" s="673">
        <v>60.310717999999987</v>
      </c>
      <c r="Y99" s="673">
        <v>61.163347000000002</v>
      </c>
      <c r="Z99" s="673">
        <v>65.456755000000015</v>
      </c>
      <c r="AA99" s="673">
        <v>65.094520000000017</v>
      </c>
      <c r="AB99" s="673">
        <v>60.450913</v>
      </c>
      <c r="AC99" s="673">
        <v>54.750592999999988</v>
      </c>
      <c r="AD99" s="673">
        <v>48.196694999999998</v>
      </c>
      <c r="AE99" s="673">
        <v>56.483807000000013</v>
      </c>
      <c r="AF99" s="673">
        <v>35.354820000000004</v>
      </c>
      <c r="AG99" s="673">
        <v>39.966234</v>
      </c>
      <c r="AH99" s="673">
        <v>46.322290000000002</v>
      </c>
      <c r="AI99" s="673">
        <v>50.361298000000005</v>
      </c>
      <c r="AJ99" s="673">
        <v>58.493974000000009</v>
      </c>
      <c r="AK99" s="673">
        <v>50.21017100000001</v>
      </c>
      <c r="AL99" s="673">
        <v>49.352209999999999</v>
      </c>
      <c r="AM99" s="673">
        <v>48.815792000000002</v>
      </c>
      <c r="AN99" s="673">
        <v>58.080904000000011</v>
      </c>
      <c r="AO99" s="318">
        <v>59.861674999999991</v>
      </c>
      <c r="AP99" s="318">
        <v>63.430934000000001</v>
      </c>
      <c r="AQ99" s="318">
        <v>68.403793999999991</v>
      </c>
      <c r="AR99" s="318">
        <v>58.61498611678833</v>
      </c>
      <c r="AS99" s="318">
        <v>65.030404000000004</v>
      </c>
      <c r="AT99" s="318">
        <v>62.122092483221479</v>
      </c>
    </row>
    <row r="100" spans="1:46" s="120" customFormat="1" ht="14.1" customHeight="1" x14ac:dyDescent="0.25">
      <c r="A100" s="268" t="s">
        <v>693</v>
      </c>
      <c r="C100" s="269"/>
      <c r="D100" s="269"/>
      <c r="E100" s="269"/>
      <c r="F100" s="268" t="s">
        <v>694</v>
      </c>
      <c r="I100" s="294" t="s">
        <v>1011</v>
      </c>
      <c r="J100" s="318"/>
      <c r="K100" s="318"/>
      <c r="L100" s="318"/>
      <c r="M100" s="318"/>
      <c r="N100" s="318"/>
      <c r="O100" s="673">
        <v>22.263999999999996</v>
      </c>
      <c r="P100" s="673">
        <v>20.273007999999997</v>
      </c>
      <c r="Q100" s="673">
        <v>19.304998999999995</v>
      </c>
      <c r="R100" s="673">
        <v>22.823023999999997</v>
      </c>
      <c r="S100" s="673">
        <v>20.220003999999999</v>
      </c>
      <c r="T100" s="673">
        <v>21.533991</v>
      </c>
      <c r="U100" s="673">
        <v>1.514</v>
      </c>
      <c r="V100" s="673">
        <v>1.5849939999999998</v>
      </c>
      <c r="W100" s="673">
        <v>3.7869999999999999</v>
      </c>
      <c r="X100" s="673">
        <v>5.6535010000000003</v>
      </c>
      <c r="Y100" s="673">
        <v>19.259</v>
      </c>
      <c r="Z100" s="673">
        <v>0</v>
      </c>
      <c r="AA100" s="673">
        <v>0.34792000000000001</v>
      </c>
      <c r="AB100" s="673">
        <v>1.1612499999999999</v>
      </c>
      <c r="AC100" s="673">
        <v>6.702</v>
      </c>
      <c r="AD100" s="673">
        <v>1.514</v>
      </c>
      <c r="AE100" s="673">
        <v>1.47</v>
      </c>
      <c r="AF100" s="673">
        <v>3.0375000000000001</v>
      </c>
      <c r="AG100" s="673">
        <v>7.3044499999999992</v>
      </c>
      <c r="AH100" s="673">
        <v>2.2915000000000001</v>
      </c>
      <c r="AI100" s="673">
        <v>2.7650000000000001</v>
      </c>
      <c r="AJ100" s="673">
        <v>2.4350000000000001</v>
      </c>
      <c r="AK100" s="673">
        <v>2.7669700000000002</v>
      </c>
      <c r="AL100" s="673">
        <v>3.2292749999999995</v>
      </c>
      <c r="AM100" s="673">
        <v>2.3983020000000002</v>
      </c>
      <c r="AN100" s="673">
        <v>1.98878</v>
      </c>
      <c r="AO100" s="318">
        <v>1.7812000000000001</v>
      </c>
      <c r="AP100" s="318">
        <v>2.6568500000000004</v>
      </c>
      <c r="AQ100" s="318">
        <v>2.3512999999999997</v>
      </c>
      <c r="AR100" s="318">
        <v>2.606576</v>
      </c>
      <c r="AS100" s="318">
        <v>2.0888149999999999</v>
      </c>
      <c r="AT100" s="318">
        <v>2.03024</v>
      </c>
    </row>
    <row r="101" spans="1:46" s="120" customFormat="1" ht="14.1" customHeight="1" x14ac:dyDescent="0.25">
      <c r="A101" s="275" t="s">
        <v>11</v>
      </c>
      <c r="C101" s="269"/>
      <c r="D101" s="269"/>
      <c r="E101" s="269"/>
      <c r="F101" s="268" t="s">
        <v>15</v>
      </c>
      <c r="I101" s="294" t="s">
        <v>13</v>
      </c>
      <c r="J101" s="318"/>
      <c r="K101" s="318"/>
      <c r="L101" s="318"/>
      <c r="M101" s="318"/>
      <c r="N101" s="318"/>
      <c r="O101" s="673">
        <v>0</v>
      </c>
      <c r="P101" s="673">
        <v>0</v>
      </c>
      <c r="Q101" s="673">
        <v>0</v>
      </c>
      <c r="R101" s="673">
        <v>0</v>
      </c>
      <c r="S101" s="673">
        <v>0</v>
      </c>
      <c r="T101" s="673">
        <v>0</v>
      </c>
      <c r="U101" s="673">
        <v>0</v>
      </c>
      <c r="V101" s="673">
        <v>13.874001999999999</v>
      </c>
      <c r="W101" s="673">
        <v>10.334000000000001</v>
      </c>
      <c r="X101" s="673">
        <v>8.5115300000000005</v>
      </c>
      <c r="Y101" s="673">
        <v>8.5547000000000004</v>
      </c>
      <c r="Z101" s="673">
        <v>0</v>
      </c>
      <c r="AA101" s="673">
        <v>17.776024</v>
      </c>
      <c r="AB101" s="673">
        <v>17.891994999999998</v>
      </c>
      <c r="AC101" s="673">
        <v>9.629999999999999</v>
      </c>
      <c r="AD101" s="673">
        <v>11.19698</v>
      </c>
      <c r="AE101" s="673">
        <v>15.442002999999998</v>
      </c>
      <c r="AF101" s="673">
        <v>11.870975</v>
      </c>
      <c r="AG101" s="673">
        <v>13.107025</v>
      </c>
      <c r="AH101" s="673">
        <v>11.209992</v>
      </c>
      <c r="AI101" s="673">
        <v>11.655479999999999</v>
      </c>
      <c r="AJ101" s="673">
        <v>10.892925000000002</v>
      </c>
      <c r="AK101" s="673">
        <v>6.8265989999999999</v>
      </c>
      <c r="AL101" s="673">
        <v>6.9551639999999999</v>
      </c>
      <c r="AM101" s="673">
        <v>6.527474999999999</v>
      </c>
      <c r="AN101" s="673">
        <v>6.5390989999999993</v>
      </c>
      <c r="AO101" s="318">
        <v>6.2759999999999998</v>
      </c>
      <c r="AP101" s="318">
        <v>5.6552360000000004</v>
      </c>
      <c r="AQ101" s="318">
        <v>6.3670799999999996</v>
      </c>
      <c r="AR101" s="318">
        <v>6.6180000000000003</v>
      </c>
      <c r="AS101" s="318">
        <v>6.702</v>
      </c>
      <c r="AT101" s="318">
        <v>7.1960600000000001</v>
      </c>
    </row>
    <row r="102" spans="1:46" s="120" customFormat="1" ht="14.1" customHeight="1" x14ac:dyDescent="0.25">
      <c r="A102" s="275" t="s">
        <v>12</v>
      </c>
      <c r="C102" s="269"/>
      <c r="D102" s="269"/>
      <c r="E102" s="269"/>
      <c r="F102" s="268" t="s">
        <v>16</v>
      </c>
      <c r="I102" s="294" t="s">
        <v>14</v>
      </c>
      <c r="J102" s="318"/>
      <c r="K102" s="318"/>
      <c r="L102" s="318"/>
      <c r="M102" s="318"/>
      <c r="N102" s="318"/>
      <c r="O102" s="673">
        <v>0</v>
      </c>
      <c r="P102" s="673">
        <v>0</v>
      </c>
      <c r="Q102" s="673">
        <v>0</v>
      </c>
      <c r="R102" s="673">
        <v>0</v>
      </c>
      <c r="S102" s="673">
        <v>0</v>
      </c>
      <c r="T102" s="673">
        <v>0</v>
      </c>
      <c r="U102" s="673">
        <v>0</v>
      </c>
      <c r="V102" s="673">
        <v>0</v>
      </c>
      <c r="W102" s="673">
        <v>0</v>
      </c>
      <c r="X102" s="673">
        <v>0</v>
      </c>
      <c r="Y102" s="673">
        <v>0</v>
      </c>
      <c r="Z102" s="673">
        <v>0</v>
      </c>
      <c r="AA102" s="673">
        <v>0</v>
      </c>
      <c r="AB102" s="673">
        <v>0</v>
      </c>
      <c r="AC102" s="673">
        <v>0</v>
      </c>
      <c r="AD102" s="673">
        <v>0</v>
      </c>
      <c r="AE102" s="673">
        <v>0</v>
      </c>
      <c r="AF102" s="673">
        <v>0</v>
      </c>
      <c r="AG102" s="673">
        <v>0</v>
      </c>
      <c r="AH102" s="673">
        <v>85.618560000000002</v>
      </c>
      <c r="AI102" s="673">
        <v>84.201754999999991</v>
      </c>
      <c r="AJ102" s="673">
        <v>91.213827999999992</v>
      </c>
      <c r="AK102" s="673">
        <v>76.228449999999995</v>
      </c>
      <c r="AL102" s="673">
        <v>73.20574000000002</v>
      </c>
      <c r="AM102" s="673">
        <v>78.596869999999996</v>
      </c>
      <c r="AN102" s="673">
        <v>78.020820000000001</v>
      </c>
      <c r="AO102" s="318">
        <v>47.357619999999997</v>
      </c>
      <c r="AP102" s="318">
        <v>69.906800000000004</v>
      </c>
      <c r="AQ102" s="318">
        <v>57.536329999999992</v>
      </c>
      <c r="AR102" s="318">
        <v>61.014019999999988</v>
      </c>
      <c r="AS102" s="318">
        <v>62.022193999999985</v>
      </c>
      <c r="AT102" s="318">
        <v>60.578467000000003</v>
      </c>
    </row>
    <row r="103" spans="1:46" s="120" customFormat="1" ht="14.1" customHeight="1" x14ac:dyDescent="0.25">
      <c r="A103" s="268" t="s">
        <v>695</v>
      </c>
      <c r="C103" s="269"/>
      <c r="D103" s="269"/>
      <c r="E103" s="269"/>
      <c r="F103" s="268" t="s">
        <v>696</v>
      </c>
      <c r="I103" s="294" t="s">
        <v>1029</v>
      </c>
      <c r="J103" s="318"/>
      <c r="K103" s="318"/>
      <c r="L103" s="318"/>
      <c r="M103" s="318"/>
      <c r="N103" s="318"/>
      <c r="O103" s="673">
        <v>427.92965899999973</v>
      </c>
      <c r="P103" s="673">
        <v>359.70397200000008</v>
      </c>
      <c r="Q103" s="673">
        <v>363.72519899999992</v>
      </c>
      <c r="R103" s="673">
        <v>334.06877700000001</v>
      </c>
      <c r="S103" s="673">
        <v>283.18624999999986</v>
      </c>
      <c r="T103" s="673">
        <v>250.74323100000004</v>
      </c>
      <c r="U103" s="673">
        <v>278.39599999999996</v>
      </c>
      <c r="V103" s="673">
        <v>274.42460599999993</v>
      </c>
      <c r="W103" s="673">
        <v>264.59549099999992</v>
      </c>
      <c r="X103" s="673">
        <v>289.65139800000009</v>
      </c>
      <c r="Y103" s="673">
        <v>290.19065099999995</v>
      </c>
      <c r="Z103" s="673">
        <v>277.37425099999996</v>
      </c>
      <c r="AA103" s="673">
        <v>289.41507100000013</v>
      </c>
      <c r="AB103" s="673">
        <v>306.48312699999991</v>
      </c>
      <c r="AC103" s="673">
        <v>300.21499799999998</v>
      </c>
      <c r="AD103" s="673">
        <v>200.15336700000009</v>
      </c>
      <c r="AE103" s="673">
        <v>228.22963200000001</v>
      </c>
      <c r="AF103" s="673">
        <v>226.26013400000002</v>
      </c>
      <c r="AG103" s="673">
        <v>203.29005000000004</v>
      </c>
      <c r="AH103" s="673">
        <v>194.09821600000001</v>
      </c>
      <c r="AI103" s="673">
        <v>166.66035299999996</v>
      </c>
      <c r="AJ103" s="673">
        <v>182.11946299999997</v>
      </c>
      <c r="AK103" s="673">
        <v>195.34222700000004</v>
      </c>
      <c r="AL103" s="673">
        <v>199.94873599999991</v>
      </c>
      <c r="AM103" s="673">
        <v>213.26705300000006</v>
      </c>
      <c r="AN103" s="673">
        <v>204.10957400000001</v>
      </c>
      <c r="AO103" s="318">
        <v>225.63464600000003</v>
      </c>
      <c r="AP103" s="318">
        <v>223.025262</v>
      </c>
      <c r="AQ103" s="318">
        <v>208.33890700000006</v>
      </c>
      <c r="AR103" s="318">
        <v>199.95808600000001</v>
      </c>
      <c r="AS103" s="318">
        <v>196.97278199999997</v>
      </c>
      <c r="AT103" s="318">
        <v>214.5616279999999</v>
      </c>
    </row>
    <row r="104" spans="1:46" s="120" customFormat="1" ht="14.1" customHeight="1" x14ac:dyDescent="0.25">
      <c r="A104" s="265" t="s">
        <v>697</v>
      </c>
      <c r="C104" s="269"/>
      <c r="D104" s="269"/>
      <c r="E104" s="268"/>
      <c r="F104" s="268" t="s">
        <v>698</v>
      </c>
      <c r="I104" s="294" t="s">
        <v>1030</v>
      </c>
      <c r="J104" s="314"/>
      <c r="K104" s="314"/>
      <c r="L104" s="314"/>
      <c r="M104" s="314"/>
      <c r="N104" s="314"/>
      <c r="O104" s="666"/>
      <c r="P104" s="666"/>
      <c r="Q104" s="666"/>
      <c r="R104" s="666"/>
      <c r="S104" s="666"/>
      <c r="T104" s="666"/>
      <c r="U104" s="666"/>
      <c r="V104" s="666"/>
      <c r="W104" s="666"/>
      <c r="X104" s="666"/>
      <c r="Y104" s="666"/>
      <c r="Z104" s="666"/>
      <c r="AA104" s="666"/>
      <c r="AB104" s="666"/>
      <c r="AC104" s="666"/>
      <c r="AD104" s="666"/>
      <c r="AE104" s="666"/>
      <c r="AF104" s="666"/>
      <c r="AG104" s="666"/>
      <c r="AH104" s="666"/>
      <c r="AI104" s="666"/>
      <c r="AJ104" s="666"/>
      <c r="AK104" s="666"/>
      <c r="AL104" s="666"/>
      <c r="AM104" s="666"/>
      <c r="AN104" s="666"/>
      <c r="AO104" s="314"/>
      <c r="AP104" s="314"/>
      <c r="AQ104" s="314"/>
      <c r="AR104" s="314"/>
      <c r="AS104" s="314"/>
      <c r="AT104" s="314"/>
    </row>
    <row r="105" spans="1:46" s="120" customFormat="1" ht="14.1" customHeight="1" x14ac:dyDescent="0.25">
      <c r="A105" s="269" t="s">
        <v>443</v>
      </c>
      <c r="B105" s="269"/>
      <c r="C105" s="269"/>
      <c r="D105" s="269"/>
      <c r="E105" s="269" t="s">
        <v>444</v>
      </c>
      <c r="F105" s="268"/>
      <c r="I105" s="294" t="s">
        <v>1031</v>
      </c>
      <c r="J105" s="314"/>
      <c r="K105" s="314"/>
      <c r="L105" s="314"/>
      <c r="M105" s="314"/>
      <c r="N105" s="314"/>
      <c r="O105" s="666"/>
      <c r="P105" s="666"/>
      <c r="Q105" s="666"/>
      <c r="R105" s="666"/>
      <c r="S105" s="666"/>
      <c r="T105" s="666"/>
      <c r="U105" s="666"/>
      <c r="V105" s="666"/>
      <c r="W105" s="666"/>
      <c r="X105" s="666"/>
      <c r="Y105" s="666"/>
      <c r="Z105" s="666"/>
      <c r="AA105" s="666"/>
      <c r="AB105" s="666"/>
      <c r="AC105" s="666"/>
      <c r="AD105" s="666"/>
      <c r="AE105" s="666"/>
      <c r="AF105" s="666"/>
      <c r="AG105" s="666"/>
      <c r="AH105" s="666"/>
      <c r="AI105" s="666"/>
      <c r="AJ105" s="666"/>
      <c r="AK105" s="666"/>
      <c r="AL105" s="666"/>
      <c r="AM105" s="666"/>
      <c r="AN105" s="666"/>
      <c r="AO105" s="314"/>
      <c r="AP105" s="314"/>
      <c r="AQ105" s="314"/>
      <c r="AR105" s="314"/>
      <c r="AS105" s="314"/>
      <c r="AT105" s="314"/>
    </row>
    <row r="106" spans="1:46" s="120" customFormat="1" ht="14.1" customHeight="1" x14ac:dyDescent="0.25">
      <c r="A106" s="269" t="s">
        <v>445</v>
      </c>
      <c r="B106" s="269"/>
      <c r="C106" s="269"/>
      <c r="D106" s="269"/>
      <c r="E106" s="269"/>
      <c r="F106" s="268" t="s">
        <v>446</v>
      </c>
      <c r="I106" s="294" t="s">
        <v>1032</v>
      </c>
      <c r="J106" s="318"/>
      <c r="K106" s="318"/>
      <c r="L106" s="318"/>
      <c r="M106" s="318"/>
      <c r="N106" s="318"/>
      <c r="O106" s="673">
        <v>3160.2952420000015</v>
      </c>
      <c r="P106" s="673">
        <v>2665.3327710000003</v>
      </c>
      <c r="Q106" s="673">
        <v>2647.7782460000008</v>
      </c>
      <c r="R106" s="673">
        <v>2805.781637</v>
      </c>
      <c r="S106" s="673">
        <v>3108.8202869999991</v>
      </c>
      <c r="T106" s="673">
        <v>2841.1591850000004</v>
      </c>
      <c r="U106" s="673">
        <v>3326.3989999999999</v>
      </c>
      <c r="V106" s="673">
        <v>3360.22154</v>
      </c>
      <c r="W106" s="673">
        <v>3599.9247280000004</v>
      </c>
      <c r="X106" s="673">
        <v>3874.7398109999986</v>
      </c>
      <c r="Y106" s="673">
        <v>3766.3351860000016</v>
      </c>
      <c r="Z106" s="673">
        <v>3971.6902010000003</v>
      </c>
      <c r="AA106" s="673">
        <v>3979.7140919999993</v>
      </c>
      <c r="AB106" s="673">
        <v>3947.3254810000003</v>
      </c>
      <c r="AC106" s="673">
        <v>4383.4364020000012</v>
      </c>
      <c r="AD106" s="673">
        <v>4810.6145049999986</v>
      </c>
      <c r="AE106" s="673">
        <v>3801.1840199999997</v>
      </c>
      <c r="AF106" s="673">
        <v>4081.4723290000006</v>
      </c>
      <c r="AG106" s="673">
        <v>4049.4885449999988</v>
      </c>
      <c r="AH106" s="673">
        <v>4798.0540620000002</v>
      </c>
      <c r="AI106" s="673">
        <v>4312.7110399999983</v>
      </c>
      <c r="AJ106" s="673">
        <v>3864.1184169999983</v>
      </c>
      <c r="AK106" s="673">
        <v>4046.4111630000002</v>
      </c>
      <c r="AL106" s="673">
        <v>3772.8587709999993</v>
      </c>
      <c r="AM106" s="673">
        <v>4865.5018299999992</v>
      </c>
      <c r="AN106" s="673">
        <v>4832.6990630000018</v>
      </c>
      <c r="AO106" s="318">
        <v>5233.5425430000005</v>
      </c>
      <c r="AP106" s="318">
        <v>5163.4636680000003</v>
      </c>
      <c r="AQ106" s="318">
        <v>4768.5925429999998</v>
      </c>
      <c r="AR106" s="318">
        <v>5000.5601210000032</v>
      </c>
      <c r="AS106" s="318">
        <v>4312.8941240000004</v>
      </c>
      <c r="AT106" s="318">
        <v>4754.3812039999984</v>
      </c>
    </row>
    <row r="107" spans="1:46" s="120" customFormat="1" ht="14.1" customHeight="1" x14ac:dyDescent="0.25">
      <c r="A107" s="269" t="s">
        <v>447</v>
      </c>
      <c r="B107" s="269"/>
      <c r="C107" s="269"/>
      <c r="D107" s="269"/>
      <c r="E107" s="269"/>
      <c r="F107" s="268" t="s">
        <v>448</v>
      </c>
      <c r="I107" s="294" t="s">
        <v>1033</v>
      </c>
      <c r="J107" s="318"/>
      <c r="K107" s="318"/>
      <c r="L107" s="318"/>
      <c r="M107" s="318"/>
      <c r="N107" s="318"/>
      <c r="O107" s="673">
        <v>301.24603000000013</v>
      </c>
      <c r="P107" s="673">
        <v>318.256058</v>
      </c>
      <c r="Q107" s="673">
        <v>313.64895199999995</v>
      </c>
      <c r="R107" s="673">
        <v>323.57103099999995</v>
      </c>
      <c r="S107" s="673">
        <v>326.20101799999998</v>
      </c>
      <c r="T107" s="673">
        <v>330.75306000000006</v>
      </c>
      <c r="U107" s="673">
        <v>375.827</v>
      </c>
      <c r="V107" s="673">
        <v>448.07706100000001</v>
      </c>
      <c r="W107" s="673">
        <v>438.36188700000002</v>
      </c>
      <c r="X107" s="673">
        <v>403.81735699999996</v>
      </c>
      <c r="Y107" s="673">
        <v>416.49120299999998</v>
      </c>
      <c r="Z107" s="673">
        <v>547.79820600000005</v>
      </c>
      <c r="AA107" s="673">
        <v>511.74727599999994</v>
      </c>
      <c r="AB107" s="673">
        <v>573.11302600000022</v>
      </c>
      <c r="AC107" s="673">
        <v>546.58101999999997</v>
      </c>
      <c r="AD107" s="673">
        <v>474.94628500000005</v>
      </c>
      <c r="AE107" s="673">
        <v>634.86450599999966</v>
      </c>
      <c r="AF107" s="673">
        <v>558.80636900000013</v>
      </c>
      <c r="AG107" s="673">
        <v>670.16173000000003</v>
      </c>
      <c r="AH107" s="673">
        <v>563.56603999999982</v>
      </c>
      <c r="AI107" s="673">
        <v>664.97557999999992</v>
      </c>
      <c r="AJ107" s="673">
        <v>719.217986</v>
      </c>
      <c r="AK107" s="673">
        <v>748.49705100000006</v>
      </c>
      <c r="AL107" s="673">
        <v>753.99840799999993</v>
      </c>
      <c r="AM107" s="673">
        <v>778.63741199999981</v>
      </c>
      <c r="AN107" s="673">
        <v>703.96245500000009</v>
      </c>
      <c r="AO107" s="318">
        <v>630.40661199999988</v>
      </c>
      <c r="AP107" s="318">
        <v>634.4855327142858</v>
      </c>
      <c r="AQ107" s="318">
        <v>643.60788700000012</v>
      </c>
      <c r="AR107" s="318">
        <v>739.63238650477399</v>
      </c>
      <c r="AS107" s="318">
        <v>794.85001699999998</v>
      </c>
      <c r="AT107" s="318">
        <v>746.37988328443475</v>
      </c>
    </row>
    <row r="108" spans="1:46" s="120" customFormat="1" ht="14.1" customHeight="1" x14ac:dyDescent="0.25">
      <c r="A108" s="268" t="s">
        <v>699</v>
      </c>
      <c r="C108" s="269"/>
      <c r="D108" s="269"/>
      <c r="E108" s="269"/>
      <c r="F108" s="268" t="s">
        <v>700</v>
      </c>
      <c r="I108" s="294" t="s">
        <v>1034</v>
      </c>
      <c r="J108" s="318"/>
      <c r="K108" s="318"/>
      <c r="L108" s="318"/>
      <c r="M108" s="318"/>
      <c r="N108" s="318"/>
      <c r="O108" s="673">
        <v>28.979034000000002</v>
      </c>
      <c r="P108" s="673">
        <v>18.019988000000009</v>
      </c>
      <c r="Q108" s="673">
        <v>15.004998999999996</v>
      </c>
      <c r="R108" s="673">
        <v>12.103997999999999</v>
      </c>
      <c r="S108" s="673">
        <v>12.707003999999998</v>
      </c>
      <c r="T108" s="673">
        <v>10.921019999999999</v>
      </c>
      <c r="U108" s="673">
        <v>13.200999999999999</v>
      </c>
      <c r="V108" s="673">
        <v>9.3610019999999992</v>
      </c>
      <c r="W108" s="673">
        <v>8.3070060000000012</v>
      </c>
      <c r="X108" s="673">
        <v>8.1078900000000012</v>
      </c>
      <c r="Y108" s="673">
        <v>4.6603160000000008</v>
      </c>
      <c r="Z108" s="673">
        <v>0</v>
      </c>
      <c r="AA108" s="673">
        <v>4.2885010000000001</v>
      </c>
      <c r="AB108" s="673">
        <v>4.0149010000000001</v>
      </c>
      <c r="AC108" s="673">
        <v>3.7969799999999996</v>
      </c>
      <c r="AD108" s="673">
        <v>10.234657</v>
      </c>
      <c r="AE108" s="673">
        <v>4.006924999999999</v>
      </c>
      <c r="AF108" s="673">
        <v>2.6287989999999999</v>
      </c>
      <c r="AG108" s="673">
        <v>1.972</v>
      </c>
      <c r="AH108" s="673">
        <v>1.00366</v>
      </c>
      <c r="AI108" s="673">
        <v>1.2979779999999996</v>
      </c>
      <c r="AJ108" s="673">
        <v>0.97885899999999992</v>
      </c>
      <c r="AK108" s="673">
        <v>0.80172399999999988</v>
      </c>
      <c r="AL108" s="673">
        <v>0.46850000000000003</v>
      </c>
      <c r="AM108" s="673">
        <v>0.50749999999999995</v>
      </c>
      <c r="AN108" s="673">
        <v>0.55300000000000005</v>
      </c>
      <c r="AO108" s="318">
        <v>0.45500000000000002</v>
      </c>
      <c r="AP108" s="318">
        <v>0.39400000000000002</v>
      </c>
      <c r="AQ108" s="318">
        <v>0.04</v>
      </c>
      <c r="AR108" s="318">
        <v>0.03</v>
      </c>
      <c r="AS108" s="318">
        <v>0.01</v>
      </c>
      <c r="AT108" s="318">
        <v>4.4999999999999998E-2</v>
      </c>
    </row>
    <row r="109" spans="1:46" s="120" customFormat="1" ht="14.1" customHeight="1" x14ac:dyDescent="0.25">
      <c r="A109" s="269" t="s">
        <v>449</v>
      </c>
      <c r="B109" s="269"/>
      <c r="C109" s="269"/>
      <c r="D109" s="269"/>
      <c r="E109" s="269"/>
      <c r="F109" s="268" t="s">
        <v>450</v>
      </c>
      <c r="I109" s="294" t="s">
        <v>1035</v>
      </c>
      <c r="J109" s="318"/>
      <c r="K109" s="318"/>
      <c r="L109" s="318"/>
      <c r="M109" s="318"/>
      <c r="N109" s="318"/>
      <c r="O109" s="673">
        <v>947.20490100000006</v>
      </c>
      <c r="P109" s="673">
        <v>915.5372460000001</v>
      </c>
      <c r="Q109" s="673">
        <v>864.91241099999979</v>
      </c>
      <c r="R109" s="673">
        <v>852.82553499999949</v>
      </c>
      <c r="S109" s="673">
        <v>877.32068699999991</v>
      </c>
      <c r="T109" s="673">
        <v>860.23437399999989</v>
      </c>
      <c r="U109" s="673">
        <v>967.8599999999999</v>
      </c>
      <c r="V109" s="673">
        <v>984.80432200000007</v>
      </c>
      <c r="W109" s="673">
        <v>1019.9811220000001</v>
      </c>
      <c r="X109" s="673">
        <v>1149.8145059999999</v>
      </c>
      <c r="Y109" s="673">
        <v>1067.9968560000002</v>
      </c>
      <c r="Z109" s="673">
        <v>1037.9574970000001</v>
      </c>
      <c r="AA109" s="673">
        <v>1101.7782770000001</v>
      </c>
      <c r="AB109" s="673">
        <v>1071.1885510000002</v>
      </c>
      <c r="AC109" s="673">
        <v>1071.1537000000001</v>
      </c>
      <c r="AD109" s="673">
        <v>1086.718423</v>
      </c>
      <c r="AE109" s="673">
        <v>1087.9154120000001</v>
      </c>
      <c r="AF109" s="673">
        <v>1183.1563609999998</v>
      </c>
      <c r="AG109" s="673">
        <v>1038.6756640000003</v>
      </c>
      <c r="AH109" s="673">
        <v>984.7822239999997</v>
      </c>
      <c r="AI109" s="673">
        <v>926.69363699999974</v>
      </c>
      <c r="AJ109" s="673">
        <v>871.99463100000003</v>
      </c>
      <c r="AK109" s="673">
        <v>882.8673299999997</v>
      </c>
      <c r="AL109" s="673">
        <v>856.95727699999998</v>
      </c>
      <c r="AM109" s="673">
        <v>750.61103999999989</v>
      </c>
      <c r="AN109" s="673">
        <v>692.05202200000008</v>
      </c>
      <c r="AO109" s="318">
        <v>649.7661959999997</v>
      </c>
      <c r="AP109" s="318">
        <v>655.67348599999991</v>
      </c>
      <c r="AQ109" s="318">
        <v>664.35294400000009</v>
      </c>
      <c r="AR109" s="318">
        <v>660.18886900000007</v>
      </c>
      <c r="AS109" s="318">
        <v>610.98032599999999</v>
      </c>
      <c r="AT109" s="318">
        <v>652.60344199999997</v>
      </c>
    </row>
    <row r="110" spans="1:46" s="120" customFormat="1" ht="14.1" customHeight="1" x14ac:dyDescent="0.25">
      <c r="A110" s="269" t="s">
        <v>451</v>
      </c>
      <c r="B110" s="269"/>
      <c r="C110" s="269"/>
      <c r="D110" s="269"/>
      <c r="E110" s="269"/>
      <c r="F110" s="268" t="s">
        <v>452</v>
      </c>
      <c r="I110" s="294" t="s">
        <v>1036</v>
      </c>
      <c r="J110" s="318"/>
      <c r="K110" s="318"/>
      <c r="L110" s="318"/>
      <c r="M110" s="318"/>
      <c r="N110" s="318"/>
      <c r="O110" s="673">
        <v>815.65804799999978</v>
      </c>
      <c r="P110" s="673">
        <v>684.65612899999985</v>
      </c>
      <c r="Q110" s="673">
        <v>647.91846899999996</v>
      </c>
      <c r="R110" s="673">
        <v>604.56085800000005</v>
      </c>
      <c r="S110" s="673">
        <v>584.87910000000034</v>
      </c>
      <c r="T110" s="673">
        <v>729.99404399999992</v>
      </c>
      <c r="U110" s="673">
        <v>651.41999999999996</v>
      </c>
      <c r="V110" s="673">
        <v>673.43691799999988</v>
      </c>
      <c r="W110" s="673">
        <v>760.237574</v>
      </c>
      <c r="X110" s="673">
        <v>712.09837200000004</v>
      </c>
      <c r="Y110" s="673">
        <v>717.42239599999982</v>
      </c>
      <c r="Z110" s="673">
        <v>664.59334399999989</v>
      </c>
      <c r="AA110" s="673">
        <v>622.54500899999994</v>
      </c>
      <c r="AB110" s="673">
        <v>733.04545200000018</v>
      </c>
      <c r="AC110" s="673">
        <v>816.20767799999965</v>
      </c>
      <c r="AD110" s="673">
        <v>719.61870300000021</v>
      </c>
      <c r="AE110" s="673">
        <v>730.90264200000001</v>
      </c>
      <c r="AF110" s="673">
        <v>790.93827299999987</v>
      </c>
      <c r="AG110" s="673">
        <v>701.60381099999972</v>
      </c>
      <c r="AH110" s="673">
        <v>851.97435400000006</v>
      </c>
      <c r="AI110" s="673">
        <v>782.43027599999982</v>
      </c>
      <c r="AJ110" s="673">
        <v>766.29939600000023</v>
      </c>
      <c r="AK110" s="673">
        <v>871.32046100000025</v>
      </c>
      <c r="AL110" s="673">
        <v>869.49480000000028</v>
      </c>
      <c r="AM110" s="673">
        <v>923.32518800000025</v>
      </c>
      <c r="AN110" s="673">
        <v>1039.646504</v>
      </c>
      <c r="AO110" s="318">
        <v>1092.1479990000003</v>
      </c>
      <c r="AP110" s="318">
        <v>1113.8684913636366</v>
      </c>
      <c r="AQ110" s="318">
        <v>1092.4084909999999</v>
      </c>
      <c r="AR110" s="318">
        <v>1200.0870779999993</v>
      </c>
      <c r="AS110" s="318">
        <v>1234.8495019999998</v>
      </c>
      <c r="AT110" s="318">
        <v>1382.2612729999996</v>
      </c>
    </row>
    <row r="111" spans="1:46" s="120" customFormat="1" ht="14.1" customHeight="1" x14ac:dyDescent="0.25">
      <c r="A111" s="276" t="s">
        <v>431</v>
      </c>
      <c r="B111" s="264"/>
      <c r="C111" s="264"/>
      <c r="D111" s="264"/>
      <c r="F111" s="264" t="s">
        <v>432</v>
      </c>
      <c r="G111" s="264"/>
      <c r="H111" s="264"/>
      <c r="I111" s="293" t="s">
        <v>51</v>
      </c>
      <c r="J111" s="318"/>
      <c r="K111" s="318"/>
      <c r="L111" s="318"/>
      <c r="M111" s="318"/>
      <c r="N111" s="318"/>
      <c r="O111" s="673">
        <v>210.31022599999997</v>
      </c>
      <c r="P111" s="673">
        <v>185.79783800000001</v>
      </c>
      <c r="Q111" s="673">
        <v>222.10922800000003</v>
      </c>
      <c r="R111" s="673">
        <v>265.519453</v>
      </c>
      <c r="S111" s="673">
        <v>283.93853599999989</v>
      </c>
      <c r="T111" s="673">
        <v>290.78876099999985</v>
      </c>
      <c r="U111" s="673">
        <v>235.10300000000004</v>
      </c>
      <c r="V111" s="673">
        <v>279.79521599999987</v>
      </c>
      <c r="W111" s="673">
        <v>316.28929799999992</v>
      </c>
      <c r="X111" s="673">
        <v>384.13893299999989</v>
      </c>
      <c r="Y111" s="673">
        <v>349.76576299999988</v>
      </c>
      <c r="Z111" s="673">
        <v>320.43755200000004</v>
      </c>
      <c r="AA111" s="673">
        <v>283.9137859999999</v>
      </c>
      <c r="AB111" s="673">
        <v>267.7865670000001</v>
      </c>
      <c r="AC111" s="673">
        <v>336.12614899999988</v>
      </c>
      <c r="AD111" s="673">
        <v>324.86722199999997</v>
      </c>
      <c r="AE111" s="673">
        <v>333.35146100000003</v>
      </c>
      <c r="AF111" s="673">
        <v>274.80244499999992</v>
      </c>
      <c r="AG111" s="673">
        <v>290.36380699999995</v>
      </c>
      <c r="AH111" s="673">
        <v>266.76945400000005</v>
      </c>
      <c r="AI111" s="673">
        <v>281.46369099999998</v>
      </c>
      <c r="AJ111" s="673">
        <v>262.72900500000003</v>
      </c>
      <c r="AK111" s="673">
        <v>290.8447220000001</v>
      </c>
      <c r="AL111" s="673">
        <v>312.49190800000002</v>
      </c>
      <c r="AM111" s="673">
        <v>292.11546600000008</v>
      </c>
      <c r="AN111" s="673">
        <v>399.24186499999996</v>
      </c>
      <c r="AO111" s="318">
        <v>377.59290100000004</v>
      </c>
      <c r="AP111" s="318">
        <v>360.32648600000022</v>
      </c>
      <c r="AQ111" s="318">
        <v>344.72126999999995</v>
      </c>
      <c r="AR111" s="318">
        <v>351.965394</v>
      </c>
      <c r="AS111" s="318">
        <v>272.54671800000006</v>
      </c>
      <c r="AT111" s="318">
        <v>360.60839300000009</v>
      </c>
    </row>
    <row r="112" spans="1:46" s="120" customFormat="1" ht="14.1" customHeight="1" x14ac:dyDescent="0.25">
      <c r="A112" s="268" t="s">
        <v>701</v>
      </c>
      <c r="C112" s="269"/>
      <c r="D112" s="269"/>
      <c r="E112" s="269"/>
      <c r="F112" s="268" t="s">
        <v>702</v>
      </c>
      <c r="I112" s="294" t="s">
        <v>1037</v>
      </c>
      <c r="J112" s="314"/>
      <c r="K112" s="314"/>
      <c r="L112" s="314"/>
      <c r="M112" s="314"/>
      <c r="N112" s="314"/>
      <c r="O112" s="666"/>
      <c r="P112" s="666"/>
      <c r="Q112" s="666"/>
      <c r="R112" s="666"/>
      <c r="S112" s="666"/>
      <c r="T112" s="666"/>
      <c r="U112" s="666"/>
      <c r="V112" s="666"/>
      <c r="W112" s="666"/>
      <c r="X112" s="666"/>
      <c r="Y112" s="666"/>
      <c r="Z112" s="666"/>
      <c r="AA112" s="666"/>
      <c r="AB112" s="666"/>
      <c r="AC112" s="666"/>
      <c r="AD112" s="666"/>
      <c r="AE112" s="666"/>
      <c r="AF112" s="666"/>
      <c r="AG112" s="666"/>
      <c r="AH112" s="666"/>
      <c r="AI112" s="666"/>
      <c r="AJ112" s="666"/>
      <c r="AK112" s="666"/>
      <c r="AL112" s="666"/>
      <c r="AM112" s="666"/>
      <c r="AN112" s="666"/>
      <c r="AO112" s="314"/>
      <c r="AP112" s="314"/>
      <c r="AQ112" s="314"/>
      <c r="AR112" s="314"/>
      <c r="AS112" s="314"/>
      <c r="AT112" s="314"/>
    </row>
    <row r="113" spans="1:46" s="120" customFormat="1" ht="14.1" customHeight="1" x14ac:dyDescent="0.25">
      <c r="A113" s="268" t="s">
        <v>703</v>
      </c>
      <c r="C113" s="269"/>
      <c r="D113" s="269"/>
      <c r="E113" s="269"/>
      <c r="G113" s="268" t="s">
        <v>704</v>
      </c>
      <c r="H113" s="268"/>
      <c r="I113" s="292" t="s">
        <v>1038</v>
      </c>
      <c r="J113" s="318"/>
      <c r="K113" s="318"/>
      <c r="L113" s="318"/>
      <c r="M113" s="318"/>
      <c r="N113" s="318"/>
      <c r="O113" s="673">
        <v>152.54193099999998</v>
      </c>
      <c r="P113" s="673">
        <v>139.66372200000004</v>
      </c>
      <c r="Q113" s="673">
        <v>135.74968200000001</v>
      </c>
      <c r="R113" s="673">
        <v>136.74424800000003</v>
      </c>
      <c r="S113" s="673">
        <v>117.79195600000004</v>
      </c>
      <c r="T113" s="673">
        <v>131.09790599999999</v>
      </c>
      <c r="U113" s="673">
        <v>133.57499999999996</v>
      </c>
      <c r="V113" s="673">
        <v>146.59492299999999</v>
      </c>
      <c r="W113" s="673">
        <v>157.23909200000003</v>
      </c>
      <c r="X113" s="673">
        <v>149.26805799999997</v>
      </c>
      <c r="Y113" s="673">
        <v>154.92540500000004</v>
      </c>
      <c r="Z113" s="673">
        <v>147.85861500000001</v>
      </c>
      <c r="AA113" s="673">
        <v>154.41159500000006</v>
      </c>
      <c r="AB113" s="673">
        <v>175.62795599999995</v>
      </c>
      <c r="AC113" s="673">
        <v>176.87382100000005</v>
      </c>
      <c r="AD113" s="673">
        <v>163.78424800000002</v>
      </c>
      <c r="AE113" s="673">
        <v>167.99057500000006</v>
      </c>
      <c r="AF113" s="673">
        <v>179.82546600000006</v>
      </c>
      <c r="AG113" s="673">
        <v>198.76750299999995</v>
      </c>
      <c r="AH113" s="673">
        <v>207.26957399999995</v>
      </c>
      <c r="AI113" s="673">
        <v>190.19622200000001</v>
      </c>
      <c r="AJ113" s="673">
        <v>215.76846600000002</v>
      </c>
      <c r="AK113" s="673">
        <v>246.138994</v>
      </c>
      <c r="AL113" s="673">
        <v>206.295852</v>
      </c>
      <c r="AM113" s="673">
        <v>209.05526700000007</v>
      </c>
      <c r="AN113" s="673">
        <v>244.59536400000002</v>
      </c>
      <c r="AO113" s="318">
        <v>241.01935499999999</v>
      </c>
      <c r="AP113" s="318">
        <v>225.93106400000002</v>
      </c>
      <c r="AQ113" s="318">
        <v>238.30530900000002</v>
      </c>
      <c r="AR113" s="318">
        <v>245.10970699999996</v>
      </c>
      <c r="AS113" s="318">
        <v>282.17778500000003</v>
      </c>
      <c r="AT113" s="318">
        <v>265.61959525766872</v>
      </c>
    </row>
    <row r="114" spans="1:46" s="120" customFormat="1" ht="14.1" customHeight="1" x14ac:dyDescent="0.25">
      <c r="A114" s="268" t="s">
        <v>705</v>
      </c>
      <c r="C114" s="269"/>
      <c r="D114" s="269"/>
      <c r="E114" s="269"/>
      <c r="G114" s="268" t="s">
        <v>706</v>
      </c>
      <c r="H114" s="268"/>
      <c r="I114" s="292" t="s">
        <v>1098</v>
      </c>
      <c r="J114" s="314"/>
      <c r="K114" s="314"/>
      <c r="L114" s="314"/>
      <c r="M114" s="314"/>
      <c r="N114" s="314"/>
      <c r="O114" s="666"/>
      <c r="P114" s="666"/>
      <c r="Q114" s="666"/>
      <c r="R114" s="666"/>
      <c r="S114" s="666"/>
      <c r="T114" s="666"/>
      <c r="U114" s="666"/>
      <c r="V114" s="666"/>
      <c r="W114" s="666"/>
      <c r="X114" s="666"/>
      <c r="Y114" s="666"/>
      <c r="Z114" s="666"/>
      <c r="AA114" s="666"/>
      <c r="AB114" s="666"/>
      <c r="AC114" s="666"/>
      <c r="AD114" s="666"/>
      <c r="AE114" s="666"/>
      <c r="AF114" s="666"/>
      <c r="AG114" s="666"/>
      <c r="AH114" s="666"/>
      <c r="AI114" s="666"/>
      <c r="AJ114" s="666"/>
      <c r="AK114" s="666"/>
      <c r="AL114" s="666"/>
      <c r="AM114" s="666"/>
      <c r="AN114" s="666"/>
      <c r="AO114" s="314"/>
      <c r="AP114" s="314"/>
      <c r="AQ114" s="314"/>
      <c r="AR114" s="314"/>
      <c r="AS114" s="314"/>
      <c r="AT114" s="314"/>
    </row>
    <row r="115" spans="1:46" s="120" customFormat="1" ht="14.1" customHeight="1" x14ac:dyDescent="0.25">
      <c r="A115" s="268" t="s">
        <v>707</v>
      </c>
      <c r="C115" s="269"/>
      <c r="D115" s="269"/>
      <c r="E115" s="269"/>
      <c r="G115" s="268" t="s">
        <v>708</v>
      </c>
      <c r="H115" s="268"/>
      <c r="I115" s="292" t="s">
        <v>1099</v>
      </c>
      <c r="J115" s="318"/>
      <c r="K115" s="318"/>
      <c r="L115" s="318"/>
      <c r="M115" s="318"/>
      <c r="N115" s="318"/>
      <c r="O115" s="673">
        <v>266.178067</v>
      </c>
      <c r="P115" s="673">
        <v>252.96274400000004</v>
      </c>
      <c r="Q115" s="673">
        <v>258.76102700000007</v>
      </c>
      <c r="R115" s="673">
        <v>242.999009</v>
      </c>
      <c r="S115" s="673">
        <v>260.79706900000002</v>
      </c>
      <c r="T115" s="673">
        <v>264.53797499999996</v>
      </c>
      <c r="U115" s="673">
        <v>253.38900000000004</v>
      </c>
      <c r="V115" s="673">
        <v>30.187511000000001</v>
      </c>
      <c r="W115" s="673">
        <v>34.685976000000004</v>
      </c>
      <c r="X115" s="673">
        <v>39.498005000000013</v>
      </c>
      <c r="Y115" s="673">
        <v>38.17465099999999</v>
      </c>
      <c r="Z115" s="673">
        <v>0</v>
      </c>
      <c r="AA115" s="673">
        <v>32.796970999999999</v>
      </c>
      <c r="AB115" s="673">
        <v>41.069527000000008</v>
      </c>
      <c r="AC115" s="673">
        <v>45.210189999999997</v>
      </c>
      <c r="AD115" s="673">
        <v>42.199441999999991</v>
      </c>
      <c r="AE115" s="673">
        <v>43.048295999999993</v>
      </c>
      <c r="AF115" s="673">
        <v>56.862528999999995</v>
      </c>
      <c r="AG115" s="673">
        <v>44.219491999999995</v>
      </c>
      <c r="AH115" s="673">
        <v>43.516952999999994</v>
      </c>
      <c r="AI115" s="673">
        <v>53.811175000000013</v>
      </c>
      <c r="AJ115" s="673">
        <v>48.600022999999986</v>
      </c>
      <c r="AK115" s="673">
        <v>48.884670000000014</v>
      </c>
      <c r="AL115" s="673">
        <v>52.842364000000003</v>
      </c>
      <c r="AM115" s="673">
        <v>65.619534999999985</v>
      </c>
      <c r="AN115" s="673">
        <v>82.754480000000001</v>
      </c>
      <c r="AO115" s="318">
        <v>97.134631999999996</v>
      </c>
      <c r="AP115" s="318">
        <v>115.10997800000001</v>
      </c>
      <c r="AQ115" s="318">
        <v>121.32088899999999</v>
      </c>
      <c r="AR115" s="318">
        <v>129.098288</v>
      </c>
      <c r="AS115" s="318">
        <v>143.85260300000002</v>
      </c>
      <c r="AT115" s="318">
        <v>151.62879499999997</v>
      </c>
    </row>
    <row r="116" spans="1:46" s="120" customFormat="1" ht="14.1" customHeight="1" x14ac:dyDescent="0.25">
      <c r="A116" s="264" t="s">
        <v>709</v>
      </c>
      <c r="C116" s="269"/>
      <c r="D116" s="269"/>
      <c r="E116" s="269"/>
      <c r="F116" s="268"/>
      <c r="G116" s="264" t="s">
        <v>710</v>
      </c>
      <c r="H116" s="264"/>
      <c r="I116" s="293" t="s">
        <v>1039</v>
      </c>
      <c r="J116" s="318"/>
      <c r="K116" s="318"/>
      <c r="L116" s="318"/>
      <c r="M116" s="318"/>
      <c r="N116" s="318"/>
      <c r="O116" s="673">
        <v>0</v>
      </c>
      <c r="P116" s="673">
        <v>0</v>
      </c>
      <c r="Q116" s="673">
        <v>0</v>
      </c>
      <c r="R116" s="673">
        <v>0</v>
      </c>
      <c r="S116" s="673">
        <v>0</v>
      </c>
      <c r="T116" s="673">
        <v>0</v>
      </c>
      <c r="U116" s="673">
        <v>0</v>
      </c>
      <c r="V116" s="673">
        <v>281.42847500000005</v>
      </c>
      <c r="W116" s="673">
        <v>285.57902299999995</v>
      </c>
      <c r="X116" s="673">
        <v>304.76375399999989</v>
      </c>
      <c r="Y116" s="673">
        <v>296.9575989999999</v>
      </c>
      <c r="Z116" s="673">
        <v>262.99207799999999</v>
      </c>
      <c r="AA116" s="673">
        <v>301.7670930000001</v>
      </c>
      <c r="AB116" s="673">
        <v>303.45337799999987</v>
      </c>
      <c r="AC116" s="673">
        <v>303.53913000000017</v>
      </c>
      <c r="AD116" s="673">
        <v>298.95910000000003</v>
      </c>
      <c r="AE116" s="673">
        <v>334.03823200000011</v>
      </c>
      <c r="AF116" s="673">
        <v>316.73399400000017</v>
      </c>
      <c r="AG116" s="673">
        <v>346.93619400000011</v>
      </c>
      <c r="AH116" s="673">
        <v>362.77377100000001</v>
      </c>
      <c r="AI116" s="673">
        <v>366.49805300000008</v>
      </c>
      <c r="AJ116" s="673">
        <v>403.38190199999997</v>
      </c>
      <c r="AK116" s="673">
        <v>465.34909200000016</v>
      </c>
      <c r="AL116" s="673">
        <v>489.34958499999976</v>
      </c>
      <c r="AM116" s="673">
        <v>464.5133770000001</v>
      </c>
      <c r="AN116" s="673">
        <v>543.18561900000009</v>
      </c>
      <c r="AO116" s="318">
        <v>581.49237499999992</v>
      </c>
      <c r="AP116" s="318">
        <v>587.14684883926031</v>
      </c>
      <c r="AQ116" s="318">
        <v>596.32698300000027</v>
      </c>
      <c r="AR116" s="318">
        <v>605.51934200000005</v>
      </c>
      <c r="AS116" s="318">
        <v>631.27818799999977</v>
      </c>
      <c r="AT116" s="318">
        <v>638.76290992068198</v>
      </c>
    </row>
    <row r="117" spans="1:46" s="120" customFormat="1" ht="14.1" customHeight="1" x14ac:dyDescent="0.25">
      <c r="A117" s="264" t="s">
        <v>711</v>
      </c>
      <c r="C117" s="269"/>
      <c r="D117" s="269"/>
      <c r="E117" s="269"/>
      <c r="F117" s="268"/>
      <c r="G117" s="264" t="s">
        <v>712</v>
      </c>
      <c r="H117" s="264"/>
      <c r="I117" s="293" t="s">
        <v>1040</v>
      </c>
      <c r="J117" s="318"/>
      <c r="K117" s="318"/>
      <c r="L117" s="318"/>
      <c r="M117" s="318"/>
      <c r="N117" s="318"/>
      <c r="O117" s="673">
        <v>904.60946299999978</v>
      </c>
      <c r="P117" s="673">
        <v>735.19390700000031</v>
      </c>
      <c r="Q117" s="673">
        <v>758.841093</v>
      </c>
      <c r="R117" s="673">
        <v>737.1867390000001</v>
      </c>
      <c r="S117" s="673">
        <v>745.95532799999989</v>
      </c>
      <c r="T117" s="673">
        <v>793.00954200000012</v>
      </c>
      <c r="U117" s="673">
        <v>871.16399999999953</v>
      </c>
      <c r="V117" s="673">
        <v>954.12677300000018</v>
      </c>
      <c r="W117" s="673">
        <v>892.73117600000012</v>
      </c>
      <c r="X117" s="673">
        <v>1014.1714279999999</v>
      </c>
      <c r="Y117" s="673">
        <v>1023.4501510000003</v>
      </c>
      <c r="Z117" s="673">
        <v>979.14173399999959</v>
      </c>
      <c r="AA117" s="673">
        <v>1058.2004829999994</v>
      </c>
      <c r="AB117" s="673">
        <v>1057.6362999999999</v>
      </c>
      <c r="AC117" s="673">
        <v>1077.2215199999998</v>
      </c>
      <c r="AD117" s="673">
        <v>1063.6372109999998</v>
      </c>
      <c r="AE117" s="673">
        <v>1147.355812</v>
      </c>
      <c r="AF117" s="673">
        <v>1059.1888650000001</v>
      </c>
      <c r="AG117" s="673">
        <v>921.60495800000012</v>
      </c>
      <c r="AH117" s="673">
        <v>932.18927500000007</v>
      </c>
      <c r="AI117" s="673">
        <v>875.65696399999979</v>
      </c>
      <c r="AJ117" s="673">
        <v>921.09135500000014</v>
      </c>
      <c r="AK117" s="673">
        <v>972.63466900000049</v>
      </c>
      <c r="AL117" s="673">
        <v>1019.5728949999999</v>
      </c>
      <c r="AM117" s="673">
        <v>1132.8104839999999</v>
      </c>
      <c r="AN117" s="673">
        <v>1105.1430080000002</v>
      </c>
      <c r="AO117" s="318">
        <v>1175.6198750000001</v>
      </c>
      <c r="AP117" s="318">
        <v>1256.4404169999996</v>
      </c>
      <c r="AQ117" s="318">
        <v>1275.4674339999992</v>
      </c>
      <c r="AR117" s="318">
        <v>1402.4894069999996</v>
      </c>
      <c r="AS117" s="318">
        <v>1472.3666699999994</v>
      </c>
      <c r="AT117" s="318">
        <v>1518.4677063765278</v>
      </c>
    </row>
    <row r="118" spans="1:46" s="120" customFormat="1" ht="14.1" customHeight="1" x14ac:dyDescent="0.25">
      <c r="A118" s="268" t="s">
        <v>713</v>
      </c>
      <c r="C118" s="269"/>
      <c r="D118" s="269"/>
      <c r="E118" s="269"/>
      <c r="F118" s="268" t="s">
        <v>714</v>
      </c>
      <c r="I118" s="294" t="s">
        <v>1041</v>
      </c>
      <c r="J118" s="314"/>
      <c r="K118" s="314"/>
      <c r="L118" s="314"/>
      <c r="M118" s="314"/>
      <c r="N118" s="314"/>
      <c r="O118" s="666"/>
      <c r="P118" s="666"/>
      <c r="Q118" s="666"/>
      <c r="R118" s="666"/>
      <c r="S118" s="666"/>
      <c r="T118" s="666"/>
      <c r="U118" s="666"/>
      <c r="V118" s="666"/>
      <c r="W118" s="666"/>
      <c r="X118" s="666"/>
      <c r="Y118" s="666"/>
      <c r="Z118" s="666"/>
      <c r="AA118" s="666"/>
      <c r="AB118" s="666"/>
      <c r="AC118" s="666"/>
      <c r="AD118" s="666"/>
      <c r="AE118" s="666"/>
      <c r="AF118" s="666"/>
      <c r="AG118" s="666"/>
      <c r="AH118" s="666"/>
      <c r="AI118" s="666"/>
      <c r="AJ118" s="666"/>
      <c r="AK118" s="666"/>
      <c r="AL118" s="666"/>
      <c r="AM118" s="666"/>
      <c r="AN118" s="666"/>
      <c r="AO118" s="314"/>
      <c r="AP118" s="314"/>
      <c r="AQ118" s="314"/>
      <c r="AR118" s="314"/>
      <c r="AS118" s="314"/>
      <c r="AT118" s="314"/>
    </row>
    <row r="119" spans="1:46" s="120" customFormat="1" ht="14.1" customHeight="1" x14ac:dyDescent="0.25">
      <c r="A119" s="269" t="s">
        <v>453</v>
      </c>
      <c r="B119" s="269"/>
      <c r="C119" s="269"/>
      <c r="D119" s="269"/>
      <c r="E119" s="269" t="s">
        <v>511</v>
      </c>
      <c r="F119" s="268"/>
      <c r="I119" s="294" t="s">
        <v>1042</v>
      </c>
      <c r="J119" s="314"/>
      <c r="K119" s="314"/>
      <c r="L119" s="314"/>
      <c r="M119" s="314"/>
      <c r="N119" s="314"/>
      <c r="O119" s="666"/>
      <c r="P119" s="666"/>
      <c r="Q119" s="666"/>
      <c r="R119" s="666"/>
      <c r="S119" s="666"/>
      <c r="T119" s="666"/>
      <c r="U119" s="666"/>
      <c r="V119" s="666"/>
      <c r="W119" s="666"/>
      <c r="X119" s="666"/>
      <c r="Y119" s="666"/>
      <c r="Z119" s="666"/>
      <c r="AA119" s="666"/>
      <c r="AB119" s="666"/>
      <c r="AC119" s="666"/>
      <c r="AD119" s="666"/>
      <c r="AE119" s="666"/>
      <c r="AF119" s="666"/>
      <c r="AG119" s="666"/>
      <c r="AH119" s="666"/>
      <c r="AI119" s="666"/>
      <c r="AJ119" s="666"/>
      <c r="AK119" s="666"/>
      <c r="AL119" s="666"/>
      <c r="AM119" s="666"/>
      <c r="AN119" s="666"/>
      <c r="AO119" s="314"/>
      <c r="AP119" s="314"/>
      <c r="AQ119" s="314"/>
      <c r="AR119" s="314"/>
      <c r="AS119" s="314"/>
      <c r="AT119" s="314"/>
    </row>
    <row r="120" spans="1:46" s="120" customFormat="1" ht="14.1" customHeight="1" x14ac:dyDescent="0.25">
      <c r="A120" s="264" t="s">
        <v>715</v>
      </c>
      <c r="C120" s="269"/>
      <c r="D120" s="269"/>
      <c r="E120" s="269"/>
      <c r="F120" s="264" t="s">
        <v>716</v>
      </c>
      <c r="I120" s="294" t="s">
        <v>1043</v>
      </c>
      <c r="J120" s="314"/>
      <c r="K120" s="314"/>
      <c r="L120" s="314"/>
      <c r="M120" s="314"/>
      <c r="N120" s="314"/>
      <c r="O120" s="666"/>
      <c r="P120" s="666"/>
      <c r="Q120" s="666"/>
      <c r="R120" s="666"/>
      <c r="S120" s="666"/>
      <c r="T120" s="666"/>
      <c r="U120" s="666"/>
      <c r="V120" s="666"/>
      <c r="W120" s="666"/>
      <c r="X120" s="666"/>
      <c r="Y120" s="666"/>
      <c r="Z120" s="666"/>
      <c r="AA120" s="666"/>
      <c r="AB120" s="666"/>
      <c r="AC120" s="666"/>
      <c r="AD120" s="666"/>
      <c r="AE120" s="666"/>
      <c r="AF120" s="666"/>
      <c r="AG120" s="666"/>
      <c r="AH120" s="666"/>
      <c r="AI120" s="666"/>
      <c r="AJ120" s="666"/>
      <c r="AK120" s="666"/>
      <c r="AL120" s="666"/>
      <c r="AM120" s="666"/>
      <c r="AN120" s="666"/>
      <c r="AO120" s="314"/>
      <c r="AP120" s="314"/>
      <c r="AQ120" s="314"/>
      <c r="AR120" s="314"/>
      <c r="AS120" s="314"/>
      <c r="AT120" s="314"/>
    </row>
    <row r="121" spans="1:46" s="120" customFormat="1" ht="14.1" customHeight="1" x14ac:dyDescent="0.25">
      <c r="A121" s="264" t="s">
        <v>717</v>
      </c>
      <c r="C121" s="269"/>
      <c r="D121" s="269"/>
      <c r="E121" s="269"/>
      <c r="F121" s="264" t="s">
        <v>718</v>
      </c>
      <c r="I121" s="294" t="s">
        <v>997</v>
      </c>
      <c r="J121" s="318"/>
      <c r="K121" s="318"/>
      <c r="L121" s="318"/>
      <c r="M121" s="318"/>
      <c r="N121" s="318"/>
      <c r="O121" s="673">
        <v>20.272039999999997</v>
      </c>
      <c r="P121" s="673">
        <v>17.872707999999999</v>
      </c>
      <c r="Q121" s="673">
        <v>25.11399599999999</v>
      </c>
      <c r="R121" s="673">
        <v>20.185960999999999</v>
      </c>
      <c r="S121" s="673">
        <v>16.509986999999999</v>
      </c>
      <c r="T121" s="673">
        <v>14.532003000000001</v>
      </c>
      <c r="U121" s="673">
        <v>22.209000000000007</v>
      </c>
      <c r="V121" s="673">
        <v>27.574517000000004</v>
      </c>
      <c r="W121" s="673">
        <v>23.288488000000001</v>
      </c>
      <c r="X121" s="673">
        <v>16.113167999999998</v>
      </c>
      <c r="Y121" s="673">
        <v>25.331984000000006</v>
      </c>
      <c r="Z121" s="673">
        <v>0</v>
      </c>
      <c r="AA121" s="673">
        <v>99.327854000000002</v>
      </c>
      <c r="AB121" s="673">
        <v>92.551152999999999</v>
      </c>
      <c r="AC121" s="673">
        <v>63.399641999999993</v>
      </c>
      <c r="AD121" s="673">
        <v>100.50838899999999</v>
      </c>
      <c r="AE121" s="673">
        <v>98.276011000000011</v>
      </c>
      <c r="AF121" s="673">
        <v>86.495146000000005</v>
      </c>
      <c r="AG121" s="673">
        <v>101.557081</v>
      </c>
      <c r="AH121" s="673">
        <v>11.784940000000001</v>
      </c>
      <c r="AI121" s="673">
        <v>7.234</v>
      </c>
      <c r="AJ121" s="673">
        <v>11.63395</v>
      </c>
      <c r="AK121" s="673">
        <v>5.9560829999999996</v>
      </c>
      <c r="AL121" s="673">
        <v>7.4579129999999996</v>
      </c>
      <c r="AM121" s="673">
        <v>7.039123</v>
      </c>
      <c r="AN121" s="673">
        <v>8.8451190000000004</v>
      </c>
      <c r="AO121" s="318">
        <v>9.9838870000000028</v>
      </c>
      <c r="AP121" s="318">
        <v>6.8358689999999989</v>
      </c>
      <c r="AQ121" s="318">
        <v>8.1772340000000003</v>
      </c>
      <c r="AR121" s="318">
        <v>8.1830560000000006</v>
      </c>
      <c r="AS121" s="318">
        <v>7.4905710000000001</v>
      </c>
      <c r="AT121" s="318">
        <v>6.8216819999999991</v>
      </c>
    </row>
    <row r="122" spans="1:46" s="120" customFormat="1" ht="14.1" customHeight="1" x14ac:dyDescent="0.25">
      <c r="A122" s="269" t="s">
        <v>454</v>
      </c>
      <c r="B122" s="269"/>
      <c r="C122" s="269"/>
      <c r="D122" s="269"/>
      <c r="E122" s="269"/>
      <c r="F122" s="268" t="s">
        <v>455</v>
      </c>
      <c r="I122" s="294" t="s">
        <v>1044</v>
      </c>
      <c r="J122" s="318"/>
      <c r="K122" s="318"/>
      <c r="L122" s="318"/>
      <c r="M122" s="318"/>
      <c r="N122" s="318"/>
      <c r="O122" s="673">
        <v>252.22814999999994</v>
      </c>
      <c r="P122" s="673">
        <v>267.53488499999986</v>
      </c>
      <c r="Q122" s="673">
        <v>312.63003800000001</v>
      </c>
      <c r="R122" s="673">
        <v>293.59398900000008</v>
      </c>
      <c r="S122" s="673">
        <v>287.71102799999994</v>
      </c>
      <c r="T122" s="673">
        <v>304.59159699999998</v>
      </c>
      <c r="U122" s="673">
        <v>301.541</v>
      </c>
      <c r="V122" s="673">
        <v>356.69501000000002</v>
      </c>
      <c r="W122" s="673">
        <v>333.26695799999993</v>
      </c>
      <c r="X122" s="673">
        <v>400.55956100000003</v>
      </c>
      <c r="Y122" s="673">
        <v>425.35532099999995</v>
      </c>
      <c r="Z122" s="673">
        <v>383.37892099999999</v>
      </c>
      <c r="AA122" s="673">
        <v>436.77543199999991</v>
      </c>
      <c r="AB122" s="673">
        <v>448.34988099999998</v>
      </c>
      <c r="AC122" s="673">
        <v>446.16824000000014</v>
      </c>
      <c r="AD122" s="673">
        <v>478.42739000000006</v>
      </c>
      <c r="AE122" s="673">
        <v>489.18840799999998</v>
      </c>
      <c r="AF122" s="673">
        <v>426.07360200000005</v>
      </c>
      <c r="AG122" s="673">
        <v>414.498696</v>
      </c>
      <c r="AH122" s="673">
        <v>419.66120200000017</v>
      </c>
      <c r="AI122" s="673">
        <v>424.30848999999995</v>
      </c>
      <c r="AJ122" s="673">
        <v>400.62924600000008</v>
      </c>
      <c r="AK122" s="673">
        <v>370.56904500000002</v>
      </c>
      <c r="AL122" s="673">
        <v>372.73568900000004</v>
      </c>
      <c r="AM122" s="673">
        <v>376.911655</v>
      </c>
      <c r="AN122" s="673">
        <v>410.87782599999991</v>
      </c>
      <c r="AO122" s="318">
        <v>404.97662899999995</v>
      </c>
      <c r="AP122" s="318">
        <v>386.13468599999999</v>
      </c>
      <c r="AQ122" s="318">
        <v>382.40615599999995</v>
      </c>
      <c r="AR122" s="318">
        <v>382.29673200000008</v>
      </c>
      <c r="AS122" s="318">
        <v>390.94210300000015</v>
      </c>
      <c r="AT122" s="318">
        <v>426.89631700000012</v>
      </c>
    </row>
    <row r="123" spans="1:46" s="120" customFormat="1" ht="14.1" customHeight="1" x14ac:dyDescent="0.25">
      <c r="A123" s="268" t="s">
        <v>719</v>
      </c>
      <c r="C123" s="269"/>
      <c r="D123" s="269"/>
      <c r="E123" s="269"/>
      <c r="F123" s="268" t="s">
        <v>720</v>
      </c>
      <c r="I123" s="294" t="s">
        <v>1045</v>
      </c>
      <c r="J123" s="318"/>
      <c r="K123" s="318"/>
      <c r="L123" s="318"/>
      <c r="M123" s="318"/>
      <c r="N123" s="318"/>
      <c r="O123" s="673">
        <v>213.22174000000004</v>
      </c>
      <c r="P123" s="673">
        <v>251.57787600000003</v>
      </c>
      <c r="Q123" s="673">
        <v>227.00256699999994</v>
      </c>
      <c r="R123" s="673">
        <v>206.33707099999992</v>
      </c>
      <c r="S123" s="673">
        <v>210.71477999999996</v>
      </c>
      <c r="T123" s="673">
        <v>173.58621499999995</v>
      </c>
      <c r="U123" s="673">
        <v>212.91999999999996</v>
      </c>
      <c r="V123" s="673">
        <v>204.08555200000012</v>
      </c>
      <c r="W123" s="673">
        <v>169.68478700000003</v>
      </c>
      <c r="X123" s="673">
        <v>178.07291499999999</v>
      </c>
      <c r="Y123" s="673">
        <v>162.83024299999994</v>
      </c>
      <c r="Z123" s="673">
        <v>183.01543499999997</v>
      </c>
      <c r="AA123" s="673">
        <v>194.72905899999995</v>
      </c>
      <c r="AB123" s="673">
        <v>170.16660599999994</v>
      </c>
      <c r="AC123" s="673">
        <v>165.59778800000001</v>
      </c>
      <c r="AD123" s="673">
        <v>136.45945300000002</v>
      </c>
      <c r="AE123" s="673">
        <v>145.25133700000006</v>
      </c>
      <c r="AF123" s="673">
        <v>147.85139700000005</v>
      </c>
      <c r="AG123" s="673">
        <v>132.78077599999997</v>
      </c>
      <c r="AH123" s="673">
        <v>154.5865060000001</v>
      </c>
      <c r="AI123" s="673">
        <v>136.55717600000003</v>
      </c>
      <c r="AJ123" s="673">
        <v>140.75889099999995</v>
      </c>
      <c r="AK123" s="673">
        <v>154.32216300000002</v>
      </c>
      <c r="AL123" s="673">
        <v>188.83965499999999</v>
      </c>
      <c r="AM123" s="673">
        <v>177.42186999999998</v>
      </c>
      <c r="AN123" s="673">
        <v>178.197529</v>
      </c>
      <c r="AO123" s="318">
        <v>210.14945420338987</v>
      </c>
      <c r="AP123" s="318">
        <v>274.713731</v>
      </c>
      <c r="AQ123" s="318">
        <v>273.47081700000007</v>
      </c>
      <c r="AR123" s="318">
        <v>271.16096499999998</v>
      </c>
      <c r="AS123" s="318">
        <v>268.99451402564102</v>
      </c>
      <c r="AT123" s="318">
        <v>315.71890864705887</v>
      </c>
    </row>
    <row r="124" spans="1:46" s="120" customFormat="1" ht="14.1" customHeight="1" x14ac:dyDescent="0.25">
      <c r="A124" s="265" t="s">
        <v>721</v>
      </c>
      <c r="C124" s="269"/>
      <c r="D124" s="269"/>
      <c r="E124" s="269"/>
      <c r="F124" s="265" t="s">
        <v>722</v>
      </c>
      <c r="I124" s="294" t="s">
        <v>1046</v>
      </c>
      <c r="J124" s="318"/>
      <c r="K124" s="318"/>
      <c r="L124" s="318"/>
      <c r="M124" s="318"/>
      <c r="N124" s="318"/>
      <c r="O124" s="673">
        <v>1100.8512940000001</v>
      </c>
      <c r="P124" s="673">
        <v>1019.270683</v>
      </c>
      <c r="Q124" s="673">
        <v>1020.1020599999999</v>
      </c>
      <c r="R124" s="673">
        <v>884.5393509999999</v>
      </c>
      <c r="S124" s="673">
        <v>1008.5513240000001</v>
      </c>
      <c r="T124" s="673">
        <v>977.1794789999999</v>
      </c>
      <c r="U124" s="673">
        <v>967.14000000000021</v>
      </c>
      <c r="V124" s="673">
        <v>932.37647499999957</v>
      </c>
      <c r="W124" s="673">
        <v>970.27488100000005</v>
      </c>
      <c r="X124" s="673">
        <v>981.34872099999995</v>
      </c>
      <c r="Y124" s="673">
        <v>959.7289820000002</v>
      </c>
      <c r="Z124" s="673">
        <v>991.51796599999989</v>
      </c>
      <c r="AA124" s="673">
        <v>1034.205473</v>
      </c>
      <c r="AB124" s="673">
        <v>936.84148100000004</v>
      </c>
      <c r="AC124" s="673">
        <v>1030.4730979999999</v>
      </c>
      <c r="AD124" s="673">
        <v>1006.074971</v>
      </c>
      <c r="AE124" s="673">
        <v>1099.5530240000001</v>
      </c>
      <c r="AF124" s="673">
        <v>1183.240755</v>
      </c>
      <c r="AG124" s="673">
        <v>1058.7169590000001</v>
      </c>
      <c r="AH124" s="673">
        <v>1256.283469</v>
      </c>
      <c r="AI124" s="673">
        <v>1105.1322530000002</v>
      </c>
      <c r="AJ124" s="673">
        <v>1307.5318659999996</v>
      </c>
      <c r="AK124" s="673">
        <v>1169.7188099999996</v>
      </c>
      <c r="AL124" s="673">
        <v>1214.4985300000001</v>
      </c>
      <c r="AM124" s="673">
        <v>1364.6960469999997</v>
      </c>
      <c r="AN124" s="673">
        <v>1229.8381510000004</v>
      </c>
      <c r="AO124" s="318">
        <v>1384.0984740000004</v>
      </c>
      <c r="AP124" s="318">
        <v>1299.5395300000002</v>
      </c>
      <c r="AQ124" s="318">
        <v>1272.925480000001</v>
      </c>
      <c r="AR124" s="318">
        <v>1443.1838270000001</v>
      </c>
      <c r="AS124" s="318">
        <v>1299.7227680000001</v>
      </c>
      <c r="AT124" s="318">
        <v>1453.4141370000002</v>
      </c>
    </row>
    <row r="125" spans="1:46" s="120" customFormat="1" ht="14.1" customHeight="1" x14ac:dyDescent="0.25">
      <c r="A125" s="275" t="s">
        <v>1100</v>
      </c>
      <c r="C125" s="269"/>
      <c r="D125" s="269"/>
      <c r="E125" s="269"/>
      <c r="F125" s="265" t="s">
        <v>110</v>
      </c>
      <c r="I125" s="292" t="s">
        <v>80</v>
      </c>
      <c r="J125" s="318"/>
      <c r="K125" s="318"/>
      <c r="L125" s="318"/>
      <c r="M125" s="318"/>
      <c r="N125" s="318"/>
      <c r="O125" s="673">
        <v>34.773001999999998</v>
      </c>
      <c r="P125" s="673">
        <v>28.653425000000002</v>
      </c>
      <c r="Q125" s="673">
        <v>25.022338000000005</v>
      </c>
      <c r="R125" s="673">
        <v>25.069232999999993</v>
      </c>
      <c r="S125" s="673">
        <v>24.692997999999999</v>
      </c>
      <c r="T125" s="673">
        <v>22.797997000000002</v>
      </c>
      <c r="U125" s="673">
        <v>35.222000000000008</v>
      </c>
      <c r="V125" s="673">
        <v>40.071042999999996</v>
      </c>
      <c r="W125" s="673">
        <v>40.818738999999994</v>
      </c>
      <c r="X125" s="673">
        <v>29.557966999999998</v>
      </c>
      <c r="Y125" s="673">
        <v>36.969049000000005</v>
      </c>
      <c r="Z125" s="673">
        <v>0</v>
      </c>
      <c r="AA125" s="673">
        <v>27.522438999999995</v>
      </c>
      <c r="AB125" s="673">
        <v>25.556822999999998</v>
      </c>
      <c r="AC125" s="673">
        <v>23.748886999999989</v>
      </c>
      <c r="AD125" s="673">
        <v>24.242026999999997</v>
      </c>
      <c r="AE125" s="673">
        <v>29.256927999999988</v>
      </c>
      <c r="AF125" s="673">
        <v>34.277396000000003</v>
      </c>
      <c r="AG125" s="673">
        <v>30.945357999999992</v>
      </c>
      <c r="AH125" s="673">
        <v>32.615702999999996</v>
      </c>
      <c r="AI125" s="673">
        <v>32.387889999999999</v>
      </c>
      <c r="AJ125" s="673">
        <v>22.171796999999994</v>
      </c>
      <c r="AK125" s="673">
        <v>21.196002999999994</v>
      </c>
      <c r="AL125" s="673">
        <v>19.308820999999998</v>
      </c>
      <c r="AM125" s="673">
        <v>18.642588999999994</v>
      </c>
      <c r="AN125" s="673">
        <v>17.806235999999998</v>
      </c>
      <c r="AO125" s="318">
        <v>18.651015599999994</v>
      </c>
      <c r="AP125" s="318">
        <v>17.323669897360343</v>
      </c>
      <c r="AQ125" s="318">
        <v>15.168549000000001</v>
      </c>
      <c r="AR125" s="318">
        <v>15.781170000000003</v>
      </c>
      <c r="AS125" s="318">
        <v>19.795917000000003</v>
      </c>
      <c r="AT125" s="318">
        <v>12.064013999999998</v>
      </c>
    </row>
    <row r="126" spans="1:46" s="120" customFormat="1" ht="14.1" customHeight="1" x14ac:dyDescent="0.25">
      <c r="A126" s="265" t="s">
        <v>723</v>
      </c>
      <c r="C126" s="269"/>
      <c r="D126" s="269"/>
      <c r="E126" s="269"/>
      <c r="F126" s="265" t="s">
        <v>724</v>
      </c>
      <c r="I126" s="294" t="s">
        <v>1047</v>
      </c>
      <c r="J126" s="314"/>
      <c r="K126" s="314"/>
      <c r="L126" s="314"/>
      <c r="M126" s="314"/>
      <c r="N126" s="314"/>
      <c r="O126" s="666"/>
      <c r="P126" s="666"/>
      <c r="Q126" s="666"/>
      <c r="R126" s="666"/>
      <c r="S126" s="666"/>
      <c r="T126" s="666"/>
      <c r="U126" s="666"/>
      <c r="V126" s="666"/>
      <c r="W126" s="666"/>
      <c r="X126" s="666"/>
      <c r="Y126" s="666"/>
      <c r="Z126" s="666"/>
      <c r="AA126" s="666"/>
      <c r="AB126" s="666"/>
      <c r="AC126" s="666"/>
      <c r="AD126" s="666"/>
      <c r="AE126" s="666"/>
      <c r="AF126" s="666"/>
      <c r="AG126" s="666"/>
      <c r="AH126" s="666"/>
      <c r="AI126" s="666"/>
      <c r="AJ126" s="666"/>
      <c r="AK126" s="666"/>
      <c r="AL126" s="666"/>
      <c r="AM126" s="666"/>
      <c r="AN126" s="666"/>
      <c r="AO126" s="314"/>
      <c r="AP126" s="314"/>
      <c r="AQ126" s="314"/>
      <c r="AR126" s="314"/>
      <c r="AS126" s="314"/>
      <c r="AT126" s="314"/>
    </row>
    <row r="127" spans="1:46" s="120" customFormat="1" ht="14.1" customHeight="1" x14ac:dyDescent="0.25">
      <c r="A127" s="265" t="s">
        <v>725</v>
      </c>
      <c r="C127" s="269"/>
      <c r="D127" s="269"/>
      <c r="E127" s="269"/>
      <c r="F127" s="265" t="s">
        <v>726</v>
      </c>
      <c r="I127" s="294" t="s">
        <v>81</v>
      </c>
      <c r="J127" s="318"/>
      <c r="K127" s="318"/>
      <c r="L127" s="318"/>
      <c r="M127" s="318"/>
      <c r="N127" s="318"/>
      <c r="O127" s="673">
        <v>20.654000000000003</v>
      </c>
      <c r="P127" s="673">
        <v>20.730174999999992</v>
      </c>
      <c r="Q127" s="673">
        <v>21.649000000000004</v>
      </c>
      <c r="R127" s="673">
        <v>20.012002000000006</v>
      </c>
      <c r="S127" s="673">
        <v>11.556008</v>
      </c>
      <c r="T127" s="673">
        <v>12.458005000000004</v>
      </c>
      <c r="U127" s="673">
        <v>0</v>
      </c>
      <c r="V127" s="673">
        <v>11.707996</v>
      </c>
      <c r="W127" s="673">
        <v>18.883016000000001</v>
      </c>
      <c r="X127" s="673">
        <v>15.486950999999999</v>
      </c>
      <c r="Y127" s="673">
        <v>19.191465000000004</v>
      </c>
      <c r="Z127" s="673">
        <v>0</v>
      </c>
      <c r="AA127" s="673">
        <v>18.121988000000002</v>
      </c>
      <c r="AB127" s="673">
        <v>24.788067999999999</v>
      </c>
      <c r="AC127" s="673">
        <v>21.765788000000004</v>
      </c>
      <c r="AD127" s="673">
        <v>22.671504000000009</v>
      </c>
      <c r="AE127" s="673">
        <v>23.743818999999998</v>
      </c>
      <c r="AF127" s="673">
        <v>23.135044999999998</v>
      </c>
      <c r="AG127" s="673">
        <v>26.55535999999999</v>
      </c>
      <c r="AH127" s="673">
        <v>24.699982999999996</v>
      </c>
      <c r="AI127" s="673">
        <v>23.656665</v>
      </c>
      <c r="AJ127" s="673">
        <v>27.801801000000001</v>
      </c>
      <c r="AK127" s="673">
        <v>30.096497000000003</v>
      </c>
      <c r="AL127" s="673">
        <v>33.034166999999997</v>
      </c>
      <c r="AM127" s="673">
        <v>42.636500000000012</v>
      </c>
      <c r="AN127" s="673">
        <v>44.118550000000006</v>
      </c>
      <c r="AO127" s="318">
        <v>67.605999999999995</v>
      </c>
      <c r="AP127" s="318">
        <v>50.146646999999994</v>
      </c>
      <c r="AQ127" s="318">
        <v>58.349099999999993</v>
      </c>
      <c r="AR127" s="318">
        <v>60.516800000000011</v>
      </c>
      <c r="AS127" s="318">
        <v>50.704300000000011</v>
      </c>
      <c r="AT127" s="318">
        <v>55.439040000000006</v>
      </c>
    </row>
    <row r="128" spans="1:46" s="120" customFormat="1" ht="14.1" customHeight="1" x14ac:dyDescent="0.25">
      <c r="A128" s="265" t="s">
        <v>727</v>
      </c>
      <c r="C128" s="269"/>
      <c r="D128" s="269"/>
      <c r="E128" s="269"/>
      <c r="F128" s="265" t="s">
        <v>728</v>
      </c>
      <c r="I128" s="294" t="s">
        <v>1048</v>
      </c>
      <c r="J128" s="314"/>
      <c r="K128" s="314"/>
      <c r="L128" s="314"/>
      <c r="M128" s="314"/>
      <c r="N128" s="314"/>
      <c r="O128" s="666"/>
      <c r="P128" s="666"/>
      <c r="Q128" s="666"/>
      <c r="R128" s="666"/>
      <c r="S128" s="666"/>
      <c r="T128" s="666"/>
      <c r="U128" s="666"/>
      <c r="V128" s="666"/>
      <c r="W128" s="666"/>
      <c r="X128" s="666"/>
      <c r="Y128" s="666"/>
      <c r="Z128" s="666"/>
      <c r="AA128" s="666"/>
      <c r="AB128" s="666"/>
      <c r="AC128" s="666"/>
      <c r="AD128" s="666"/>
      <c r="AE128" s="666"/>
      <c r="AF128" s="666"/>
      <c r="AG128" s="666"/>
      <c r="AH128" s="666"/>
      <c r="AI128" s="666"/>
      <c r="AJ128" s="666"/>
      <c r="AK128" s="666"/>
      <c r="AL128" s="666"/>
      <c r="AM128" s="666"/>
      <c r="AN128" s="666"/>
      <c r="AO128" s="314"/>
      <c r="AP128" s="314"/>
      <c r="AQ128" s="314"/>
      <c r="AR128" s="314"/>
      <c r="AS128" s="314"/>
      <c r="AT128" s="314"/>
    </row>
    <row r="129" spans="1:46" s="120" customFormat="1" ht="14.1" customHeight="1" x14ac:dyDescent="0.25">
      <c r="A129" s="265" t="s">
        <v>729</v>
      </c>
      <c r="C129" s="269"/>
      <c r="D129" s="269"/>
      <c r="E129" s="269"/>
      <c r="F129" s="265" t="s">
        <v>730</v>
      </c>
      <c r="I129" s="294" t="s">
        <v>1049</v>
      </c>
      <c r="J129" s="314"/>
      <c r="K129" s="314"/>
      <c r="L129" s="314"/>
      <c r="M129" s="314"/>
      <c r="N129" s="314"/>
      <c r="O129" s="666"/>
      <c r="P129" s="666"/>
      <c r="Q129" s="666"/>
      <c r="R129" s="666"/>
      <c r="S129" s="666"/>
      <c r="T129" s="666"/>
      <c r="U129" s="666"/>
      <c r="V129" s="666"/>
      <c r="W129" s="666"/>
      <c r="X129" s="666"/>
      <c r="Y129" s="666"/>
      <c r="Z129" s="666"/>
      <c r="AA129" s="666"/>
      <c r="AB129" s="666"/>
      <c r="AC129" s="666"/>
      <c r="AD129" s="666"/>
      <c r="AE129" s="666"/>
      <c r="AF129" s="666"/>
      <c r="AG129" s="666"/>
      <c r="AH129" s="666"/>
      <c r="AI129" s="666"/>
      <c r="AJ129" s="666"/>
      <c r="AK129" s="666"/>
      <c r="AL129" s="666"/>
      <c r="AM129" s="666"/>
      <c r="AN129" s="666"/>
      <c r="AO129" s="314"/>
      <c r="AP129" s="314"/>
      <c r="AQ129" s="314"/>
      <c r="AR129" s="314"/>
      <c r="AS129" s="314"/>
      <c r="AT129" s="314"/>
    </row>
    <row r="130" spans="1:46" s="120" customFormat="1" ht="14.1" customHeight="1" x14ac:dyDescent="0.25">
      <c r="A130" s="265" t="s">
        <v>731</v>
      </c>
      <c r="C130" s="269"/>
      <c r="D130" s="269"/>
      <c r="E130" s="269"/>
      <c r="F130" s="265" t="s">
        <v>732</v>
      </c>
      <c r="I130" s="294" t="s">
        <v>1050</v>
      </c>
      <c r="J130" s="318"/>
      <c r="K130" s="318"/>
      <c r="L130" s="318"/>
      <c r="M130" s="318"/>
      <c r="N130" s="318"/>
      <c r="O130" s="673">
        <v>13.484016000000004</v>
      </c>
      <c r="P130" s="673">
        <v>11.329810999999998</v>
      </c>
      <c r="Q130" s="673">
        <v>12.325005999999998</v>
      </c>
      <c r="R130" s="673">
        <v>11.692534999999999</v>
      </c>
      <c r="S130" s="673">
        <v>10.913003</v>
      </c>
      <c r="T130" s="673">
        <v>8.1736079999999998</v>
      </c>
      <c r="U130" s="673">
        <v>12.244999999999999</v>
      </c>
      <c r="V130" s="673">
        <v>9.8249979999999972</v>
      </c>
      <c r="W130" s="673">
        <v>9.9410090000000011</v>
      </c>
      <c r="X130" s="673">
        <v>9.6393950000000004</v>
      </c>
      <c r="Y130" s="673">
        <v>9.6532219999999977</v>
      </c>
      <c r="Z130" s="673">
        <v>0</v>
      </c>
      <c r="AA130" s="673">
        <v>8.307738999999998</v>
      </c>
      <c r="AB130" s="673">
        <v>8.2371620000000014</v>
      </c>
      <c r="AC130" s="673">
        <v>7.7167179999999993</v>
      </c>
      <c r="AD130" s="673">
        <v>7.4024179999999999</v>
      </c>
      <c r="AE130" s="673">
        <v>7.3517999999999999</v>
      </c>
      <c r="AF130" s="673">
        <v>7.7378000000000018</v>
      </c>
      <c r="AG130" s="673">
        <v>7.5675629999999998</v>
      </c>
      <c r="AH130" s="673">
        <v>5.2239640000000005</v>
      </c>
      <c r="AI130" s="673">
        <v>5.7481399999999994</v>
      </c>
      <c r="AJ130" s="673">
        <v>5.1249349999999998</v>
      </c>
      <c r="AK130" s="673">
        <v>6.1343750000000012</v>
      </c>
      <c r="AL130" s="673">
        <v>5.6084749999999994</v>
      </c>
      <c r="AM130" s="673">
        <v>5.9568000000000021</v>
      </c>
      <c r="AN130" s="673">
        <v>4.9556299999999993</v>
      </c>
      <c r="AO130" s="318">
        <v>4.8131079999999988</v>
      </c>
      <c r="AP130" s="318">
        <v>5.8431976666666658</v>
      </c>
      <c r="AQ130" s="318">
        <v>4.1744500000000002</v>
      </c>
      <c r="AR130" s="318">
        <v>4.0137050000000007</v>
      </c>
      <c r="AS130" s="318">
        <v>4.2657649999999991</v>
      </c>
      <c r="AT130" s="318">
        <v>5.7184439999999999</v>
      </c>
    </row>
    <row r="131" spans="1:46" s="120" customFormat="1" ht="14.1" customHeight="1" x14ac:dyDescent="0.25">
      <c r="A131" s="265" t="s">
        <v>733</v>
      </c>
      <c r="C131" s="269"/>
      <c r="D131" s="269"/>
      <c r="E131" s="269"/>
      <c r="F131" s="265" t="s">
        <v>734</v>
      </c>
      <c r="I131" s="294" t="s">
        <v>1051</v>
      </c>
      <c r="J131" s="314"/>
      <c r="K131" s="314"/>
      <c r="L131" s="314"/>
      <c r="M131" s="314"/>
      <c r="N131" s="314"/>
      <c r="O131" s="666"/>
      <c r="P131" s="666"/>
      <c r="Q131" s="666"/>
      <c r="R131" s="666"/>
      <c r="S131" s="666"/>
      <c r="T131" s="666"/>
      <c r="U131" s="666"/>
      <c r="V131" s="666"/>
      <c r="W131" s="666"/>
      <c r="X131" s="666"/>
      <c r="Y131" s="666"/>
      <c r="Z131" s="666"/>
      <c r="AA131" s="666"/>
      <c r="AB131" s="666"/>
      <c r="AC131" s="666"/>
      <c r="AD131" s="666"/>
      <c r="AE131" s="666"/>
      <c r="AF131" s="666"/>
      <c r="AG131" s="666"/>
      <c r="AH131" s="666"/>
      <c r="AI131" s="666"/>
      <c r="AJ131" s="666"/>
      <c r="AK131" s="666"/>
      <c r="AL131" s="666"/>
      <c r="AM131" s="666"/>
      <c r="AN131" s="666"/>
      <c r="AO131" s="314"/>
      <c r="AP131" s="314"/>
      <c r="AQ131" s="314"/>
      <c r="AR131" s="314"/>
      <c r="AS131" s="314"/>
      <c r="AT131" s="314"/>
    </row>
    <row r="132" spans="1:46" s="120" customFormat="1" ht="14.1" customHeight="1" x14ac:dyDescent="0.25">
      <c r="A132" s="269" t="s">
        <v>456</v>
      </c>
      <c r="B132" s="269"/>
      <c r="C132" s="269"/>
      <c r="D132" s="269"/>
      <c r="E132" s="269" t="s">
        <v>193</v>
      </c>
      <c r="F132" s="268"/>
      <c r="I132" s="294" t="s">
        <v>1052</v>
      </c>
      <c r="J132" s="314"/>
      <c r="K132" s="314"/>
      <c r="L132" s="314"/>
      <c r="M132" s="314"/>
      <c r="N132" s="314"/>
      <c r="O132" s="666"/>
      <c r="P132" s="666"/>
      <c r="Q132" s="666"/>
      <c r="R132" s="666"/>
      <c r="S132" s="666"/>
      <c r="T132" s="666"/>
      <c r="U132" s="666"/>
      <c r="V132" s="666"/>
      <c r="W132" s="666"/>
      <c r="X132" s="666"/>
      <c r="Y132" s="666"/>
      <c r="Z132" s="666"/>
      <c r="AA132" s="666"/>
      <c r="AB132" s="666"/>
      <c r="AC132" s="666"/>
      <c r="AD132" s="666"/>
      <c r="AE132" s="666"/>
      <c r="AF132" s="666"/>
      <c r="AG132" s="666"/>
      <c r="AH132" s="666"/>
      <c r="AI132" s="666"/>
      <c r="AJ132" s="666"/>
      <c r="AK132" s="666"/>
      <c r="AL132" s="666"/>
      <c r="AM132" s="666"/>
      <c r="AN132" s="666"/>
      <c r="AO132" s="314"/>
      <c r="AP132" s="314"/>
      <c r="AQ132" s="314"/>
      <c r="AR132" s="314"/>
      <c r="AS132" s="314"/>
      <c r="AT132" s="314"/>
    </row>
    <row r="133" spans="1:46" s="120" customFormat="1" ht="14.1" customHeight="1" x14ac:dyDescent="0.25">
      <c r="A133" s="269" t="s">
        <v>457</v>
      </c>
      <c r="B133" s="269"/>
      <c r="C133" s="269"/>
      <c r="D133" s="269"/>
      <c r="E133" s="269"/>
      <c r="F133" s="268" t="s">
        <v>107</v>
      </c>
      <c r="I133" s="294" t="s">
        <v>1053</v>
      </c>
      <c r="J133" s="318"/>
      <c r="K133" s="318"/>
      <c r="L133" s="318"/>
      <c r="M133" s="318"/>
      <c r="N133" s="318"/>
      <c r="O133" s="673">
        <v>67.368719000000013</v>
      </c>
      <c r="P133" s="673">
        <v>67.17717300000001</v>
      </c>
      <c r="Q133" s="673">
        <v>64.153572999999994</v>
      </c>
      <c r="R133" s="673">
        <v>57.572142000000014</v>
      </c>
      <c r="S133" s="673">
        <v>60.794277000000015</v>
      </c>
      <c r="T133" s="673">
        <v>57.606692999999979</v>
      </c>
      <c r="U133" s="673">
        <v>66.598999999999975</v>
      </c>
      <c r="V133" s="673">
        <v>61.377926999999985</v>
      </c>
      <c r="W133" s="673">
        <v>59.366246000000011</v>
      </c>
      <c r="X133" s="673">
        <v>53.169449</v>
      </c>
      <c r="Y133" s="673">
        <v>51.521106999999994</v>
      </c>
      <c r="Z133" s="673">
        <v>47.90323200000001</v>
      </c>
      <c r="AA133" s="673">
        <v>74.925605000000004</v>
      </c>
      <c r="AB133" s="673">
        <v>55.227678999999995</v>
      </c>
      <c r="AC133" s="673">
        <v>69.38459499999999</v>
      </c>
      <c r="AD133" s="673">
        <v>54.776864999999994</v>
      </c>
      <c r="AE133" s="673">
        <v>78.335634999999996</v>
      </c>
      <c r="AF133" s="673">
        <v>73.938348000000019</v>
      </c>
      <c r="AG133" s="673">
        <v>75.152580000000015</v>
      </c>
      <c r="AH133" s="673">
        <v>91.843771000000018</v>
      </c>
      <c r="AI133" s="673">
        <v>83.530293</v>
      </c>
      <c r="AJ133" s="673">
        <v>85.298765000000003</v>
      </c>
      <c r="AK133" s="673">
        <v>79.510694000000001</v>
      </c>
      <c r="AL133" s="673">
        <v>85.650956000000008</v>
      </c>
      <c r="AM133" s="673">
        <v>98.886400999999992</v>
      </c>
      <c r="AN133" s="673">
        <v>84.70265599999999</v>
      </c>
      <c r="AO133" s="318">
        <v>117.12174900000001</v>
      </c>
      <c r="AP133" s="318">
        <v>104.15683200000001</v>
      </c>
      <c r="AQ133" s="318">
        <v>103.18716200000001</v>
      </c>
      <c r="AR133" s="318">
        <v>127.03588899999998</v>
      </c>
      <c r="AS133" s="318">
        <v>120.21114553333334</v>
      </c>
      <c r="AT133" s="318">
        <v>138.81500899999998</v>
      </c>
    </row>
    <row r="134" spans="1:46" s="120" customFormat="1" ht="14.1" customHeight="1" x14ac:dyDescent="0.25">
      <c r="A134" s="269" t="s">
        <v>458</v>
      </c>
      <c r="B134" s="269"/>
      <c r="C134" s="269"/>
      <c r="D134" s="269"/>
      <c r="E134" s="269"/>
      <c r="F134" s="268" t="s">
        <v>108</v>
      </c>
      <c r="I134" s="294" t="s">
        <v>1054</v>
      </c>
      <c r="J134" s="318"/>
      <c r="K134" s="318"/>
      <c r="L134" s="318"/>
      <c r="M134" s="318"/>
      <c r="N134" s="318"/>
      <c r="O134" s="673">
        <v>276.47708400000005</v>
      </c>
      <c r="P134" s="673">
        <v>260.77021199999996</v>
      </c>
      <c r="Q134" s="673">
        <v>255.94742800000006</v>
      </c>
      <c r="R134" s="673">
        <v>247.27767900000003</v>
      </c>
      <c r="S134" s="673">
        <v>245.967996</v>
      </c>
      <c r="T134" s="673">
        <v>222.718414</v>
      </c>
      <c r="U134" s="673">
        <v>246.68099999999998</v>
      </c>
      <c r="V134" s="673">
        <v>263.981427</v>
      </c>
      <c r="W134" s="673">
        <v>273.33581899999996</v>
      </c>
      <c r="X134" s="673">
        <v>297.62496100000004</v>
      </c>
      <c r="Y134" s="673">
        <v>285.88461200000012</v>
      </c>
      <c r="Z134" s="673">
        <v>269.84502900000001</v>
      </c>
      <c r="AA134" s="673">
        <v>280.48751699999997</v>
      </c>
      <c r="AB134" s="673">
        <v>258.63186899999999</v>
      </c>
      <c r="AC134" s="673">
        <v>229.72942200000003</v>
      </c>
      <c r="AD134" s="673">
        <v>233.55258699999996</v>
      </c>
      <c r="AE134" s="673">
        <v>248.72566700000002</v>
      </c>
      <c r="AF134" s="673">
        <v>220.38287800000001</v>
      </c>
      <c r="AG134" s="673">
        <v>187.67206799999997</v>
      </c>
      <c r="AH134" s="673">
        <v>196.11179899999993</v>
      </c>
      <c r="AI134" s="673">
        <v>144.29757899999998</v>
      </c>
      <c r="AJ134" s="673">
        <v>152.50691200000003</v>
      </c>
      <c r="AK134" s="673">
        <v>167.81745399999997</v>
      </c>
      <c r="AL134" s="673">
        <v>177.57789300000002</v>
      </c>
      <c r="AM134" s="673">
        <v>188.36244999999997</v>
      </c>
      <c r="AN134" s="673">
        <v>179.92011700000003</v>
      </c>
      <c r="AO134" s="318">
        <v>181.65179200000006</v>
      </c>
      <c r="AP134" s="318">
        <v>162.96998131527099</v>
      </c>
      <c r="AQ134" s="318">
        <v>147.41110234911244</v>
      </c>
      <c r="AR134" s="318">
        <v>144.07585000000003</v>
      </c>
      <c r="AS134" s="318">
        <v>147.99861937701613</v>
      </c>
      <c r="AT134" s="318">
        <v>145.16275889361705</v>
      </c>
    </row>
    <row r="135" spans="1:46" s="120" customFormat="1" ht="14.1" customHeight="1" x14ac:dyDescent="0.25">
      <c r="A135" s="273" t="s">
        <v>1101</v>
      </c>
      <c r="B135" s="269"/>
      <c r="C135" s="269"/>
      <c r="D135" s="269"/>
      <c r="E135" s="269"/>
      <c r="F135" s="268" t="s">
        <v>109</v>
      </c>
      <c r="I135" s="292" t="s">
        <v>82</v>
      </c>
      <c r="J135" s="318"/>
      <c r="K135" s="318"/>
      <c r="L135" s="318"/>
      <c r="M135" s="318"/>
      <c r="N135" s="318"/>
      <c r="O135" s="673">
        <v>124.896942</v>
      </c>
      <c r="P135" s="673">
        <v>128.63876999999999</v>
      </c>
      <c r="Q135" s="673">
        <v>104.68549899999998</v>
      </c>
      <c r="R135" s="673">
        <v>88.970503000000008</v>
      </c>
      <c r="S135" s="673">
        <v>82.299926000000028</v>
      </c>
      <c r="T135" s="673">
        <v>72.586900999999997</v>
      </c>
      <c r="U135" s="673">
        <v>65.186999999999998</v>
      </c>
      <c r="V135" s="673">
        <v>69.750445999999982</v>
      </c>
      <c r="W135" s="673">
        <v>72.878103999999993</v>
      </c>
      <c r="X135" s="673">
        <v>73.509430000000009</v>
      </c>
      <c r="Y135" s="673">
        <v>78.023679000000016</v>
      </c>
      <c r="Z135" s="673">
        <v>65.496093999999985</v>
      </c>
      <c r="AA135" s="673">
        <v>66.170990999999987</v>
      </c>
      <c r="AB135" s="673">
        <v>64.969152999999991</v>
      </c>
      <c r="AC135" s="673">
        <v>63.394984000000008</v>
      </c>
      <c r="AD135" s="673">
        <v>53.713107000000008</v>
      </c>
      <c r="AE135" s="673">
        <v>69.521529999999998</v>
      </c>
      <c r="AF135" s="673">
        <v>67.945936000000003</v>
      </c>
      <c r="AG135" s="673">
        <v>66.007108999999986</v>
      </c>
      <c r="AH135" s="673">
        <v>69.900740000000027</v>
      </c>
      <c r="AI135" s="673">
        <v>80.158569999999969</v>
      </c>
      <c r="AJ135" s="673">
        <v>67.970799999999997</v>
      </c>
      <c r="AK135" s="673">
        <v>50.144098</v>
      </c>
      <c r="AL135" s="673">
        <v>45.314375000000005</v>
      </c>
      <c r="AM135" s="673">
        <v>51.083295000000007</v>
      </c>
      <c r="AN135" s="673">
        <v>49.404179999999997</v>
      </c>
      <c r="AO135" s="318">
        <v>57.527996999999992</v>
      </c>
      <c r="AP135" s="318">
        <v>59.372982977890082</v>
      </c>
      <c r="AQ135" s="318">
        <v>50.789696999999997</v>
      </c>
      <c r="AR135" s="318">
        <v>57.045402000000017</v>
      </c>
      <c r="AS135" s="318">
        <v>54.061319999999995</v>
      </c>
      <c r="AT135" s="318">
        <v>52.132359000000001</v>
      </c>
    </row>
    <row r="136" spans="1:46" s="120" customFormat="1" ht="14.1" customHeight="1" x14ac:dyDescent="0.25">
      <c r="A136" s="265" t="s">
        <v>735</v>
      </c>
      <c r="C136" s="269"/>
      <c r="D136" s="269"/>
      <c r="E136" s="269"/>
      <c r="F136" s="265" t="s">
        <v>736</v>
      </c>
      <c r="I136" s="294" t="s">
        <v>1055</v>
      </c>
      <c r="J136" s="314"/>
      <c r="K136" s="314"/>
      <c r="L136" s="314"/>
      <c r="M136" s="314"/>
      <c r="N136" s="314"/>
      <c r="O136" s="666"/>
      <c r="P136" s="666"/>
      <c r="Q136" s="666"/>
      <c r="R136" s="666"/>
      <c r="S136" s="666"/>
      <c r="T136" s="666"/>
      <c r="U136" s="666"/>
      <c r="V136" s="666"/>
      <c r="W136" s="666"/>
      <c r="X136" s="666"/>
      <c r="Y136" s="666"/>
      <c r="Z136" s="666"/>
      <c r="AA136" s="666"/>
      <c r="AB136" s="666"/>
      <c r="AC136" s="666"/>
      <c r="AD136" s="666"/>
      <c r="AE136" s="666"/>
      <c r="AF136" s="666"/>
      <c r="AG136" s="666"/>
      <c r="AH136" s="666"/>
      <c r="AI136" s="666"/>
      <c r="AJ136" s="666"/>
      <c r="AK136" s="666"/>
      <c r="AL136" s="666"/>
      <c r="AM136" s="666"/>
      <c r="AN136" s="666"/>
      <c r="AO136" s="314"/>
      <c r="AP136" s="314"/>
      <c r="AQ136" s="314"/>
      <c r="AR136" s="314"/>
      <c r="AS136" s="314"/>
      <c r="AT136" s="314"/>
    </row>
    <row r="137" spans="1:46" s="120" customFormat="1" ht="14.1" customHeight="1" x14ac:dyDescent="0.25">
      <c r="A137" s="265" t="s">
        <v>737</v>
      </c>
      <c r="C137" s="269"/>
      <c r="D137" s="269"/>
      <c r="E137" s="265" t="s">
        <v>738</v>
      </c>
      <c r="I137" s="294" t="s">
        <v>1056</v>
      </c>
      <c r="J137" s="314"/>
      <c r="K137" s="314"/>
      <c r="L137" s="314"/>
      <c r="M137" s="314"/>
      <c r="N137" s="314"/>
      <c r="O137" s="666"/>
      <c r="P137" s="666"/>
      <c r="Q137" s="666"/>
      <c r="R137" s="666"/>
      <c r="S137" s="666"/>
      <c r="T137" s="666"/>
      <c r="U137" s="666"/>
      <c r="V137" s="666"/>
      <c r="W137" s="666"/>
      <c r="X137" s="666"/>
      <c r="Y137" s="666"/>
      <c r="Z137" s="666"/>
      <c r="AA137" s="666"/>
      <c r="AB137" s="666"/>
      <c r="AC137" s="666"/>
      <c r="AD137" s="666"/>
      <c r="AE137" s="666"/>
      <c r="AF137" s="666"/>
      <c r="AG137" s="666"/>
      <c r="AH137" s="666"/>
      <c r="AI137" s="666"/>
      <c r="AJ137" s="666"/>
      <c r="AK137" s="666"/>
      <c r="AL137" s="666"/>
      <c r="AM137" s="666"/>
      <c r="AN137" s="666"/>
      <c r="AO137" s="314"/>
      <c r="AP137" s="314"/>
      <c r="AQ137" s="314"/>
      <c r="AR137" s="314"/>
      <c r="AS137" s="314"/>
      <c r="AT137" s="314"/>
    </row>
    <row r="138" spans="1:46" s="120" customFormat="1" ht="14.1" customHeight="1" x14ac:dyDescent="0.25">
      <c r="A138" s="265" t="s">
        <v>739</v>
      </c>
      <c r="C138" s="269"/>
      <c r="D138" s="269"/>
      <c r="E138" s="265" t="s">
        <v>740</v>
      </c>
      <c r="I138" s="294" t="s">
        <v>1057</v>
      </c>
      <c r="J138" s="318"/>
      <c r="K138" s="318"/>
      <c r="L138" s="318"/>
      <c r="M138" s="318"/>
      <c r="N138" s="318"/>
      <c r="O138" s="673">
        <v>73.428984</v>
      </c>
      <c r="P138" s="673">
        <v>132.86878300000001</v>
      </c>
      <c r="Q138" s="673">
        <v>126.86770200000002</v>
      </c>
      <c r="R138" s="673">
        <v>125.92156200000001</v>
      </c>
      <c r="S138" s="673">
        <v>177.236602</v>
      </c>
      <c r="T138" s="673">
        <v>137.59402100000005</v>
      </c>
      <c r="U138" s="673">
        <v>136.78100000000003</v>
      </c>
      <c r="V138" s="673">
        <v>169.10812699999997</v>
      </c>
      <c r="W138" s="673">
        <v>196.30480299999999</v>
      </c>
      <c r="X138" s="673">
        <v>214.44061099999999</v>
      </c>
      <c r="Y138" s="673">
        <v>318.59622900000005</v>
      </c>
      <c r="Z138" s="673">
        <v>0</v>
      </c>
      <c r="AA138" s="673">
        <v>259.30910499999999</v>
      </c>
      <c r="AB138" s="673">
        <v>183.69180499999999</v>
      </c>
      <c r="AC138" s="673">
        <v>201.350728</v>
      </c>
      <c r="AD138" s="673">
        <v>281.60059000000001</v>
      </c>
      <c r="AE138" s="673">
        <v>426.11581499999994</v>
      </c>
      <c r="AF138" s="673">
        <v>291.87603799999994</v>
      </c>
      <c r="AG138" s="673">
        <v>258.55334499999998</v>
      </c>
      <c r="AH138" s="673">
        <v>318.2143220000001</v>
      </c>
      <c r="AI138" s="673">
        <v>274.49845599999992</v>
      </c>
      <c r="AJ138" s="673">
        <v>183.97926000000001</v>
      </c>
      <c r="AK138" s="673">
        <v>172.727587</v>
      </c>
      <c r="AL138" s="673">
        <v>202.68770600000002</v>
      </c>
      <c r="AM138" s="673">
        <v>206.59288699999999</v>
      </c>
      <c r="AN138" s="673">
        <v>150.05256000000003</v>
      </c>
      <c r="AO138" s="318">
        <v>86.490631000000008</v>
      </c>
      <c r="AP138" s="318">
        <v>81.119951</v>
      </c>
      <c r="AQ138" s="318">
        <v>44.222919999999995</v>
      </c>
      <c r="AR138" s="318">
        <v>171.98837800000001</v>
      </c>
      <c r="AS138" s="318">
        <v>0</v>
      </c>
      <c r="AT138" s="318">
        <v>266.24305799999996</v>
      </c>
    </row>
    <row r="139" spans="1:46" s="120" customFormat="1" ht="14.1" customHeight="1" x14ac:dyDescent="0.25">
      <c r="A139" s="269"/>
      <c r="B139" s="269"/>
      <c r="C139" s="269"/>
      <c r="D139" s="269"/>
      <c r="E139" s="269"/>
      <c r="F139" s="269"/>
      <c r="G139" s="268"/>
      <c r="H139" s="268"/>
      <c r="I139" s="292"/>
      <c r="J139" s="314"/>
      <c r="K139" s="314"/>
      <c r="L139" s="314"/>
      <c r="M139" s="314"/>
      <c r="N139" s="314"/>
      <c r="O139" s="666"/>
      <c r="P139" s="666"/>
      <c r="Q139" s="666"/>
      <c r="R139" s="666"/>
      <c r="S139" s="666"/>
      <c r="T139" s="666"/>
      <c r="U139" s="666"/>
      <c r="V139" s="666"/>
      <c r="W139" s="666"/>
      <c r="X139" s="666"/>
      <c r="Y139" s="666"/>
      <c r="Z139" s="666"/>
      <c r="AA139" s="666"/>
      <c r="AB139" s="666"/>
      <c r="AC139" s="666"/>
      <c r="AD139" s="666"/>
      <c r="AE139" s="666"/>
      <c r="AF139" s="666"/>
      <c r="AG139" s="666"/>
      <c r="AH139" s="666"/>
      <c r="AI139" s="666"/>
      <c r="AJ139" s="666"/>
      <c r="AK139" s="666"/>
      <c r="AL139" s="666"/>
      <c r="AM139" s="666"/>
      <c r="AN139" s="666"/>
      <c r="AO139" s="314"/>
      <c r="AP139" s="314"/>
      <c r="AQ139" s="314"/>
      <c r="AR139" s="314"/>
      <c r="AS139" s="314"/>
      <c r="AT139" s="314"/>
    </row>
    <row r="140" spans="1:46" s="120" customFormat="1" ht="14.1" customHeight="1" x14ac:dyDescent="0.25">
      <c r="A140" s="267" t="s">
        <v>411</v>
      </c>
      <c r="B140" s="267"/>
      <c r="C140" s="267"/>
      <c r="D140" s="267" t="s">
        <v>180</v>
      </c>
      <c r="E140" s="267"/>
      <c r="F140" s="267"/>
      <c r="G140" s="266"/>
      <c r="H140" s="266"/>
      <c r="I140" s="292" t="s">
        <v>1091</v>
      </c>
      <c r="J140" s="313">
        <f t="shared" ref="J140:AP140" si="25">SUM(J142:J176)</f>
        <v>0</v>
      </c>
      <c r="K140" s="313">
        <f t="shared" si="25"/>
        <v>0</v>
      </c>
      <c r="L140" s="313">
        <f t="shared" si="25"/>
        <v>0</v>
      </c>
      <c r="M140" s="313">
        <f t="shared" si="25"/>
        <v>0</v>
      </c>
      <c r="N140" s="313">
        <f t="shared" si="25"/>
        <v>0</v>
      </c>
      <c r="O140" s="313">
        <f t="shared" si="25"/>
        <v>17830.244179999998</v>
      </c>
      <c r="P140" s="313">
        <f t="shared" si="25"/>
        <v>15562.20451</v>
      </c>
      <c r="Q140" s="313">
        <f t="shared" si="25"/>
        <v>18094.453529999995</v>
      </c>
      <c r="R140" s="313">
        <f t="shared" si="25"/>
        <v>16112.766109999999</v>
      </c>
      <c r="S140" s="313">
        <f t="shared" si="25"/>
        <v>14573.878171999999</v>
      </c>
      <c r="T140" s="313">
        <f t="shared" si="25"/>
        <v>12961.997810999999</v>
      </c>
      <c r="U140" s="313">
        <f t="shared" si="25"/>
        <v>18598.268693000002</v>
      </c>
      <c r="V140" s="313">
        <f t="shared" si="25"/>
        <v>21146.461610000002</v>
      </c>
      <c r="W140" s="313">
        <f t="shared" si="25"/>
        <v>18388.131910000004</v>
      </c>
      <c r="X140" s="313">
        <f t="shared" si="25"/>
        <v>18783.228309999999</v>
      </c>
      <c r="Y140" s="313">
        <f t="shared" si="25"/>
        <v>20869.644860000004</v>
      </c>
      <c r="Z140" s="313">
        <f t="shared" si="25"/>
        <v>21998.830270000002</v>
      </c>
      <c r="AA140" s="313">
        <f t="shared" si="25"/>
        <v>20655.572680000001</v>
      </c>
      <c r="AB140" s="313">
        <f t="shared" si="25"/>
        <v>25484.893329999999</v>
      </c>
      <c r="AC140" s="313">
        <f t="shared" si="25"/>
        <v>21992.81913</v>
      </c>
      <c r="AD140" s="313">
        <f t="shared" si="25"/>
        <v>19530.717875691131</v>
      </c>
      <c r="AE140" s="313">
        <f t="shared" si="25"/>
        <v>23120.673450000006</v>
      </c>
      <c r="AF140" s="313">
        <f t="shared" si="25"/>
        <v>21212.923075999999</v>
      </c>
      <c r="AG140" s="313">
        <f t="shared" si="25"/>
        <v>21633.475742000002</v>
      </c>
      <c r="AH140" s="313">
        <f t="shared" si="25"/>
        <v>21660.867740999995</v>
      </c>
      <c r="AI140" s="313">
        <f t="shared" si="25"/>
        <v>23121.320909999999</v>
      </c>
      <c r="AJ140" s="313">
        <f t="shared" si="25"/>
        <v>23366.011596</v>
      </c>
      <c r="AK140" s="313">
        <f t="shared" si="25"/>
        <v>18292.633919999997</v>
      </c>
      <c r="AL140" s="313">
        <f t="shared" si="25"/>
        <v>27386.701090000002</v>
      </c>
      <c r="AM140" s="313">
        <f t="shared" si="25"/>
        <v>22264.969269481546</v>
      </c>
      <c r="AN140" s="313">
        <f t="shared" si="25"/>
        <v>23113.193127181738</v>
      </c>
      <c r="AO140" s="313">
        <f t="shared" si="25"/>
        <v>24128.31883345676</v>
      </c>
      <c r="AP140" s="664">
        <f t="shared" si="25"/>
        <v>22507.271980335117</v>
      </c>
      <c r="AQ140" s="664">
        <f t="shared" ref="AQ140:AS140" si="26">SUM(AQ142:AQ176)</f>
        <v>28333.518215843262</v>
      </c>
      <c r="AR140" s="664">
        <f t="shared" si="26"/>
        <v>22755.034131865326</v>
      </c>
      <c r="AS140" s="664">
        <f t="shared" si="26"/>
        <v>25845.446367670454</v>
      </c>
      <c r="AT140" s="664">
        <f t="shared" ref="AT140" si="27">SUM(AT142:AT176)</f>
        <v>25836.418639499607</v>
      </c>
    </row>
    <row r="141" spans="1:46" s="120" customFormat="1" ht="14.1" customHeight="1" x14ac:dyDescent="0.25">
      <c r="A141" s="264" t="s">
        <v>412</v>
      </c>
      <c r="B141" s="264"/>
      <c r="C141" s="264"/>
      <c r="D141" s="264"/>
      <c r="E141" s="264" t="s">
        <v>413</v>
      </c>
      <c r="F141" s="264"/>
      <c r="G141" s="265"/>
      <c r="H141" s="265"/>
      <c r="I141" s="292" t="s">
        <v>1058</v>
      </c>
      <c r="J141" s="312"/>
      <c r="K141" s="312"/>
      <c r="L141" s="312"/>
      <c r="M141" s="312"/>
      <c r="N141" s="312"/>
      <c r="O141" s="674"/>
      <c r="P141" s="674"/>
      <c r="Q141" s="674"/>
      <c r="R141" s="674"/>
      <c r="S141" s="674"/>
      <c r="T141" s="674"/>
      <c r="U141" s="674"/>
      <c r="V141" s="674"/>
      <c r="W141" s="674"/>
      <c r="X141" s="674"/>
      <c r="Y141" s="674"/>
      <c r="Z141" s="674"/>
      <c r="AA141" s="674"/>
      <c r="AB141" s="674"/>
      <c r="AC141" s="674"/>
      <c r="AD141" s="674"/>
      <c r="AE141" s="674"/>
      <c r="AF141" s="674"/>
      <c r="AG141" s="674"/>
      <c r="AH141" s="674"/>
      <c r="AI141" s="674"/>
      <c r="AJ141" s="674"/>
      <c r="AK141" s="674"/>
      <c r="AL141" s="674"/>
      <c r="AM141" s="674"/>
      <c r="AN141" s="674"/>
      <c r="AO141" s="312"/>
      <c r="AP141" s="312"/>
      <c r="AQ141" s="312"/>
      <c r="AR141" s="312"/>
      <c r="AS141" s="312"/>
      <c r="AT141" s="312"/>
    </row>
    <row r="142" spans="1:46" s="120" customFormat="1" ht="14.1" customHeight="1" x14ac:dyDescent="0.25">
      <c r="A142" s="264" t="s">
        <v>414</v>
      </c>
      <c r="B142" s="264"/>
      <c r="C142" s="264"/>
      <c r="D142" s="264"/>
      <c r="E142" s="264"/>
      <c r="F142" s="265" t="s">
        <v>415</v>
      </c>
      <c r="G142" s="264"/>
      <c r="H142" s="264"/>
      <c r="I142" s="293" t="s">
        <v>1059</v>
      </c>
      <c r="J142" s="318"/>
      <c r="K142" s="318"/>
      <c r="L142" s="318"/>
      <c r="M142" s="318"/>
      <c r="N142" s="318"/>
      <c r="O142" s="673">
        <v>595.96436000000006</v>
      </c>
      <c r="P142" s="673">
        <v>462.72376999999994</v>
      </c>
      <c r="Q142" s="673">
        <v>1037.2459399999998</v>
      </c>
      <c r="R142" s="673">
        <v>832.21807000000001</v>
      </c>
      <c r="S142" s="673">
        <v>728.65300999999999</v>
      </c>
      <c r="T142" s="673">
        <v>769.36217000000011</v>
      </c>
      <c r="U142" s="673">
        <v>895.51400000000012</v>
      </c>
      <c r="V142" s="673">
        <v>922.4448900000001</v>
      </c>
      <c r="W142" s="673">
        <v>692.65773999999999</v>
      </c>
      <c r="X142" s="673">
        <v>917.74649000000011</v>
      </c>
      <c r="Y142" s="673">
        <v>743.11634000000004</v>
      </c>
      <c r="Z142" s="673">
        <v>850.65639999999985</v>
      </c>
      <c r="AA142" s="673">
        <v>639.69649000000004</v>
      </c>
      <c r="AB142" s="673">
        <v>838.05332000000021</v>
      </c>
      <c r="AC142" s="673">
        <v>646.44038999999998</v>
      </c>
      <c r="AD142" s="673">
        <v>730.71792400000004</v>
      </c>
      <c r="AE142" s="673">
        <v>612.67124999999999</v>
      </c>
      <c r="AF142" s="673">
        <v>679.77838999999994</v>
      </c>
      <c r="AG142" s="673">
        <v>621.59501999999998</v>
      </c>
      <c r="AH142" s="673">
        <v>561.35760999999991</v>
      </c>
      <c r="AI142" s="673">
        <v>606.01019000000008</v>
      </c>
      <c r="AJ142" s="673">
        <v>630.81617999999992</v>
      </c>
      <c r="AK142" s="673">
        <v>479.97839000000005</v>
      </c>
      <c r="AL142" s="673">
        <v>514.9633</v>
      </c>
      <c r="AM142" s="673">
        <v>592.57869000000005</v>
      </c>
      <c r="AN142" s="673">
        <v>568.09565699999996</v>
      </c>
      <c r="AO142" s="318">
        <v>595.20893100000001</v>
      </c>
      <c r="AP142" s="318">
        <v>595.20893100000001</v>
      </c>
      <c r="AQ142" s="318">
        <v>539.64114299999994</v>
      </c>
      <c r="AR142" s="318">
        <v>614.25796436842109</v>
      </c>
      <c r="AS142" s="318">
        <v>500.605031</v>
      </c>
      <c r="AT142" s="318">
        <v>595.40239999999994</v>
      </c>
    </row>
    <row r="143" spans="1:46" s="120" customFormat="1" ht="14.1" customHeight="1" x14ac:dyDescent="0.25">
      <c r="A143" s="264" t="s">
        <v>416</v>
      </c>
      <c r="B143" s="264"/>
      <c r="C143" s="264"/>
      <c r="D143" s="264"/>
      <c r="E143" s="264"/>
      <c r="F143" s="265" t="s">
        <v>417</v>
      </c>
      <c r="G143" s="264"/>
      <c r="H143" s="264"/>
      <c r="I143" s="293" t="s">
        <v>1087</v>
      </c>
      <c r="J143" s="318"/>
      <c r="K143" s="318"/>
      <c r="L143" s="318"/>
      <c r="M143" s="318"/>
      <c r="N143" s="318"/>
      <c r="O143" s="673">
        <v>428.14369999999997</v>
      </c>
      <c r="P143" s="673">
        <v>369.66470999999996</v>
      </c>
      <c r="Q143" s="673">
        <v>634.61042000000009</v>
      </c>
      <c r="R143" s="673">
        <v>456.44178000000005</v>
      </c>
      <c r="S143" s="673">
        <v>565.08639000000005</v>
      </c>
      <c r="T143" s="673">
        <v>509.22577000000013</v>
      </c>
      <c r="U143" s="673">
        <v>681.56500000000005</v>
      </c>
      <c r="V143" s="673">
        <v>737.89684999999986</v>
      </c>
      <c r="W143" s="673">
        <v>595.45925000000011</v>
      </c>
      <c r="X143" s="673">
        <v>726.90951000000007</v>
      </c>
      <c r="Y143" s="673">
        <v>653.24635000000001</v>
      </c>
      <c r="Z143" s="673">
        <v>656.28954999999985</v>
      </c>
      <c r="AA143" s="673">
        <v>615.32853999999998</v>
      </c>
      <c r="AB143" s="673">
        <v>719.82235999999989</v>
      </c>
      <c r="AC143" s="673">
        <v>602.51822000000004</v>
      </c>
      <c r="AD143" s="673">
        <v>632.89755699999989</v>
      </c>
      <c r="AE143" s="673">
        <v>587.64121999999998</v>
      </c>
      <c r="AF143" s="673">
        <v>546.18501999999989</v>
      </c>
      <c r="AG143" s="673">
        <v>532.56245999999987</v>
      </c>
      <c r="AH143" s="673">
        <v>457.86874</v>
      </c>
      <c r="AI143" s="673">
        <v>470.53729999999996</v>
      </c>
      <c r="AJ143" s="673">
        <v>496.63907999999998</v>
      </c>
      <c r="AK143" s="673">
        <v>403.26965000000001</v>
      </c>
      <c r="AL143" s="673">
        <v>421.25893000000002</v>
      </c>
      <c r="AM143" s="673">
        <v>425.01091300000002</v>
      </c>
      <c r="AN143" s="673">
        <v>350.75115700000003</v>
      </c>
      <c r="AO143" s="318">
        <v>345.66148899999996</v>
      </c>
      <c r="AP143" s="318">
        <v>357.64128299999999</v>
      </c>
      <c r="AQ143" s="318">
        <v>327.43125000000003</v>
      </c>
      <c r="AR143" s="318">
        <v>324.92249399999997</v>
      </c>
      <c r="AS143" s="318">
        <v>318.58858800000002</v>
      </c>
      <c r="AT143" s="318">
        <v>311.44461400000006</v>
      </c>
    </row>
    <row r="144" spans="1:46" s="120" customFormat="1" ht="14.1" customHeight="1" x14ac:dyDescent="0.25">
      <c r="A144" s="277" t="s">
        <v>1102</v>
      </c>
      <c r="B144" s="264"/>
      <c r="C144" s="264"/>
      <c r="D144" s="264"/>
      <c r="E144" s="264"/>
      <c r="F144" s="265" t="s">
        <v>117</v>
      </c>
      <c r="G144" s="264"/>
      <c r="H144" s="264"/>
      <c r="I144" s="292" t="s">
        <v>52</v>
      </c>
      <c r="J144" s="318"/>
      <c r="K144" s="318"/>
      <c r="L144" s="318"/>
      <c r="M144" s="318"/>
      <c r="N144" s="318"/>
      <c r="O144" s="673">
        <v>8.0425199999999997</v>
      </c>
      <c r="P144" s="673">
        <v>8.4507499999999993</v>
      </c>
      <c r="Q144" s="673">
        <v>8.5350900000000003</v>
      </c>
      <c r="R144" s="673">
        <v>7.2253299999999996</v>
      </c>
      <c r="S144" s="673">
        <v>5.9955300000000005</v>
      </c>
      <c r="T144" s="673">
        <v>5.4426099999999984</v>
      </c>
      <c r="U144" s="673">
        <v>5.8989999999999982</v>
      </c>
      <c r="V144" s="673">
        <v>5.4088699999999994</v>
      </c>
      <c r="W144" s="673">
        <v>5.1459799999999998</v>
      </c>
      <c r="X144" s="673">
        <v>4.7725200000000001</v>
      </c>
      <c r="Y144" s="673">
        <v>4.7544599999999999</v>
      </c>
      <c r="Z144" s="673">
        <v>4.7850499999999982</v>
      </c>
      <c r="AA144" s="673">
        <v>0</v>
      </c>
      <c r="AB144" s="673">
        <v>11.64974</v>
      </c>
      <c r="AC144" s="673">
        <v>15.217459999999999</v>
      </c>
      <c r="AD144" s="673">
        <v>18.614301999999991</v>
      </c>
      <c r="AE144" s="673">
        <v>12.74428</v>
      </c>
      <c r="AF144" s="673">
        <v>11.78585</v>
      </c>
      <c r="AG144" s="673">
        <v>11.80617</v>
      </c>
      <c r="AH144" s="673">
        <v>15.020150000000003</v>
      </c>
      <c r="AI144" s="673">
        <v>11.918629999999999</v>
      </c>
      <c r="AJ144" s="673">
        <v>12.619720000000001</v>
      </c>
      <c r="AK144" s="673">
        <v>7.4799200000000008</v>
      </c>
      <c r="AL144" s="673">
        <v>10.953479999999999</v>
      </c>
      <c r="AM144" s="673">
        <v>9.536716000000002</v>
      </c>
      <c r="AN144" s="673">
        <v>9.0666560000000018</v>
      </c>
      <c r="AO144" s="318">
        <v>9.2313199999999984</v>
      </c>
      <c r="AP144" s="318">
        <v>7.8986270000000003</v>
      </c>
      <c r="AQ144" s="318">
        <v>8.8183489999999978</v>
      </c>
      <c r="AR144" s="318">
        <v>6.3126090000000001</v>
      </c>
      <c r="AS144" s="318">
        <v>6.2732489999999999</v>
      </c>
      <c r="AT144" s="318">
        <v>6.727253666666666</v>
      </c>
    </row>
    <row r="145" spans="1:46" s="120" customFormat="1" ht="14.1" customHeight="1" x14ac:dyDescent="0.25">
      <c r="A145" s="277" t="s">
        <v>1103</v>
      </c>
      <c r="B145" s="264"/>
      <c r="C145" s="264"/>
      <c r="D145" s="264"/>
      <c r="E145" s="264"/>
      <c r="F145" s="265" t="s">
        <v>118</v>
      </c>
      <c r="G145" s="264"/>
      <c r="H145" s="264"/>
      <c r="I145" s="292" t="s">
        <v>53</v>
      </c>
      <c r="J145" s="318"/>
      <c r="K145" s="318"/>
      <c r="L145" s="318"/>
      <c r="M145" s="318"/>
      <c r="N145" s="318"/>
      <c r="O145" s="673">
        <v>31.930440000000004</v>
      </c>
      <c r="P145" s="673">
        <v>25.809239999999999</v>
      </c>
      <c r="Q145" s="673">
        <v>33.904019999999996</v>
      </c>
      <c r="R145" s="673">
        <v>29.607189999999999</v>
      </c>
      <c r="S145" s="673">
        <v>35.800539999999991</v>
      </c>
      <c r="T145" s="673">
        <v>34.662429999999993</v>
      </c>
      <c r="U145" s="673">
        <v>40.527000000000001</v>
      </c>
      <c r="V145" s="673">
        <v>40.931059999999995</v>
      </c>
      <c r="W145" s="673">
        <v>44.222020000000001</v>
      </c>
      <c r="X145" s="673">
        <v>42.691490000000002</v>
      </c>
      <c r="Y145" s="673">
        <v>45.515240000000013</v>
      </c>
      <c r="Z145" s="673">
        <v>43.189000000000007</v>
      </c>
      <c r="AA145" s="673">
        <v>43.650060000000011</v>
      </c>
      <c r="AB145" s="673">
        <v>42.224540000000012</v>
      </c>
      <c r="AC145" s="673">
        <v>37.189990000000002</v>
      </c>
      <c r="AD145" s="673">
        <v>17.784003999999996</v>
      </c>
      <c r="AE145" s="673">
        <v>35.96125</v>
      </c>
      <c r="AF145" s="673">
        <v>32.893195000000006</v>
      </c>
      <c r="AG145" s="673">
        <v>33.93018</v>
      </c>
      <c r="AH145" s="673">
        <v>32.815939999999983</v>
      </c>
      <c r="AI145" s="673">
        <v>31.384049999999991</v>
      </c>
      <c r="AJ145" s="673">
        <v>28.372409999999991</v>
      </c>
      <c r="AK145" s="673">
        <v>30.118569999999998</v>
      </c>
      <c r="AL145" s="673">
        <v>28.403960000000001</v>
      </c>
      <c r="AM145" s="673">
        <v>28.057448000000001</v>
      </c>
      <c r="AN145" s="673">
        <v>28.180203999999996</v>
      </c>
      <c r="AO145" s="318">
        <v>27.289592999999996</v>
      </c>
      <c r="AP145" s="318">
        <v>28.084468999999999</v>
      </c>
      <c r="AQ145" s="318">
        <v>28.904876999999995</v>
      </c>
      <c r="AR145" s="318">
        <v>28.590023666666671</v>
      </c>
      <c r="AS145" s="318">
        <v>26.463086711864413</v>
      </c>
      <c r="AT145" s="318">
        <v>28.545482429378538</v>
      </c>
    </row>
    <row r="146" spans="1:46" s="120" customFormat="1" ht="14.1" customHeight="1" x14ac:dyDescent="0.25">
      <c r="A146" s="264" t="s">
        <v>418</v>
      </c>
      <c r="B146" s="264"/>
      <c r="C146" s="264"/>
      <c r="D146" s="264"/>
      <c r="E146" s="264"/>
      <c r="F146" s="265" t="s">
        <v>419</v>
      </c>
      <c r="G146" s="264"/>
      <c r="H146" s="264"/>
      <c r="I146" s="293" t="s">
        <v>1060</v>
      </c>
      <c r="J146" s="312"/>
      <c r="K146" s="312"/>
      <c r="L146" s="312"/>
      <c r="M146" s="312"/>
      <c r="N146" s="312"/>
      <c r="O146" s="674"/>
      <c r="P146" s="674"/>
      <c r="Q146" s="674"/>
      <c r="R146" s="674"/>
      <c r="S146" s="674"/>
      <c r="T146" s="674"/>
      <c r="U146" s="674"/>
      <c r="V146" s="674"/>
      <c r="W146" s="674"/>
      <c r="X146" s="674"/>
      <c r="Y146" s="674"/>
      <c r="Z146" s="674"/>
      <c r="AA146" s="674"/>
      <c r="AB146" s="674"/>
      <c r="AC146" s="674"/>
      <c r="AD146" s="674"/>
      <c r="AE146" s="674"/>
      <c r="AF146" s="674"/>
      <c r="AG146" s="674"/>
      <c r="AH146" s="674"/>
      <c r="AI146" s="674"/>
      <c r="AJ146" s="674"/>
      <c r="AK146" s="674"/>
      <c r="AL146" s="674"/>
      <c r="AM146" s="674"/>
      <c r="AN146" s="674"/>
      <c r="AO146" s="312"/>
      <c r="AP146" s="312"/>
      <c r="AQ146" s="312"/>
      <c r="AR146" s="312"/>
      <c r="AS146" s="312"/>
      <c r="AT146" s="312"/>
    </row>
    <row r="147" spans="1:46" s="120" customFormat="1" ht="14.1" customHeight="1" x14ac:dyDescent="0.25">
      <c r="A147" s="264" t="s">
        <v>420</v>
      </c>
      <c r="B147" s="264"/>
      <c r="C147" s="264"/>
      <c r="D147" s="264"/>
      <c r="E147" s="264"/>
      <c r="F147" s="264"/>
      <c r="G147" s="265" t="s">
        <v>421</v>
      </c>
      <c r="H147" s="265"/>
      <c r="I147" s="292" t="s">
        <v>1061</v>
      </c>
      <c r="J147" s="318"/>
      <c r="K147" s="318"/>
      <c r="L147" s="318"/>
      <c r="M147" s="318"/>
      <c r="N147" s="318"/>
      <c r="O147" s="673">
        <v>616.68875000000014</v>
      </c>
      <c r="P147" s="673">
        <v>715.46048999999971</v>
      </c>
      <c r="Q147" s="673">
        <v>1011.89765</v>
      </c>
      <c r="R147" s="673">
        <v>844.40300999999999</v>
      </c>
      <c r="S147" s="673">
        <v>861.46774000000016</v>
      </c>
      <c r="T147" s="673">
        <v>652.6586299999999</v>
      </c>
      <c r="U147" s="673">
        <v>900.01399999999978</v>
      </c>
      <c r="V147" s="673">
        <v>949.63490999999988</v>
      </c>
      <c r="W147" s="673">
        <v>899.65059000000008</v>
      </c>
      <c r="X147" s="673">
        <v>975.82299999999987</v>
      </c>
      <c r="Y147" s="673">
        <v>1123.1798899999997</v>
      </c>
      <c r="Z147" s="673">
        <v>1075.9176</v>
      </c>
      <c r="AA147" s="673">
        <v>1264.6890099999998</v>
      </c>
      <c r="AB147" s="673">
        <v>1256.9449900000002</v>
      </c>
      <c r="AC147" s="673">
        <v>734.81510000000003</v>
      </c>
      <c r="AD147" s="673">
        <v>961.98969099999999</v>
      </c>
      <c r="AE147" s="673">
        <v>888.7957100000001</v>
      </c>
      <c r="AF147" s="673">
        <v>1213.9176499999999</v>
      </c>
      <c r="AG147" s="673">
        <v>826.57816999999989</v>
      </c>
      <c r="AH147" s="673">
        <v>787.68503999999996</v>
      </c>
      <c r="AI147" s="673">
        <v>748.90982000000008</v>
      </c>
      <c r="AJ147" s="673">
        <v>793.87581</v>
      </c>
      <c r="AK147" s="673">
        <v>728.44866000000013</v>
      </c>
      <c r="AL147" s="673">
        <v>812.27294000000018</v>
      </c>
      <c r="AM147" s="673">
        <v>923.51493099999993</v>
      </c>
      <c r="AN147" s="673">
        <v>956.7074736153844</v>
      </c>
      <c r="AO147" s="318">
        <v>895.56120913375798</v>
      </c>
      <c r="AP147" s="318">
        <v>1073.7472001122997</v>
      </c>
      <c r="AQ147" s="318">
        <v>896.53099200000008</v>
      </c>
      <c r="AR147" s="318">
        <v>929.16283700000008</v>
      </c>
      <c r="AS147" s="318">
        <v>817.29558500000007</v>
      </c>
      <c r="AT147" s="318">
        <v>744.90381222388066</v>
      </c>
    </row>
    <row r="148" spans="1:46" s="120" customFormat="1" ht="14.1" customHeight="1" x14ac:dyDescent="0.25">
      <c r="A148" s="264" t="s">
        <v>422</v>
      </c>
      <c r="B148" s="264"/>
      <c r="C148" s="264"/>
      <c r="D148" s="264"/>
      <c r="E148" s="264"/>
      <c r="F148" s="264"/>
      <c r="G148" s="265" t="s">
        <v>423</v>
      </c>
      <c r="H148" s="265"/>
      <c r="I148" s="292" t="s">
        <v>1062</v>
      </c>
      <c r="J148" s="318"/>
      <c r="K148" s="318"/>
      <c r="L148" s="318"/>
      <c r="M148" s="318"/>
      <c r="N148" s="318"/>
      <c r="O148" s="673">
        <v>116.00584000000002</v>
      </c>
      <c r="P148" s="673">
        <v>207.14281000000008</v>
      </c>
      <c r="Q148" s="673">
        <v>194.93994000000004</v>
      </c>
      <c r="R148" s="673">
        <v>206.06676999999993</v>
      </c>
      <c r="S148" s="673">
        <v>197.27961999999999</v>
      </c>
      <c r="T148" s="673">
        <v>136.37068000000002</v>
      </c>
      <c r="U148" s="673">
        <v>210.16399999999999</v>
      </c>
      <c r="V148" s="673">
        <v>138.87093000000004</v>
      </c>
      <c r="W148" s="673">
        <v>160.80918999999994</v>
      </c>
      <c r="X148" s="673">
        <v>145.76745999999997</v>
      </c>
      <c r="Y148" s="673">
        <v>140.47386</v>
      </c>
      <c r="Z148" s="673">
        <v>131.36876999999998</v>
      </c>
      <c r="AA148" s="673">
        <v>124.79562000000001</v>
      </c>
      <c r="AB148" s="673">
        <v>141.61088000000007</v>
      </c>
      <c r="AC148" s="673">
        <v>120.01604999999998</v>
      </c>
      <c r="AD148" s="673">
        <v>136.07574949382715</v>
      </c>
      <c r="AE148" s="673">
        <v>155.61714999999998</v>
      </c>
      <c r="AF148" s="673">
        <v>87.89024000000002</v>
      </c>
      <c r="AG148" s="673">
        <v>108.30738000000001</v>
      </c>
      <c r="AH148" s="673">
        <v>94.596600000000024</v>
      </c>
      <c r="AI148" s="673">
        <v>78.161189999999976</v>
      </c>
      <c r="AJ148" s="673">
        <v>86.000240000000005</v>
      </c>
      <c r="AK148" s="673">
        <v>86.003320000000002</v>
      </c>
      <c r="AL148" s="673">
        <v>130.94684000000001</v>
      </c>
      <c r="AM148" s="673">
        <v>135.69040299999998</v>
      </c>
      <c r="AN148" s="673">
        <v>152.89413099999999</v>
      </c>
      <c r="AO148" s="318">
        <v>138.82851399999998</v>
      </c>
      <c r="AP148" s="318">
        <v>162.10603899999992</v>
      </c>
      <c r="AQ148" s="318">
        <v>175.5957389999999</v>
      </c>
      <c r="AR148" s="318">
        <v>145.05755399999998</v>
      </c>
      <c r="AS148" s="318">
        <v>132.65167099999999</v>
      </c>
      <c r="AT148" s="318">
        <v>126.56005790181096</v>
      </c>
    </row>
    <row r="149" spans="1:46" s="120" customFormat="1" ht="14.1" customHeight="1" x14ac:dyDescent="0.25">
      <c r="A149" s="264" t="s">
        <v>424</v>
      </c>
      <c r="B149" s="264"/>
      <c r="C149" s="264"/>
      <c r="D149" s="264"/>
      <c r="E149" s="264"/>
      <c r="F149" s="264"/>
      <c r="G149" s="265" t="s">
        <v>425</v>
      </c>
      <c r="H149" s="265"/>
      <c r="I149" s="292" t="s">
        <v>1063</v>
      </c>
      <c r="J149" s="318"/>
      <c r="K149" s="318"/>
      <c r="L149" s="318"/>
      <c r="M149" s="318"/>
      <c r="N149" s="318"/>
      <c r="O149" s="673">
        <v>43.528480000000002</v>
      </c>
      <c r="P149" s="673">
        <v>59.751469999999983</v>
      </c>
      <c r="Q149" s="673">
        <v>76.421890000000005</v>
      </c>
      <c r="R149" s="673">
        <v>69.632970000000014</v>
      </c>
      <c r="S149" s="673">
        <v>62.957289999999993</v>
      </c>
      <c r="T149" s="673">
        <v>47.877360000000003</v>
      </c>
      <c r="U149" s="673">
        <v>70.323000000000008</v>
      </c>
      <c r="V149" s="673">
        <v>64.59002000000001</v>
      </c>
      <c r="W149" s="673">
        <v>54.006710000000012</v>
      </c>
      <c r="X149" s="673">
        <v>97.837250000000012</v>
      </c>
      <c r="Y149" s="673">
        <v>102.31080000000001</v>
      </c>
      <c r="Z149" s="673">
        <v>75.275590000000022</v>
      </c>
      <c r="AA149" s="673">
        <v>107.62079000000001</v>
      </c>
      <c r="AB149" s="673">
        <v>100.28655000000001</v>
      </c>
      <c r="AC149" s="673">
        <v>80.23302000000001</v>
      </c>
      <c r="AD149" s="673">
        <v>91.93147399999998</v>
      </c>
      <c r="AE149" s="673">
        <v>87.264059999999986</v>
      </c>
      <c r="AF149" s="673">
        <v>71.343830000000011</v>
      </c>
      <c r="AG149" s="673">
        <v>68.781450000000007</v>
      </c>
      <c r="AH149" s="673">
        <v>91.190950000000015</v>
      </c>
      <c r="AI149" s="673">
        <v>78.93171000000001</v>
      </c>
      <c r="AJ149" s="673">
        <v>95.522720000000007</v>
      </c>
      <c r="AK149" s="673">
        <v>91.446899999999999</v>
      </c>
      <c r="AL149" s="673">
        <v>91.612539999999996</v>
      </c>
      <c r="AM149" s="673">
        <v>106.23967999999999</v>
      </c>
      <c r="AN149" s="673">
        <v>88.788464944223108</v>
      </c>
      <c r="AO149" s="318">
        <v>95.64127666666667</v>
      </c>
      <c r="AP149" s="318">
        <v>110.68440335889572</v>
      </c>
      <c r="AQ149" s="318">
        <v>102.34071711891281</v>
      </c>
      <c r="AR149" s="318">
        <v>114.70068916555799</v>
      </c>
      <c r="AS149" s="318">
        <v>78.83244000000002</v>
      </c>
      <c r="AT149" s="318">
        <v>126.09793667862371</v>
      </c>
    </row>
    <row r="150" spans="1:46" s="120" customFormat="1" ht="14.1" customHeight="1" x14ac:dyDescent="0.25">
      <c r="A150" s="264" t="s">
        <v>426</v>
      </c>
      <c r="B150" s="264"/>
      <c r="C150" s="264"/>
      <c r="D150" s="264"/>
      <c r="E150" s="264"/>
      <c r="F150" s="264"/>
      <c r="G150" s="265" t="s">
        <v>427</v>
      </c>
      <c r="H150" s="265"/>
      <c r="I150" s="292" t="s">
        <v>1064</v>
      </c>
      <c r="J150" s="318"/>
      <c r="K150" s="318"/>
      <c r="L150" s="318"/>
      <c r="M150" s="318"/>
      <c r="N150" s="318"/>
      <c r="O150" s="673">
        <v>115.97523000000001</v>
      </c>
      <c r="P150" s="673">
        <v>141.57840000000004</v>
      </c>
      <c r="Q150" s="673">
        <v>135.86685</v>
      </c>
      <c r="R150" s="673">
        <v>146.82764999999998</v>
      </c>
      <c r="S150" s="673">
        <v>140.64065000000002</v>
      </c>
      <c r="T150" s="673">
        <v>116.39852999999999</v>
      </c>
      <c r="U150" s="673">
        <v>148.34799999999998</v>
      </c>
      <c r="V150" s="673">
        <v>147.09361000000004</v>
      </c>
      <c r="W150" s="673">
        <v>137.42606999999998</v>
      </c>
      <c r="X150" s="673">
        <v>150.83126000000001</v>
      </c>
      <c r="Y150" s="673">
        <v>157.20699000000002</v>
      </c>
      <c r="Z150" s="673">
        <v>141.52411999999995</v>
      </c>
      <c r="AA150" s="673">
        <v>199.13700000000003</v>
      </c>
      <c r="AB150" s="673">
        <v>218.86159999999998</v>
      </c>
      <c r="AC150" s="673">
        <v>137.53580000000002</v>
      </c>
      <c r="AD150" s="673">
        <v>245.02650200000005</v>
      </c>
      <c r="AE150" s="673">
        <v>171.99761999999993</v>
      </c>
      <c r="AF150" s="673">
        <v>195.27437000000003</v>
      </c>
      <c r="AG150" s="673">
        <v>193.18681000000012</v>
      </c>
      <c r="AH150" s="673">
        <v>223.09094000000007</v>
      </c>
      <c r="AI150" s="673">
        <v>189.76960999999997</v>
      </c>
      <c r="AJ150" s="673">
        <v>220.87672999999995</v>
      </c>
      <c r="AK150" s="673">
        <v>201.48875000000004</v>
      </c>
      <c r="AL150" s="673">
        <v>163.13941999999997</v>
      </c>
      <c r="AM150" s="673">
        <v>224.21139100000002</v>
      </c>
      <c r="AN150" s="673">
        <v>208.62954699999997</v>
      </c>
      <c r="AO150" s="318">
        <v>185.33024999999995</v>
      </c>
      <c r="AP150" s="318">
        <v>164.47585099999995</v>
      </c>
      <c r="AQ150" s="318">
        <v>145.25335999999999</v>
      </c>
      <c r="AR150" s="318">
        <v>172.42208500000001</v>
      </c>
      <c r="AS150" s="318">
        <v>148.69744</v>
      </c>
      <c r="AT150" s="318">
        <v>176.42894500000003</v>
      </c>
    </row>
    <row r="151" spans="1:46" s="120" customFormat="1" ht="14.1" customHeight="1" x14ac:dyDescent="0.25">
      <c r="A151" s="264" t="s">
        <v>192</v>
      </c>
      <c r="B151" s="264"/>
      <c r="C151" s="264"/>
      <c r="D151" s="264"/>
      <c r="E151" s="264"/>
      <c r="F151" s="264"/>
      <c r="G151" s="265" t="s">
        <v>428</v>
      </c>
      <c r="H151" s="265"/>
      <c r="I151" s="292" t="s">
        <v>1065</v>
      </c>
      <c r="J151" s="318"/>
      <c r="K151" s="318"/>
      <c r="L151" s="318"/>
      <c r="M151" s="318"/>
      <c r="N151" s="318"/>
      <c r="O151" s="673">
        <v>0</v>
      </c>
      <c r="P151" s="673">
        <v>0</v>
      </c>
      <c r="Q151" s="673">
        <v>0</v>
      </c>
      <c r="R151" s="673">
        <v>0</v>
      </c>
      <c r="S151" s="673">
        <v>0</v>
      </c>
      <c r="T151" s="673">
        <v>0</v>
      </c>
      <c r="U151" s="673">
        <v>0</v>
      </c>
      <c r="V151" s="673">
        <v>0</v>
      </c>
      <c r="W151" s="673">
        <v>0</v>
      </c>
      <c r="X151" s="673">
        <v>0</v>
      </c>
      <c r="Y151" s="673">
        <v>0</v>
      </c>
      <c r="Z151" s="673">
        <v>0</v>
      </c>
      <c r="AA151" s="673">
        <v>0</v>
      </c>
      <c r="AB151" s="673">
        <v>0</v>
      </c>
      <c r="AC151" s="673">
        <v>245.41809000000003</v>
      </c>
      <c r="AD151" s="673">
        <v>289.99875699999996</v>
      </c>
      <c r="AE151" s="673">
        <v>349.16117000000003</v>
      </c>
      <c r="AF151" s="673">
        <v>0</v>
      </c>
      <c r="AG151" s="673">
        <v>410.58309000000008</v>
      </c>
      <c r="AH151" s="673">
        <v>438.72369999999995</v>
      </c>
      <c r="AI151" s="673">
        <v>441.28341</v>
      </c>
      <c r="AJ151" s="673">
        <v>533.95439999999996</v>
      </c>
      <c r="AK151" s="673">
        <v>434.32272</v>
      </c>
      <c r="AL151" s="673">
        <v>509.70934000000005</v>
      </c>
      <c r="AM151" s="673">
        <v>642.59196399999996</v>
      </c>
      <c r="AN151" s="673">
        <v>617.39251000000002</v>
      </c>
      <c r="AO151" s="318">
        <v>518.78830999999991</v>
      </c>
      <c r="AP151" s="318">
        <v>718.52380399999993</v>
      </c>
      <c r="AQ151" s="318">
        <v>547.12077999999997</v>
      </c>
      <c r="AR151" s="318">
        <v>605.10819399999991</v>
      </c>
      <c r="AS151" s="318">
        <v>483.55330700000002</v>
      </c>
      <c r="AT151" s="318">
        <v>452.7181690000001</v>
      </c>
    </row>
    <row r="152" spans="1:46" s="120" customFormat="1" ht="14.1" customHeight="1" x14ac:dyDescent="0.25">
      <c r="A152" s="120" t="s">
        <v>539</v>
      </c>
      <c r="G152" s="120" t="s">
        <v>540</v>
      </c>
      <c r="I152" s="294" t="s">
        <v>1066</v>
      </c>
      <c r="J152" s="312"/>
      <c r="K152" s="312"/>
      <c r="L152" s="312"/>
      <c r="M152" s="312"/>
      <c r="N152" s="312"/>
      <c r="O152" s="674"/>
      <c r="P152" s="674"/>
      <c r="Q152" s="674"/>
      <c r="R152" s="674"/>
      <c r="S152" s="674"/>
      <c r="T152" s="674"/>
      <c r="U152" s="674"/>
      <c r="V152" s="674"/>
      <c r="W152" s="674"/>
      <c r="X152" s="674"/>
      <c r="Y152" s="674"/>
      <c r="Z152" s="674"/>
      <c r="AA152" s="674"/>
      <c r="AB152" s="674"/>
      <c r="AC152" s="674"/>
      <c r="AD152" s="674"/>
      <c r="AE152" s="674"/>
      <c r="AF152" s="674"/>
      <c r="AG152" s="674"/>
      <c r="AH152" s="674"/>
      <c r="AI152" s="674"/>
      <c r="AJ152" s="674"/>
      <c r="AK152" s="674"/>
      <c r="AL152" s="674"/>
      <c r="AM152" s="674"/>
      <c r="AN152" s="674"/>
      <c r="AO152" s="312"/>
      <c r="AP152" s="312"/>
      <c r="AQ152" s="312"/>
      <c r="AR152" s="312"/>
      <c r="AS152" s="312"/>
      <c r="AT152" s="312"/>
    </row>
    <row r="153" spans="1:46" s="120" customFormat="1" ht="14.1" customHeight="1" x14ac:dyDescent="0.25">
      <c r="A153" s="273" t="s">
        <v>1104</v>
      </c>
      <c r="B153" s="264"/>
      <c r="C153" s="264"/>
      <c r="D153" s="264"/>
      <c r="E153" s="264"/>
      <c r="F153" s="264"/>
      <c r="G153" s="265" t="s">
        <v>89</v>
      </c>
      <c r="H153" s="265"/>
      <c r="I153" s="292" t="s">
        <v>54</v>
      </c>
      <c r="J153" s="318"/>
      <c r="K153" s="318"/>
      <c r="L153" s="318"/>
      <c r="M153" s="318"/>
      <c r="N153" s="318"/>
      <c r="O153" s="673">
        <v>39.948590000000003</v>
      </c>
      <c r="P153" s="673">
        <v>43.793300000000002</v>
      </c>
      <c r="Q153" s="673">
        <v>44.514550000000014</v>
      </c>
      <c r="R153" s="673">
        <v>39.564610000000002</v>
      </c>
      <c r="S153" s="673">
        <v>43.681512000000005</v>
      </c>
      <c r="T153" s="673">
        <v>40.850259999999999</v>
      </c>
      <c r="U153" s="673">
        <v>48.634</v>
      </c>
      <c r="V153" s="673">
        <v>49.311810000000001</v>
      </c>
      <c r="W153" s="673">
        <v>45.086010000000002</v>
      </c>
      <c r="X153" s="673">
        <v>48.903880000000001</v>
      </c>
      <c r="Y153" s="673">
        <v>37.061749999999996</v>
      </c>
      <c r="Z153" s="673">
        <v>35.560450000000003</v>
      </c>
      <c r="AA153" s="673">
        <v>30.015320000000003</v>
      </c>
      <c r="AB153" s="673">
        <v>34.069510000000008</v>
      </c>
      <c r="AC153" s="673">
        <v>34.189369999999997</v>
      </c>
      <c r="AD153" s="673">
        <v>30.38671060411793</v>
      </c>
      <c r="AE153" s="673">
        <v>22.718200000000003</v>
      </c>
      <c r="AF153" s="673">
        <v>21.99766</v>
      </c>
      <c r="AG153" s="673">
        <v>25.891389999999994</v>
      </c>
      <c r="AH153" s="673">
        <v>24.102010000000007</v>
      </c>
      <c r="AI153" s="673">
        <v>25.751999999999999</v>
      </c>
      <c r="AJ153" s="673">
        <v>24.515937000000005</v>
      </c>
      <c r="AK153" s="673">
        <v>21.149000000000001</v>
      </c>
      <c r="AL153" s="673">
        <v>27.266969999999993</v>
      </c>
      <c r="AM153" s="673">
        <v>26.589494000000006</v>
      </c>
      <c r="AN153" s="673">
        <v>24.409596020202024</v>
      </c>
      <c r="AO153" s="318">
        <v>44.291424524996543</v>
      </c>
      <c r="AP153" s="318">
        <v>34.965327717171725</v>
      </c>
      <c r="AQ153" s="318">
        <v>46.229849999999999</v>
      </c>
      <c r="AR153" s="318">
        <v>50.153421000000002</v>
      </c>
      <c r="AS153" s="318">
        <v>58.436514000000003</v>
      </c>
      <c r="AT153" s="318">
        <v>58.803607</v>
      </c>
    </row>
    <row r="154" spans="1:46" s="120" customFormat="1" ht="14.1" customHeight="1" x14ac:dyDescent="0.25">
      <c r="A154" s="273" t="s">
        <v>1105</v>
      </c>
      <c r="B154" s="264"/>
      <c r="C154" s="264"/>
      <c r="D154" s="264"/>
      <c r="E154" s="264"/>
      <c r="F154" s="264"/>
      <c r="G154" s="265" t="s">
        <v>90</v>
      </c>
      <c r="H154" s="265"/>
      <c r="I154" s="292" t="s">
        <v>55</v>
      </c>
      <c r="J154" s="318"/>
      <c r="K154" s="318"/>
      <c r="L154" s="318"/>
      <c r="M154" s="318"/>
      <c r="N154" s="318"/>
      <c r="O154" s="673">
        <v>22.806039999999999</v>
      </c>
      <c r="P154" s="673">
        <v>26.88091</v>
      </c>
      <c r="Q154" s="673">
        <v>21.858530000000002</v>
      </c>
      <c r="R154" s="673">
        <v>30.840060000000001</v>
      </c>
      <c r="S154" s="673">
        <v>25.334670000000003</v>
      </c>
      <c r="T154" s="673">
        <v>21.592390000000002</v>
      </c>
      <c r="U154" s="673">
        <v>29.150000000000002</v>
      </c>
      <c r="V154" s="673">
        <v>31.293319999999998</v>
      </c>
      <c r="W154" s="673">
        <v>36.090199999999996</v>
      </c>
      <c r="X154" s="673">
        <v>34.397060000000003</v>
      </c>
      <c r="Y154" s="673">
        <v>30.886479999999995</v>
      </c>
      <c r="Z154" s="673">
        <v>31.720269999999999</v>
      </c>
      <c r="AA154" s="673">
        <v>27.2485</v>
      </c>
      <c r="AB154" s="673">
        <v>25.263799999999996</v>
      </c>
      <c r="AC154" s="673">
        <v>22.147880000000004</v>
      </c>
      <c r="AD154" s="673">
        <v>22.402800000000003</v>
      </c>
      <c r="AE154" s="673">
        <v>29.047900000000002</v>
      </c>
      <c r="AF154" s="673">
        <v>29.781939999999999</v>
      </c>
      <c r="AG154" s="673">
        <v>51.28455000000001</v>
      </c>
      <c r="AH154" s="673">
        <v>38.699010000000001</v>
      </c>
      <c r="AI154" s="673">
        <v>50.162329999999983</v>
      </c>
      <c r="AJ154" s="673">
        <v>50.12657999999999</v>
      </c>
      <c r="AK154" s="673">
        <v>50.295029999999997</v>
      </c>
      <c r="AL154" s="673">
        <v>42.870790000000007</v>
      </c>
      <c r="AM154" s="673">
        <v>44.606110000000008</v>
      </c>
      <c r="AN154" s="673">
        <v>44.363924999999995</v>
      </c>
      <c r="AO154" s="318">
        <v>44.277974999999998</v>
      </c>
      <c r="AP154" s="318">
        <v>43.224384999999998</v>
      </c>
      <c r="AQ154" s="318">
        <v>43.806364000000002</v>
      </c>
      <c r="AR154" s="318">
        <v>43.626715000000004</v>
      </c>
      <c r="AS154" s="318">
        <v>44.063411000000009</v>
      </c>
      <c r="AT154" s="318">
        <v>44.210867999999991</v>
      </c>
    </row>
    <row r="155" spans="1:46" s="120" customFormat="1" ht="14.1" customHeight="1" x14ac:dyDescent="0.25">
      <c r="A155" s="273" t="s">
        <v>1106</v>
      </c>
      <c r="B155" s="264"/>
      <c r="C155" s="264"/>
      <c r="D155" s="264"/>
      <c r="E155" s="264"/>
      <c r="F155" s="264"/>
      <c r="G155" s="265" t="s">
        <v>91</v>
      </c>
      <c r="H155" s="265"/>
      <c r="I155" s="292" t="s">
        <v>56</v>
      </c>
      <c r="J155" s="318"/>
      <c r="K155" s="318"/>
      <c r="L155" s="318"/>
      <c r="M155" s="318"/>
      <c r="N155" s="318"/>
      <c r="O155" s="673">
        <v>43.35981000000001</v>
      </c>
      <c r="P155" s="673">
        <v>50.854270000000007</v>
      </c>
      <c r="Q155" s="673">
        <v>51.11215</v>
      </c>
      <c r="R155" s="673">
        <v>49.990259999999999</v>
      </c>
      <c r="S155" s="673">
        <v>32.534450000000007</v>
      </c>
      <c r="T155" s="673">
        <v>26.738109999999999</v>
      </c>
      <c r="U155" s="673">
        <v>53.683000000000007</v>
      </c>
      <c r="V155" s="673">
        <v>50.685499999999998</v>
      </c>
      <c r="W155" s="673">
        <v>52.690919999999998</v>
      </c>
      <c r="X155" s="673">
        <v>64.832139999999981</v>
      </c>
      <c r="Y155" s="673">
        <v>62.505300000000005</v>
      </c>
      <c r="Z155" s="673">
        <v>73.585520000000002</v>
      </c>
      <c r="AA155" s="673">
        <v>72.559250000000006</v>
      </c>
      <c r="AB155" s="673">
        <v>75.392629999999997</v>
      </c>
      <c r="AC155" s="673">
        <v>74.833429999999993</v>
      </c>
      <c r="AD155" s="673">
        <v>74.110856999999996</v>
      </c>
      <c r="AE155" s="673">
        <v>79.21684999999998</v>
      </c>
      <c r="AF155" s="673">
        <v>81.506330000000005</v>
      </c>
      <c r="AG155" s="673">
        <v>72.990719999999982</v>
      </c>
      <c r="AH155" s="673">
        <v>71.063829999999996</v>
      </c>
      <c r="AI155" s="673">
        <v>74.801990000000004</v>
      </c>
      <c r="AJ155" s="673">
        <v>97.666749999999993</v>
      </c>
      <c r="AK155" s="673">
        <v>75.665149999999983</v>
      </c>
      <c r="AL155" s="673">
        <v>68.759979999999999</v>
      </c>
      <c r="AM155" s="673">
        <v>79.257516999999993</v>
      </c>
      <c r="AN155" s="673">
        <v>85.949225000000013</v>
      </c>
      <c r="AO155" s="318">
        <v>90.841998999999987</v>
      </c>
      <c r="AP155" s="318">
        <v>92.259247000000002</v>
      </c>
      <c r="AQ155" s="318">
        <v>88.92153399999998</v>
      </c>
      <c r="AR155" s="318">
        <v>97.060939000000005</v>
      </c>
      <c r="AS155" s="318">
        <v>98.458588999999989</v>
      </c>
      <c r="AT155" s="318">
        <v>116.094461</v>
      </c>
    </row>
    <row r="156" spans="1:46" s="120" customFormat="1" ht="14.1" customHeight="1" x14ac:dyDescent="0.25">
      <c r="A156" s="273" t="s">
        <v>1107</v>
      </c>
      <c r="B156" s="264"/>
      <c r="C156" s="264"/>
      <c r="D156" s="264"/>
      <c r="E156" s="264"/>
      <c r="F156" s="264"/>
      <c r="G156" s="265" t="s">
        <v>92</v>
      </c>
      <c r="H156" s="265"/>
      <c r="I156" s="292" t="s">
        <v>57</v>
      </c>
      <c r="J156" s="318"/>
      <c r="K156" s="318"/>
      <c r="L156" s="318"/>
      <c r="M156" s="318"/>
      <c r="N156" s="318"/>
      <c r="O156" s="673">
        <v>416.06950000000001</v>
      </c>
      <c r="P156" s="673">
        <v>373.09395999999998</v>
      </c>
      <c r="Q156" s="673">
        <v>367.94458000000003</v>
      </c>
      <c r="R156" s="673">
        <v>348.47164000000004</v>
      </c>
      <c r="S156" s="673">
        <v>337.91316000000006</v>
      </c>
      <c r="T156" s="673">
        <v>376.65016000000003</v>
      </c>
      <c r="U156" s="673">
        <v>336.56700000000001</v>
      </c>
      <c r="V156" s="673">
        <v>406.32278000000002</v>
      </c>
      <c r="W156" s="673">
        <v>437.92328999999995</v>
      </c>
      <c r="X156" s="673">
        <v>364.78534000000002</v>
      </c>
      <c r="Y156" s="673">
        <v>396.87888000000009</v>
      </c>
      <c r="Z156" s="673">
        <v>421.89341000000002</v>
      </c>
      <c r="AA156" s="673">
        <v>408.69646</v>
      </c>
      <c r="AB156" s="673">
        <v>402.04952999999995</v>
      </c>
      <c r="AC156" s="673">
        <v>418.04371000000003</v>
      </c>
      <c r="AD156" s="673">
        <v>345.07507199999998</v>
      </c>
      <c r="AE156" s="673">
        <v>348.29210000000006</v>
      </c>
      <c r="AF156" s="673">
        <v>358.10084000000001</v>
      </c>
      <c r="AG156" s="673">
        <v>371.21982000000003</v>
      </c>
      <c r="AH156" s="673">
        <v>352.47368999999998</v>
      </c>
      <c r="AI156" s="673">
        <v>396.5866200000001</v>
      </c>
      <c r="AJ156" s="673">
        <v>346.50899000000004</v>
      </c>
      <c r="AK156" s="673">
        <v>371.27983999999998</v>
      </c>
      <c r="AL156" s="673">
        <v>361.02402000000001</v>
      </c>
      <c r="AM156" s="673">
        <v>363.55092200000001</v>
      </c>
      <c r="AN156" s="673">
        <v>381.99207999999999</v>
      </c>
      <c r="AO156" s="318">
        <v>408.74938099999997</v>
      </c>
      <c r="AP156" s="318">
        <v>421.32284000000004</v>
      </c>
      <c r="AQ156" s="318">
        <v>386.23109799999997</v>
      </c>
      <c r="AR156" s="318">
        <v>398.73021100000005</v>
      </c>
      <c r="AS156" s="318">
        <v>420.118876</v>
      </c>
      <c r="AT156" s="318">
        <v>409.12307500000003</v>
      </c>
    </row>
    <row r="157" spans="1:46" s="120" customFormat="1" ht="14.1" customHeight="1" x14ac:dyDescent="0.25">
      <c r="A157" s="273" t="s">
        <v>1108</v>
      </c>
      <c r="G157" s="120" t="s">
        <v>93</v>
      </c>
      <c r="I157" s="292" t="s">
        <v>58</v>
      </c>
      <c r="J157" s="318"/>
      <c r="K157" s="318"/>
      <c r="L157" s="318"/>
      <c r="M157" s="318"/>
      <c r="N157" s="318"/>
      <c r="O157" s="673">
        <v>237.18267999999998</v>
      </c>
      <c r="P157" s="673">
        <v>246.73937000000009</v>
      </c>
      <c r="Q157" s="673">
        <v>275.35401999999999</v>
      </c>
      <c r="R157" s="673">
        <v>263.48023000000001</v>
      </c>
      <c r="S157" s="673">
        <v>227.52915000000004</v>
      </c>
      <c r="T157" s="673">
        <v>152.54000999999997</v>
      </c>
      <c r="U157" s="673">
        <v>249.27500000000001</v>
      </c>
      <c r="V157" s="673">
        <v>378.20789000000002</v>
      </c>
      <c r="W157" s="673">
        <v>214.70718999999997</v>
      </c>
      <c r="X157" s="673">
        <v>273.64751999999999</v>
      </c>
      <c r="Y157" s="673">
        <v>220.17233999999996</v>
      </c>
      <c r="Z157" s="673">
        <v>248.79852999999997</v>
      </c>
      <c r="AA157" s="673">
        <v>272.78969999999998</v>
      </c>
      <c r="AB157" s="673">
        <v>210.06745999999998</v>
      </c>
      <c r="AC157" s="673">
        <v>84.376570000000001</v>
      </c>
      <c r="AD157" s="673">
        <v>213.47765299999998</v>
      </c>
      <c r="AE157" s="673">
        <v>309.9768400000001</v>
      </c>
      <c r="AF157" s="673">
        <v>185.71690999999998</v>
      </c>
      <c r="AG157" s="673">
        <v>178.27256</v>
      </c>
      <c r="AH157" s="673">
        <v>267.87440999999995</v>
      </c>
      <c r="AI157" s="673">
        <v>219.65967999999998</v>
      </c>
      <c r="AJ157" s="673">
        <v>208.90016999999997</v>
      </c>
      <c r="AK157" s="673">
        <v>209.94324000000006</v>
      </c>
      <c r="AL157" s="673">
        <v>141.23885000000001</v>
      </c>
      <c r="AM157" s="673">
        <v>194.40651900000003</v>
      </c>
      <c r="AN157" s="673">
        <v>209.40634800000004</v>
      </c>
      <c r="AO157" s="318">
        <v>197.52567400000001</v>
      </c>
      <c r="AP157" s="318">
        <v>242.72875646245058</v>
      </c>
      <c r="AQ157" s="318">
        <v>338.09225867665486</v>
      </c>
      <c r="AR157" s="318">
        <v>339.47192900000005</v>
      </c>
      <c r="AS157" s="318">
        <v>420.93307700000003</v>
      </c>
      <c r="AT157" s="318">
        <v>370.73248104186052</v>
      </c>
    </row>
    <row r="158" spans="1:46" s="120" customFormat="1" ht="14.1" customHeight="1" x14ac:dyDescent="0.25">
      <c r="A158" s="273" t="s">
        <v>1109</v>
      </c>
      <c r="G158" s="120" t="s">
        <v>94</v>
      </c>
      <c r="I158" s="292" t="s">
        <v>59</v>
      </c>
      <c r="J158" s="318"/>
      <c r="K158" s="318"/>
      <c r="L158" s="318"/>
      <c r="M158" s="318"/>
      <c r="N158" s="318"/>
      <c r="O158" s="673">
        <v>20.522820000000003</v>
      </c>
      <c r="P158" s="673">
        <v>17.162679999999998</v>
      </c>
      <c r="Q158" s="673">
        <v>25.545050000000003</v>
      </c>
      <c r="R158" s="673">
        <v>11.19454</v>
      </c>
      <c r="S158" s="673">
        <v>21.724429999999998</v>
      </c>
      <c r="T158" s="673">
        <v>14.678350999999999</v>
      </c>
      <c r="U158" s="673">
        <v>7.7706929999999979</v>
      </c>
      <c r="V158" s="673">
        <v>20.035650000000004</v>
      </c>
      <c r="W158" s="673">
        <v>16.445430000000002</v>
      </c>
      <c r="X158" s="673">
        <v>28.3446</v>
      </c>
      <c r="Y158" s="673">
        <v>17.854620000000004</v>
      </c>
      <c r="Z158" s="673">
        <v>26.233419999999995</v>
      </c>
      <c r="AA158" s="673">
        <v>22.353319999999997</v>
      </c>
      <c r="AB158" s="673">
        <v>12.158109999999999</v>
      </c>
      <c r="AC158" s="673">
        <v>26.538710000000002</v>
      </c>
      <c r="AD158" s="673">
        <v>22.680266999999997</v>
      </c>
      <c r="AE158" s="673">
        <v>24.439070000000001</v>
      </c>
      <c r="AF158" s="673">
        <v>15.72222</v>
      </c>
      <c r="AG158" s="673">
        <v>24.611119999999996</v>
      </c>
      <c r="AH158" s="673">
        <v>9.9684610000000013</v>
      </c>
      <c r="AI158" s="673">
        <v>14.74244</v>
      </c>
      <c r="AJ158" s="673">
        <v>17.258378</v>
      </c>
      <c r="AK158" s="673">
        <v>14.095680000000002</v>
      </c>
      <c r="AL158" s="673">
        <v>15.040809999999997</v>
      </c>
      <c r="AM158" s="673">
        <v>13.234969</v>
      </c>
      <c r="AN158" s="673">
        <v>11.11327919402985</v>
      </c>
      <c r="AO158" s="318">
        <v>9.2158154104627776</v>
      </c>
      <c r="AP158" s="318">
        <v>10.247846825367063</v>
      </c>
      <c r="AQ158" s="318">
        <v>7.7754365567699466</v>
      </c>
      <c r="AR158" s="318">
        <v>12.105229000000001</v>
      </c>
      <c r="AS158" s="318">
        <v>5.3077719999999999</v>
      </c>
      <c r="AT158" s="318">
        <v>7.5609120000000001</v>
      </c>
    </row>
    <row r="159" spans="1:46" s="120" customFormat="1" ht="14.1" customHeight="1" x14ac:dyDescent="0.25">
      <c r="A159" s="264" t="s">
        <v>429</v>
      </c>
      <c r="B159" s="264"/>
      <c r="C159" s="264"/>
      <c r="D159" s="264"/>
      <c r="E159" s="264"/>
      <c r="F159" s="265" t="s">
        <v>95</v>
      </c>
      <c r="G159" s="264"/>
      <c r="H159" s="264"/>
      <c r="I159" s="293" t="s">
        <v>1088</v>
      </c>
      <c r="J159" s="318"/>
      <c r="K159" s="318"/>
      <c r="L159" s="318"/>
      <c r="M159" s="318"/>
      <c r="N159" s="318"/>
      <c r="O159" s="673">
        <v>2.8539500000000002</v>
      </c>
      <c r="P159" s="673">
        <v>3.3984299999999994</v>
      </c>
      <c r="Q159" s="673">
        <v>3.0528900000000005</v>
      </c>
      <c r="R159" s="673">
        <v>3.1686100000000001</v>
      </c>
      <c r="S159" s="673">
        <v>3.6341999999999999</v>
      </c>
      <c r="T159" s="673">
        <v>3.1808700000000001</v>
      </c>
      <c r="U159" s="673">
        <v>4.0849999999999991</v>
      </c>
      <c r="V159" s="673">
        <v>3.5120800000000001</v>
      </c>
      <c r="W159" s="673">
        <v>2.9430399999999999</v>
      </c>
      <c r="X159" s="673">
        <v>4.2379100000000003</v>
      </c>
      <c r="Y159" s="673">
        <v>5.0779699999999997</v>
      </c>
      <c r="Z159" s="673">
        <v>6.9712100000000001</v>
      </c>
      <c r="AA159" s="673">
        <v>6.6747600000000009</v>
      </c>
      <c r="AB159" s="673">
        <v>6.9616000000000016</v>
      </c>
      <c r="AC159" s="673">
        <v>7.4578500000000005</v>
      </c>
      <c r="AD159" s="673">
        <v>7.112820000000001</v>
      </c>
      <c r="AE159" s="673">
        <v>7.9707899999999992</v>
      </c>
      <c r="AF159" s="673">
        <v>8.7424499999999981</v>
      </c>
      <c r="AG159" s="673">
        <v>10.023441999999998</v>
      </c>
      <c r="AH159" s="673">
        <v>11.447349999999998</v>
      </c>
      <c r="AI159" s="673">
        <v>11.459649999999998</v>
      </c>
      <c r="AJ159" s="673">
        <v>11.998811999999997</v>
      </c>
      <c r="AK159" s="673">
        <v>12.214129999999999</v>
      </c>
      <c r="AL159" s="673">
        <v>12.092560000000002</v>
      </c>
      <c r="AM159" s="673">
        <v>12.998861999999999</v>
      </c>
      <c r="AN159" s="673">
        <v>12.815075563025211</v>
      </c>
      <c r="AO159" s="318">
        <v>13.149077</v>
      </c>
      <c r="AP159" s="318">
        <v>15.074536941538458</v>
      </c>
      <c r="AQ159" s="318">
        <v>14.128409999999999</v>
      </c>
      <c r="AR159" s="318">
        <v>16.614412507537693</v>
      </c>
      <c r="AS159" s="318">
        <v>16.129899000000002</v>
      </c>
      <c r="AT159" s="318">
        <v>17.906075999999999</v>
      </c>
    </row>
    <row r="160" spans="1:46" s="120" customFormat="1" ht="14.1" customHeight="1" x14ac:dyDescent="0.25">
      <c r="A160" s="277" t="s">
        <v>1127</v>
      </c>
      <c r="B160" s="264"/>
      <c r="C160" s="264"/>
      <c r="D160" s="264"/>
      <c r="E160" s="264"/>
      <c r="F160" s="265"/>
      <c r="G160" s="264" t="s">
        <v>119</v>
      </c>
      <c r="H160" s="264"/>
      <c r="I160" s="293" t="s">
        <v>1125</v>
      </c>
      <c r="J160" s="318"/>
      <c r="K160" s="318"/>
      <c r="L160" s="318"/>
      <c r="M160" s="318"/>
      <c r="N160" s="318"/>
      <c r="O160" s="673">
        <v>0</v>
      </c>
      <c r="P160" s="673">
        <v>0</v>
      </c>
      <c r="Q160" s="673">
        <v>0</v>
      </c>
      <c r="R160" s="673">
        <v>0</v>
      </c>
      <c r="S160" s="673">
        <v>0</v>
      </c>
      <c r="T160" s="673">
        <v>0</v>
      </c>
      <c r="U160" s="673">
        <v>0</v>
      </c>
      <c r="V160" s="673">
        <v>0</v>
      </c>
      <c r="W160" s="673">
        <v>0</v>
      </c>
      <c r="X160" s="673">
        <v>0</v>
      </c>
      <c r="Y160" s="673">
        <v>0</v>
      </c>
      <c r="Z160" s="673">
        <v>0</v>
      </c>
      <c r="AA160" s="673">
        <v>0</v>
      </c>
      <c r="AB160" s="673">
        <v>0</v>
      </c>
      <c r="AC160" s="673">
        <v>0</v>
      </c>
      <c r="AD160" s="673">
        <v>0</v>
      </c>
      <c r="AE160" s="673">
        <v>0</v>
      </c>
      <c r="AF160" s="673">
        <v>0</v>
      </c>
      <c r="AG160" s="673">
        <v>0</v>
      </c>
      <c r="AH160" s="673">
        <v>0</v>
      </c>
      <c r="AI160" s="673">
        <v>0</v>
      </c>
      <c r="AJ160" s="673">
        <v>2.7865549999999999</v>
      </c>
      <c r="AK160" s="673">
        <v>2.6796099999999998</v>
      </c>
      <c r="AL160" s="673">
        <v>2.4966900000000001</v>
      </c>
      <c r="AM160" s="673">
        <v>4.0520479999999992</v>
      </c>
      <c r="AN160" s="673">
        <v>4.7856710000000007</v>
      </c>
      <c r="AO160" s="318">
        <v>5.6196626923076929</v>
      </c>
      <c r="AP160" s="318">
        <v>7.630727288163806</v>
      </c>
      <c r="AQ160" s="318">
        <v>8.2159928530805661</v>
      </c>
      <c r="AR160" s="318">
        <v>13.104232</v>
      </c>
      <c r="AS160" s="318">
        <v>14.334847999999997</v>
      </c>
      <c r="AT160" s="318">
        <v>16.724354000000005</v>
      </c>
    </row>
    <row r="161" spans="1:46" s="120" customFormat="1" ht="14.1" customHeight="1" x14ac:dyDescent="0.25">
      <c r="A161" s="277" t="s">
        <v>1128</v>
      </c>
      <c r="B161" s="264"/>
      <c r="C161" s="264"/>
      <c r="D161" s="264"/>
      <c r="E161" s="264"/>
      <c r="F161" s="265"/>
      <c r="G161" s="264" t="s">
        <v>120</v>
      </c>
      <c r="H161" s="264"/>
      <c r="I161" s="293" t="s">
        <v>1126</v>
      </c>
      <c r="J161" s="318"/>
      <c r="K161" s="318"/>
      <c r="L161" s="318"/>
      <c r="M161" s="318"/>
      <c r="N161" s="318"/>
      <c r="O161" s="673">
        <v>0</v>
      </c>
      <c r="P161" s="673">
        <v>0</v>
      </c>
      <c r="Q161" s="673">
        <v>0</v>
      </c>
      <c r="R161" s="673">
        <v>0</v>
      </c>
      <c r="S161" s="673">
        <v>0</v>
      </c>
      <c r="T161" s="673">
        <v>0</v>
      </c>
      <c r="U161" s="673">
        <v>0</v>
      </c>
      <c r="V161" s="673">
        <v>0</v>
      </c>
      <c r="W161" s="673">
        <v>0</v>
      </c>
      <c r="X161" s="673">
        <v>0</v>
      </c>
      <c r="Y161" s="673">
        <v>0</v>
      </c>
      <c r="Z161" s="673">
        <v>0</v>
      </c>
      <c r="AA161" s="673">
        <v>0</v>
      </c>
      <c r="AB161" s="673">
        <v>0</v>
      </c>
      <c r="AC161" s="673">
        <v>0</v>
      </c>
      <c r="AD161" s="673">
        <v>0</v>
      </c>
      <c r="AE161" s="673">
        <v>0</v>
      </c>
      <c r="AF161" s="673">
        <v>0</v>
      </c>
      <c r="AG161" s="673">
        <v>0</v>
      </c>
      <c r="AH161" s="673">
        <v>135.99501000000001</v>
      </c>
      <c r="AI161" s="673">
        <v>0</v>
      </c>
      <c r="AJ161" s="673">
        <v>55.078618000000006</v>
      </c>
      <c r="AK161" s="673">
        <v>59.288700000000006</v>
      </c>
      <c r="AL161" s="673">
        <v>67.473500000000001</v>
      </c>
      <c r="AM161" s="673">
        <v>61.984587000000005</v>
      </c>
      <c r="AN161" s="673">
        <v>65.479765</v>
      </c>
      <c r="AO161" s="318">
        <v>64.236888999999991</v>
      </c>
      <c r="AP161" s="318">
        <v>65.717512999999997</v>
      </c>
      <c r="AQ161" s="318">
        <v>87.201785999999998</v>
      </c>
      <c r="AR161" s="318">
        <v>88.056367000000009</v>
      </c>
      <c r="AS161" s="318">
        <v>92.69344199999999</v>
      </c>
      <c r="AT161" s="318">
        <v>94.813829999999996</v>
      </c>
    </row>
    <row r="162" spans="1:46" s="120" customFormat="1" ht="14.1" customHeight="1" x14ac:dyDescent="0.25">
      <c r="A162" s="269" t="s">
        <v>430</v>
      </c>
      <c r="B162" s="264"/>
      <c r="C162" s="264"/>
      <c r="D162" s="264"/>
      <c r="E162" s="264"/>
      <c r="F162" s="264" t="s">
        <v>182</v>
      </c>
      <c r="I162" s="294" t="s">
        <v>1067</v>
      </c>
      <c r="J162" s="318"/>
      <c r="K162" s="318"/>
      <c r="L162" s="318"/>
      <c r="M162" s="318"/>
      <c r="N162" s="318"/>
      <c r="O162" s="673">
        <v>64.646909999999991</v>
      </c>
      <c r="P162" s="673">
        <v>62.401070000000011</v>
      </c>
      <c r="Q162" s="673">
        <v>55.563009999999998</v>
      </c>
      <c r="R162" s="673">
        <v>59.287300000000002</v>
      </c>
      <c r="S162" s="673">
        <v>55.649089999999987</v>
      </c>
      <c r="T162" s="673">
        <v>50.792600000000007</v>
      </c>
      <c r="U162" s="673">
        <v>88.424000000000007</v>
      </c>
      <c r="V162" s="673">
        <v>90.237370000000027</v>
      </c>
      <c r="W162" s="673">
        <v>95.974810000000019</v>
      </c>
      <c r="X162" s="673">
        <v>100.32034999999998</v>
      </c>
      <c r="Y162" s="673">
        <v>101.02362000000001</v>
      </c>
      <c r="Z162" s="673">
        <v>101.2602</v>
      </c>
      <c r="AA162" s="673">
        <v>106.17193999999999</v>
      </c>
      <c r="AB162" s="673">
        <v>122.94916999999998</v>
      </c>
      <c r="AC162" s="673">
        <v>109.32146999999999</v>
      </c>
      <c r="AD162" s="673">
        <v>143.55411736363638</v>
      </c>
      <c r="AE162" s="673">
        <v>165.63441000000009</v>
      </c>
      <c r="AF162" s="673">
        <v>164.29838799999996</v>
      </c>
      <c r="AG162" s="673">
        <v>154.52233000000001</v>
      </c>
      <c r="AH162" s="673">
        <v>184.16597000000002</v>
      </c>
      <c r="AI162" s="673">
        <v>211.46339000000003</v>
      </c>
      <c r="AJ162" s="673">
        <v>218.36648000000002</v>
      </c>
      <c r="AK162" s="673">
        <v>267.79381000000006</v>
      </c>
      <c r="AL162" s="673">
        <v>520.77479000000017</v>
      </c>
      <c r="AM162" s="673">
        <v>456.11518931488803</v>
      </c>
      <c r="AN162" s="673">
        <v>127.119062</v>
      </c>
      <c r="AO162" s="318">
        <v>116.79177200000002</v>
      </c>
      <c r="AP162" s="318">
        <v>156.66866800000008</v>
      </c>
      <c r="AQ162" s="318">
        <v>160.59219981967217</v>
      </c>
      <c r="AR162" s="318">
        <v>757.25407597698859</v>
      </c>
      <c r="AS162" s="318">
        <v>174.97278099999991</v>
      </c>
      <c r="AT162" s="318">
        <v>693.53485255737689</v>
      </c>
    </row>
    <row r="163" spans="1:46" s="120" customFormat="1" ht="14.1" customHeight="1" x14ac:dyDescent="0.25">
      <c r="A163" s="264" t="s">
        <v>433</v>
      </c>
      <c r="B163" s="264"/>
      <c r="C163" s="264"/>
      <c r="D163" s="264"/>
      <c r="E163" s="264" t="s">
        <v>434</v>
      </c>
      <c r="G163" s="265"/>
      <c r="H163" s="265"/>
      <c r="I163" s="292" t="s">
        <v>1068</v>
      </c>
      <c r="J163" s="312"/>
      <c r="K163" s="312"/>
      <c r="L163" s="312"/>
      <c r="M163" s="312"/>
      <c r="N163" s="312"/>
      <c r="O163" s="674"/>
      <c r="P163" s="674"/>
      <c r="Q163" s="674"/>
      <c r="R163" s="674"/>
      <c r="S163" s="674"/>
      <c r="T163" s="674"/>
      <c r="U163" s="674"/>
      <c r="V163" s="674"/>
      <c r="W163" s="674"/>
      <c r="X163" s="674"/>
      <c r="Y163" s="674"/>
      <c r="Z163" s="674"/>
      <c r="AA163" s="674"/>
      <c r="AB163" s="674"/>
      <c r="AC163" s="674"/>
      <c r="AD163" s="674"/>
      <c r="AE163" s="674"/>
      <c r="AF163" s="674"/>
      <c r="AG163" s="674"/>
      <c r="AH163" s="674"/>
      <c r="AI163" s="674"/>
      <c r="AJ163" s="674"/>
      <c r="AK163" s="674"/>
      <c r="AL163" s="674"/>
      <c r="AM163" s="674"/>
      <c r="AN163" s="674"/>
      <c r="AO163" s="312"/>
      <c r="AP163" s="312"/>
      <c r="AQ163" s="312"/>
      <c r="AR163" s="312"/>
      <c r="AS163" s="312"/>
      <c r="AT163" s="312"/>
    </row>
    <row r="164" spans="1:46" s="120" customFormat="1" ht="14.1" customHeight="1" x14ac:dyDescent="0.25">
      <c r="A164" s="264" t="s">
        <v>435</v>
      </c>
      <c r="B164" s="264"/>
      <c r="C164" s="264"/>
      <c r="D164" s="264"/>
      <c r="E164" s="264" t="s">
        <v>181</v>
      </c>
      <c r="G164" s="265"/>
      <c r="H164" s="265"/>
      <c r="I164" s="292" t="s">
        <v>1069</v>
      </c>
      <c r="J164" s="312"/>
      <c r="K164" s="312"/>
      <c r="L164" s="312"/>
      <c r="M164" s="312"/>
      <c r="N164" s="312"/>
      <c r="O164" s="674"/>
      <c r="P164" s="674"/>
      <c r="Q164" s="674"/>
      <c r="R164" s="674"/>
      <c r="S164" s="674"/>
      <c r="T164" s="674"/>
      <c r="U164" s="674"/>
      <c r="V164" s="674"/>
      <c r="W164" s="674"/>
      <c r="X164" s="674"/>
      <c r="Y164" s="674"/>
      <c r="Z164" s="674"/>
      <c r="AA164" s="674"/>
      <c r="AB164" s="674"/>
      <c r="AC164" s="674"/>
      <c r="AD164" s="674"/>
      <c r="AE164" s="674"/>
      <c r="AF164" s="674"/>
      <c r="AG164" s="674"/>
      <c r="AH164" s="674"/>
      <c r="AI164" s="674"/>
      <c r="AJ164" s="674"/>
      <c r="AK164" s="674"/>
      <c r="AL164" s="674"/>
      <c r="AM164" s="674"/>
      <c r="AN164" s="674"/>
      <c r="AO164" s="312"/>
      <c r="AP164" s="312"/>
      <c r="AQ164" s="312"/>
      <c r="AR164" s="312"/>
      <c r="AS164" s="312"/>
      <c r="AT164" s="312"/>
    </row>
    <row r="165" spans="1:46" s="120" customFormat="1" ht="14.1" customHeight="1" x14ac:dyDescent="0.25">
      <c r="A165" s="273" t="s">
        <v>1110</v>
      </c>
      <c r="B165" s="264"/>
      <c r="C165" s="264"/>
      <c r="D165" s="264"/>
      <c r="E165" s="264"/>
      <c r="G165" s="265" t="s">
        <v>96</v>
      </c>
      <c r="H165" s="265"/>
      <c r="I165" s="292" t="s">
        <v>60</v>
      </c>
      <c r="J165" s="318"/>
      <c r="K165" s="318"/>
      <c r="L165" s="318"/>
      <c r="M165" s="318"/>
      <c r="N165" s="318"/>
      <c r="O165" s="673">
        <v>2592.0037700000003</v>
      </c>
      <c r="P165" s="673">
        <v>2654.0077200000001</v>
      </c>
      <c r="Q165" s="673">
        <v>2928.9183199999998</v>
      </c>
      <c r="R165" s="673">
        <v>2667.0359799999992</v>
      </c>
      <c r="S165" s="673">
        <v>2700.9211999999993</v>
      </c>
      <c r="T165" s="673">
        <v>2575.0329799999995</v>
      </c>
      <c r="U165" s="673">
        <v>2421.0260000000007</v>
      </c>
      <c r="V165" s="673">
        <v>2849.5346699999986</v>
      </c>
      <c r="W165" s="673">
        <v>2444.719970000001</v>
      </c>
      <c r="X165" s="673">
        <v>2691.9368900000004</v>
      </c>
      <c r="Y165" s="673">
        <v>2625.011219999999</v>
      </c>
      <c r="Z165" s="673">
        <v>2913.15904</v>
      </c>
      <c r="AA165" s="673">
        <v>2980.4728600000003</v>
      </c>
      <c r="AB165" s="673">
        <v>3065.5975199999998</v>
      </c>
      <c r="AC165" s="673">
        <v>2782.4774400000001</v>
      </c>
      <c r="AD165" s="673">
        <v>2391.9378612833634</v>
      </c>
      <c r="AE165" s="673">
        <v>3411.9601300000008</v>
      </c>
      <c r="AF165" s="673">
        <v>2753.2090800000001</v>
      </c>
      <c r="AG165" s="673">
        <v>3417.6156199999996</v>
      </c>
      <c r="AH165" s="673">
        <v>2674.32447</v>
      </c>
      <c r="AI165" s="673">
        <v>3117.6299999999997</v>
      </c>
      <c r="AJ165" s="673">
        <v>2822.4414299999994</v>
      </c>
      <c r="AK165" s="673">
        <v>2940.7592199999999</v>
      </c>
      <c r="AL165" s="673">
        <v>3575.7807399999997</v>
      </c>
      <c r="AM165" s="673">
        <v>3493.004555</v>
      </c>
      <c r="AN165" s="673">
        <v>3095.6878889999994</v>
      </c>
      <c r="AO165" s="318">
        <v>3672.219008</v>
      </c>
      <c r="AP165" s="318">
        <v>3252.375446</v>
      </c>
      <c r="AQ165" s="318">
        <v>3919.3927509999999</v>
      </c>
      <c r="AR165" s="318">
        <v>3348.1705939999993</v>
      </c>
      <c r="AS165" s="318">
        <v>3501.362353</v>
      </c>
      <c r="AT165" s="318">
        <v>3754.903624</v>
      </c>
    </row>
    <row r="166" spans="1:46" s="120" customFormat="1" ht="14.1" customHeight="1" x14ac:dyDescent="0.25">
      <c r="A166" s="273" t="s">
        <v>1111</v>
      </c>
      <c r="B166" s="264"/>
      <c r="C166" s="264"/>
      <c r="D166" s="264"/>
      <c r="E166" s="264"/>
      <c r="G166" s="265" t="s">
        <v>97</v>
      </c>
      <c r="H166" s="265"/>
      <c r="I166" s="292" t="s">
        <v>61</v>
      </c>
      <c r="J166" s="318"/>
      <c r="K166" s="318"/>
      <c r="L166" s="318"/>
      <c r="M166" s="318"/>
      <c r="N166" s="318"/>
      <c r="O166" s="673">
        <v>1574.1893600000005</v>
      </c>
      <c r="P166" s="673">
        <v>1339.1383900000001</v>
      </c>
      <c r="Q166" s="673">
        <v>1520.29295</v>
      </c>
      <c r="R166" s="673">
        <v>1897.8181099999999</v>
      </c>
      <c r="S166" s="673">
        <v>1783.66581</v>
      </c>
      <c r="T166" s="673">
        <v>1685.3919599999999</v>
      </c>
      <c r="U166" s="673">
        <v>1768.2110000000002</v>
      </c>
      <c r="V166" s="673">
        <v>1996.07593</v>
      </c>
      <c r="W166" s="673">
        <v>1758.7678000000003</v>
      </c>
      <c r="X166" s="673">
        <v>2032.3532099999998</v>
      </c>
      <c r="Y166" s="673">
        <v>1801.2281699999996</v>
      </c>
      <c r="Z166" s="673">
        <v>1757.6766299999999</v>
      </c>
      <c r="AA166" s="673">
        <v>2067.3717299999998</v>
      </c>
      <c r="AB166" s="673">
        <v>2059.7407900000003</v>
      </c>
      <c r="AC166" s="673">
        <v>2459.1919500000004</v>
      </c>
      <c r="AD166" s="673">
        <v>1956.4239459999999</v>
      </c>
      <c r="AE166" s="673">
        <v>2507.6939799999996</v>
      </c>
      <c r="AF166" s="673">
        <v>1987.2453899999996</v>
      </c>
      <c r="AG166" s="673">
        <v>2227.6510499999999</v>
      </c>
      <c r="AH166" s="673">
        <v>1999.7068100000004</v>
      </c>
      <c r="AI166" s="673">
        <v>2196.2216400000002</v>
      </c>
      <c r="AJ166" s="673">
        <v>2116.4979100000005</v>
      </c>
      <c r="AK166" s="673">
        <v>1809.9443399999996</v>
      </c>
      <c r="AL166" s="673">
        <v>2202.3953899999997</v>
      </c>
      <c r="AM166" s="673">
        <v>2389.5619770000008</v>
      </c>
      <c r="AN166" s="673">
        <v>2018.4227539999997</v>
      </c>
      <c r="AO166" s="318">
        <v>2381.7356869999999</v>
      </c>
      <c r="AP166" s="318">
        <v>1966.6871450000003</v>
      </c>
      <c r="AQ166" s="318">
        <v>2398.2872519999992</v>
      </c>
      <c r="AR166" s="318">
        <v>1893.5770249999998</v>
      </c>
      <c r="AS166" s="318">
        <v>2316.7544899999998</v>
      </c>
      <c r="AT166" s="318">
        <v>2153.4743440000002</v>
      </c>
    </row>
    <row r="167" spans="1:46" s="120" customFormat="1" ht="14.1" customHeight="1" x14ac:dyDescent="0.25">
      <c r="A167" s="273" t="s">
        <v>1112</v>
      </c>
      <c r="B167" s="264"/>
      <c r="C167" s="264"/>
      <c r="D167" s="264"/>
      <c r="E167" s="264"/>
      <c r="G167" s="265" t="s">
        <v>98</v>
      </c>
      <c r="H167" s="265"/>
      <c r="I167" s="292" t="s">
        <v>62</v>
      </c>
      <c r="J167" s="318"/>
      <c r="K167" s="318"/>
      <c r="L167" s="318"/>
      <c r="M167" s="318"/>
      <c r="N167" s="318"/>
      <c r="O167" s="673">
        <v>621.69494999999995</v>
      </c>
      <c r="P167" s="673">
        <v>547.8258800000001</v>
      </c>
      <c r="Q167" s="673">
        <v>736.68952999999988</v>
      </c>
      <c r="R167" s="673">
        <v>613.33642000000009</v>
      </c>
      <c r="S167" s="673">
        <v>537.7824700000001</v>
      </c>
      <c r="T167" s="673">
        <v>449.81135</v>
      </c>
      <c r="U167" s="673">
        <v>482.04400000000004</v>
      </c>
      <c r="V167" s="673">
        <v>894.35126999999989</v>
      </c>
      <c r="W167" s="673">
        <v>871.71317999999985</v>
      </c>
      <c r="X167" s="673">
        <v>866.38734000000011</v>
      </c>
      <c r="Y167" s="673">
        <v>909.80718999999999</v>
      </c>
      <c r="Z167" s="673">
        <v>1018.8817400000001</v>
      </c>
      <c r="AA167" s="673">
        <v>989.90064999999993</v>
      </c>
      <c r="AB167" s="673">
        <v>1125.9866500000003</v>
      </c>
      <c r="AC167" s="673">
        <v>807.29710999999963</v>
      </c>
      <c r="AD167" s="673">
        <v>942.77522956406574</v>
      </c>
      <c r="AE167" s="673">
        <v>874.97011999999995</v>
      </c>
      <c r="AF167" s="673">
        <v>504.93443000000008</v>
      </c>
      <c r="AG167" s="673">
        <v>686.1488599999999</v>
      </c>
      <c r="AH167" s="673">
        <v>552.26937999999984</v>
      </c>
      <c r="AI167" s="673">
        <v>710.44277</v>
      </c>
      <c r="AJ167" s="673">
        <v>728.73514999999998</v>
      </c>
      <c r="AK167" s="673">
        <v>686.41435000000001</v>
      </c>
      <c r="AL167" s="673">
        <v>812.74227999999982</v>
      </c>
      <c r="AM167" s="673">
        <v>1082.601727</v>
      </c>
      <c r="AN167" s="673">
        <v>769.16923600000007</v>
      </c>
      <c r="AO167" s="318">
        <v>948.10278100000005</v>
      </c>
      <c r="AP167" s="318">
        <v>916.92839400000014</v>
      </c>
      <c r="AQ167" s="318">
        <v>1121.1700669999998</v>
      </c>
      <c r="AR167" s="318">
        <v>932.08831699999996</v>
      </c>
      <c r="AS167" s="318">
        <v>1135.7616049599619</v>
      </c>
      <c r="AT167" s="318">
        <v>1041.9593469999998</v>
      </c>
    </row>
    <row r="168" spans="1:46" s="120" customFormat="1" ht="14.1" customHeight="1" x14ac:dyDescent="0.25">
      <c r="A168" s="273" t="s">
        <v>1113</v>
      </c>
      <c r="B168" s="264"/>
      <c r="C168" s="264"/>
      <c r="D168" s="264"/>
      <c r="E168" s="264"/>
      <c r="G168" s="265" t="s">
        <v>99</v>
      </c>
      <c r="H168" s="265"/>
      <c r="I168" s="292" t="s">
        <v>63</v>
      </c>
      <c r="J168" s="318"/>
      <c r="K168" s="318"/>
      <c r="L168" s="318"/>
      <c r="M168" s="318"/>
      <c r="N168" s="318"/>
      <c r="O168" s="673">
        <v>21.294019999999996</v>
      </c>
      <c r="P168" s="673">
        <v>23.68974</v>
      </c>
      <c r="Q168" s="673">
        <v>33.512060000000005</v>
      </c>
      <c r="R168" s="673">
        <v>34.527840000000005</v>
      </c>
      <c r="S168" s="673">
        <v>33.244690000000013</v>
      </c>
      <c r="T168" s="673">
        <v>35.961459999999995</v>
      </c>
      <c r="U168" s="673">
        <v>26.710999999999991</v>
      </c>
      <c r="V168" s="673">
        <v>34.177060000000004</v>
      </c>
      <c r="W168" s="673">
        <v>38.102230000000006</v>
      </c>
      <c r="X168" s="673">
        <v>29.404090000000007</v>
      </c>
      <c r="Y168" s="673">
        <v>30.626420000000003</v>
      </c>
      <c r="Z168" s="673">
        <v>35.587789999999998</v>
      </c>
      <c r="AA168" s="673">
        <v>48.870740000000012</v>
      </c>
      <c r="AB168" s="673">
        <v>36.265419999999999</v>
      </c>
      <c r="AC168" s="673">
        <v>41.684289999999997</v>
      </c>
      <c r="AD168" s="673">
        <v>67.359022855280571</v>
      </c>
      <c r="AE168" s="673">
        <v>63.465710000000001</v>
      </c>
      <c r="AF168" s="673">
        <v>53.681439999999995</v>
      </c>
      <c r="AG168" s="673">
        <v>48.289639999999984</v>
      </c>
      <c r="AH168" s="673">
        <v>62.621429999999997</v>
      </c>
      <c r="AI168" s="673">
        <v>59.269119999999994</v>
      </c>
      <c r="AJ168" s="673">
        <v>60.181449999999984</v>
      </c>
      <c r="AK168" s="673">
        <v>63.848260000000003</v>
      </c>
      <c r="AL168" s="673">
        <v>66.813080000000014</v>
      </c>
      <c r="AM168" s="673">
        <v>76.276307000000003</v>
      </c>
      <c r="AN168" s="673">
        <v>78.061704999999989</v>
      </c>
      <c r="AO168" s="318">
        <v>75.328952999999998</v>
      </c>
      <c r="AP168" s="318">
        <v>83.478133999999997</v>
      </c>
      <c r="AQ168" s="318">
        <v>79.277652999999987</v>
      </c>
      <c r="AR168" s="318">
        <v>74.222438666666662</v>
      </c>
      <c r="AS168" s="318">
        <v>83.634900000000002</v>
      </c>
      <c r="AT168" s="318">
        <v>85.499949000000001</v>
      </c>
    </row>
    <row r="169" spans="1:46" s="120" customFormat="1" ht="14.1" customHeight="1" x14ac:dyDescent="0.25">
      <c r="A169" s="269" t="s">
        <v>436</v>
      </c>
      <c r="B169" s="269"/>
      <c r="C169" s="269"/>
      <c r="D169" s="264"/>
      <c r="E169" s="269" t="s">
        <v>437</v>
      </c>
      <c r="F169" s="264"/>
      <c r="G169" s="268"/>
      <c r="H169" s="268"/>
      <c r="I169" s="292" t="s">
        <v>1070</v>
      </c>
      <c r="J169" s="314"/>
      <c r="K169" s="314"/>
      <c r="L169" s="314"/>
      <c r="M169" s="314"/>
      <c r="N169" s="314"/>
      <c r="O169" s="666"/>
      <c r="P169" s="666"/>
      <c r="Q169" s="666"/>
      <c r="R169" s="666"/>
      <c r="S169" s="666"/>
      <c r="T169" s="666"/>
      <c r="U169" s="666"/>
      <c r="V169" s="666"/>
      <c r="W169" s="666"/>
      <c r="X169" s="666"/>
      <c r="Y169" s="666"/>
      <c r="Z169" s="666"/>
      <c r="AA169" s="666"/>
      <c r="AB169" s="666"/>
      <c r="AC169" s="666"/>
      <c r="AD169" s="666"/>
      <c r="AE169" s="666"/>
      <c r="AF169" s="666"/>
      <c r="AG169" s="666"/>
      <c r="AH169" s="666"/>
      <c r="AI169" s="666"/>
      <c r="AJ169" s="666"/>
      <c r="AK169" s="666"/>
      <c r="AL169" s="666"/>
      <c r="AM169" s="666"/>
      <c r="AN169" s="666"/>
      <c r="AO169" s="314"/>
      <c r="AP169" s="314"/>
      <c r="AQ169" s="314"/>
      <c r="AR169" s="314"/>
      <c r="AS169" s="314"/>
      <c r="AT169" s="314"/>
    </row>
    <row r="170" spans="1:46" s="120" customFormat="1" ht="14.1" customHeight="1" x14ac:dyDescent="0.25">
      <c r="A170" s="273" t="s">
        <v>1114</v>
      </c>
      <c r="B170" s="269"/>
      <c r="C170" s="269"/>
      <c r="D170" s="264"/>
      <c r="E170" s="269"/>
      <c r="F170" s="264"/>
      <c r="G170" s="268" t="s">
        <v>100</v>
      </c>
      <c r="H170" s="268"/>
      <c r="I170" s="292" t="s">
        <v>64</v>
      </c>
      <c r="J170" s="318"/>
      <c r="K170" s="318"/>
      <c r="L170" s="318"/>
      <c r="M170" s="318"/>
      <c r="N170" s="318"/>
      <c r="O170" s="673">
        <v>476.81207000000012</v>
      </c>
      <c r="P170" s="673">
        <v>461.63224000000014</v>
      </c>
      <c r="Q170" s="673">
        <v>418.09836000000007</v>
      </c>
      <c r="R170" s="673">
        <v>406.05765999999994</v>
      </c>
      <c r="S170" s="673">
        <v>306.74137999999994</v>
      </c>
      <c r="T170" s="673">
        <v>405.24112000000002</v>
      </c>
      <c r="U170" s="673">
        <v>391.43799999999993</v>
      </c>
      <c r="V170" s="673">
        <v>308.97597000000007</v>
      </c>
      <c r="W170" s="673">
        <v>344.74099999999993</v>
      </c>
      <c r="X170" s="673">
        <v>368.34483999999998</v>
      </c>
      <c r="Y170" s="673">
        <v>332.66372000000013</v>
      </c>
      <c r="Z170" s="673">
        <v>322.32560999999998</v>
      </c>
      <c r="AA170" s="673">
        <v>327.49849</v>
      </c>
      <c r="AB170" s="673">
        <v>323.97690999999998</v>
      </c>
      <c r="AC170" s="673">
        <v>302.30079999999998</v>
      </c>
      <c r="AD170" s="673">
        <v>312.36357256953647</v>
      </c>
      <c r="AE170" s="673">
        <v>339.88604000000009</v>
      </c>
      <c r="AF170" s="673">
        <v>264.44950499999999</v>
      </c>
      <c r="AG170" s="673">
        <v>280.71464999999995</v>
      </c>
      <c r="AH170" s="673">
        <v>251.24390999999994</v>
      </c>
      <c r="AI170" s="673">
        <v>237.50290999999999</v>
      </c>
      <c r="AJ170" s="673">
        <v>243.43292999999997</v>
      </c>
      <c r="AK170" s="673">
        <v>241.20743999999996</v>
      </c>
      <c r="AL170" s="673">
        <v>254.25574</v>
      </c>
      <c r="AM170" s="673">
        <v>241.81136332000003</v>
      </c>
      <c r="AN170" s="673">
        <v>270.75171</v>
      </c>
      <c r="AO170" s="318">
        <v>281.95779579999999</v>
      </c>
      <c r="AP170" s="318">
        <v>266.964809</v>
      </c>
      <c r="AQ170" s="318">
        <v>308.40714499999996</v>
      </c>
      <c r="AR170" s="318">
        <v>314.14172136855274</v>
      </c>
      <c r="AS170" s="318">
        <v>287.54903126327366</v>
      </c>
      <c r="AT170" s="318">
        <v>307.49655300000001</v>
      </c>
    </row>
    <row r="171" spans="1:46" s="120" customFormat="1" ht="14.1" customHeight="1" x14ac:dyDescent="0.25">
      <c r="A171" s="273" t="s">
        <v>1115</v>
      </c>
      <c r="B171" s="269"/>
      <c r="C171" s="269"/>
      <c r="D171" s="264"/>
      <c r="E171" s="269"/>
      <c r="F171" s="264"/>
      <c r="G171" s="268" t="s">
        <v>101</v>
      </c>
      <c r="H171" s="268"/>
      <c r="I171" s="292" t="s">
        <v>65</v>
      </c>
      <c r="J171" s="318"/>
      <c r="K171" s="318"/>
      <c r="L171" s="318"/>
      <c r="M171" s="318"/>
      <c r="N171" s="318"/>
      <c r="O171" s="673">
        <v>6212.7995199999987</v>
      </c>
      <c r="P171" s="673">
        <v>4597.0079400000004</v>
      </c>
      <c r="Q171" s="673">
        <v>5151.6902199999986</v>
      </c>
      <c r="R171" s="673">
        <v>4155.1126499999982</v>
      </c>
      <c r="S171" s="673">
        <v>2947.6207099999997</v>
      </c>
      <c r="T171" s="673">
        <v>2944.7842299999993</v>
      </c>
      <c r="U171" s="673">
        <v>4791.0919999999987</v>
      </c>
      <c r="V171" s="673">
        <v>5008.9675200000001</v>
      </c>
      <c r="W171" s="673">
        <v>5022.132889999999</v>
      </c>
      <c r="X171" s="673">
        <v>5234.5411000000004</v>
      </c>
      <c r="Y171" s="673">
        <v>6112.1865900000012</v>
      </c>
      <c r="Z171" s="673">
        <v>4945.0344200000009</v>
      </c>
      <c r="AA171" s="673">
        <v>5601.8540300000004</v>
      </c>
      <c r="AB171" s="673">
        <v>6937.334670000002</v>
      </c>
      <c r="AC171" s="673">
        <v>6889.1258700000017</v>
      </c>
      <c r="AD171" s="673">
        <v>5740.7415006428555</v>
      </c>
      <c r="AE171" s="673">
        <v>6250.3684799999992</v>
      </c>
      <c r="AF171" s="673">
        <v>5699.4719679999998</v>
      </c>
      <c r="AG171" s="673">
        <v>5672.472960000001</v>
      </c>
      <c r="AH171" s="673">
        <v>5283.3092699999988</v>
      </c>
      <c r="AI171" s="673">
        <v>5867.0427100000006</v>
      </c>
      <c r="AJ171" s="673">
        <v>5565.3735099999985</v>
      </c>
      <c r="AK171" s="673">
        <v>5088.5691699999998</v>
      </c>
      <c r="AL171" s="673">
        <v>7226.5327400000006</v>
      </c>
      <c r="AM171" s="673">
        <v>5978.5563160000011</v>
      </c>
      <c r="AN171" s="673">
        <v>5527.106217999999</v>
      </c>
      <c r="AO171" s="318">
        <v>5819.8409890000012</v>
      </c>
      <c r="AP171" s="318">
        <v>5119.1192438599983</v>
      </c>
      <c r="AQ171" s="318">
        <v>6673.4800349999969</v>
      </c>
      <c r="AR171" s="318">
        <v>5430.4084778479737</v>
      </c>
      <c r="AS171" s="318">
        <v>6529.2107681815596</v>
      </c>
      <c r="AT171" s="318">
        <v>5778.5436070000023</v>
      </c>
    </row>
    <row r="172" spans="1:46" s="120" customFormat="1" ht="14.1" customHeight="1" x14ac:dyDescent="0.25">
      <c r="A172" s="273" t="s">
        <v>1116</v>
      </c>
      <c r="B172" s="269"/>
      <c r="C172" s="269"/>
      <c r="D172" s="264"/>
      <c r="E172" s="269"/>
      <c r="F172" s="264"/>
      <c r="G172" s="268" t="s">
        <v>102</v>
      </c>
      <c r="H172" s="268"/>
      <c r="I172" s="292" t="s">
        <v>66</v>
      </c>
      <c r="J172" s="318"/>
      <c r="K172" s="318"/>
      <c r="L172" s="318"/>
      <c r="M172" s="318"/>
      <c r="N172" s="318"/>
      <c r="O172" s="673">
        <v>0</v>
      </c>
      <c r="P172" s="673">
        <v>0</v>
      </c>
      <c r="Q172" s="673">
        <v>0</v>
      </c>
      <c r="R172" s="673">
        <v>0</v>
      </c>
      <c r="S172" s="673">
        <v>0</v>
      </c>
      <c r="T172" s="673">
        <v>0</v>
      </c>
      <c r="U172" s="673">
        <v>0</v>
      </c>
      <c r="V172" s="673">
        <v>11.926309999999999</v>
      </c>
      <c r="W172" s="673">
        <v>6.7320000000000002</v>
      </c>
      <c r="X172" s="673">
        <v>4.9849899999999989</v>
      </c>
      <c r="Y172" s="673">
        <v>5.0652799999999996</v>
      </c>
      <c r="Z172" s="673">
        <v>4.3763500000000004</v>
      </c>
      <c r="AA172" s="673">
        <v>5.2325900000000001</v>
      </c>
      <c r="AB172" s="673">
        <v>7.68</v>
      </c>
      <c r="AC172" s="673">
        <v>4.5338399999999996</v>
      </c>
      <c r="AD172" s="673">
        <v>1.2520499999999999</v>
      </c>
      <c r="AE172" s="673">
        <v>4.7982699999999996</v>
      </c>
      <c r="AF172" s="673">
        <v>1.3399099999999999</v>
      </c>
      <c r="AG172" s="673">
        <v>0.86816999999999989</v>
      </c>
      <c r="AH172" s="673">
        <v>0.8277500000000001</v>
      </c>
      <c r="AI172" s="673">
        <v>3.0726</v>
      </c>
      <c r="AJ172" s="673">
        <v>0.50790000000000002</v>
      </c>
      <c r="AK172" s="673">
        <v>2.9557500000000001</v>
      </c>
      <c r="AL172" s="673">
        <v>1.74912</v>
      </c>
      <c r="AM172" s="673">
        <v>1.3984920000000001</v>
      </c>
      <c r="AN172" s="673">
        <v>1.29375</v>
      </c>
      <c r="AO172" s="318">
        <v>1.29755</v>
      </c>
      <c r="AP172" s="318">
        <v>1.29695</v>
      </c>
      <c r="AQ172" s="318">
        <v>1.3675099999999998</v>
      </c>
      <c r="AR172" s="318">
        <v>0.99309600000000009</v>
      </c>
      <c r="AS172" s="318">
        <v>0.99834000000000012</v>
      </c>
      <c r="AT172" s="318">
        <v>0.89680499999999996</v>
      </c>
    </row>
    <row r="173" spans="1:46" s="120" customFormat="1" ht="14.1" customHeight="1" x14ac:dyDescent="0.25">
      <c r="A173" s="269" t="s">
        <v>438</v>
      </c>
      <c r="B173" s="269"/>
      <c r="C173" s="269"/>
      <c r="D173" s="269"/>
      <c r="E173" s="269" t="s">
        <v>439</v>
      </c>
      <c r="F173" s="264"/>
      <c r="G173" s="268"/>
      <c r="H173" s="268"/>
      <c r="I173" s="292" t="s">
        <v>1071</v>
      </c>
      <c r="J173" s="314"/>
      <c r="K173" s="314"/>
      <c r="L173" s="314"/>
      <c r="M173" s="314"/>
      <c r="N173" s="314"/>
      <c r="O173" s="666"/>
      <c r="P173" s="666"/>
      <c r="Q173" s="666"/>
      <c r="R173" s="666"/>
      <c r="S173" s="666"/>
      <c r="T173" s="666"/>
      <c r="U173" s="666"/>
      <c r="V173" s="666"/>
      <c r="W173" s="666"/>
      <c r="X173" s="666"/>
      <c r="Y173" s="666"/>
      <c r="Z173" s="666"/>
      <c r="AA173" s="666"/>
      <c r="AB173" s="666"/>
      <c r="AC173" s="666"/>
      <c r="AD173" s="666"/>
      <c r="AE173" s="666"/>
      <c r="AF173" s="666"/>
      <c r="AG173" s="666"/>
      <c r="AH173" s="666"/>
      <c r="AI173" s="666"/>
      <c r="AJ173" s="666"/>
      <c r="AK173" s="666"/>
      <c r="AL173" s="666"/>
      <c r="AM173" s="666"/>
      <c r="AN173" s="666"/>
      <c r="AO173" s="314"/>
      <c r="AP173" s="314"/>
      <c r="AQ173" s="314"/>
      <c r="AR173" s="314"/>
      <c r="AS173" s="314"/>
      <c r="AT173" s="314"/>
    </row>
    <row r="174" spans="1:46" s="120" customFormat="1" ht="14.1" customHeight="1" x14ac:dyDescent="0.25">
      <c r="A174" s="273" t="s">
        <v>1117</v>
      </c>
      <c r="B174" s="269"/>
      <c r="C174" s="269"/>
      <c r="D174" s="269"/>
      <c r="E174" s="269"/>
      <c r="F174" s="264"/>
      <c r="G174" s="268" t="s">
        <v>103</v>
      </c>
      <c r="H174" s="268"/>
      <c r="I174" s="292" t="s">
        <v>67</v>
      </c>
      <c r="J174" s="318"/>
      <c r="K174" s="318"/>
      <c r="L174" s="318"/>
      <c r="M174" s="318"/>
      <c r="N174" s="318"/>
      <c r="O174" s="673">
        <v>213.35032000000004</v>
      </c>
      <c r="P174" s="673">
        <v>253.05873000000003</v>
      </c>
      <c r="Q174" s="673">
        <v>228.17785999999995</v>
      </c>
      <c r="R174" s="673">
        <v>202.44284000000002</v>
      </c>
      <c r="S174" s="673">
        <v>190.16258000000002</v>
      </c>
      <c r="T174" s="673">
        <v>176.88199999999998</v>
      </c>
      <c r="U174" s="673">
        <v>193.88599999999997</v>
      </c>
      <c r="V174" s="673">
        <v>286.28983999999997</v>
      </c>
      <c r="W174" s="673">
        <v>258.19277</v>
      </c>
      <c r="X174" s="673">
        <v>387.59366999999997</v>
      </c>
      <c r="Y174" s="673">
        <v>330.72231999999997</v>
      </c>
      <c r="Z174" s="673">
        <v>485.94382000000002</v>
      </c>
      <c r="AA174" s="673">
        <v>357.33270000000005</v>
      </c>
      <c r="AB174" s="673">
        <v>497.93876999999998</v>
      </c>
      <c r="AC174" s="673">
        <v>454.74531000000002</v>
      </c>
      <c r="AD174" s="673">
        <v>374.763057</v>
      </c>
      <c r="AE174" s="673">
        <v>395.51277000000005</v>
      </c>
      <c r="AF174" s="673">
        <v>438.30845999999997</v>
      </c>
      <c r="AG174" s="673">
        <v>396.26960999999994</v>
      </c>
      <c r="AH174" s="673">
        <v>489.18328999999994</v>
      </c>
      <c r="AI174" s="673">
        <v>515.38882000000001</v>
      </c>
      <c r="AJ174" s="673">
        <v>467.13313999999997</v>
      </c>
      <c r="AK174" s="673">
        <v>400.54052000000001</v>
      </c>
      <c r="AL174" s="673">
        <v>483.61852000000005</v>
      </c>
      <c r="AM174" s="673">
        <v>442.372749</v>
      </c>
      <c r="AN174" s="673">
        <v>540.38042899999994</v>
      </c>
      <c r="AO174" s="318">
        <v>511.05767299999991</v>
      </c>
      <c r="AP174" s="318">
        <v>504.91299399999997</v>
      </c>
      <c r="AQ174" s="318">
        <v>554.91522099999997</v>
      </c>
      <c r="AR174" s="318">
        <v>322.926875</v>
      </c>
      <c r="AS174" s="318">
        <v>385.51496999999995</v>
      </c>
      <c r="AT174" s="318">
        <v>573.60168499999997</v>
      </c>
    </row>
    <row r="175" spans="1:46" s="120" customFormat="1" ht="14.1" customHeight="1" x14ac:dyDescent="0.25">
      <c r="A175" s="273" t="s">
        <v>1118</v>
      </c>
      <c r="B175" s="269"/>
      <c r="C175" s="269"/>
      <c r="D175" s="269"/>
      <c r="E175" s="269"/>
      <c r="F175" s="264"/>
      <c r="G175" s="268" t="s">
        <v>104</v>
      </c>
      <c r="H175" s="268"/>
      <c r="I175" s="292" t="s">
        <v>68</v>
      </c>
      <c r="J175" s="318"/>
      <c r="K175" s="318"/>
      <c r="L175" s="318"/>
      <c r="M175" s="318"/>
      <c r="N175" s="318"/>
      <c r="O175" s="673">
        <v>3137.7084700000005</v>
      </c>
      <c r="P175" s="673">
        <v>2704.9375799999993</v>
      </c>
      <c r="Q175" s="673">
        <v>2940.9602000000009</v>
      </c>
      <c r="R175" s="673">
        <v>2595.0946400000016</v>
      </c>
      <c r="S175" s="673">
        <v>2593.4414900000002</v>
      </c>
      <c r="T175" s="673">
        <v>1585.4565200000002</v>
      </c>
      <c r="U175" s="673">
        <v>4596.1329999999998</v>
      </c>
      <c r="V175" s="673">
        <v>5587.6128000000008</v>
      </c>
      <c r="W175" s="673">
        <v>4017.5159099999996</v>
      </c>
      <c r="X175" s="673">
        <v>3070.0234499999992</v>
      </c>
      <c r="Y175" s="673">
        <v>4770.2420699999993</v>
      </c>
      <c r="Z175" s="673">
        <v>6492.3257900000017</v>
      </c>
      <c r="AA175" s="673">
        <v>4055.4751100000012</v>
      </c>
      <c r="AB175" s="673">
        <v>7052.1718299999975</v>
      </c>
      <c r="AC175" s="673">
        <v>4744.9198500000011</v>
      </c>
      <c r="AD175" s="673">
        <v>3645.6024670000006</v>
      </c>
      <c r="AE175" s="673">
        <v>5282.6888200000012</v>
      </c>
      <c r="AF175" s="673">
        <v>5700.961330000001</v>
      </c>
      <c r="AG175" s="673">
        <v>5088.3364900000006</v>
      </c>
      <c r="AH175" s="673">
        <v>6481.8153799999973</v>
      </c>
      <c r="AI175" s="673">
        <v>6680.9578699999993</v>
      </c>
      <c r="AJ175" s="673">
        <v>7357.8481730000003</v>
      </c>
      <c r="AK175" s="673">
        <v>3452.7001599999994</v>
      </c>
      <c r="AL175" s="673">
        <v>8766.4947300000003</v>
      </c>
      <c r="AM175" s="673">
        <v>4136.4116009999998</v>
      </c>
      <c r="AN175" s="673">
        <v>6811.2421240000003</v>
      </c>
      <c r="AO175" s="318">
        <v>6570.6558559999994</v>
      </c>
      <c r="AP175" s="318">
        <v>6043.9758629999997</v>
      </c>
      <c r="AQ175" s="318">
        <v>9264.6605079999972</v>
      </c>
      <c r="AR175" s="318">
        <v>5641.50281</v>
      </c>
      <c r="AS175" s="318">
        <v>7684.1890210000001</v>
      </c>
      <c r="AT175" s="318">
        <v>7687.2739890000021</v>
      </c>
    </row>
    <row r="176" spans="1:46" s="120" customFormat="1" ht="14.1" customHeight="1" x14ac:dyDescent="0.25">
      <c r="A176" s="273" t="s">
        <v>21</v>
      </c>
      <c r="B176" s="269"/>
      <c r="C176" s="269"/>
      <c r="D176" s="269"/>
      <c r="E176" s="269"/>
      <c r="F176" s="269"/>
      <c r="G176" s="268" t="s">
        <v>23</v>
      </c>
      <c r="H176" s="268"/>
      <c r="I176" s="292" t="s">
        <v>22</v>
      </c>
      <c r="J176" s="328"/>
      <c r="K176" s="328"/>
      <c r="L176" s="328"/>
      <c r="M176" s="328"/>
      <c r="N176" s="328"/>
      <c r="O176" s="717">
        <v>176.72207999999998</v>
      </c>
      <c r="P176" s="717">
        <v>166.00066000000001</v>
      </c>
      <c r="Q176" s="717">
        <v>157.74745000000001</v>
      </c>
      <c r="R176" s="673">
        <v>142.91995000000003</v>
      </c>
      <c r="S176" s="673">
        <v>134.41640999999998</v>
      </c>
      <c r="T176" s="673">
        <v>144.41526000000002</v>
      </c>
      <c r="U176" s="673">
        <v>157.78500000000003</v>
      </c>
      <c r="V176" s="673">
        <v>132.07270000000003</v>
      </c>
      <c r="W176" s="673">
        <v>134.27572000000001</v>
      </c>
      <c r="X176" s="673">
        <v>115.81095000000002</v>
      </c>
      <c r="Y176" s="673">
        <v>110.82699</v>
      </c>
      <c r="Z176" s="673">
        <v>98.489989999999992</v>
      </c>
      <c r="AA176" s="673">
        <v>280.13701999999995</v>
      </c>
      <c r="AB176" s="673">
        <v>159.83498</v>
      </c>
      <c r="AC176" s="673">
        <v>110.24956000000002</v>
      </c>
      <c r="AD176" s="673">
        <v>113.66291131444977</v>
      </c>
      <c r="AE176" s="673">
        <v>100.17926</v>
      </c>
      <c r="AF176" s="673">
        <v>104.38627999999999</v>
      </c>
      <c r="AG176" s="673">
        <v>118.96203</v>
      </c>
      <c r="AH176" s="673">
        <v>67.426639999999992</v>
      </c>
      <c r="AI176" s="673">
        <v>72.258459999999985</v>
      </c>
      <c r="AJ176" s="673">
        <v>71.975443000000013</v>
      </c>
      <c r="AK176" s="673">
        <v>58.733639999999994</v>
      </c>
      <c r="AL176" s="673">
        <v>54.019040000000004</v>
      </c>
      <c r="AM176" s="673">
        <v>78.745828846659379</v>
      </c>
      <c r="AN176" s="673">
        <v>53.137484844872461</v>
      </c>
      <c r="AO176" s="673">
        <v>59.881978228571434</v>
      </c>
      <c r="AP176" s="673">
        <v>43.322545769230771</v>
      </c>
      <c r="AQ176" s="673">
        <v>59.727936818181817</v>
      </c>
      <c r="AR176" s="673">
        <v>40.290795296964724</v>
      </c>
      <c r="AS176" s="673">
        <v>62.061282553795792</v>
      </c>
      <c r="AT176" s="673">
        <v>54.435549000000009</v>
      </c>
    </row>
    <row r="177" spans="1:46" s="120" customFormat="1" ht="14.1" customHeight="1" x14ac:dyDescent="0.25">
      <c r="A177" s="278" t="s">
        <v>541</v>
      </c>
      <c r="B177" s="267"/>
      <c r="C177" s="267"/>
      <c r="D177" s="267" t="s">
        <v>459</v>
      </c>
      <c r="E177" s="267"/>
      <c r="F177" s="267"/>
      <c r="G177" s="266"/>
      <c r="H177" s="266"/>
      <c r="I177" s="292"/>
      <c r="J177" s="313"/>
      <c r="K177" s="313"/>
      <c r="L177" s="313"/>
      <c r="M177" s="313"/>
      <c r="N177" s="313"/>
      <c r="O177" s="664">
        <v>73.819207000000006</v>
      </c>
      <c r="P177" s="664">
        <v>69.117781399999998</v>
      </c>
      <c r="Q177" s="664">
        <v>69.117782000000005</v>
      </c>
      <c r="R177" s="664">
        <v>66.330514600000001</v>
      </c>
      <c r="S177" s="664">
        <v>66.85393000000002</v>
      </c>
      <c r="T177" s="664">
        <v>69.461268799999985</v>
      </c>
      <c r="U177" s="664">
        <v>72.875000000000014</v>
      </c>
      <c r="V177" s="664">
        <v>36.250349</v>
      </c>
      <c r="W177" s="664">
        <v>89.844737000000009</v>
      </c>
      <c r="X177" s="664">
        <v>71.799724000000012</v>
      </c>
      <c r="Y177" s="664">
        <v>85.149145999999988</v>
      </c>
      <c r="Z177" s="664">
        <v>96.425152999999995</v>
      </c>
      <c r="AA177" s="664">
        <v>118.40574900000001</v>
      </c>
      <c r="AB177" s="664">
        <v>280.27779900000002</v>
      </c>
      <c r="AC177" s="664">
        <v>207.92496999999997</v>
      </c>
      <c r="AD177" s="664">
        <v>144.99761200000003</v>
      </c>
      <c r="AE177" s="664">
        <v>113.962592</v>
      </c>
      <c r="AF177" s="664">
        <v>89.213837000000012</v>
      </c>
      <c r="AG177" s="664">
        <v>108.21399599999994</v>
      </c>
      <c r="AH177" s="664">
        <v>77.203931999999995</v>
      </c>
      <c r="AI177" s="664">
        <v>85.207231599999972</v>
      </c>
      <c r="AJ177" s="664">
        <v>89.651901039999984</v>
      </c>
      <c r="AK177" s="664">
        <v>94.877560000000017</v>
      </c>
      <c r="AL177" s="664">
        <v>86.569710000000001</v>
      </c>
      <c r="AM177" s="664">
        <v>92.881515999999976</v>
      </c>
      <c r="AN177" s="664">
        <v>75.120260999999999</v>
      </c>
      <c r="AO177" s="313">
        <v>72.681882506855757</v>
      </c>
      <c r="AP177" s="313">
        <v>87.647068199999993</v>
      </c>
      <c r="AQ177" s="313">
        <v>74.817429200000007</v>
      </c>
      <c r="AR177" s="313">
        <v>87.226483000000016</v>
      </c>
      <c r="AS177" s="313">
        <v>70.232630999999984</v>
      </c>
      <c r="AT177" s="313">
        <v>78.352454199999983</v>
      </c>
    </row>
    <row r="178" spans="1:46" s="120" customFormat="1" ht="14.1" customHeight="1" x14ac:dyDescent="0.25">
      <c r="A178" s="264"/>
      <c r="B178" s="264"/>
      <c r="C178" s="264"/>
      <c r="D178" s="264"/>
      <c r="E178" s="264"/>
      <c r="F178" s="264"/>
      <c r="G178" s="265"/>
      <c r="H178" s="265"/>
      <c r="I178" s="292"/>
      <c r="J178" s="312"/>
      <c r="K178" s="312"/>
      <c r="L178" s="312"/>
      <c r="M178" s="312"/>
      <c r="N178" s="312"/>
      <c r="O178" s="674"/>
      <c r="P178" s="674"/>
      <c r="Q178" s="674"/>
      <c r="R178" s="674"/>
      <c r="S178" s="674"/>
      <c r="T178" s="674"/>
      <c r="U178" s="674"/>
      <c r="V178" s="674"/>
      <c r="W178" s="674"/>
      <c r="X178" s="674"/>
      <c r="Y178" s="674"/>
      <c r="Z178" s="674"/>
      <c r="AA178" s="674"/>
      <c r="AB178" s="674"/>
      <c r="AC178" s="674"/>
      <c r="AD178" s="674"/>
      <c r="AE178" s="674"/>
      <c r="AF178" s="674"/>
      <c r="AG178" s="674"/>
      <c r="AH178" s="674"/>
      <c r="AI178" s="674"/>
      <c r="AJ178" s="674"/>
      <c r="AK178" s="674"/>
      <c r="AL178" s="674"/>
      <c r="AM178" s="674"/>
      <c r="AN178" s="674"/>
      <c r="AO178" s="312"/>
      <c r="AP178" s="312"/>
      <c r="AQ178" s="312"/>
      <c r="AR178" s="312"/>
      <c r="AS178" s="312"/>
      <c r="AT178" s="312"/>
    </row>
    <row r="179" spans="1:46" s="120" customFormat="1" ht="14.1" customHeight="1" x14ac:dyDescent="0.25">
      <c r="A179" s="278" t="s">
        <v>542</v>
      </c>
      <c r="B179" s="267"/>
      <c r="C179" s="267"/>
      <c r="D179" s="267" t="s">
        <v>189</v>
      </c>
      <c r="E179" s="267"/>
      <c r="F179" s="267"/>
      <c r="G179" s="266"/>
      <c r="H179" s="266"/>
      <c r="I179" s="292"/>
      <c r="J179" s="313"/>
      <c r="K179" s="313"/>
      <c r="L179" s="313"/>
      <c r="M179" s="313"/>
      <c r="N179" s="313"/>
      <c r="O179" s="664"/>
      <c r="P179" s="664"/>
      <c r="Q179" s="664"/>
      <c r="R179" s="664"/>
      <c r="S179" s="664"/>
      <c r="T179" s="664"/>
      <c r="U179" s="664"/>
      <c r="V179" s="664"/>
      <c r="W179" s="664"/>
      <c r="X179" s="664"/>
      <c r="Y179" s="664"/>
      <c r="Z179" s="664"/>
      <c r="AA179" s="664"/>
      <c r="AB179" s="664"/>
      <c r="AC179" s="664"/>
      <c r="AD179" s="664"/>
      <c r="AE179" s="664"/>
      <c r="AF179" s="664"/>
      <c r="AG179" s="664"/>
      <c r="AH179" s="664"/>
      <c r="AI179" s="664"/>
      <c r="AJ179" s="664"/>
      <c r="AK179" s="664"/>
      <c r="AL179" s="664"/>
      <c r="AM179" s="664"/>
      <c r="AN179" s="664"/>
      <c r="AO179" s="313"/>
      <c r="AP179" s="313"/>
      <c r="AQ179" s="313"/>
      <c r="AR179" s="313"/>
      <c r="AS179" s="313"/>
      <c r="AT179" s="313"/>
    </row>
    <row r="180" spans="1:46" s="120" customFormat="1" ht="14.1" customHeight="1" x14ac:dyDescent="0.25">
      <c r="A180" s="264"/>
      <c r="B180" s="264"/>
      <c r="C180" s="264"/>
      <c r="D180" s="264"/>
      <c r="E180" s="264"/>
      <c r="F180" s="264"/>
      <c r="G180" s="265"/>
      <c r="H180" s="265"/>
      <c r="I180" s="292"/>
      <c r="J180" s="312"/>
      <c r="K180" s="312"/>
      <c r="L180" s="312"/>
      <c r="M180" s="312"/>
      <c r="N180" s="312"/>
      <c r="O180" s="674"/>
      <c r="P180" s="674"/>
      <c r="Q180" s="674"/>
      <c r="R180" s="674"/>
      <c r="S180" s="674"/>
      <c r="T180" s="674"/>
      <c r="U180" s="674"/>
      <c r="V180" s="674"/>
      <c r="W180" s="674"/>
      <c r="X180" s="674"/>
      <c r="Y180" s="674"/>
      <c r="Z180" s="674"/>
      <c r="AA180" s="674"/>
      <c r="AB180" s="674"/>
      <c r="AC180" s="674"/>
      <c r="AD180" s="674"/>
      <c r="AE180" s="674"/>
      <c r="AF180" s="674"/>
      <c r="AG180" s="674"/>
      <c r="AH180" s="674"/>
      <c r="AI180" s="674"/>
      <c r="AJ180" s="674"/>
      <c r="AK180" s="674"/>
      <c r="AL180" s="674"/>
      <c r="AM180" s="674"/>
      <c r="AN180" s="674"/>
      <c r="AO180" s="312"/>
      <c r="AP180" s="312"/>
      <c r="AQ180" s="312"/>
      <c r="AR180" s="312"/>
      <c r="AS180" s="312"/>
      <c r="AT180" s="312"/>
    </row>
    <row r="181" spans="1:46" s="120" customFormat="1" ht="14.1" customHeight="1" x14ac:dyDescent="0.25">
      <c r="A181" s="261" t="s">
        <v>387</v>
      </c>
      <c r="B181" s="261"/>
      <c r="C181" s="261" t="s">
        <v>460</v>
      </c>
      <c r="D181" s="260"/>
      <c r="E181" s="261"/>
      <c r="F181" s="261"/>
      <c r="G181" s="279"/>
      <c r="H181" s="279"/>
      <c r="I181" s="292"/>
      <c r="J181" s="329">
        <f>J183+J225</f>
        <v>0</v>
      </c>
      <c r="K181" s="329">
        <f>K183+K225</f>
        <v>0</v>
      </c>
      <c r="L181" s="329">
        <f>L183+L225</f>
        <v>0</v>
      </c>
      <c r="M181" s="329">
        <f>M183+M225</f>
        <v>0</v>
      </c>
      <c r="N181" s="329">
        <f t="shared" ref="N181:AN181" si="28">N183+N225</f>
        <v>0</v>
      </c>
      <c r="O181" s="329">
        <f t="shared" si="28"/>
        <v>24047.37090837197</v>
      </c>
      <c r="P181" s="329">
        <f t="shared" si="28"/>
        <v>23596.619644865274</v>
      </c>
      <c r="Q181" s="329">
        <f t="shared" si="28"/>
        <v>23467.858547423395</v>
      </c>
      <c r="R181" s="329">
        <f t="shared" si="28"/>
        <v>23565.907265771635</v>
      </c>
      <c r="S181" s="329">
        <f t="shared" si="28"/>
        <v>23357.865295983305</v>
      </c>
      <c r="T181" s="329">
        <f t="shared" si="28"/>
        <v>22064.082356703748</v>
      </c>
      <c r="U181" s="329">
        <f t="shared" si="28"/>
        <v>23900.703877116077</v>
      </c>
      <c r="V181" s="329">
        <f t="shared" si="28"/>
        <v>23975.99856702652</v>
      </c>
      <c r="W181" s="329">
        <f t="shared" si="28"/>
        <v>26102.903751343307</v>
      </c>
      <c r="X181" s="329">
        <f t="shared" ref="X181" si="29">X183+X225</f>
        <v>24962.050701542961</v>
      </c>
      <c r="Y181" s="329">
        <f t="shared" si="28"/>
        <v>24968.340954407169</v>
      </c>
      <c r="Z181" s="329">
        <f t="shared" si="28"/>
        <v>24654.466112262126</v>
      </c>
      <c r="AA181" s="329">
        <f t="shared" si="28"/>
        <v>25679.09285742967</v>
      </c>
      <c r="AB181" s="329">
        <f t="shared" si="28"/>
        <v>25600.285181418833</v>
      </c>
      <c r="AC181" s="329">
        <f t="shared" si="28"/>
        <v>26388.844125522395</v>
      </c>
      <c r="AD181" s="329">
        <f t="shared" si="28"/>
        <v>23903.60598561569</v>
      </c>
      <c r="AE181" s="329">
        <f t="shared" si="28"/>
        <v>24379.296746044831</v>
      </c>
      <c r="AF181" s="329">
        <f t="shared" si="28"/>
        <v>24575.573331145508</v>
      </c>
      <c r="AG181" s="329">
        <f t="shared" si="28"/>
        <v>23935.586342581257</v>
      </c>
      <c r="AH181" s="329">
        <f t="shared" si="28"/>
        <v>22400.190987730897</v>
      </c>
      <c r="AI181" s="329">
        <f t="shared" si="28"/>
        <v>19916.120448429279</v>
      </c>
      <c r="AJ181" s="329">
        <f t="shared" si="28"/>
        <v>22890.666763100664</v>
      </c>
      <c r="AK181" s="329">
        <f t="shared" si="28"/>
        <v>22226.009648781033</v>
      </c>
      <c r="AL181" s="329">
        <f t="shared" si="28"/>
        <v>22930.988037446859</v>
      </c>
      <c r="AM181" s="329">
        <f t="shared" si="28"/>
        <v>23058.059582058806</v>
      </c>
      <c r="AN181" s="329">
        <f t="shared" si="28"/>
        <v>22366.176543493653</v>
      </c>
      <c r="AO181" s="329">
        <f t="shared" ref="AO181" si="30">AO183+AO225</f>
        <v>23070.542722892635</v>
      </c>
      <c r="AP181" s="665">
        <f t="shared" ref="AP181:AQ181" si="31">AP183+AP225</f>
        <v>21749.86828509979</v>
      </c>
      <c r="AQ181" s="665">
        <f t="shared" si="31"/>
        <v>22655.291773070545</v>
      </c>
      <c r="AR181" s="665">
        <f t="shared" ref="AR181:AS181" si="32">AR183+AR225</f>
        <v>21599.956278116759</v>
      </c>
      <c r="AS181" s="665">
        <f t="shared" si="32"/>
        <v>22335.856830236633</v>
      </c>
      <c r="AT181" s="665">
        <f t="shared" ref="AT181" si="33">AT183+AT225</f>
        <v>22257.742138806178</v>
      </c>
    </row>
    <row r="182" spans="1:46" s="120" customFormat="1" ht="14.1" customHeight="1" x14ac:dyDescent="0.25">
      <c r="A182" s="269"/>
      <c r="B182" s="269"/>
      <c r="C182" s="269"/>
      <c r="D182" s="269"/>
      <c r="E182" s="269"/>
      <c r="F182" s="269"/>
      <c r="G182" s="268"/>
      <c r="H182" s="268"/>
      <c r="I182" s="292"/>
      <c r="J182" s="314"/>
      <c r="K182" s="314"/>
      <c r="L182" s="314"/>
      <c r="M182" s="314"/>
      <c r="N182" s="314"/>
      <c r="O182" s="314"/>
      <c r="P182" s="314"/>
      <c r="Q182" s="314"/>
      <c r="R182" s="314"/>
      <c r="S182" s="314"/>
      <c r="T182" s="314"/>
      <c r="U182" s="314"/>
      <c r="V182" s="314"/>
      <c r="W182" s="314"/>
      <c r="X182" s="314"/>
      <c r="Y182" s="314"/>
      <c r="Z182" s="314"/>
      <c r="AA182" s="314"/>
      <c r="AB182" s="314"/>
      <c r="AC182" s="314"/>
      <c r="AD182" s="314"/>
      <c r="AE182" s="314"/>
      <c r="AF182" s="314"/>
      <c r="AG182" s="314"/>
      <c r="AH182" s="314"/>
      <c r="AI182" s="314"/>
      <c r="AJ182" s="314"/>
      <c r="AK182" s="314"/>
      <c r="AL182" s="314"/>
      <c r="AM182" s="314"/>
      <c r="AN182" s="314"/>
      <c r="AO182" s="314"/>
      <c r="AP182" s="666"/>
      <c r="AQ182" s="666"/>
      <c r="AR182" s="666"/>
      <c r="AS182" s="666"/>
      <c r="AT182" s="666"/>
    </row>
    <row r="183" spans="1:46" s="120" customFormat="1" ht="14.1" customHeight="1" x14ac:dyDescent="0.25">
      <c r="A183" s="267" t="s">
        <v>388</v>
      </c>
      <c r="B183" s="267"/>
      <c r="C183" s="267"/>
      <c r="D183" s="267" t="s">
        <v>461</v>
      </c>
      <c r="E183" s="266"/>
      <c r="F183" s="280"/>
      <c r="G183" s="280"/>
      <c r="H183" s="280"/>
      <c r="I183" s="294" t="s">
        <v>1072</v>
      </c>
      <c r="J183" s="313">
        <f>SUM(J185:J204)</f>
        <v>0</v>
      </c>
      <c r="K183" s="313">
        <f>SUM(K185:K204)</f>
        <v>0</v>
      </c>
      <c r="L183" s="313">
        <f>SUM(L185:L204)</f>
        <v>0</v>
      </c>
      <c r="M183" s="313">
        <f>SUM(M185:M204)</f>
        <v>0</v>
      </c>
      <c r="N183" s="313">
        <f t="shared" ref="N183:AN183" si="34">SUM(N185:N204)</f>
        <v>0</v>
      </c>
      <c r="O183" s="313">
        <f t="shared" si="34"/>
        <v>8380.9643886295016</v>
      </c>
      <c r="P183" s="313">
        <f t="shared" si="34"/>
        <v>8349.5763834576119</v>
      </c>
      <c r="Q183" s="313">
        <f t="shared" si="34"/>
        <v>8130.6058660991985</v>
      </c>
      <c r="R183" s="313">
        <f t="shared" si="34"/>
        <v>8143.9405443960413</v>
      </c>
      <c r="S183" s="313">
        <f t="shared" si="34"/>
        <v>7740.9805215223014</v>
      </c>
      <c r="T183" s="313">
        <f t="shared" si="34"/>
        <v>6936.5336420821723</v>
      </c>
      <c r="U183" s="313">
        <f t="shared" si="34"/>
        <v>7766.7780413393466</v>
      </c>
      <c r="V183" s="313">
        <f t="shared" si="34"/>
        <v>7595.9143019030998</v>
      </c>
      <c r="W183" s="313">
        <f t="shared" si="34"/>
        <v>9242.3105901360013</v>
      </c>
      <c r="X183" s="313">
        <f t="shared" ref="X183" si="35">SUM(X185:X204)</f>
        <v>8408.9477269699983</v>
      </c>
      <c r="Y183" s="313">
        <f t="shared" si="34"/>
        <v>8553.4682636799989</v>
      </c>
      <c r="Z183" s="313">
        <f t="shared" si="34"/>
        <v>8306.5499260200013</v>
      </c>
      <c r="AA183" s="313">
        <f t="shared" si="34"/>
        <v>8286.8900056499988</v>
      </c>
      <c r="AB183" s="313">
        <f t="shared" si="34"/>
        <v>8236.2629925799993</v>
      </c>
      <c r="AC183" s="313">
        <f t="shared" si="34"/>
        <v>8539.6717992100002</v>
      </c>
      <c r="AD183" s="313">
        <f t="shared" si="34"/>
        <v>7708.267537820002</v>
      </c>
      <c r="AE183" s="313">
        <f t="shared" si="34"/>
        <v>7823.3721775200002</v>
      </c>
      <c r="AF183" s="313">
        <f t="shared" si="34"/>
        <v>8478.4932896399987</v>
      </c>
      <c r="AG183" s="313">
        <f t="shared" si="34"/>
        <v>8010.7838886499994</v>
      </c>
      <c r="AH183" s="313">
        <f t="shared" si="34"/>
        <v>6513.3427404399999</v>
      </c>
      <c r="AI183" s="313">
        <f t="shared" si="34"/>
        <v>3867.9743331999998</v>
      </c>
      <c r="AJ183" s="313">
        <f t="shared" si="34"/>
        <v>6481.9780809999993</v>
      </c>
      <c r="AK183" s="313">
        <f t="shared" si="34"/>
        <v>6273.8017012199989</v>
      </c>
      <c r="AL183" s="313">
        <f t="shared" si="34"/>
        <v>6956.9967726100003</v>
      </c>
      <c r="AM183" s="313">
        <f t="shared" si="34"/>
        <v>6939.633534150651</v>
      </c>
      <c r="AN183" s="313">
        <f t="shared" si="34"/>
        <v>6319.6791930915615</v>
      </c>
      <c r="AO183" s="313">
        <f t="shared" ref="AO183" si="36">SUM(AO185:AO204)</f>
        <v>6885.0454208984302</v>
      </c>
      <c r="AP183" s="664">
        <f t="shared" ref="AP183:AQ183" si="37">SUM(AP185:AP204)</f>
        <v>5681.2430873758585</v>
      </c>
      <c r="AQ183" s="664">
        <f t="shared" si="37"/>
        <v>6562.2630459031698</v>
      </c>
      <c r="AR183" s="664">
        <f t="shared" ref="AR183:AS183" si="38">SUM(AR185:AR204)</f>
        <v>6096.8161618334907</v>
      </c>
      <c r="AS183" s="664">
        <f t="shared" si="38"/>
        <v>6466.1995523141695</v>
      </c>
      <c r="AT183" s="664">
        <f t="shared" ref="AT183" si="39">SUM(AT185:AT204)</f>
        <v>6433.4873229564928</v>
      </c>
    </row>
    <row r="184" spans="1:46" s="120" customFormat="1" ht="13.5" customHeight="1" x14ac:dyDescent="0.25">
      <c r="A184" s="269" t="s">
        <v>389</v>
      </c>
      <c r="B184" s="269"/>
      <c r="C184" s="269"/>
      <c r="D184" s="264"/>
      <c r="E184" s="120" t="s">
        <v>394</v>
      </c>
      <c r="I184" s="294" t="s">
        <v>1073</v>
      </c>
      <c r="J184" s="314"/>
      <c r="K184" s="314"/>
      <c r="L184" s="314"/>
      <c r="M184" s="314"/>
      <c r="N184" s="314"/>
      <c r="O184" s="666"/>
      <c r="P184" s="666"/>
      <c r="Q184" s="666"/>
      <c r="R184" s="666"/>
      <c r="S184" s="666"/>
      <c r="T184" s="666"/>
      <c r="U184" s="666"/>
      <c r="V184" s="666"/>
      <c r="W184" s="666"/>
      <c r="X184" s="666"/>
      <c r="Y184" s="666"/>
      <c r="Z184" s="666"/>
      <c r="AA184" s="666"/>
      <c r="AB184" s="666"/>
      <c r="AC184" s="666"/>
      <c r="AD184" s="666"/>
      <c r="AE184" s="666"/>
      <c r="AF184" s="666"/>
      <c r="AG184" s="666"/>
      <c r="AH184" s="666"/>
      <c r="AI184" s="666"/>
      <c r="AJ184" s="666"/>
      <c r="AK184" s="666"/>
      <c r="AL184" s="666"/>
      <c r="AM184" s="666"/>
      <c r="AN184" s="666"/>
      <c r="AO184" s="314"/>
      <c r="AP184" s="314"/>
      <c r="AQ184" s="314"/>
      <c r="AR184" s="314"/>
      <c r="AS184" s="314"/>
      <c r="AT184" s="314"/>
    </row>
    <row r="185" spans="1:46" s="120" customFormat="1" ht="14.1" customHeight="1" x14ac:dyDescent="0.25">
      <c r="A185" s="264" t="s">
        <v>462</v>
      </c>
      <c r="B185" s="264"/>
      <c r="C185" s="264"/>
      <c r="D185" s="98"/>
      <c r="E185" s="264"/>
      <c r="F185" s="281" t="s">
        <v>390</v>
      </c>
      <c r="I185" s="294" t="s">
        <v>1074</v>
      </c>
      <c r="J185" s="318"/>
      <c r="K185" s="318"/>
      <c r="L185" s="318"/>
      <c r="M185" s="318"/>
      <c r="N185" s="318"/>
      <c r="O185" s="673">
        <v>997.53133500000024</v>
      </c>
      <c r="P185" s="673">
        <v>1108.7883328500002</v>
      </c>
      <c r="Q185" s="673">
        <v>1115.9120639999999</v>
      </c>
      <c r="R185" s="673">
        <v>729.73165764239991</v>
      </c>
      <c r="S185" s="673">
        <v>847.59524900000008</v>
      </c>
      <c r="T185" s="673">
        <v>712.11889954439994</v>
      </c>
      <c r="U185" s="673">
        <v>1019.8839187899998</v>
      </c>
      <c r="V185" s="673">
        <v>824.38136771400002</v>
      </c>
      <c r="W185" s="673">
        <v>1050.7126062860002</v>
      </c>
      <c r="X185" s="673">
        <v>889.64180159999989</v>
      </c>
      <c r="Y185" s="673">
        <v>1039.0171470000003</v>
      </c>
      <c r="Z185" s="673">
        <v>775.22567000000015</v>
      </c>
      <c r="AA185" s="673">
        <v>627.86752999999999</v>
      </c>
      <c r="AB185" s="673">
        <v>733.87753399999997</v>
      </c>
      <c r="AC185" s="673">
        <v>748.24067500000012</v>
      </c>
      <c r="AD185" s="673">
        <v>569.60376499999995</v>
      </c>
      <c r="AE185" s="673">
        <v>683.54057699999998</v>
      </c>
      <c r="AF185" s="673">
        <v>759.39089000000013</v>
      </c>
      <c r="AG185" s="673">
        <v>673.58583199999998</v>
      </c>
      <c r="AH185" s="673">
        <v>547.78746200000012</v>
      </c>
      <c r="AI185" s="673">
        <v>497.97510100000005</v>
      </c>
      <c r="AJ185" s="673">
        <v>579.27855499999998</v>
      </c>
      <c r="AK185" s="673">
        <v>524.12701800000002</v>
      </c>
      <c r="AL185" s="673">
        <v>828.89973599999985</v>
      </c>
      <c r="AM185" s="673">
        <v>811.50771465720004</v>
      </c>
      <c r="AN185" s="673">
        <v>537.10967667480008</v>
      </c>
      <c r="AO185" s="318">
        <v>618.71886090359999</v>
      </c>
      <c r="AP185" s="318">
        <v>597.92358591674281</v>
      </c>
      <c r="AQ185" s="318">
        <v>688.73530095340016</v>
      </c>
      <c r="AR185" s="318">
        <v>642.4506285729999</v>
      </c>
      <c r="AS185" s="318">
        <v>695.20244601040031</v>
      </c>
      <c r="AT185" s="318">
        <v>733.7412168840001</v>
      </c>
    </row>
    <row r="186" spans="1:46" s="120" customFormat="1" ht="14.1" customHeight="1" x14ac:dyDescent="0.25">
      <c r="A186" s="269" t="s">
        <v>391</v>
      </c>
      <c r="B186" s="269"/>
      <c r="C186" s="269"/>
      <c r="E186" s="264"/>
      <c r="F186" s="120" t="s">
        <v>395</v>
      </c>
      <c r="I186" s="294" t="s">
        <v>1075</v>
      </c>
      <c r="J186" s="318"/>
      <c r="K186" s="318"/>
      <c r="L186" s="318"/>
      <c r="M186" s="318"/>
      <c r="N186" s="318"/>
      <c r="O186" s="673">
        <v>1391.6210420000002</v>
      </c>
      <c r="P186" s="673">
        <v>1359.5028718704002</v>
      </c>
      <c r="Q186" s="673">
        <v>1438.5058450000001</v>
      </c>
      <c r="R186" s="673">
        <v>1572.4996945448001</v>
      </c>
      <c r="S186" s="673">
        <v>1484.0752869999999</v>
      </c>
      <c r="T186" s="673">
        <v>1360.3076768544001</v>
      </c>
      <c r="U186" s="673">
        <v>1520.7174888</v>
      </c>
      <c r="V186" s="673">
        <v>1467.9053989999998</v>
      </c>
      <c r="W186" s="673">
        <v>1242.2766319999998</v>
      </c>
      <c r="X186" s="673">
        <v>1139.8410199999998</v>
      </c>
      <c r="Y186" s="673">
        <v>1157.7402250000002</v>
      </c>
      <c r="Z186" s="673">
        <v>1197.8454880000002</v>
      </c>
      <c r="AA186" s="673">
        <v>1192.3856490000001</v>
      </c>
      <c r="AB186" s="673">
        <v>1179.777609</v>
      </c>
      <c r="AC186" s="673">
        <v>1215.7232830000003</v>
      </c>
      <c r="AD186" s="673">
        <v>1226.111684</v>
      </c>
      <c r="AE186" s="673">
        <v>1185.4803930000003</v>
      </c>
      <c r="AF186" s="673">
        <v>1158.7208509999996</v>
      </c>
      <c r="AG186" s="673">
        <v>1181.5921700000001</v>
      </c>
      <c r="AH186" s="673">
        <v>1324.7275850000001</v>
      </c>
      <c r="AI186" s="673">
        <v>982.03000399999996</v>
      </c>
      <c r="AJ186" s="673">
        <v>1121.8988789999999</v>
      </c>
      <c r="AK186" s="673">
        <v>1362.9294589999997</v>
      </c>
      <c r="AL186" s="673">
        <v>1326.110492</v>
      </c>
      <c r="AM186" s="673">
        <v>1516.2100484704004</v>
      </c>
      <c r="AN186" s="673">
        <v>1356.3899232312001</v>
      </c>
      <c r="AO186" s="318">
        <v>1252.7946811528004</v>
      </c>
      <c r="AP186" s="318">
        <v>1160.1315321656</v>
      </c>
      <c r="AQ186" s="318">
        <v>1229.6306583783999</v>
      </c>
      <c r="AR186" s="318">
        <v>1249.3227406816004</v>
      </c>
      <c r="AS186" s="318">
        <v>1288.8465680008003</v>
      </c>
      <c r="AT186" s="318">
        <v>1339.6158534943997</v>
      </c>
    </row>
    <row r="187" spans="1:46" s="120" customFormat="1" ht="14.1" customHeight="1" x14ac:dyDescent="0.25">
      <c r="A187" s="273" t="s">
        <v>1181</v>
      </c>
      <c r="B187" s="269"/>
      <c r="C187" s="269"/>
      <c r="E187" s="264"/>
      <c r="F187" s="120" t="s">
        <v>27</v>
      </c>
      <c r="I187" s="292" t="s">
        <v>69</v>
      </c>
      <c r="J187" s="318"/>
      <c r="K187" s="318"/>
      <c r="L187" s="318"/>
      <c r="M187" s="318"/>
      <c r="N187" s="318"/>
      <c r="O187" s="673">
        <v>50.218681000000004</v>
      </c>
      <c r="P187" s="673">
        <v>46.9164608703</v>
      </c>
      <c r="Q187" s="673">
        <v>48.078544000000001</v>
      </c>
      <c r="R187" s="673">
        <v>38.987295681399999</v>
      </c>
      <c r="S187" s="673">
        <v>37.870846999999998</v>
      </c>
      <c r="T187" s="673">
        <v>27.067996518099999</v>
      </c>
      <c r="U187" s="673">
        <v>31.232236799999999</v>
      </c>
      <c r="V187" s="673">
        <v>25.269542999999999</v>
      </c>
      <c r="W187" s="673">
        <v>35.809798000000001</v>
      </c>
      <c r="X187" s="673">
        <v>27.939336000000001</v>
      </c>
      <c r="Y187" s="673">
        <v>21.030889000000002</v>
      </c>
      <c r="Z187" s="673">
        <v>21.408644000000002</v>
      </c>
      <c r="AA187" s="673">
        <v>26.824057</v>
      </c>
      <c r="AB187" s="673">
        <v>18.701289000000003</v>
      </c>
      <c r="AC187" s="673">
        <v>19.813504999999999</v>
      </c>
      <c r="AD187" s="673">
        <v>15.854705000000001</v>
      </c>
      <c r="AE187" s="673">
        <v>15.027222999999999</v>
      </c>
      <c r="AF187" s="673">
        <v>11.584672000000001</v>
      </c>
      <c r="AG187" s="673">
        <v>9.2966309999999996</v>
      </c>
      <c r="AH187" s="673">
        <v>6.7431049999999999</v>
      </c>
      <c r="AI187" s="673">
        <v>4.1319030000000003</v>
      </c>
      <c r="AJ187" s="673">
        <v>6.5436949999999996</v>
      </c>
      <c r="AK187" s="673">
        <v>14.870221999999998</v>
      </c>
      <c r="AL187" s="673">
        <v>10.392486</v>
      </c>
      <c r="AM187" s="673">
        <v>12.3574202002</v>
      </c>
      <c r="AN187" s="673">
        <v>13.438207265100001</v>
      </c>
      <c r="AO187" s="318">
        <v>17.102312743899997</v>
      </c>
      <c r="AP187" s="318">
        <v>18.250384490494739</v>
      </c>
      <c r="AQ187" s="318">
        <v>25.695701047099995</v>
      </c>
      <c r="AR187" s="318">
        <v>18.778078711400003</v>
      </c>
      <c r="AS187" s="318">
        <v>22.894283454057273</v>
      </c>
      <c r="AT187" s="318">
        <v>18.953220603321974</v>
      </c>
    </row>
    <row r="188" spans="1:46" s="120" customFormat="1" ht="14.1" customHeight="1" x14ac:dyDescent="0.25">
      <c r="A188" s="269" t="s">
        <v>463</v>
      </c>
      <c r="B188" s="269"/>
      <c r="C188" s="269"/>
      <c r="E188" s="264"/>
      <c r="F188" s="120" t="s">
        <v>464</v>
      </c>
      <c r="I188" s="294" t="s">
        <v>1076</v>
      </c>
      <c r="J188" s="318"/>
      <c r="K188" s="318"/>
      <c r="L188" s="318"/>
      <c r="M188" s="318"/>
      <c r="N188" s="318"/>
      <c r="O188" s="673">
        <v>464.78024380870005</v>
      </c>
      <c r="P188" s="673">
        <v>455.54338353809993</v>
      </c>
      <c r="Q188" s="673">
        <v>387.42535774049998</v>
      </c>
      <c r="R188" s="673">
        <v>379.39239559399999</v>
      </c>
      <c r="S188" s="673">
        <v>326.05590042109998</v>
      </c>
      <c r="T188" s="673">
        <v>325.98851857147156</v>
      </c>
      <c r="U188" s="673">
        <v>369.10908709054974</v>
      </c>
      <c r="V188" s="673">
        <v>332.76830004999999</v>
      </c>
      <c r="W188" s="673">
        <v>328.07245938999995</v>
      </c>
      <c r="X188" s="673">
        <v>294.44758690000003</v>
      </c>
      <c r="Y188" s="673">
        <v>235.53533471999998</v>
      </c>
      <c r="Z188" s="673">
        <v>266.98837972000007</v>
      </c>
      <c r="AA188" s="673">
        <v>284.30536560000002</v>
      </c>
      <c r="AB188" s="673">
        <v>202.01806791999999</v>
      </c>
      <c r="AC188" s="673">
        <v>525.68730058000017</v>
      </c>
      <c r="AD188" s="673">
        <v>275.96500968999999</v>
      </c>
      <c r="AE188" s="673">
        <v>347.53341013000005</v>
      </c>
      <c r="AF188" s="673">
        <v>461.70885505000001</v>
      </c>
      <c r="AG188" s="673">
        <v>410.53226157000006</v>
      </c>
      <c r="AH188" s="673">
        <v>352.24376300999995</v>
      </c>
      <c r="AI188" s="673">
        <v>175.14314250999999</v>
      </c>
      <c r="AJ188" s="673">
        <v>368.99910253000002</v>
      </c>
      <c r="AK188" s="673">
        <v>380.28429963000002</v>
      </c>
      <c r="AL188" s="673">
        <v>387.10683738999995</v>
      </c>
      <c r="AM188" s="673">
        <v>362.22691362240005</v>
      </c>
      <c r="AN188" s="673">
        <v>424.31823012143275</v>
      </c>
      <c r="AO188" s="318">
        <v>440.24347912961457</v>
      </c>
      <c r="AP188" s="318">
        <v>461.69292279388026</v>
      </c>
      <c r="AQ188" s="318">
        <v>528.9478949928</v>
      </c>
      <c r="AR188" s="318">
        <v>524.83558284056471</v>
      </c>
      <c r="AS188" s="318">
        <v>765.34272756659902</v>
      </c>
      <c r="AT188" s="318">
        <v>858.14768462400002</v>
      </c>
    </row>
    <row r="189" spans="1:46" s="120" customFormat="1" ht="14.1" customHeight="1" x14ac:dyDescent="0.25">
      <c r="A189" s="264" t="s">
        <v>466</v>
      </c>
      <c r="B189" s="264"/>
      <c r="C189" s="264"/>
      <c r="D189" s="264"/>
      <c r="E189" s="264" t="s">
        <v>465</v>
      </c>
      <c r="I189" s="294" t="s">
        <v>1077</v>
      </c>
      <c r="J189" s="314"/>
      <c r="K189" s="314"/>
      <c r="L189" s="314"/>
      <c r="M189" s="314"/>
      <c r="N189" s="314"/>
      <c r="O189" s="666"/>
      <c r="P189" s="666"/>
      <c r="Q189" s="666"/>
      <c r="R189" s="666"/>
      <c r="S189" s="666"/>
      <c r="T189" s="666"/>
      <c r="U189" s="666"/>
      <c r="V189" s="666"/>
      <c r="W189" s="666"/>
      <c r="X189" s="666"/>
      <c r="Y189" s="666"/>
      <c r="Z189" s="666"/>
      <c r="AA189" s="666"/>
      <c r="AB189" s="666"/>
      <c r="AC189" s="666"/>
      <c r="AD189" s="666"/>
      <c r="AE189" s="666"/>
      <c r="AF189" s="666"/>
      <c r="AG189" s="666"/>
      <c r="AH189" s="666"/>
      <c r="AI189" s="666"/>
      <c r="AJ189" s="666"/>
      <c r="AK189" s="666"/>
      <c r="AL189" s="666"/>
      <c r="AM189" s="666"/>
      <c r="AN189" s="666"/>
      <c r="AO189" s="314"/>
      <c r="AP189" s="314"/>
      <c r="AQ189" s="314"/>
      <c r="AR189" s="314"/>
      <c r="AS189" s="314"/>
      <c r="AT189" s="314"/>
    </row>
    <row r="190" spans="1:46" s="120" customFormat="1" ht="14.1" customHeight="1" x14ac:dyDescent="0.25">
      <c r="A190" s="264" t="s">
        <v>393</v>
      </c>
      <c r="B190" s="264"/>
      <c r="C190" s="264"/>
      <c r="D190" s="264"/>
      <c r="E190" s="264"/>
      <c r="F190" s="120" t="s">
        <v>467</v>
      </c>
      <c r="I190" s="294" t="s">
        <v>1079</v>
      </c>
      <c r="J190" s="318"/>
      <c r="K190" s="318"/>
      <c r="L190" s="318"/>
      <c r="M190" s="318"/>
      <c r="N190" s="318"/>
      <c r="O190" s="673">
        <v>174.78295788</v>
      </c>
      <c r="P190" s="673">
        <v>145.24793197</v>
      </c>
      <c r="Q190" s="673">
        <v>119.06579615999996</v>
      </c>
      <c r="R190" s="673">
        <v>148.04318988</v>
      </c>
      <c r="S190" s="673">
        <v>97.133854959999979</v>
      </c>
      <c r="T190" s="673">
        <v>121.63461036720003</v>
      </c>
      <c r="U190" s="673">
        <v>30.183063600000001</v>
      </c>
      <c r="V190" s="673">
        <v>65.584551800000014</v>
      </c>
      <c r="W190" s="673">
        <v>69.948514340000017</v>
      </c>
      <c r="X190" s="673">
        <v>78.445567649999973</v>
      </c>
      <c r="Y190" s="673">
        <v>65.73061177000001</v>
      </c>
      <c r="Z190" s="673">
        <v>75.941123010000013</v>
      </c>
      <c r="AA190" s="673">
        <v>64.275425609999999</v>
      </c>
      <c r="AB190" s="673">
        <v>55.02294879999998</v>
      </c>
      <c r="AC190" s="673">
        <v>72.283564989999988</v>
      </c>
      <c r="AD190" s="673">
        <v>64.253643200000013</v>
      </c>
      <c r="AE190" s="673">
        <v>57.171099820000002</v>
      </c>
      <c r="AF190" s="673">
        <v>39.023128239999998</v>
      </c>
      <c r="AG190" s="673">
        <v>42.642698219999993</v>
      </c>
      <c r="AH190" s="673">
        <v>39.236810599999998</v>
      </c>
      <c r="AI190" s="673">
        <v>6.3160528000000005</v>
      </c>
      <c r="AJ190" s="673">
        <v>5.0977977999999995</v>
      </c>
      <c r="AK190" s="673">
        <v>7.5497445900000004</v>
      </c>
      <c r="AL190" s="673">
        <v>10.7728012</v>
      </c>
      <c r="AM190" s="673">
        <v>11.152271268946736</v>
      </c>
      <c r="AN190" s="673">
        <v>18.257915094697019</v>
      </c>
      <c r="AO190" s="318">
        <v>14.652354902372014</v>
      </c>
      <c r="AP190" s="318">
        <v>11.044085859534539</v>
      </c>
      <c r="AQ190" s="318">
        <v>11.689824911747138</v>
      </c>
      <c r="AR190" s="318">
        <v>7.5760670495887661</v>
      </c>
      <c r="AS190" s="318">
        <v>8.4265751225173453</v>
      </c>
      <c r="AT190" s="318">
        <v>5.7284141827098223</v>
      </c>
    </row>
    <row r="191" spans="1:46" s="120" customFormat="1" ht="14.1" customHeight="1" x14ac:dyDescent="0.25">
      <c r="A191" s="264" t="s">
        <v>392</v>
      </c>
      <c r="B191" s="264"/>
      <c r="C191" s="264"/>
      <c r="D191" s="264"/>
      <c r="E191" s="264"/>
      <c r="F191" s="120" t="s">
        <v>468</v>
      </c>
      <c r="I191" s="294" t="s">
        <v>1080</v>
      </c>
      <c r="J191" s="318"/>
      <c r="K191" s="318"/>
      <c r="L191" s="318"/>
      <c r="M191" s="318"/>
      <c r="N191" s="318"/>
      <c r="O191" s="673">
        <v>2921.8549932715005</v>
      </c>
      <c r="P191" s="673">
        <v>2892.6547491650999</v>
      </c>
      <c r="Q191" s="673">
        <v>2740.9376921173998</v>
      </c>
      <c r="R191" s="673">
        <v>2693.9047673763998</v>
      </c>
      <c r="S191" s="673">
        <v>2570.7380040379999</v>
      </c>
      <c r="T191" s="673">
        <v>2247.0204203396002</v>
      </c>
      <c r="U191" s="673">
        <v>2261.1031760725996</v>
      </c>
      <c r="V191" s="673">
        <v>2573.2337698000001</v>
      </c>
      <c r="W191" s="673">
        <v>2720.8690621600003</v>
      </c>
      <c r="X191" s="673">
        <v>2533.64395122</v>
      </c>
      <c r="Y191" s="673">
        <v>2681.9950851799995</v>
      </c>
      <c r="Z191" s="673">
        <v>2739.6807364999995</v>
      </c>
      <c r="AA191" s="673">
        <v>2383.1059706599995</v>
      </c>
      <c r="AB191" s="673">
        <v>2517.5207190000006</v>
      </c>
      <c r="AC191" s="673">
        <v>2592.8727716000003</v>
      </c>
      <c r="AD191" s="673">
        <v>2144.7310300000004</v>
      </c>
      <c r="AE191" s="673">
        <v>2646.8462375500003</v>
      </c>
      <c r="AF191" s="673">
        <v>2705.3814698399997</v>
      </c>
      <c r="AG191" s="673">
        <v>2177.86204847</v>
      </c>
      <c r="AH191" s="673">
        <v>2258.9685471200005</v>
      </c>
      <c r="AI191" s="673">
        <v>398.24441221999996</v>
      </c>
      <c r="AJ191" s="673">
        <v>2388.9130885799996</v>
      </c>
      <c r="AK191" s="673">
        <v>2141.5323959999996</v>
      </c>
      <c r="AL191" s="673">
        <v>2255.7756054999995</v>
      </c>
      <c r="AM191" s="673">
        <v>2091.8961687168003</v>
      </c>
      <c r="AN191" s="673">
        <v>1991.8941985422002</v>
      </c>
      <c r="AO191" s="318">
        <v>2278.8012702250003</v>
      </c>
      <c r="AP191" s="318">
        <v>1843.0857911520545</v>
      </c>
      <c r="AQ191" s="318">
        <v>2056.9477735580599</v>
      </c>
      <c r="AR191" s="318">
        <v>1878.6604972993321</v>
      </c>
      <c r="AS191" s="318">
        <v>1987.2596079561997</v>
      </c>
      <c r="AT191" s="318">
        <v>1920.522535953</v>
      </c>
    </row>
    <row r="192" spans="1:46" s="120" customFormat="1" ht="14.1" customHeight="1" x14ac:dyDescent="0.25">
      <c r="A192" s="273" t="s">
        <v>1119</v>
      </c>
      <c r="B192" s="264"/>
      <c r="C192" s="264"/>
      <c r="D192" s="264"/>
      <c r="E192" s="264"/>
      <c r="F192" s="120" t="s">
        <v>24</v>
      </c>
      <c r="I192" s="294" t="s">
        <v>70</v>
      </c>
      <c r="J192" s="318"/>
      <c r="K192" s="318"/>
      <c r="L192" s="318"/>
      <c r="M192" s="318"/>
      <c r="N192" s="318"/>
      <c r="O192" s="673">
        <v>91.398921589300002</v>
      </c>
      <c r="P192" s="673">
        <v>98.775638592099995</v>
      </c>
      <c r="Q192" s="673">
        <v>81.358544871299998</v>
      </c>
      <c r="R192" s="673">
        <v>81.668304656700002</v>
      </c>
      <c r="S192" s="673">
        <v>96.022483773200008</v>
      </c>
      <c r="T192" s="673">
        <v>44.764584536400008</v>
      </c>
      <c r="U192" s="673">
        <v>47.323729786800001</v>
      </c>
      <c r="V192" s="673">
        <v>44.320486640000006</v>
      </c>
      <c r="W192" s="673">
        <v>45.12784474</v>
      </c>
      <c r="X192" s="673">
        <v>42.836090939999991</v>
      </c>
      <c r="Y192" s="673">
        <v>40.817050949999995</v>
      </c>
      <c r="Z192" s="673">
        <v>40.870936999999991</v>
      </c>
      <c r="AA192" s="673">
        <v>38.982906309999997</v>
      </c>
      <c r="AB192" s="673">
        <v>42.032088880000003</v>
      </c>
      <c r="AC192" s="673">
        <v>45.020187560000004</v>
      </c>
      <c r="AD192" s="673">
        <v>28.565874729999997</v>
      </c>
      <c r="AE192" s="673">
        <v>42.887113520000007</v>
      </c>
      <c r="AF192" s="673">
        <v>43.66971925</v>
      </c>
      <c r="AG192" s="673">
        <v>49.005496780000009</v>
      </c>
      <c r="AH192" s="673">
        <v>53.744064219999998</v>
      </c>
      <c r="AI192" s="673">
        <v>69.488464960000016</v>
      </c>
      <c r="AJ192" s="673">
        <v>50.852113199999998</v>
      </c>
      <c r="AK192" s="673">
        <v>45.213956039999992</v>
      </c>
      <c r="AL192" s="673">
        <v>54.832958339999998</v>
      </c>
      <c r="AM192" s="673">
        <v>35.304534776807998</v>
      </c>
      <c r="AN192" s="673">
        <v>47.208409737542993</v>
      </c>
      <c r="AO192" s="318">
        <v>74.842586343034654</v>
      </c>
      <c r="AP192" s="318">
        <v>64.749486405212735</v>
      </c>
      <c r="AQ192" s="318">
        <v>83.224345062999021</v>
      </c>
      <c r="AR192" s="318">
        <v>66.00730232591593</v>
      </c>
      <c r="AS192" s="318">
        <v>82.536792935782074</v>
      </c>
      <c r="AT192" s="318">
        <v>74.595135790800015</v>
      </c>
    </row>
    <row r="193" spans="1:46" s="120" customFormat="1" ht="14.1" customHeight="1" x14ac:dyDescent="0.25">
      <c r="A193" s="273" t="s">
        <v>1120</v>
      </c>
      <c r="B193" s="264"/>
      <c r="C193" s="264"/>
      <c r="D193" s="264"/>
      <c r="E193" s="264"/>
      <c r="F193" s="120" t="s">
        <v>25</v>
      </c>
      <c r="I193" s="294" t="s">
        <v>71</v>
      </c>
      <c r="J193" s="318"/>
      <c r="K193" s="318"/>
      <c r="L193" s="318"/>
      <c r="M193" s="318"/>
      <c r="N193" s="318"/>
      <c r="O193" s="673">
        <v>5.6214299999999993</v>
      </c>
      <c r="P193" s="673">
        <v>12.254493</v>
      </c>
      <c r="Q193" s="673">
        <v>4.9597449999999998</v>
      </c>
      <c r="R193" s="673">
        <v>4.0412549999999996</v>
      </c>
      <c r="S193" s="673">
        <v>6.1241040000000009</v>
      </c>
      <c r="T193" s="673">
        <v>9.8199354000000003</v>
      </c>
      <c r="U193" s="673">
        <v>17.892263700000001</v>
      </c>
      <c r="V193" s="673">
        <v>9.4944896500000002</v>
      </c>
      <c r="W193" s="673">
        <v>9.4870415000000001</v>
      </c>
      <c r="X193" s="673">
        <v>9.2560005599999986</v>
      </c>
      <c r="Y193" s="673">
        <v>8.8204320000000003</v>
      </c>
      <c r="Z193" s="673">
        <v>8.4082860000000004</v>
      </c>
      <c r="AA193" s="673">
        <v>8.3372860000000006</v>
      </c>
      <c r="AB193" s="673">
        <v>8.3695979999999999</v>
      </c>
      <c r="AC193" s="673">
        <v>2.7774668</v>
      </c>
      <c r="AD193" s="673">
        <v>2.0793930000000005</v>
      </c>
      <c r="AE193" s="673">
        <v>1.9832950000000003</v>
      </c>
      <c r="AF193" s="673">
        <v>2.871931</v>
      </c>
      <c r="AG193" s="673">
        <v>4.2877307200000008</v>
      </c>
      <c r="AH193" s="673">
        <v>2.7195199999999997</v>
      </c>
      <c r="AI193" s="673">
        <v>3.5610132499999994</v>
      </c>
      <c r="AJ193" s="673">
        <v>0.47797424999999999</v>
      </c>
      <c r="AK193" s="673">
        <v>0.82522050000000013</v>
      </c>
      <c r="AL193" s="673">
        <v>0.32682025000000003</v>
      </c>
      <c r="AM193" s="673">
        <v>0.37388901517241385</v>
      </c>
      <c r="AN193" s="673">
        <v>2.650098624029126</v>
      </c>
      <c r="AO193" s="318">
        <v>1.51364169</v>
      </c>
      <c r="AP193" s="318">
        <v>0.90165867</v>
      </c>
      <c r="AQ193" s="318">
        <v>0.58809373500000006</v>
      </c>
      <c r="AR193" s="318">
        <v>0.79336812000000012</v>
      </c>
      <c r="AS193" s="318">
        <v>0.86958002999999995</v>
      </c>
      <c r="AT193" s="318">
        <v>1.25102925</v>
      </c>
    </row>
    <row r="194" spans="1:46" s="120" customFormat="1" ht="14.1" customHeight="1" x14ac:dyDescent="0.25">
      <c r="A194" s="273" t="s">
        <v>1121</v>
      </c>
      <c r="B194" s="264"/>
      <c r="C194" s="264"/>
      <c r="D194" s="264"/>
      <c r="E194" s="264"/>
      <c r="F194" s="120" t="s">
        <v>26</v>
      </c>
      <c r="I194" s="292" t="s">
        <v>72</v>
      </c>
      <c r="J194" s="318"/>
      <c r="K194" s="318"/>
      <c r="L194" s="318"/>
      <c r="M194" s="318"/>
      <c r="N194" s="318"/>
      <c r="O194" s="673">
        <v>374.12284599999998</v>
      </c>
      <c r="P194" s="673">
        <v>373.56553027199999</v>
      </c>
      <c r="Q194" s="673">
        <v>332.64060699999993</v>
      </c>
      <c r="R194" s="673">
        <v>437.31323328000008</v>
      </c>
      <c r="S194" s="673">
        <v>262.03649999999999</v>
      </c>
      <c r="T194" s="673">
        <v>265.09807183200002</v>
      </c>
      <c r="U194" s="673">
        <v>404.75442656999985</v>
      </c>
      <c r="V194" s="673">
        <v>265.10442108909996</v>
      </c>
      <c r="W194" s="673">
        <v>281.09731827999997</v>
      </c>
      <c r="X194" s="673">
        <v>242.366559</v>
      </c>
      <c r="Y194" s="673">
        <v>266.80354299999993</v>
      </c>
      <c r="Z194" s="673">
        <v>235.08929699999999</v>
      </c>
      <c r="AA194" s="673">
        <v>210.99426599999995</v>
      </c>
      <c r="AB194" s="673">
        <v>203.90600999999998</v>
      </c>
      <c r="AC194" s="673">
        <v>196.36835399999995</v>
      </c>
      <c r="AD194" s="673">
        <v>109.78034200000002</v>
      </c>
      <c r="AE194" s="673">
        <v>200.42435600000005</v>
      </c>
      <c r="AF194" s="673">
        <v>182.13831799999997</v>
      </c>
      <c r="AG194" s="673">
        <v>160.06180000000001</v>
      </c>
      <c r="AH194" s="673">
        <v>209.05469600000006</v>
      </c>
      <c r="AI194" s="673">
        <v>275.19152499999996</v>
      </c>
      <c r="AJ194" s="673">
        <v>320.08022099999999</v>
      </c>
      <c r="AK194" s="673">
        <v>260.32001600000001</v>
      </c>
      <c r="AL194" s="673">
        <v>380.70591899999999</v>
      </c>
      <c r="AM194" s="673">
        <v>340.70970304799999</v>
      </c>
      <c r="AN194" s="673">
        <v>361.55542104000006</v>
      </c>
      <c r="AO194" s="318">
        <v>460.39577760000009</v>
      </c>
      <c r="AP194" s="318">
        <v>211.75812234181819</v>
      </c>
      <c r="AQ194" s="318">
        <v>567.44857318947368</v>
      </c>
      <c r="AR194" s="318">
        <v>374.58432712800004</v>
      </c>
      <c r="AS194" s="318">
        <v>575.54319081600011</v>
      </c>
      <c r="AT194" s="318">
        <v>592.5246109200001</v>
      </c>
    </row>
    <row r="195" spans="1:46" s="120" customFormat="1" ht="14.1" customHeight="1" x14ac:dyDescent="0.25">
      <c r="A195" s="264" t="s">
        <v>469</v>
      </c>
      <c r="B195" s="264"/>
      <c r="C195" s="264"/>
      <c r="D195" s="264"/>
      <c r="E195" s="264"/>
      <c r="F195" s="120" t="s">
        <v>470</v>
      </c>
      <c r="I195" s="294" t="s">
        <v>1122</v>
      </c>
      <c r="J195" s="318"/>
      <c r="K195" s="318"/>
      <c r="L195" s="318"/>
      <c r="M195" s="318"/>
      <c r="N195" s="318"/>
      <c r="O195" s="673">
        <v>21.281707000000004</v>
      </c>
      <c r="P195" s="673">
        <v>17.476496639412215</v>
      </c>
      <c r="Q195" s="673">
        <v>13.089131</v>
      </c>
      <c r="R195" s="673">
        <v>7.9699407476999999</v>
      </c>
      <c r="S195" s="673">
        <v>7.9130460000000014</v>
      </c>
      <c r="T195" s="673">
        <v>10.3955290242</v>
      </c>
      <c r="U195" s="673">
        <v>10.563702300000001</v>
      </c>
      <c r="V195" s="673">
        <v>7.1080889999999997</v>
      </c>
      <c r="W195" s="673">
        <v>14.166507999999999</v>
      </c>
      <c r="X195" s="673">
        <v>5.2894550000000002</v>
      </c>
      <c r="Y195" s="673">
        <v>7.2710989999999995</v>
      </c>
      <c r="Z195" s="673">
        <v>4.8006180000000009</v>
      </c>
      <c r="AA195" s="673">
        <v>4.8216659999999987</v>
      </c>
      <c r="AB195" s="673">
        <v>7.3795350000000006</v>
      </c>
      <c r="AC195" s="673">
        <v>6.1610479999999992</v>
      </c>
      <c r="AD195" s="673">
        <v>4.0386839999999999</v>
      </c>
      <c r="AE195" s="673">
        <v>5.7967549999999992</v>
      </c>
      <c r="AF195" s="673">
        <v>6.2683730000000013</v>
      </c>
      <c r="AG195" s="673">
        <v>8.9683679999999999</v>
      </c>
      <c r="AH195" s="673">
        <v>8.4829239999999988</v>
      </c>
      <c r="AI195" s="673">
        <v>10.326098</v>
      </c>
      <c r="AJ195" s="673">
        <v>7.9858469999999997</v>
      </c>
      <c r="AK195" s="673">
        <v>13.227497</v>
      </c>
      <c r="AL195" s="673">
        <v>15.368382</v>
      </c>
      <c r="AM195" s="673">
        <v>17.475341814300002</v>
      </c>
      <c r="AN195" s="673">
        <v>3.9762878348999999</v>
      </c>
      <c r="AO195" s="318">
        <v>4.6330627617347115</v>
      </c>
      <c r="AP195" s="318">
        <v>4.947247968670589</v>
      </c>
      <c r="AQ195" s="318">
        <v>8.1882833450164743</v>
      </c>
      <c r="AR195" s="318">
        <v>7.7925057702000036</v>
      </c>
      <c r="AS195" s="318">
        <v>6.1788918533999988</v>
      </c>
      <c r="AT195" s="318">
        <v>14.274181192558066</v>
      </c>
    </row>
    <row r="196" spans="1:46" s="120" customFormat="1" ht="14.1" customHeight="1" x14ac:dyDescent="0.25">
      <c r="A196" s="276" t="s">
        <v>405</v>
      </c>
      <c r="B196" s="264"/>
      <c r="C196" s="264"/>
      <c r="D196" s="264"/>
      <c r="E196" s="264"/>
      <c r="F196" s="264" t="s">
        <v>190</v>
      </c>
      <c r="I196" s="294" t="s">
        <v>985</v>
      </c>
      <c r="J196" s="318"/>
      <c r="K196" s="318"/>
      <c r="L196" s="318"/>
      <c r="M196" s="318"/>
      <c r="N196" s="318"/>
      <c r="O196" s="673">
        <v>62.637098000000009</v>
      </c>
      <c r="P196" s="673">
        <v>66.857082809699989</v>
      </c>
      <c r="Q196" s="673">
        <v>54.14776599999999</v>
      </c>
      <c r="R196" s="673">
        <v>55.185169534800011</v>
      </c>
      <c r="S196" s="673">
        <v>51.418927000000004</v>
      </c>
      <c r="T196" s="673">
        <v>41.345195211599993</v>
      </c>
      <c r="U196" s="673">
        <v>37.097851326200001</v>
      </c>
      <c r="V196" s="673">
        <v>37.550532000000004</v>
      </c>
      <c r="W196" s="673">
        <v>26.426130000000001</v>
      </c>
      <c r="X196" s="673">
        <v>24.622237999999999</v>
      </c>
      <c r="Y196" s="673">
        <v>23.646287000000001</v>
      </c>
      <c r="Z196" s="673">
        <v>19.133034999999996</v>
      </c>
      <c r="AA196" s="673">
        <v>20.416800000000002</v>
      </c>
      <c r="AB196" s="673">
        <v>18.697797999999999</v>
      </c>
      <c r="AC196" s="673">
        <v>16.207262</v>
      </c>
      <c r="AD196" s="673">
        <v>10.239333</v>
      </c>
      <c r="AE196" s="673">
        <v>9.3148389999999992</v>
      </c>
      <c r="AF196" s="673">
        <v>7.350619</v>
      </c>
      <c r="AG196" s="673">
        <v>7.1861959999999998</v>
      </c>
      <c r="AH196" s="673">
        <v>5.3035020000000008</v>
      </c>
      <c r="AI196" s="673">
        <v>2.3183250000000006</v>
      </c>
      <c r="AJ196" s="673">
        <v>4.7213459999999996</v>
      </c>
      <c r="AK196" s="673">
        <v>4.3102309999999999</v>
      </c>
      <c r="AL196" s="673">
        <v>4.4054260000000003</v>
      </c>
      <c r="AM196" s="673">
        <v>4.6755960232000007</v>
      </c>
      <c r="AN196" s="673">
        <v>3.6224528449999998</v>
      </c>
      <c r="AO196" s="318">
        <v>3.7299177129999999</v>
      </c>
      <c r="AP196" s="318">
        <v>3.145986776</v>
      </c>
      <c r="AQ196" s="318">
        <v>2.9170830180000005</v>
      </c>
      <c r="AR196" s="318">
        <v>3.2332541540000004</v>
      </c>
      <c r="AS196" s="318">
        <v>2.6310041026255817</v>
      </c>
      <c r="AT196" s="318">
        <v>2.5864183892206896</v>
      </c>
    </row>
    <row r="197" spans="1:46" s="120" customFormat="1" ht="14.1" customHeight="1" x14ac:dyDescent="0.25">
      <c r="A197" s="276" t="s">
        <v>489</v>
      </c>
      <c r="B197" s="264"/>
      <c r="C197" s="264"/>
      <c r="D197" s="264"/>
      <c r="E197" s="264"/>
      <c r="F197" s="364" t="s">
        <v>191</v>
      </c>
      <c r="I197" s="294" t="s">
        <v>986</v>
      </c>
      <c r="J197" s="314"/>
      <c r="K197" s="314"/>
      <c r="L197" s="314"/>
      <c r="M197" s="314"/>
      <c r="N197" s="314"/>
      <c r="O197" s="666"/>
      <c r="P197" s="666"/>
      <c r="Q197" s="666"/>
      <c r="R197" s="666"/>
      <c r="S197" s="666"/>
      <c r="T197" s="666"/>
      <c r="U197" s="666"/>
      <c r="V197" s="666"/>
      <c r="W197" s="666"/>
      <c r="X197" s="666"/>
      <c r="Y197" s="666"/>
      <c r="Z197" s="666"/>
      <c r="AA197" s="666"/>
      <c r="AB197" s="666"/>
      <c r="AC197" s="666"/>
      <c r="AD197" s="666"/>
      <c r="AE197" s="666"/>
      <c r="AF197" s="666"/>
      <c r="AG197" s="666"/>
      <c r="AH197" s="666"/>
      <c r="AI197" s="666"/>
      <c r="AJ197" s="666"/>
      <c r="AK197" s="666"/>
      <c r="AL197" s="666"/>
      <c r="AM197" s="666"/>
      <c r="AN197" s="666"/>
      <c r="AO197" s="314"/>
      <c r="AP197" s="314"/>
      <c r="AQ197" s="314"/>
      <c r="AR197" s="314"/>
      <c r="AS197" s="314"/>
      <c r="AT197" s="314"/>
    </row>
    <row r="198" spans="1:46" s="120" customFormat="1" ht="14.1" customHeight="1" x14ac:dyDescent="0.25">
      <c r="A198" s="276" t="s">
        <v>492</v>
      </c>
      <c r="B198" s="264"/>
      <c r="C198" s="264"/>
      <c r="D198" s="264"/>
      <c r="E198" s="264"/>
      <c r="F198" s="264"/>
      <c r="G198" s="270" t="s">
        <v>495</v>
      </c>
      <c r="H198" s="270"/>
      <c r="I198" s="292" t="s">
        <v>988</v>
      </c>
      <c r="J198" s="314"/>
      <c r="K198" s="314"/>
      <c r="L198" s="314"/>
      <c r="M198" s="314"/>
      <c r="N198" s="314"/>
      <c r="O198" s="666"/>
      <c r="P198" s="666"/>
      <c r="Q198" s="666"/>
      <c r="R198" s="666"/>
      <c r="S198" s="666"/>
      <c r="T198" s="666"/>
      <c r="U198" s="666"/>
      <c r="V198" s="666"/>
      <c r="W198" s="666"/>
      <c r="X198" s="666"/>
      <c r="Y198" s="666"/>
      <c r="Z198" s="666"/>
      <c r="AA198" s="666"/>
      <c r="AB198" s="666"/>
      <c r="AC198" s="666"/>
      <c r="AD198" s="666"/>
      <c r="AE198" s="666"/>
      <c r="AF198" s="666"/>
      <c r="AG198" s="666"/>
      <c r="AH198" s="666"/>
      <c r="AI198" s="666"/>
      <c r="AJ198" s="666"/>
      <c r="AK198" s="666"/>
      <c r="AL198" s="666"/>
      <c r="AM198" s="666"/>
      <c r="AN198" s="666"/>
      <c r="AO198" s="314"/>
      <c r="AP198" s="314"/>
      <c r="AQ198" s="314"/>
      <c r="AR198" s="314"/>
      <c r="AS198" s="314"/>
      <c r="AT198" s="314"/>
    </row>
    <row r="199" spans="1:46" s="120" customFormat="1" ht="14.1" customHeight="1" x14ac:dyDescent="0.25">
      <c r="A199" s="276" t="s">
        <v>493</v>
      </c>
      <c r="B199" s="264"/>
      <c r="C199" s="264"/>
      <c r="D199" s="264"/>
      <c r="E199" s="264"/>
      <c r="F199" s="264"/>
      <c r="G199" s="270" t="s">
        <v>496</v>
      </c>
      <c r="H199" s="270"/>
      <c r="I199" s="292" t="s">
        <v>989</v>
      </c>
      <c r="J199" s="318"/>
      <c r="K199" s="318"/>
      <c r="L199" s="318"/>
      <c r="M199" s="318"/>
      <c r="N199" s="318"/>
      <c r="O199" s="673">
        <v>1.0649999999999999</v>
      </c>
      <c r="P199" s="673">
        <v>0.97589999999999999</v>
      </c>
      <c r="Q199" s="673">
        <v>0.68910000000000005</v>
      </c>
      <c r="R199" s="673">
        <v>0.74369979999999991</v>
      </c>
      <c r="S199" s="673">
        <v>0.421599</v>
      </c>
      <c r="T199" s="673">
        <v>0.62290000000000012</v>
      </c>
      <c r="U199" s="673">
        <v>0.8948003000000001</v>
      </c>
      <c r="V199" s="673">
        <v>1.0238</v>
      </c>
      <c r="W199" s="673">
        <v>0.79210000000000014</v>
      </c>
      <c r="X199" s="673">
        <v>15.021758999999999</v>
      </c>
      <c r="Y199" s="673">
        <v>0.93519000000000008</v>
      </c>
      <c r="Z199" s="673">
        <v>0</v>
      </c>
      <c r="AA199" s="673">
        <v>1.2500000000000001E-2</v>
      </c>
      <c r="AB199" s="673">
        <v>3.1591000000000001E-2</v>
      </c>
      <c r="AC199" s="673">
        <v>2.35E-2</v>
      </c>
      <c r="AD199" s="673">
        <v>5.7800000000000004E-2</v>
      </c>
      <c r="AE199" s="673">
        <v>2.734E-2</v>
      </c>
      <c r="AF199" s="673">
        <v>4.9391999999999998E-2</v>
      </c>
      <c r="AG199" s="673">
        <v>3.015E-2</v>
      </c>
      <c r="AH199" s="673">
        <v>3.0300000000000001E-2</v>
      </c>
      <c r="AI199" s="673">
        <v>2.3E-3</v>
      </c>
      <c r="AJ199" s="673">
        <v>9.8299999999999998E-2</v>
      </c>
      <c r="AK199" s="673">
        <v>4.4700000000000004E-2</v>
      </c>
      <c r="AL199" s="673">
        <v>3.6799999999999999E-2</v>
      </c>
      <c r="AM199" s="673">
        <v>3.9800000000000002E-2</v>
      </c>
      <c r="AN199" s="673">
        <v>1.7300000000000003E-2</v>
      </c>
      <c r="AO199" s="318">
        <v>1.4999999999999999E-2</v>
      </c>
      <c r="AP199" s="318">
        <v>0.01</v>
      </c>
      <c r="AQ199" s="318">
        <v>0</v>
      </c>
      <c r="AR199" s="318">
        <v>8.0000000000000004E-4</v>
      </c>
      <c r="AS199" s="318">
        <v>2.7E-2</v>
      </c>
      <c r="AT199" s="318">
        <v>2.247E-2</v>
      </c>
    </row>
    <row r="200" spans="1:46" s="120" customFormat="1" ht="14.1" customHeight="1" x14ac:dyDescent="0.25">
      <c r="A200" s="276" t="s">
        <v>494</v>
      </c>
      <c r="B200" s="264"/>
      <c r="C200" s="264"/>
      <c r="D200" s="264"/>
      <c r="E200" s="264"/>
      <c r="F200" s="264"/>
      <c r="G200" s="270" t="s">
        <v>497</v>
      </c>
      <c r="H200" s="270"/>
      <c r="I200" s="292" t="s">
        <v>990</v>
      </c>
      <c r="J200" s="318"/>
      <c r="K200" s="318"/>
      <c r="L200" s="318"/>
      <c r="M200" s="318"/>
      <c r="N200" s="318"/>
      <c r="O200" s="673">
        <v>89.069064000000026</v>
      </c>
      <c r="P200" s="673">
        <v>85.542045959999982</v>
      </c>
      <c r="Q200" s="673">
        <v>67.251133999999993</v>
      </c>
      <c r="R200" s="673">
        <v>63.17604907600002</v>
      </c>
      <c r="S200" s="673">
        <v>62.381602000000015</v>
      </c>
      <c r="T200" s="673">
        <v>58.764144740000006</v>
      </c>
      <c r="U200" s="673">
        <v>57.565636394000002</v>
      </c>
      <c r="V200" s="673">
        <v>38.944519</v>
      </c>
      <c r="W200" s="673">
        <v>33.121442000000009</v>
      </c>
      <c r="X200" s="673">
        <v>14.695516999999999</v>
      </c>
      <c r="Y200" s="673">
        <v>15.498644000000002</v>
      </c>
      <c r="Z200" s="673">
        <v>14.011445</v>
      </c>
      <c r="AA200" s="673">
        <v>9.3516499999999994</v>
      </c>
      <c r="AB200" s="673">
        <v>11.871860999999999</v>
      </c>
      <c r="AC200" s="673">
        <v>6.0191950000000007</v>
      </c>
      <c r="AD200" s="673">
        <v>5.5979660000000004</v>
      </c>
      <c r="AE200" s="673">
        <v>4.8911919999999993</v>
      </c>
      <c r="AF200" s="673">
        <v>4.5163229999999999</v>
      </c>
      <c r="AG200" s="673">
        <v>4.4480240000000002</v>
      </c>
      <c r="AH200" s="673">
        <v>3.2822769999999992</v>
      </c>
      <c r="AI200" s="673">
        <v>2.6296200000000001</v>
      </c>
      <c r="AJ200" s="673">
        <v>7.109615999999999</v>
      </c>
      <c r="AK200" s="673">
        <v>5.3118540000000003</v>
      </c>
      <c r="AL200" s="673">
        <v>2.9201729999999997</v>
      </c>
      <c r="AM200" s="673">
        <v>2.8775935019999999</v>
      </c>
      <c r="AN200" s="673">
        <v>1.6910037200000003</v>
      </c>
      <c r="AO200" s="318">
        <v>1.63082584</v>
      </c>
      <c r="AP200" s="318">
        <v>2.14974417</v>
      </c>
      <c r="AQ200" s="318">
        <v>2.5779437039999999</v>
      </c>
      <c r="AR200" s="318">
        <v>2.4819815159999998</v>
      </c>
      <c r="AS200" s="318">
        <v>1.7032898820000002</v>
      </c>
      <c r="AT200" s="318">
        <v>1.6582347740000001</v>
      </c>
    </row>
    <row r="201" spans="1:46" s="120" customFormat="1" ht="14.1" customHeight="1" x14ac:dyDescent="0.25">
      <c r="A201" s="276" t="s">
        <v>491</v>
      </c>
      <c r="B201" s="264"/>
      <c r="C201" s="264"/>
      <c r="D201" s="264"/>
      <c r="E201" s="264"/>
      <c r="F201" s="264"/>
      <c r="G201" s="270" t="s">
        <v>490</v>
      </c>
      <c r="H201" s="270"/>
      <c r="I201" s="292" t="s">
        <v>987</v>
      </c>
      <c r="J201" s="318"/>
      <c r="K201" s="318"/>
      <c r="L201" s="318"/>
      <c r="M201" s="318"/>
      <c r="N201" s="318"/>
      <c r="O201" s="673">
        <v>54.555411999999997</v>
      </c>
      <c r="P201" s="673">
        <v>53.416879621000007</v>
      </c>
      <c r="Q201" s="673">
        <v>49.060722999999996</v>
      </c>
      <c r="R201" s="673">
        <v>43.772376551799994</v>
      </c>
      <c r="S201" s="673">
        <v>42.849430000000005</v>
      </c>
      <c r="T201" s="673">
        <v>38.118508258000006</v>
      </c>
      <c r="U201" s="673">
        <v>49.110246299999993</v>
      </c>
      <c r="V201" s="673">
        <v>43.815690000000004</v>
      </c>
      <c r="W201" s="673">
        <v>21.063570000000002</v>
      </c>
      <c r="X201" s="673">
        <v>21.898384</v>
      </c>
      <c r="Y201" s="673">
        <v>26.729256999999997</v>
      </c>
      <c r="Z201" s="673">
        <v>26.539330999999994</v>
      </c>
      <c r="AA201" s="673">
        <v>32.953253999999994</v>
      </c>
      <c r="AB201" s="673">
        <v>30.879406000000003</v>
      </c>
      <c r="AC201" s="673">
        <v>29.020291999999998</v>
      </c>
      <c r="AD201" s="673">
        <v>29.322301999999993</v>
      </c>
      <c r="AE201" s="673">
        <v>25.644091000000003</v>
      </c>
      <c r="AF201" s="673">
        <v>25.144573999999995</v>
      </c>
      <c r="AG201" s="673">
        <v>24.517562999999996</v>
      </c>
      <c r="AH201" s="673">
        <v>25.025259999999999</v>
      </c>
      <c r="AI201" s="673">
        <v>14.823422000000001</v>
      </c>
      <c r="AJ201" s="673">
        <v>19.957870999999997</v>
      </c>
      <c r="AK201" s="673">
        <v>20.485204</v>
      </c>
      <c r="AL201" s="673">
        <v>20.322226000000001</v>
      </c>
      <c r="AM201" s="673">
        <v>20.254697092000001</v>
      </c>
      <c r="AN201" s="673">
        <v>19.933746167999999</v>
      </c>
      <c r="AO201" s="318">
        <v>18.715329447999999</v>
      </c>
      <c r="AP201" s="318">
        <v>17.991355729400002</v>
      </c>
      <c r="AQ201" s="318">
        <v>17.092268355200002</v>
      </c>
      <c r="AR201" s="318">
        <v>15.721014279999997</v>
      </c>
      <c r="AS201" s="318">
        <v>14.715065103900001</v>
      </c>
      <c r="AT201" s="318">
        <v>14.354070029899999</v>
      </c>
    </row>
    <row r="202" spans="1:46" s="120" customFormat="1" ht="14.1" customHeight="1" x14ac:dyDescent="0.25">
      <c r="A202" s="273" t="s">
        <v>1123</v>
      </c>
      <c r="I202" s="292" t="s">
        <v>73</v>
      </c>
      <c r="J202" s="318"/>
      <c r="K202" s="318"/>
      <c r="L202" s="318"/>
      <c r="M202" s="318"/>
      <c r="N202" s="318"/>
      <c r="O202" s="673">
        <v>3.5440999999999994</v>
      </c>
      <c r="P202" s="673">
        <v>3.1208005999999999</v>
      </c>
      <c r="Q202" s="673">
        <v>2.4966999999999997</v>
      </c>
      <c r="R202" s="673">
        <v>2.1719990999999998</v>
      </c>
      <c r="S202" s="673">
        <v>1.8581990000000002</v>
      </c>
      <c r="T202" s="673">
        <v>2.0251033999999999</v>
      </c>
      <c r="U202" s="673">
        <v>29.401300000000003</v>
      </c>
      <c r="V202" s="673">
        <v>1.7918000000000001</v>
      </c>
      <c r="W202" s="673">
        <v>1.7471259999999997</v>
      </c>
      <c r="X202" s="673">
        <v>1.7264060000000001</v>
      </c>
      <c r="Y202" s="673">
        <v>1.439538</v>
      </c>
      <c r="Z202" s="673">
        <v>1.1665399999999999</v>
      </c>
      <c r="AA202" s="673">
        <v>1.0240799999999999</v>
      </c>
      <c r="AB202" s="673">
        <v>1.8024499999999999</v>
      </c>
      <c r="AC202" s="673">
        <v>1.6882999999999999</v>
      </c>
      <c r="AD202" s="673">
        <v>1.9571800000000001</v>
      </c>
      <c r="AE202" s="673">
        <v>2.2411099999999999</v>
      </c>
      <c r="AF202" s="673">
        <v>1.7364419999999996</v>
      </c>
      <c r="AG202" s="673">
        <v>0</v>
      </c>
      <c r="AH202" s="673">
        <v>1.3567119999999999</v>
      </c>
      <c r="AI202" s="673">
        <v>1.833564</v>
      </c>
      <c r="AJ202" s="673">
        <v>3.2651850000000002</v>
      </c>
      <c r="AK202" s="673">
        <v>1.825226</v>
      </c>
      <c r="AL202" s="673">
        <v>1.4696009999999997</v>
      </c>
      <c r="AM202" s="673">
        <v>1.7162738000000002</v>
      </c>
      <c r="AN202" s="673">
        <v>1.7069612000000003</v>
      </c>
      <c r="AO202" s="318">
        <v>1.6959380000000002</v>
      </c>
      <c r="AP202" s="318">
        <v>1.7541560000000005</v>
      </c>
      <c r="AQ202" s="318">
        <v>1.6080430000000001</v>
      </c>
      <c r="AR202" s="318">
        <v>1.6813149999999999</v>
      </c>
      <c r="AS202" s="318">
        <v>1.6405430000000001</v>
      </c>
      <c r="AT202" s="318">
        <v>1.6748425</v>
      </c>
    </row>
    <row r="203" spans="1:46" s="120" customFormat="1" ht="14.1" customHeight="1" x14ac:dyDescent="0.25">
      <c r="A203" s="273" t="s">
        <v>1124</v>
      </c>
      <c r="B203" s="264"/>
      <c r="C203" s="264"/>
      <c r="D203" s="264"/>
      <c r="E203" s="264"/>
      <c r="G203" s="120" t="s">
        <v>1260</v>
      </c>
      <c r="I203" s="292" t="s">
        <v>74</v>
      </c>
      <c r="J203" s="318"/>
      <c r="K203" s="318"/>
      <c r="L203" s="318"/>
      <c r="M203" s="318"/>
      <c r="N203" s="318"/>
      <c r="O203" s="673">
        <v>1665.3170330799994</v>
      </c>
      <c r="P203" s="673">
        <v>1618.1940929877999</v>
      </c>
      <c r="Q203" s="673">
        <v>1662.47052921</v>
      </c>
      <c r="R203" s="673">
        <v>1874.1981530573994</v>
      </c>
      <c r="S203" s="673">
        <v>1833.6503793299999</v>
      </c>
      <c r="T203" s="673">
        <v>1665.7019060346001</v>
      </c>
      <c r="U203" s="673">
        <v>1871.0037829575997</v>
      </c>
      <c r="V203" s="673">
        <v>1843.3164781599999</v>
      </c>
      <c r="W203" s="673">
        <v>3333.7477724400005</v>
      </c>
      <c r="X203" s="673">
        <v>2990.764067099999</v>
      </c>
      <c r="Y203" s="673">
        <v>2871.4136760599995</v>
      </c>
      <c r="Z203" s="673">
        <v>2879.4403957900004</v>
      </c>
      <c r="AA203" s="673">
        <v>3297.6203064700007</v>
      </c>
      <c r="AB203" s="673">
        <v>3106.6473129799992</v>
      </c>
      <c r="AC203" s="673">
        <v>2960.42982368</v>
      </c>
      <c r="AD203" s="673">
        <v>3176.5825292000004</v>
      </c>
      <c r="AE203" s="673">
        <v>2551.6652115000002</v>
      </c>
      <c r="AF203" s="673">
        <v>2991.1177112600003</v>
      </c>
      <c r="AG203" s="673">
        <v>3208.3287598899997</v>
      </c>
      <c r="AH203" s="673">
        <v>1574.0798414900003</v>
      </c>
      <c r="AI203" s="673">
        <v>1385.67231646</v>
      </c>
      <c r="AJ203" s="673">
        <v>1518.1419146400001</v>
      </c>
      <c r="AK203" s="673">
        <v>1468.6337764599998</v>
      </c>
      <c r="AL203" s="673">
        <v>1619.7608379299995</v>
      </c>
      <c r="AM203" s="673">
        <v>1664.4340885708223</v>
      </c>
      <c r="AN203" s="673">
        <v>1491.5680272748605</v>
      </c>
      <c r="AO203" s="318">
        <v>1649.9562553246633</v>
      </c>
      <c r="AP203" s="318">
        <v>1255.4690466041261</v>
      </c>
      <c r="AQ203" s="318">
        <v>1323.4003571397973</v>
      </c>
      <c r="AR203" s="318">
        <v>1288.2318761683614</v>
      </c>
      <c r="AS203" s="318">
        <v>1004.114079100875</v>
      </c>
      <c r="AT203" s="318">
        <v>846.76872488628271</v>
      </c>
    </row>
    <row r="204" spans="1:46" s="120" customFormat="1" ht="14.1" customHeight="1" x14ac:dyDescent="0.25">
      <c r="A204" s="273" t="s">
        <v>17</v>
      </c>
      <c r="B204" s="264"/>
      <c r="C204" s="264"/>
      <c r="D204" s="264"/>
      <c r="E204" s="264"/>
      <c r="F204" s="120" t="s">
        <v>19</v>
      </c>
      <c r="I204" s="292" t="s">
        <v>18</v>
      </c>
      <c r="J204" s="318"/>
      <c r="K204" s="318"/>
      <c r="L204" s="318"/>
      <c r="M204" s="318"/>
      <c r="N204" s="318"/>
      <c r="O204" s="673">
        <v>11.562524000000002</v>
      </c>
      <c r="P204" s="673">
        <v>10.7436927117</v>
      </c>
      <c r="Q204" s="673">
        <v>12.516586999999996</v>
      </c>
      <c r="R204" s="673">
        <v>11.141362872642269</v>
      </c>
      <c r="S204" s="673">
        <v>12.835109000000001</v>
      </c>
      <c r="T204" s="673">
        <v>5.7396414501999997</v>
      </c>
      <c r="U204" s="673">
        <v>8.9413305516000001</v>
      </c>
      <c r="V204" s="673">
        <v>14.301065000000001</v>
      </c>
      <c r="W204" s="673">
        <v>27.844664999999999</v>
      </c>
      <c r="X204" s="673">
        <v>76.511986999999991</v>
      </c>
      <c r="Y204" s="673">
        <v>89.044253999999995</v>
      </c>
      <c r="Z204" s="673">
        <v>0</v>
      </c>
      <c r="AA204" s="673">
        <v>83.611293000000003</v>
      </c>
      <c r="AB204" s="673">
        <v>97.727173999999991</v>
      </c>
      <c r="AC204" s="673">
        <v>101.33527000000001</v>
      </c>
      <c r="AD204" s="673">
        <v>43.526297</v>
      </c>
      <c r="AE204" s="673">
        <v>42.897933999999999</v>
      </c>
      <c r="AF204" s="673">
        <v>77.820020999999997</v>
      </c>
      <c r="AG204" s="673">
        <v>48.438159000000006</v>
      </c>
      <c r="AH204" s="673">
        <v>100.556371</v>
      </c>
      <c r="AI204" s="673">
        <v>38.287068999999995</v>
      </c>
      <c r="AJ204" s="673">
        <v>78.556574999999995</v>
      </c>
      <c r="AK204" s="673">
        <v>22.310881000000002</v>
      </c>
      <c r="AL204" s="673">
        <v>37.789671000000006</v>
      </c>
      <c r="AM204" s="673">
        <v>46.421479572400017</v>
      </c>
      <c r="AN204" s="673">
        <v>44.341333717799998</v>
      </c>
      <c r="AO204" s="318">
        <v>45.604127120709911</v>
      </c>
      <c r="AP204" s="318">
        <v>26.237980332323396</v>
      </c>
      <c r="AQ204" s="318">
        <v>13.570901512175244</v>
      </c>
      <c r="AR204" s="318">
        <v>14.664822215527272</v>
      </c>
      <c r="AS204" s="318">
        <v>8.2679073790126765</v>
      </c>
      <c r="AT204" s="318">
        <v>7.0686794823000003</v>
      </c>
    </row>
    <row r="205" spans="1:46" s="120" customFormat="1" ht="14.1" customHeight="1" x14ac:dyDescent="0.25">
      <c r="A205" s="264"/>
      <c r="B205" s="264"/>
      <c r="C205" s="264"/>
      <c r="D205" s="264"/>
      <c r="I205" s="296"/>
      <c r="J205" s="314"/>
      <c r="K205" s="314"/>
      <c r="L205" s="314"/>
      <c r="M205" s="314"/>
      <c r="N205" s="314"/>
      <c r="O205" s="314"/>
      <c r="P205" s="314"/>
      <c r="Q205" s="314"/>
      <c r="R205" s="314"/>
      <c r="S205" s="314"/>
      <c r="T205" s="314"/>
      <c r="U205" s="314"/>
      <c r="V205" s="314"/>
      <c r="W205" s="314"/>
      <c r="X205" s="314"/>
      <c r="Y205" s="314"/>
      <c r="Z205" s="314"/>
      <c r="AA205" s="314"/>
      <c r="AB205" s="314"/>
      <c r="AC205" s="314"/>
      <c r="AD205" s="314"/>
      <c r="AE205" s="314"/>
      <c r="AF205" s="314"/>
      <c r="AG205" s="314"/>
      <c r="AH205" s="314"/>
      <c r="AI205" s="314"/>
      <c r="AJ205" s="314"/>
      <c r="AK205" s="314"/>
      <c r="AL205" s="314"/>
      <c r="AM205" s="314"/>
      <c r="AN205" s="314"/>
      <c r="AO205" s="314"/>
      <c r="AP205" s="314"/>
      <c r="AQ205" s="314"/>
      <c r="AR205" s="314"/>
      <c r="AS205" s="314"/>
      <c r="AT205" s="314"/>
    </row>
    <row r="206" spans="1:46" s="120" customFormat="1" ht="14.1" customHeight="1" x14ac:dyDescent="0.25">
      <c r="A206" s="278" t="s">
        <v>543</v>
      </c>
      <c r="B206" s="267"/>
      <c r="C206" s="267"/>
      <c r="D206" s="282" t="s">
        <v>905</v>
      </c>
      <c r="E206" s="283"/>
      <c r="F206" s="283"/>
      <c r="G206" s="283"/>
      <c r="H206" s="283"/>
      <c r="I206" s="294"/>
      <c r="J206" s="313">
        <f t="shared" ref="J206:AJ206" si="40">J207+J214</f>
        <v>0</v>
      </c>
      <c r="K206" s="313">
        <f t="shared" si="40"/>
        <v>0</v>
      </c>
      <c r="L206" s="313">
        <f t="shared" si="40"/>
        <v>0</v>
      </c>
      <c r="M206" s="313">
        <f t="shared" si="40"/>
        <v>0</v>
      </c>
      <c r="N206" s="313">
        <f t="shared" si="40"/>
        <v>0</v>
      </c>
      <c r="O206" s="313">
        <f t="shared" si="40"/>
        <v>24584.934256612185</v>
      </c>
      <c r="P206" s="313">
        <f t="shared" si="40"/>
        <v>24426.327131451097</v>
      </c>
      <c r="Q206" s="313">
        <f t="shared" si="40"/>
        <v>24103.213417356823</v>
      </c>
      <c r="R206" s="313">
        <f t="shared" si="40"/>
        <v>24560.33650242566</v>
      </c>
      <c r="S206" s="313">
        <f t="shared" si="40"/>
        <v>24848.983675076364</v>
      </c>
      <c r="T206" s="313">
        <f t="shared" si="40"/>
        <v>23942.993022039507</v>
      </c>
      <c r="U206" s="313">
        <f t="shared" si="40"/>
        <v>25477.350690549436</v>
      </c>
      <c r="V206" s="313">
        <f t="shared" si="40"/>
        <v>25926.684755782382</v>
      </c>
      <c r="W206" s="313">
        <f t="shared" si="40"/>
        <v>26164.36457631876</v>
      </c>
      <c r="X206" s="313">
        <f t="shared" si="40"/>
        <v>25527.446145910224</v>
      </c>
      <c r="Y206" s="313">
        <f t="shared" si="40"/>
        <v>25851.456946859616</v>
      </c>
      <c r="Z206" s="313">
        <f t="shared" si="40"/>
        <v>25319.7622050682</v>
      </c>
      <c r="AA206" s="313">
        <f t="shared" si="40"/>
        <v>26438.964585881091</v>
      </c>
      <c r="AB206" s="313">
        <f t="shared" si="40"/>
        <v>26239.183452420642</v>
      </c>
      <c r="AC206" s="313">
        <f t="shared" si="40"/>
        <v>26940.302001822165</v>
      </c>
      <c r="AD206" s="313">
        <f t="shared" si="40"/>
        <v>24459.239965358374</v>
      </c>
      <c r="AE206" s="313">
        <f t="shared" si="40"/>
        <v>25194.507419483478</v>
      </c>
      <c r="AF206" s="313">
        <f t="shared" si="40"/>
        <v>24481.874832029956</v>
      </c>
      <c r="AG206" s="313">
        <f t="shared" si="40"/>
        <v>24751.266584966026</v>
      </c>
      <c r="AH206" s="313">
        <f t="shared" si="40"/>
        <v>24401.702999124347</v>
      </c>
      <c r="AI206" s="313">
        <f t="shared" si="40"/>
        <v>24801.922560269901</v>
      </c>
      <c r="AJ206" s="313">
        <f t="shared" si="40"/>
        <v>25495.971002728009</v>
      </c>
      <c r="AK206" s="313">
        <f t="shared" ref="AK206:AP206" si="41">AK207+AK214</f>
        <v>24687.305658593687</v>
      </c>
      <c r="AL206" s="313">
        <f t="shared" si="41"/>
        <v>25348.699619941359</v>
      </c>
      <c r="AM206" s="313">
        <f t="shared" si="41"/>
        <v>25196.291734842627</v>
      </c>
      <c r="AN206" s="313">
        <f t="shared" si="41"/>
        <v>24877.975783157872</v>
      </c>
      <c r="AO206" s="313">
        <f t="shared" si="41"/>
        <v>25071.132839444588</v>
      </c>
      <c r="AP206" s="313">
        <f t="shared" si="41"/>
        <v>24594.223530355252</v>
      </c>
      <c r="AQ206" s="313">
        <f t="shared" ref="AQ206:AR206" si="42">AQ207+AQ214</f>
        <v>25146.413213420805</v>
      </c>
      <c r="AR206" s="313">
        <f t="shared" si="42"/>
        <v>24507.516551440764</v>
      </c>
      <c r="AS206" s="313">
        <f t="shared" ref="AS206:AT206" si="43">AS207+AS214</f>
        <v>25262.546097560145</v>
      </c>
      <c r="AT206" s="313">
        <f t="shared" si="43"/>
        <v>24991.137591642822</v>
      </c>
    </row>
    <row r="207" spans="1:46" s="120" customFormat="1" ht="14.1" customHeight="1" x14ac:dyDescent="0.25">
      <c r="A207" s="264" t="s">
        <v>471</v>
      </c>
      <c r="B207" s="264"/>
      <c r="C207" s="264"/>
      <c r="D207" s="264"/>
      <c r="E207" s="264" t="s">
        <v>906</v>
      </c>
      <c r="I207" s="294" t="s">
        <v>1182</v>
      </c>
      <c r="J207" s="330">
        <f>J208+J209</f>
        <v>0</v>
      </c>
      <c r="K207" s="330">
        <f t="shared" ref="K207:AJ207" si="44">K208+K209</f>
        <v>0</v>
      </c>
      <c r="L207" s="330">
        <f t="shared" si="44"/>
        <v>0</v>
      </c>
      <c r="M207" s="330">
        <f t="shared" si="44"/>
        <v>0</v>
      </c>
      <c r="N207" s="330">
        <f t="shared" si="44"/>
        <v>0</v>
      </c>
      <c r="O207" s="330">
        <f t="shared" si="44"/>
        <v>7586.1094387161738</v>
      </c>
      <c r="P207" s="330">
        <f t="shared" si="44"/>
        <v>7421.5538799506794</v>
      </c>
      <c r="Q207" s="330">
        <f t="shared" si="44"/>
        <v>6969.2436582035698</v>
      </c>
      <c r="R207" s="330">
        <f t="shared" si="44"/>
        <v>7247.5060760089427</v>
      </c>
      <c r="S207" s="330">
        <f t="shared" si="44"/>
        <v>7246.9111246786697</v>
      </c>
      <c r="T207" s="330">
        <f t="shared" si="44"/>
        <v>6626.2412124335096</v>
      </c>
      <c r="U207" s="330">
        <f t="shared" si="44"/>
        <v>8077.2837117010595</v>
      </c>
      <c r="V207" s="330">
        <f t="shared" si="44"/>
        <v>8475.8749569497704</v>
      </c>
      <c r="W207" s="330">
        <f t="shared" si="44"/>
        <v>8709.3794988607897</v>
      </c>
      <c r="X207" s="330">
        <f t="shared" si="44"/>
        <v>7960.6797256526606</v>
      </c>
      <c r="Y207" s="330">
        <f t="shared" si="44"/>
        <v>8275.5755923019915</v>
      </c>
      <c r="Z207" s="330">
        <f t="shared" si="44"/>
        <v>7641.575554252292</v>
      </c>
      <c r="AA207" s="330">
        <f t="shared" si="44"/>
        <v>8633.4697630804676</v>
      </c>
      <c r="AB207" s="330">
        <f t="shared" si="44"/>
        <v>8340.9574616648752</v>
      </c>
      <c r="AC207" s="330">
        <f t="shared" si="44"/>
        <v>9030.811479718619</v>
      </c>
      <c r="AD207" s="330">
        <f t="shared" si="44"/>
        <v>7151.9957857106019</v>
      </c>
      <c r="AE207" s="330">
        <f t="shared" si="44"/>
        <v>7475.1697894942045</v>
      </c>
      <c r="AF207" s="330">
        <f t="shared" si="44"/>
        <v>7004.7926163785814</v>
      </c>
      <c r="AG207" s="330">
        <f t="shared" si="44"/>
        <v>6790.5255445002513</v>
      </c>
      <c r="AH207" s="330">
        <f t="shared" si="44"/>
        <v>6386.0276281534298</v>
      </c>
      <c r="AI207" s="330">
        <f t="shared" si="44"/>
        <v>6495.1924248765317</v>
      </c>
      <c r="AJ207" s="330">
        <f t="shared" si="44"/>
        <v>6779.0656420896948</v>
      </c>
      <c r="AK207" s="330">
        <f t="shared" ref="AK207:AP207" si="45">AK208+AK209</f>
        <v>6040.9197939528403</v>
      </c>
      <c r="AL207" s="330">
        <f t="shared" si="45"/>
        <v>6624.9651372413682</v>
      </c>
      <c r="AM207" s="330">
        <f t="shared" si="45"/>
        <v>6505.3818251311695</v>
      </c>
      <c r="AN207" s="330">
        <f t="shared" si="45"/>
        <v>6492.3767179338638</v>
      </c>
      <c r="AO207" s="330">
        <f t="shared" si="45"/>
        <v>6737.8961209807612</v>
      </c>
      <c r="AP207" s="330">
        <f t="shared" si="45"/>
        <v>6121.3698758329556</v>
      </c>
      <c r="AQ207" s="330">
        <f t="shared" ref="AQ207:AR207" si="46">AQ208+AQ209</f>
        <v>6763.7278635348539</v>
      </c>
      <c r="AR207" s="330">
        <f t="shared" si="46"/>
        <v>6141.5317056819049</v>
      </c>
      <c r="AS207" s="330">
        <f t="shared" ref="AS207:AT207" si="47">AS208+AS209</f>
        <v>6861.9858083454028</v>
      </c>
      <c r="AT207" s="330">
        <f t="shared" si="47"/>
        <v>6590.5773024280807</v>
      </c>
    </row>
    <row r="208" spans="1:46" s="120" customFormat="1" ht="14.1" customHeight="1" x14ac:dyDescent="0.25">
      <c r="A208" s="264" t="s">
        <v>472</v>
      </c>
      <c r="B208" s="264"/>
      <c r="C208" s="264"/>
      <c r="D208" s="264"/>
      <c r="E208" s="264"/>
      <c r="F208" s="264" t="s">
        <v>907</v>
      </c>
      <c r="I208" s="294" t="s">
        <v>1183</v>
      </c>
      <c r="J208" s="318">
        <v>0</v>
      </c>
      <c r="K208" s="318">
        <v>0</v>
      </c>
      <c r="L208" s="318">
        <v>0</v>
      </c>
      <c r="M208" s="318">
        <v>0</v>
      </c>
      <c r="N208" s="318">
        <v>0</v>
      </c>
      <c r="O208" s="318">
        <v>0</v>
      </c>
      <c r="P208" s="318">
        <v>0</v>
      </c>
      <c r="Q208" s="318">
        <v>0</v>
      </c>
      <c r="R208" s="318">
        <v>0</v>
      </c>
      <c r="S208" s="318">
        <v>0</v>
      </c>
      <c r="T208" s="318">
        <v>0</v>
      </c>
      <c r="U208" s="318">
        <v>0</v>
      </c>
      <c r="V208" s="318">
        <v>0</v>
      </c>
      <c r="W208" s="318">
        <v>0</v>
      </c>
      <c r="X208" s="318">
        <v>0</v>
      </c>
      <c r="Y208" s="318">
        <v>0</v>
      </c>
      <c r="Z208" s="318">
        <v>0</v>
      </c>
      <c r="AA208" s="318">
        <v>0</v>
      </c>
      <c r="AB208" s="318">
        <v>0</v>
      </c>
      <c r="AC208" s="318">
        <v>0</v>
      </c>
      <c r="AD208" s="318">
        <v>0</v>
      </c>
      <c r="AE208" s="318">
        <v>0</v>
      </c>
      <c r="AF208" s="318">
        <v>0</v>
      </c>
      <c r="AG208" s="318">
        <v>0</v>
      </c>
      <c r="AH208" s="318">
        <v>0</v>
      </c>
      <c r="AI208" s="318">
        <v>0</v>
      </c>
      <c r="AJ208" s="318">
        <v>0</v>
      </c>
      <c r="AK208" s="318">
        <v>0</v>
      </c>
      <c r="AL208" s="318">
        <v>0</v>
      </c>
      <c r="AM208" s="318">
        <v>0</v>
      </c>
      <c r="AN208" s="318">
        <v>0</v>
      </c>
      <c r="AO208" s="318">
        <v>0</v>
      </c>
      <c r="AP208" s="318">
        <v>0</v>
      </c>
      <c r="AQ208" s="318">
        <v>0</v>
      </c>
      <c r="AR208" s="318">
        <v>0</v>
      </c>
      <c r="AS208" s="318">
        <v>0</v>
      </c>
      <c r="AT208" s="318">
        <v>1</v>
      </c>
    </row>
    <row r="209" spans="1:46" s="120" customFormat="1" ht="14.1" customHeight="1" x14ac:dyDescent="0.25">
      <c r="A209" s="264" t="s">
        <v>473</v>
      </c>
      <c r="B209" s="264"/>
      <c r="C209" s="264"/>
      <c r="D209" s="264"/>
      <c r="E209" s="264"/>
      <c r="F209" s="264" t="s">
        <v>908</v>
      </c>
      <c r="I209" s="294" t="s">
        <v>1184</v>
      </c>
      <c r="J209" s="330">
        <f>SUM(J210:J213)</f>
        <v>0</v>
      </c>
      <c r="K209" s="330">
        <f t="shared" ref="K209:AJ209" si="48">SUM(K210:K213)</f>
        <v>0</v>
      </c>
      <c r="L209" s="330">
        <f t="shared" si="48"/>
        <v>0</v>
      </c>
      <c r="M209" s="330">
        <f t="shared" si="48"/>
        <v>0</v>
      </c>
      <c r="N209" s="330">
        <f t="shared" si="48"/>
        <v>0</v>
      </c>
      <c r="O209" s="330">
        <f t="shared" si="48"/>
        <v>7586.1094387161738</v>
      </c>
      <c r="P209" s="330">
        <f t="shared" si="48"/>
        <v>7421.5538799506794</v>
      </c>
      <c r="Q209" s="330">
        <f t="shared" si="48"/>
        <v>6969.2436582035698</v>
      </c>
      <c r="R209" s="330">
        <f t="shared" si="48"/>
        <v>7247.5060760089427</v>
      </c>
      <c r="S209" s="330">
        <f t="shared" si="48"/>
        <v>7246.9111246786697</v>
      </c>
      <c r="T209" s="330">
        <f t="shared" si="48"/>
        <v>6626.2412124335096</v>
      </c>
      <c r="U209" s="330">
        <f t="shared" si="48"/>
        <v>8077.2837117010595</v>
      </c>
      <c r="V209" s="330">
        <f t="shared" si="48"/>
        <v>8475.8749569497704</v>
      </c>
      <c r="W209" s="330">
        <f t="shared" si="48"/>
        <v>8709.3794988607897</v>
      </c>
      <c r="X209" s="330">
        <f t="shared" si="48"/>
        <v>7960.6797256526606</v>
      </c>
      <c r="Y209" s="330">
        <f t="shared" si="48"/>
        <v>8275.5755923019915</v>
      </c>
      <c r="Z209" s="330">
        <f t="shared" si="48"/>
        <v>7641.575554252292</v>
      </c>
      <c r="AA209" s="330">
        <f t="shared" si="48"/>
        <v>8633.4697630804676</v>
      </c>
      <c r="AB209" s="330">
        <f t="shared" si="48"/>
        <v>8340.9574616648752</v>
      </c>
      <c r="AC209" s="330">
        <f t="shared" si="48"/>
        <v>9030.811479718619</v>
      </c>
      <c r="AD209" s="330">
        <f t="shared" si="48"/>
        <v>7151.9957857106019</v>
      </c>
      <c r="AE209" s="330">
        <f t="shared" si="48"/>
        <v>7475.1697894942045</v>
      </c>
      <c r="AF209" s="330">
        <f t="shared" si="48"/>
        <v>7004.7926163785814</v>
      </c>
      <c r="AG209" s="330">
        <f t="shared" si="48"/>
        <v>6790.5255445002513</v>
      </c>
      <c r="AH209" s="330">
        <f t="shared" si="48"/>
        <v>6386.0276281534298</v>
      </c>
      <c r="AI209" s="330">
        <f t="shared" si="48"/>
        <v>6495.1924248765317</v>
      </c>
      <c r="AJ209" s="330">
        <f t="shared" si="48"/>
        <v>6779.0656420896948</v>
      </c>
      <c r="AK209" s="330">
        <f t="shared" ref="AK209:AP209" si="49">SUM(AK210:AK213)</f>
        <v>6040.9197939528403</v>
      </c>
      <c r="AL209" s="330">
        <f t="shared" si="49"/>
        <v>6624.9651372413682</v>
      </c>
      <c r="AM209" s="330">
        <f t="shared" si="49"/>
        <v>6505.3818251311695</v>
      </c>
      <c r="AN209" s="330">
        <f t="shared" si="49"/>
        <v>6492.3767179338638</v>
      </c>
      <c r="AO209" s="330">
        <f t="shared" si="49"/>
        <v>6737.8961209807612</v>
      </c>
      <c r="AP209" s="330">
        <f t="shared" si="49"/>
        <v>6121.3698758329556</v>
      </c>
      <c r="AQ209" s="330">
        <f t="shared" ref="AQ209:AR209" si="50">SUM(AQ210:AQ213)</f>
        <v>6763.7278635348539</v>
      </c>
      <c r="AR209" s="330">
        <f t="shared" si="50"/>
        <v>6141.5317056819049</v>
      </c>
      <c r="AS209" s="330">
        <f t="shared" ref="AS209:AT209" si="51">SUM(AS210:AS213)</f>
        <v>6861.9858083454028</v>
      </c>
      <c r="AT209" s="330">
        <f t="shared" si="51"/>
        <v>6589.5773024280807</v>
      </c>
    </row>
    <row r="210" spans="1:46" s="120" customFormat="1" ht="14.1" customHeight="1" x14ac:dyDescent="0.25">
      <c r="A210" s="277" t="s">
        <v>1261</v>
      </c>
      <c r="B210" s="264"/>
      <c r="C210" s="264"/>
      <c r="D210" s="264"/>
      <c r="E210" s="264"/>
      <c r="F210" s="264"/>
      <c r="G210" s="120" t="s">
        <v>1198</v>
      </c>
      <c r="I210" s="294" t="s">
        <v>1197</v>
      </c>
      <c r="J210" s="331"/>
      <c r="K210" s="331"/>
      <c r="L210" s="331"/>
      <c r="M210" s="331"/>
      <c r="N210" s="331"/>
      <c r="O210" s="673">
        <v>4822.4381338038284</v>
      </c>
      <c r="P210" s="673">
        <v>4671.3841778448677</v>
      </c>
      <c r="Q210" s="673">
        <v>4235.9898831829823</v>
      </c>
      <c r="R210" s="673">
        <v>4459.7556453001243</v>
      </c>
      <c r="S210" s="673">
        <v>4330.0666149998642</v>
      </c>
      <c r="T210" s="673">
        <v>3719.7853746375413</v>
      </c>
      <c r="U210" s="673">
        <v>5412.4085292009486</v>
      </c>
      <c r="V210" s="673">
        <v>5366.7485167543409</v>
      </c>
      <c r="W210" s="673">
        <v>5532.874738756951</v>
      </c>
      <c r="X210" s="673">
        <v>4922.0735579570091</v>
      </c>
      <c r="Y210" s="673">
        <v>5341.4444494792133</v>
      </c>
      <c r="Z210" s="673">
        <v>4736.8790087961142</v>
      </c>
      <c r="AA210" s="673">
        <v>5264.4230141545968</v>
      </c>
      <c r="AB210" s="673">
        <v>5007.535199733079</v>
      </c>
      <c r="AC210" s="673">
        <v>5388.5355132867999</v>
      </c>
      <c r="AD210" s="673">
        <v>4202.7329615481067</v>
      </c>
      <c r="AE210" s="673">
        <v>4090.2739737031111</v>
      </c>
      <c r="AF210" s="673">
        <v>4269.2134537404218</v>
      </c>
      <c r="AG210" s="673">
        <v>4038.3223292166199</v>
      </c>
      <c r="AH210" s="673">
        <v>3690.1394292687551</v>
      </c>
      <c r="AI210" s="673">
        <v>3901.0136567263221</v>
      </c>
      <c r="AJ210" s="673">
        <v>4386.0304473489268</v>
      </c>
      <c r="AK210" s="673">
        <v>3690.2402444616059</v>
      </c>
      <c r="AL210" s="673">
        <v>4310.4040700048199</v>
      </c>
      <c r="AM210" s="673">
        <v>4316.6389915606142</v>
      </c>
      <c r="AN210" s="673">
        <v>4276.832152374609</v>
      </c>
      <c r="AO210" s="332">
        <v>4497.2372525401788</v>
      </c>
      <c r="AP210" s="332">
        <v>3891.0362703603005</v>
      </c>
      <c r="AQ210" s="332">
        <v>4584.8613419455069</v>
      </c>
      <c r="AR210" s="332">
        <v>3997.7999023218799</v>
      </c>
      <c r="AS210" s="332">
        <v>4493.8085029106442</v>
      </c>
      <c r="AT210" s="332">
        <v>4313.1776903193495</v>
      </c>
    </row>
    <row r="211" spans="1:46" s="120" customFormat="1" ht="14.1" customHeight="1" x14ac:dyDescent="0.25">
      <c r="A211" s="277" t="s">
        <v>1262</v>
      </c>
      <c r="B211" s="264"/>
      <c r="C211" s="264"/>
      <c r="D211" s="264"/>
      <c r="E211" s="264"/>
      <c r="F211" s="264"/>
      <c r="G211" s="120" t="s">
        <v>1185</v>
      </c>
      <c r="I211" s="294" t="s">
        <v>1186</v>
      </c>
      <c r="J211" s="331"/>
      <c r="K211" s="331"/>
      <c r="L211" s="331"/>
      <c r="M211" s="331"/>
      <c r="N211" s="331"/>
      <c r="O211" s="673">
        <v>309.37540062949989</v>
      </c>
      <c r="P211" s="673">
        <v>294.04043958129995</v>
      </c>
      <c r="Q211" s="673">
        <v>275.18702109920002</v>
      </c>
      <c r="R211" s="673">
        <v>306.31116751249999</v>
      </c>
      <c r="S211" s="673">
        <v>305.1957005223</v>
      </c>
      <c r="T211" s="673">
        <v>292.82823145000003</v>
      </c>
      <c r="U211" s="673">
        <v>119.13817856989999</v>
      </c>
      <c r="V211" s="673">
        <v>519.53835390309996</v>
      </c>
      <c r="W211" s="673">
        <v>561.33161713600009</v>
      </c>
      <c r="X211" s="673">
        <v>409.94682496999997</v>
      </c>
      <c r="Y211" s="673">
        <v>300.65041067999999</v>
      </c>
      <c r="Z211" s="673">
        <v>260.23859402000005</v>
      </c>
      <c r="AA211" s="673">
        <v>728.07920865000017</v>
      </c>
      <c r="AB211" s="673">
        <v>696.4936195800002</v>
      </c>
      <c r="AC211" s="673">
        <v>1010.93128921</v>
      </c>
      <c r="AD211" s="673">
        <v>363.20122982000004</v>
      </c>
      <c r="AE211" s="673">
        <v>894.20419251999999</v>
      </c>
      <c r="AF211" s="673">
        <v>228.36222164000003</v>
      </c>
      <c r="AG211" s="673">
        <v>333.91933065000001</v>
      </c>
      <c r="AH211" s="673">
        <v>264.60141444000004</v>
      </c>
      <c r="AI211" s="673">
        <v>214.82313200000002</v>
      </c>
      <c r="AJ211" s="673">
        <v>214.82313200000002</v>
      </c>
      <c r="AK211" s="673">
        <v>215.88067221999998</v>
      </c>
      <c r="AL211" s="673">
        <v>251.83139260999997</v>
      </c>
      <c r="AM211" s="673">
        <v>163.67438671305959</v>
      </c>
      <c r="AN211" s="673">
        <v>230.30854013475619</v>
      </c>
      <c r="AO211" s="332">
        <v>295.66572743039706</v>
      </c>
      <c r="AP211" s="332">
        <v>334.13138943398621</v>
      </c>
      <c r="AQ211" s="332">
        <v>306.70079151766487</v>
      </c>
      <c r="AR211" s="332">
        <v>285.17363390511451</v>
      </c>
      <c r="AS211" s="332">
        <v>491.95384055842231</v>
      </c>
      <c r="AT211" s="332">
        <v>400.17614723239495</v>
      </c>
    </row>
    <row r="212" spans="1:46" s="120" customFormat="1" ht="14.1" customHeight="1" x14ac:dyDescent="0.25">
      <c r="A212" s="277" t="s">
        <v>1263</v>
      </c>
      <c r="B212" s="264"/>
      <c r="C212" s="264"/>
      <c r="D212" s="264"/>
      <c r="E212" s="264"/>
      <c r="F212" s="264"/>
      <c r="G212" s="120" t="s">
        <v>1189</v>
      </c>
      <c r="I212" s="294" t="s">
        <v>1187</v>
      </c>
      <c r="J212" s="331"/>
      <c r="K212" s="331"/>
      <c r="L212" s="331"/>
      <c r="M212" s="331"/>
      <c r="N212" s="331"/>
      <c r="O212" s="673">
        <v>2454.2959042828447</v>
      </c>
      <c r="P212" s="673">
        <v>2456.1292625245114</v>
      </c>
      <c r="Q212" s="673">
        <v>2458.0667539213869</v>
      </c>
      <c r="R212" s="673">
        <v>2481.4392631963183</v>
      </c>
      <c r="S212" s="673">
        <v>2611.6488091565052</v>
      </c>
      <c r="T212" s="673">
        <v>2613.6276063459682</v>
      </c>
      <c r="U212" s="673">
        <v>2545.7370039302104</v>
      </c>
      <c r="V212" s="673">
        <v>2589.58808629233</v>
      </c>
      <c r="W212" s="673">
        <v>2615.1731429678389</v>
      </c>
      <c r="X212" s="673">
        <v>2628.6593427256516</v>
      </c>
      <c r="Y212" s="673">
        <v>2633.4807321427775</v>
      </c>
      <c r="Z212" s="673">
        <v>2644.4579514361776</v>
      </c>
      <c r="AA212" s="673">
        <v>2640.9675402758708</v>
      </c>
      <c r="AB212" s="673">
        <v>2636.9286423517951</v>
      </c>
      <c r="AC212" s="673">
        <v>2631.3446772218199</v>
      </c>
      <c r="AD212" s="673">
        <v>2586.0615943424959</v>
      </c>
      <c r="AE212" s="673">
        <v>2490.6916232710937</v>
      </c>
      <c r="AF212" s="673">
        <v>2507.2169409981598</v>
      </c>
      <c r="AG212" s="673">
        <v>2418.2838846336317</v>
      </c>
      <c r="AH212" s="673">
        <v>2431.286784444675</v>
      </c>
      <c r="AI212" s="673">
        <v>2379.3556361502092</v>
      </c>
      <c r="AJ212" s="673">
        <v>2178.2120627407676</v>
      </c>
      <c r="AK212" s="673">
        <v>2134.7988772712347</v>
      </c>
      <c r="AL212" s="673">
        <v>2062.7296746265483</v>
      </c>
      <c r="AM212" s="673">
        <v>2025.0684468574957</v>
      </c>
      <c r="AN212" s="673">
        <v>1985.2360254244986</v>
      </c>
      <c r="AO212" s="332">
        <v>1944.9931410101851</v>
      </c>
      <c r="AP212" s="332">
        <v>1896.2022160386689</v>
      </c>
      <c r="AQ212" s="332">
        <v>1872.165730071682</v>
      </c>
      <c r="AR212" s="332">
        <v>1858.5581694549098</v>
      </c>
      <c r="AS212" s="332">
        <v>1876.2234648763358</v>
      </c>
      <c r="AT212" s="332">
        <v>1876.2234648763358</v>
      </c>
    </row>
    <row r="213" spans="1:46" s="120" customFormat="1" ht="14.1" customHeight="1" x14ac:dyDescent="0.25">
      <c r="A213" s="277" t="s">
        <v>0</v>
      </c>
      <c r="B213" s="264"/>
      <c r="C213" s="264"/>
      <c r="D213" s="264"/>
      <c r="E213" s="264"/>
      <c r="F213" s="264"/>
      <c r="G213" s="120" t="s">
        <v>1199</v>
      </c>
      <c r="I213" s="746" t="s">
        <v>1188</v>
      </c>
      <c r="J213" s="331"/>
      <c r="K213" s="331"/>
      <c r="L213" s="331"/>
      <c r="M213" s="331"/>
      <c r="N213" s="331"/>
      <c r="O213" s="673"/>
      <c r="P213" s="673"/>
      <c r="Q213" s="673"/>
      <c r="R213" s="673"/>
      <c r="S213" s="673"/>
      <c r="T213" s="673"/>
      <c r="U213" s="673"/>
      <c r="V213" s="673"/>
      <c r="W213" s="673"/>
      <c r="X213" s="673"/>
      <c r="Y213" s="673"/>
      <c r="Z213" s="673"/>
      <c r="AA213" s="673"/>
      <c r="AB213" s="673"/>
      <c r="AC213" s="673"/>
      <c r="AD213" s="673"/>
      <c r="AE213" s="673"/>
      <c r="AF213" s="673"/>
      <c r="AG213" s="673"/>
      <c r="AH213" s="673"/>
      <c r="AI213" s="673"/>
      <c r="AJ213" s="673"/>
      <c r="AK213" s="673"/>
      <c r="AL213" s="673"/>
      <c r="AM213" s="673"/>
      <c r="AN213" s="673"/>
      <c r="AO213" s="332"/>
      <c r="AP213" s="332"/>
      <c r="AQ213" s="332"/>
      <c r="AR213" s="332"/>
      <c r="AS213" s="332"/>
      <c r="AT213" s="332"/>
    </row>
    <row r="214" spans="1:46" s="120" customFormat="1" ht="14.1" customHeight="1" x14ac:dyDescent="0.25">
      <c r="A214" s="269" t="s">
        <v>396</v>
      </c>
      <c r="B214" s="269"/>
      <c r="C214" s="269"/>
      <c r="E214" s="269" t="s">
        <v>909</v>
      </c>
      <c r="F214" s="269"/>
      <c r="G214" s="268"/>
      <c r="H214" s="268"/>
      <c r="I214" s="292"/>
      <c r="J214" s="330">
        <f>J215+J216</f>
        <v>0</v>
      </c>
      <c r="K214" s="330">
        <f t="shared" ref="K214:AJ214" si="52">K215+K216</f>
        <v>0</v>
      </c>
      <c r="L214" s="330">
        <f t="shared" si="52"/>
        <v>0</v>
      </c>
      <c r="M214" s="330">
        <f t="shared" si="52"/>
        <v>0</v>
      </c>
      <c r="N214" s="330">
        <f t="shared" si="52"/>
        <v>0</v>
      </c>
      <c r="O214" s="330">
        <f t="shared" si="52"/>
        <v>16998.824817896013</v>
      </c>
      <c r="P214" s="330">
        <f t="shared" si="52"/>
        <v>17004.773251500417</v>
      </c>
      <c r="Q214" s="330">
        <f t="shared" si="52"/>
        <v>17133.969759153253</v>
      </c>
      <c r="R214" s="330">
        <f t="shared" si="52"/>
        <v>17312.830426416716</v>
      </c>
      <c r="S214" s="330">
        <f t="shared" si="52"/>
        <v>17602.072550397694</v>
      </c>
      <c r="T214" s="330">
        <f t="shared" si="52"/>
        <v>17316.751809605998</v>
      </c>
      <c r="U214" s="330">
        <f t="shared" si="52"/>
        <v>17400.066978848376</v>
      </c>
      <c r="V214" s="330">
        <f t="shared" si="52"/>
        <v>17450.809798832612</v>
      </c>
      <c r="W214" s="330">
        <f t="shared" si="52"/>
        <v>17454.985077457968</v>
      </c>
      <c r="X214" s="330">
        <f t="shared" si="52"/>
        <v>17566.766420257562</v>
      </c>
      <c r="Y214" s="330">
        <f t="shared" si="52"/>
        <v>17575.881354557627</v>
      </c>
      <c r="Z214" s="330">
        <f t="shared" si="52"/>
        <v>17678.186650815907</v>
      </c>
      <c r="AA214" s="330">
        <f t="shared" si="52"/>
        <v>17805.494822800625</v>
      </c>
      <c r="AB214" s="330">
        <f t="shared" si="52"/>
        <v>17898.225990755767</v>
      </c>
      <c r="AC214" s="330">
        <f t="shared" si="52"/>
        <v>17909.490522103548</v>
      </c>
      <c r="AD214" s="330">
        <f t="shared" si="52"/>
        <v>17307.244179647772</v>
      </c>
      <c r="AE214" s="330">
        <f t="shared" si="52"/>
        <v>17719.337629989273</v>
      </c>
      <c r="AF214" s="330">
        <f t="shared" si="52"/>
        <v>17477.082215651375</v>
      </c>
      <c r="AG214" s="330">
        <f t="shared" si="52"/>
        <v>17960.741040465775</v>
      </c>
      <c r="AH214" s="330">
        <f t="shared" si="52"/>
        <v>18015.675370970916</v>
      </c>
      <c r="AI214" s="330">
        <f t="shared" si="52"/>
        <v>18306.730135393369</v>
      </c>
      <c r="AJ214" s="330">
        <f t="shared" si="52"/>
        <v>18716.905360638313</v>
      </c>
      <c r="AK214" s="330">
        <f t="shared" ref="AK214:AP214" si="53">AK215+AK216</f>
        <v>18646.385864640848</v>
      </c>
      <c r="AL214" s="330">
        <f t="shared" si="53"/>
        <v>18723.734482699991</v>
      </c>
      <c r="AM214" s="330">
        <f t="shared" si="53"/>
        <v>18690.909909711459</v>
      </c>
      <c r="AN214" s="330">
        <f t="shared" si="53"/>
        <v>18385.599065224007</v>
      </c>
      <c r="AO214" s="330">
        <f t="shared" si="53"/>
        <v>18333.236718463828</v>
      </c>
      <c r="AP214" s="330">
        <f t="shared" si="53"/>
        <v>18472.853654522296</v>
      </c>
      <c r="AQ214" s="330">
        <f t="shared" ref="AQ214:AR214" si="54">AQ215+AQ216</f>
        <v>18382.685349885949</v>
      </c>
      <c r="AR214" s="330">
        <f t="shared" si="54"/>
        <v>18365.98484575886</v>
      </c>
      <c r="AS214" s="330">
        <f t="shared" ref="AS214:AT214" si="55">AS215+AS216</f>
        <v>18400.560289214744</v>
      </c>
      <c r="AT214" s="330">
        <f t="shared" si="55"/>
        <v>18400.560289214744</v>
      </c>
    </row>
    <row r="215" spans="1:46" s="120" customFormat="1" ht="14.1" customHeight="1" x14ac:dyDescent="0.25">
      <c r="A215" s="269" t="s">
        <v>474</v>
      </c>
      <c r="B215" s="269"/>
      <c r="C215" s="269"/>
      <c r="D215" s="269"/>
      <c r="F215" s="269" t="s">
        <v>910</v>
      </c>
      <c r="G215" s="264"/>
      <c r="H215" s="264"/>
      <c r="I215" s="293" t="s">
        <v>1191</v>
      </c>
      <c r="J215" s="318"/>
      <c r="K215" s="318"/>
      <c r="L215" s="318"/>
      <c r="M215" s="318"/>
      <c r="N215" s="318"/>
      <c r="O215" s="318">
        <v>4088.1693452447166</v>
      </c>
      <c r="P215" s="318">
        <v>3957.6919464162479</v>
      </c>
      <c r="Q215" s="318">
        <v>3709.142785444913</v>
      </c>
      <c r="R215" s="318">
        <v>3762.0024011888759</v>
      </c>
      <c r="S215" s="318">
        <v>3545.490834955132</v>
      </c>
      <c r="T215" s="318">
        <v>3473.634208520275</v>
      </c>
      <c r="U215" s="318">
        <v>2950.794848886329</v>
      </c>
      <c r="V215" s="318">
        <v>3367.7403066262864</v>
      </c>
      <c r="W215" s="318">
        <v>3372.7244883953863</v>
      </c>
      <c r="X215" s="318">
        <v>2794.9585220376562</v>
      </c>
      <c r="Y215" s="318">
        <v>2855.060305803805</v>
      </c>
      <c r="Z215" s="318">
        <v>2706.2238407325835</v>
      </c>
      <c r="AA215" s="318">
        <v>3140.9888934769428</v>
      </c>
      <c r="AB215" s="318">
        <v>3184.5148511728457</v>
      </c>
      <c r="AC215" s="318">
        <v>3509.5082005911281</v>
      </c>
      <c r="AD215" s="318">
        <v>2885.5017191455245</v>
      </c>
      <c r="AE215" s="318">
        <v>3455.020760076025</v>
      </c>
      <c r="AF215" s="318">
        <v>2496.1473961033025</v>
      </c>
      <c r="AG215" s="318">
        <v>2256.1177268907122</v>
      </c>
      <c r="AH215" s="318">
        <v>2490.3198571024109</v>
      </c>
      <c r="AI215" s="318">
        <v>2674.3583960738779</v>
      </c>
      <c r="AJ215" s="318">
        <v>2605.4640856033593</v>
      </c>
      <c r="AK215" s="318">
        <v>2792.9763878070385</v>
      </c>
      <c r="AL215" s="318">
        <v>3120.1091064986372</v>
      </c>
      <c r="AM215" s="318">
        <v>3072.295913234947</v>
      </c>
      <c r="AN215" s="318">
        <v>2778.8928887615566</v>
      </c>
      <c r="AO215" s="318">
        <v>2744.3579424840232</v>
      </c>
      <c r="AP215" s="318">
        <v>2716.4121209661753</v>
      </c>
      <c r="AQ215" s="318">
        <v>2764.2625826933836</v>
      </c>
      <c r="AR215" s="318">
        <v>2788.3465240913047</v>
      </c>
      <c r="AS215" s="318">
        <v>2692.1519343980822</v>
      </c>
      <c r="AT215" s="318">
        <v>2703.7314893987623</v>
      </c>
    </row>
    <row r="216" spans="1:46" s="120" customFormat="1" ht="14.1" customHeight="1" x14ac:dyDescent="0.25">
      <c r="A216" s="264" t="s">
        <v>475</v>
      </c>
      <c r="B216" s="264"/>
      <c r="C216" s="264"/>
      <c r="D216" s="264"/>
      <c r="F216" s="264" t="s">
        <v>911</v>
      </c>
      <c r="G216" s="264"/>
      <c r="H216" s="264"/>
      <c r="I216" s="293"/>
      <c r="J216" s="330">
        <f>J217+J218</f>
        <v>0</v>
      </c>
      <c r="K216" s="330">
        <f t="shared" ref="K216:AJ216" si="56">K217+K218</f>
        <v>0</v>
      </c>
      <c r="L216" s="330">
        <f t="shared" si="56"/>
        <v>0</v>
      </c>
      <c r="M216" s="330">
        <f t="shared" si="56"/>
        <v>0</v>
      </c>
      <c r="N216" s="330">
        <f t="shared" si="56"/>
        <v>0</v>
      </c>
      <c r="O216" s="330">
        <f t="shared" si="56"/>
        <v>12910.655472651295</v>
      </c>
      <c r="P216" s="330">
        <f t="shared" si="56"/>
        <v>13047.081305084168</v>
      </c>
      <c r="Q216" s="330">
        <f t="shared" si="56"/>
        <v>13424.826973708341</v>
      </c>
      <c r="R216" s="330">
        <f t="shared" si="56"/>
        <v>13550.82802522784</v>
      </c>
      <c r="S216" s="330">
        <f t="shared" si="56"/>
        <v>14056.581715442562</v>
      </c>
      <c r="T216" s="330">
        <f t="shared" si="56"/>
        <v>13843.117601085723</v>
      </c>
      <c r="U216" s="330">
        <f t="shared" si="56"/>
        <v>14449.272129962048</v>
      </c>
      <c r="V216" s="330">
        <f t="shared" si="56"/>
        <v>14083.069492206327</v>
      </c>
      <c r="W216" s="330">
        <f t="shared" si="56"/>
        <v>14082.260589062582</v>
      </c>
      <c r="X216" s="330">
        <f t="shared" si="56"/>
        <v>14771.807898219904</v>
      </c>
      <c r="Y216" s="330">
        <f t="shared" si="56"/>
        <v>14720.821048753824</v>
      </c>
      <c r="Z216" s="330">
        <f t="shared" si="56"/>
        <v>14971.962810083323</v>
      </c>
      <c r="AA216" s="330">
        <f t="shared" si="56"/>
        <v>14664.505929323681</v>
      </c>
      <c r="AB216" s="330">
        <f t="shared" si="56"/>
        <v>14713.711139582923</v>
      </c>
      <c r="AC216" s="330">
        <f t="shared" si="56"/>
        <v>14399.98232151242</v>
      </c>
      <c r="AD216" s="330">
        <f t="shared" si="56"/>
        <v>14421.742460502248</v>
      </c>
      <c r="AE216" s="330">
        <f t="shared" si="56"/>
        <v>14264.316869913248</v>
      </c>
      <c r="AF216" s="330">
        <f t="shared" si="56"/>
        <v>14980.934819548072</v>
      </c>
      <c r="AG216" s="330">
        <f t="shared" si="56"/>
        <v>15704.623313575063</v>
      </c>
      <c r="AH216" s="330">
        <f t="shared" si="56"/>
        <v>15525.355513868506</v>
      </c>
      <c r="AI216" s="330">
        <f t="shared" si="56"/>
        <v>15632.371739319491</v>
      </c>
      <c r="AJ216" s="330">
        <f t="shared" si="56"/>
        <v>16111.441275034955</v>
      </c>
      <c r="AK216" s="330">
        <f t="shared" ref="AK216:AP216" si="57">AK217+AK218</f>
        <v>15853.409476833811</v>
      </c>
      <c r="AL216" s="330">
        <f t="shared" si="57"/>
        <v>15603.625376201353</v>
      </c>
      <c r="AM216" s="330">
        <f t="shared" si="57"/>
        <v>15618.613996476513</v>
      </c>
      <c r="AN216" s="330">
        <f t="shared" si="57"/>
        <v>15606.706176462452</v>
      </c>
      <c r="AO216" s="330">
        <f t="shared" si="57"/>
        <v>15588.878775979805</v>
      </c>
      <c r="AP216" s="330">
        <f t="shared" si="57"/>
        <v>15756.441533556121</v>
      </c>
      <c r="AQ216" s="330">
        <f t="shared" ref="AQ216:AS216" si="58">AQ217+AQ218</f>
        <v>15618.422767192566</v>
      </c>
      <c r="AR216" s="330">
        <f t="shared" si="58"/>
        <v>15577.638321667555</v>
      </c>
      <c r="AS216" s="330">
        <f t="shared" si="58"/>
        <v>15708.408354816662</v>
      </c>
      <c r="AT216" s="330">
        <f t="shared" ref="AT216" si="59">AT217+AT218</f>
        <v>15696.828799815983</v>
      </c>
    </row>
    <row r="217" spans="1:46" s="120" customFormat="1" ht="14.1" customHeight="1" x14ac:dyDescent="0.25">
      <c r="A217" s="264" t="s">
        <v>476</v>
      </c>
      <c r="B217" s="264"/>
      <c r="C217" s="264"/>
      <c r="D217" s="264"/>
      <c r="F217" s="264"/>
      <c r="G217" s="264" t="s">
        <v>912</v>
      </c>
      <c r="H217" s="264"/>
      <c r="I217" s="293" t="s">
        <v>1190</v>
      </c>
      <c r="J217" s="318"/>
      <c r="K217" s="318"/>
      <c r="L217" s="318"/>
      <c r="M217" s="318"/>
      <c r="N217" s="318"/>
      <c r="O217" s="318">
        <v>2967.5031975859379</v>
      </c>
      <c r="P217" s="318">
        <v>3088.3749714753462</v>
      </c>
      <c r="Q217" s="318">
        <v>3340.5685741032521</v>
      </c>
      <c r="R217" s="318">
        <v>3338.4692781250146</v>
      </c>
      <c r="S217" s="318">
        <v>3591.5158275437475</v>
      </c>
      <c r="T217" s="318">
        <v>3657.959402545338</v>
      </c>
      <c r="U217" s="318">
        <v>4151.7303179381688</v>
      </c>
      <c r="V217" s="318">
        <v>3855.3452571762095</v>
      </c>
      <c r="W217" s="318">
        <v>3856.2355985168278</v>
      </c>
      <c r="X217" s="318">
        <v>4473.8332874179214</v>
      </c>
      <c r="Y217" s="318">
        <v>4411.1786924247963</v>
      </c>
      <c r="Z217" s="318">
        <v>4580.1241241162588</v>
      </c>
      <c r="AA217" s="318">
        <v>4140.5057650089366</v>
      </c>
      <c r="AB217" s="318">
        <v>4093.8183481567685</v>
      </c>
      <c r="AC217" s="318">
        <v>3770.1324258821815</v>
      </c>
      <c r="AD217" s="318">
        <v>4184.9620837302609</v>
      </c>
      <c r="AE217" s="318">
        <v>3319.6116107115777</v>
      </c>
      <c r="AF217" s="318">
        <v>4187.0104361111371</v>
      </c>
      <c r="AG217" s="318">
        <v>4465.9375346336783</v>
      </c>
      <c r="AH217" s="318">
        <v>4226.8144713344791</v>
      </c>
      <c r="AI217" s="318">
        <v>4313.7658424692618</v>
      </c>
      <c r="AJ217" s="318">
        <v>4398.4150672594142</v>
      </c>
      <c r="AK217" s="318">
        <v>4239.0260457621935</v>
      </c>
      <c r="AL217" s="318">
        <v>3880.4592206459852</v>
      </c>
      <c r="AM217" s="318">
        <v>4068.8289649874359</v>
      </c>
      <c r="AN217" s="318">
        <v>4179.2734374277616</v>
      </c>
      <c r="AO217" s="318">
        <v>4129.9844589084605</v>
      </c>
      <c r="AP217" s="318">
        <v>4129.2264671578296</v>
      </c>
      <c r="AQ217" s="318">
        <v>4017.7961974576256</v>
      </c>
      <c r="AR217" s="318">
        <v>3975.2535154286852</v>
      </c>
      <c r="AS217" s="318">
        <v>4033.2839053626435</v>
      </c>
      <c r="AT217" s="318">
        <v>4021.7043503619634</v>
      </c>
    </row>
    <row r="218" spans="1:46" s="120" customFormat="1" ht="14.1" customHeight="1" x14ac:dyDescent="0.25">
      <c r="A218" s="269" t="s">
        <v>477</v>
      </c>
      <c r="B218" s="269"/>
      <c r="C218" s="269"/>
      <c r="D218" s="269"/>
      <c r="F218" s="269"/>
      <c r="G218" s="268" t="s">
        <v>913</v>
      </c>
      <c r="H218" s="268"/>
      <c r="I218" s="292"/>
      <c r="J218" s="330">
        <f>SUM(J219:J223)</f>
        <v>0</v>
      </c>
      <c r="K218" s="330">
        <f t="shared" ref="K218:AJ218" si="60">SUM(K219:K223)</f>
        <v>0</v>
      </c>
      <c r="L218" s="330">
        <f t="shared" si="60"/>
        <v>0</v>
      </c>
      <c r="M218" s="330">
        <f t="shared" si="60"/>
        <v>0</v>
      </c>
      <c r="N218" s="330">
        <f t="shared" si="60"/>
        <v>0</v>
      </c>
      <c r="O218" s="330">
        <f t="shared" si="60"/>
        <v>9943.1522750653567</v>
      </c>
      <c r="P218" s="330">
        <f t="shared" si="60"/>
        <v>9958.7063336088213</v>
      </c>
      <c r="Q218" s="330">
        <f t="shared" si="60"/>
        <v>10084.258399605089</v>
      </c>
      <c r="R218" s="330">
        <f t="shared" si="60"/>
        <v>10212.358747102826</v>
      </c>
      <c r="S218" s="330">
        <f t="shared" si="60"/>
        <v>10465.065887898814</v>
      </c>
      <c r="T218" s="330">
        <f t="shared" si="60"/>
        <v>10185.158198540386</v>
      </c>
      <c r="U218" s="330">
        <f t="shared" si="60"/>
        <v>10297.541812023879</v>
      </c>
      <c r="V218" s="330">
        <f t="shared" si="60"/>
        <v>10227.724235030117</v>
      </c>
      <c r="W218" s="330">
        <f t="shared" si="60"/>
        <v>10226.024990545753</v>
      </c>
      <c r="X218" s="330">
        <f t="shared" si="60"/>
        <v>10297.974610801983</v>
      </c>
      <c r="Y218" s="330">
        <f t="shared" si="60"/>
        <v>10309.642356329026</v>
      </c>
      <c r="Z218" s="330">
        <f t="shared" si="60"/>
        <v>10391.838685967065</v>
      </c>
      <c r="AA218" s="330">
        <f t="shared" si="60"/>
        <v>10524.000164314744</v>
      </c>
      <c r="AB218" s="330">
        <f t="shared" si="60"/>
        <v>10619.892791426155</v>
      </c>
      <c r="AC218" s="330">
        <f t="shared" si="60"/>
        <v>10629.849895630239</v>
      </c>
      <c r="AD218" s="330">
        <f t="shared" si="60"/>
        <v>10236.780376771987</v>
      </c>
      <c r="AE218" s="330">
        <f t="shared" si="60"/>
        <v>10944.70525920167</v>
      </c>
      <c r="AF218" s="330">
        <f t="shared" si="60"/>
        <v>10793.924383436935</v>
      </c>
      <c r="AG218" s="330">
        <f t="shared" si="60"/>
        <v>11238.685778941384</v>
      </c>
      <c r="AH218" s="330">
        <f t="shared" si="60"/>
        <v>11298.541042534027</v>
      </c>
      <c r="AI218" s="330">
        <f t="shared" si="60"/>
        <v>11318.605896850229</v>
      </c>
      <c r="AJ218" s="330">
        <f t="shared" si="60"/>
        <v>11713.026207775541</v>
      </c>
      <c r="AK218" s="330">
        <f t="shared" ref="AK218:AP218" si="61">SUM(AK219:AK223)</f>
        <v>11614.383431071617</v>
      </c>
      <c r="AL218" s="330">
        <f t="shared" si="61"/>
        <v>11723.166155555367</v>
      </c>
      <c r="AM218" s="330">
        <f t="shared" si="61"/>
        <v>11549.785031489078</v>
      </c>
      <c r="AN218" s="330">
        <f t="shared" si="61"/>
        <v>11427.432739034692</v>
      </c>
      <c r="AO218" s="330">
        <f t="shared" si="61"/>
        <v>11458.894317071345</v>
      </c>
      <c r="AP218" s="330">
        <f t="shared" si="61"/>
        <v>11627.21506639829</v>
      </c>
      <c r="AQ218" s="330">
        <f t="shared" ref="AQ218:AR218" si="62">SUM(AQ219:AQ223)</f>
        <v>11600.626569734941</v>
      </c>
      <c r="AR218" s="330">
        <f t="shared" si="62"/>
        <v>11602.38480623887</v>
      </c>
      <c r="AS218" s="330">
        <f t="shared" ref="AS218:AT218" si="63">SUM(AS219:AS223)</f>
        <v>11675.124449454019</v>
      </c>
      <c r="AT218" s="330">
        <f t="shared" si="63"/>
        <v>11675.124449454019</v>
      </c>
    </row>
    <row r="219" spans="1:46" s="120" customFormat="1" ht="14.1" customHeight="1" x14ac:dyDescent="0.25">
      <c r="A219" s="277" t="s">
        <v>1</v>
      </c>
      <c r="B219" s="269"/>
      <c r="C219" s="269"/>
      <c r="D219" s="269"/>
      <c r="F219" s="269"/>
      <c r="G219" s="268" t="s">
        <v>83</v>
      </c>
      <c r="H219" s="268"/>
      <c r="I219" s="293" t="s">
        <v>1192</v>
      </c>
      <c r="J219" s="318"/>
      <c r="K219" s="318"/>
      <c r="L219" s="318"/>
      <c r="M219" s="318"/>
      <c r="N219" s="318"/>
      <c r="O219" s="673">
        <v>689.58230739103385</v>
      </c>
      <c r="P219" s="673">
        <v>693.04914110292589</v>
      </c>
      <c r="Q219" s="673">
        <v>691.45809003522425</v>
      </c>
      <c r="R219" s="673">
        <v>694.76729173865829</v>
      </c>
      <c r="S219" s="673">
        <v>704.30515414139711</v>
      </c>
      <c r="T219" s="673">
        <v>705.96063210480565</v>
      </c>
      <c r="U219" s="673">
        <v>706.91663307849956</v>
      </c>
      <c r="V219" s="673">
        <v>708.38823303571564</v>
      </c>
      <c r="W219" s="673">
        <v>708.91694626788455</v>
      </c>
      <c r="X219" s="673">
        <v>711.73017433516486</v>
      </c>
      <c r="Y219" s="673">
        <v>709.14648488474916</v>
      </c>
      <c r="Z219" s="673">
        <v>715.50892544280487</v>
      </c>
      <c r="AA219" s="673">
        <v>720.27128004858616</v>
      </c>
      <c r="AB219" s="673">
        <v>721.59866385554415</v>
      </c>
      <c r="AC219" s="673">
        <v>723.2917229796351</v>
      </c>
      <c r="AD219" s="673">
        <v>688.82033292958567</v>
      </c>
      <c r="AE219" s="673">
        <v>945.35613776560012</v>
      </c>
      <c r="AF219" s="673">
        <v>1030.0849148434502</v>
      </c>
      <c r="AG219" s="673">
        <v>959.63301648697461</v>
      </c>
      <c r="AH219" s="673">
        <v>959.11644075351296</v>
      </c>
      <c r="AI219" s="673">
        <v>756.06088623874541</v>
      </c>
      <c r="AJ219" s="673">
        <v>782.67843949227927</v>
      </c>
      <c r="AK219" s="673">
        <v>788.74398769454581</v>
      </c>
      <c r="AL219" s="673">
        <v>775.93000870296953</v>
      </c>
      <c r="AM219" s="673">
        <v>758.66396263662284</v>
      </c>
      <c r="AN219" s="673">
        <v>802.32657787000494</v>
      </c>
      <c r="AO219" s="318">
        <v>822.96349304053797</v>
      </c>
      <c r="AP219" s="318">
        <v>824.48617134934716</v>
      </c>
      <c r="AQ219" s="318">
        <v>1279.6389938879761</v>
      </c>
      <c r="AR219" s="318">
        <v>1251.2876995678457</v>
      </c>
      <c r="AS219" s="318">
        <v>1247.2146300749694</v>
      </c>
      <c r="AT219" s="318">
        <v>1247.2146300749694</v>
      </c>
    </row>
    <row r="220" spans="1:46" s="120" customFormat="1" ht="14.1" customHeight="1" x14ac:dyDescent="0.25">
      <c r="A220" s="277" t="s">
        <v>2</v>
      </c>
      <c r="B220" s="269"/>
      <c r="C220" s="269"/>
      <c r="D220" s="269"/>
      <c r="F220" s="269"/>
      <c r="G220" s="268" t="s">
        <v>84</v>
      </c>
      <c r="H220" s="268"/>
      <c r="I220" s="293" t="s">
        <v>1193</v>
      </c>
      <c r="J220" s="318"/>
      <c r="K220" s="318"/>
      <c r="L220" s="318"/>
      <c r="M220" s="318"/>
      <c r="N220" s="318"/>
      <c r="O220" s="673">
        <v>7125.2945694031805</v>
      </c>
      <c r="P220" s="673">
        <v>7129.9816688676319</v>
      </c>
      <c r="Q220" s="673">
        <v>7219.2489607684092</v>
      </c>
      <c r="R220" s="673">
        <v>7308.8004254475272</v>
      </c>
      <c r="S220" s="673">
        <v>7497.7241231856524</v>
      </c>
      <c r="T220" s="673">
        <v>7281.6049879139073</v>
      </c>
      <c r="U220" s="673">
        <v>7352.4769615207115</v>
      </c>
      <c r="V220" s="673">
        <v>7313.7278897798615</v>
      </c>
      <c r="W220" s="673">
        <v>7304.6773541024386</v>
      </c>
      <c r="X220" s="673">
        <v>7362.8318127056546</v>
      </c>
      <c r="Y220" s="673">
        <v>7374.597506536732</v>
      </c>
      <c r="Z220" s="673">
        <v>7430.1546724363079</v>
      </c>
      <c r="AA220" s="673">
        <v>7526.5204842815492</v>
      </c>
      <c r="AB220" s="673">
        <v>7600.6909367224534</v>
      </c>
      <c r="AC220" s="673">
        <v>7610.2951012800831</v>
      </c>
      <c r="AD220" s="673">
        <v>7343.2738574088153</v>
      </c>
      <c r="AE220" s="673">
        <v>7337.8705939776937</v>
      </c>
      <c r="AF220" s="673">
        <v>6933.9213684538172</v>
      </c>
      <c r="AG220" s="673">
        <v>6895.9509275520977</v>
      </c>
      <c r="AH220" s="673">
        <v>6839.4933137824055</v>
      </c>
      <c r="AI220" s="673">
        <v>6885.8556500316108</v>
      </c>
      <c r="AJ220" s="673">
        <v>7234.2292051993463</v>
      </c>
      <c r="AK220" s="673">
        <v>7191.9154397268812</v>
      </c>
      <c r="AL220" s="673">
        <v>7276.9607517650702</v>
      </c>
      <c r="AM220" s="673">
        <v>7180.7952699528914</v>
      </c>
      <c r="AN220" s="673">
        <v>7137.6118975267682</v>
      </c>
      <c r="AO220" s="318">
        <v>7126.480788210617</v>
      </c>
      <c r="AP220" s="318">
        <v>7219.4180578189389</v>
      </c>
      <c r="AQ220" s="318">
        <v>6882.5040280298836</v>
      </c>
      <c r="AR220" s="318">
        <v>6857.8448546739819</v>
      </c>
      <c r="AS220" s="318">
        <v>6882.5504633738892</v>
      </c>
      <c r="AT220" s="318">
        <v>6882.5504633738892</v>
      </c>
    </row>
    <row r="221" spans="1:46" s="120" customFormat="1" ht="14.1" customHeight="1" x14ac:dyDescent="0.25">
      <c r="A221" s="277" t="s">
        <v>3</v>
      </c>
      <c r="B221" s="269"/>
      <c r="C221" s="269"/>
      <c r="D221" s="269"/>
      <c r="F221" s="269"/>
      <c r="G221" s="268" t="s">
        <v>85</v>
      </c>
      <c r="H221" s="268"/>
      <c r="I221" s="293" t="s">
        <v>1194</v>
      </c>
      <c r="J221" s="318"/>
      <c r="K221" s="318"/>
      <c r="L221" s="318"/>
      <c r="M221" s="318"/>
      <c r="N221" s="318"/>
      <c r="O221" s="673">
        <v>2128.2753982711429</v>
      </c>
      <c r="P221" s="673">
        <v>2135.6755236382637</v>
      </c>
      <c r="Q221" s="673">
        <v>2173.5513488014558</v>
      </c>
      <c r="R221" s="673">
        <v>2208.7910299166415</v>
      </c>
      <c r="S221" s="673">
        <v>2263.0366105717635</v>
      </c>
      <c r="T221" s="673">
        <v>2197.5925785216741</v>
      </c>
      <c r="U221" s="673">
        <v>2238.148217424668</v>
      </c>
      <c r="V221" s="673">
        <v>2205.6081122145392</v>
      </c>
      <c r="W221" s="673">
        <v>2212.4306901754308</v>
      </c>
      <c r="X221" s="673">
        <v>2223.4126237611636</v>
      </c>
      <c r="Y221" s="673">
        <v>2225.8983649075462</v>
      </c>
      <c r="Z221" s="673">
        <v>2246.1750880879526</v>
      </c>
      <c r="AA221" s="673">
        <v>2277.2083999846081</v>
      </c>
      <c r="AB221" s="673">
        <v>2297.6031908481555</v>
      </c>
      <c r="AC221" s="673">
        <v>2296.2630713705194</v>
      </c>
      <c r="AD221" s="673">
        <v>2204.686186433586</v>
      </c>
      <c r="AE221" s="673">
        <v>2661.478527458376</v>
      </c>
      <c r="AF221" s="673">
        <v>2829.9181001396687</v>
      </c>
      <c r="AG221" s="673">
        <v>3383.1018349023134</v>
      </c>
      <c r="AH221" s="673">
        <v>3499.9312879981071</v>
      </c>
      <c r="AI221" s="673">
        <v>3676.6893605798741</v>
      </c>
      <c r="AJ221" s="673">
        <v>3696.1185630839154</v>
      </c>
      <c r="AK221" s="673">
        <v>3633.7240036501903</v>
      </c>
      <c r="AL221" s="673">
        <v>3670.2753950873275</v>
      </c>
      <c r="AM221" s="673">
        <v>3610.3257988995638</v>
      </c>
      <c r="AN221" s="673">
        <v>3487.4942636379192</v>
      </c>
      <c r="AO221" s="318">
        <v>3509.4500358201894</v>
      </c>
      <c r="AP221" s="318">
        <v>3583.3108372300044</v>
      </c>
      <c r="AQ221" s="318">
        <v>3438.4835478170803</v>
      </c>
      <c r="AR221" s="318">
        <v>3493.252251997043</v>
      </c>
      <c r="AS221" s="318">
        <v>3545.3593560051613</v>
      </c>
      <c r="AT221" s="318">
        <v>3545.3593560051613</v>
      </c>
    </row>
    <row r="222" spans="1:46" s="120" customFormat="1" ht="14.1" customHeight="1" x14ac:dyDescent="0.25">
      <c r="A222" s="277" t="s">
        <v>4</v>
      </c>
      <c r="B222" s="269"/>
      <c r="C222" s="269"/>
      <c r="D222" s="269"/>
      <c r="F222" s="269"/>
      <c r="G222" s="268" t="s">
        <v>86</v>
      </c>
      <c r="H222" s="268"/>
      <c r="I222" s="746" t="s">
        <v>1195</v>
      </c>
      <c r="J222" s="318"/>
      <c r="K222" s="318"/>
      <c r="L222" s="318"/>
      <c r="M222" s="318"/>
      <c r="N222" s="318"/>
      <c r="O222" s="673"/>
      <c r="P222" s="673"/>
      <c r="Q222" s="673"/>
      <c r="R222" s="673"/>
      <c r="S222" s="673"/>
      <c r="T222" s="673"/>
      <c r="U222" s="673"/>
      <c r="V222" s="673"/>
      <c r="W222" s="673"/>
      <c r="X222" s="673"/>
      <c r="Y222" s="673"/>
      <c r="Z222" s="673"/>
      <c r="AA222" s="673"/>
      <c r="AB222" s="673"/>
      <c r="AC222" s="673"/>
      <c r="AD222" s="673"/>
      <c r="AE222" s="673"/>
      <c r="AF222" s="673"/>
      <c r="AG222" s="673"/>
      <c r="AH222" s="673"/>
      <c r="AI222" s="673"/>
      <c r="AJ222" s="673"/>
      <c r="AK222" s="673"/>
      <c r="AL222" s="673"/>
      <c r="AM222" s="673"/>
      <c r="AN222" s="673"/>
      <c r="AO222" s="318"/>
      <c r="AP222" s="318"/>
      <c r="AQ222" s="318"/>
      <c r="AR222" s="318"/>
      <c r="AS222" s="318"/>
      <c r="AT222" s="318"/>
    </row>
    <row r="223" spans="1:46" s="120" customFormat="1" ht="14.1" customHeight="1" x14ac:dyDescent="0.25">
      <c r="A223" s="277" t="s">
        <v>5</v>
      </c>
      <c r="B223" s="269"/>
      <c r="C223" s="269"/>
      <c r="D223" s="269"/>
      <c r="F223" s="269"/>
      <c r="G223" s="268" t="s">
        <v>87</v>
      </c>
      <c r="H223" s="268"/>
      <c r="I223" s="746" t="s">
        <v>1196</v>
      </c>
      <c r="J223" s="318"/>
      <c r="K223" s="318"/>
      <c r="L223" s="318"/>
      <c r="M223" s="318"/>
      <c r="N223" s="318"/>
      <c r="O223" s="673"/>
      <c r="P223" s="673"/>
      <c r="Q223" s="673"/>
      <c r="R223" s="673"/>
      <c r="S223" s="673"/>
      <c r="T223" s="673"/>
      <c r="U223" s="673"/>
      <c r="V223" s="673"/>
      <c r="W223" s="673"/>
      <c r="X223" s="673"/>
      <c r="Y223" s="673"/>
      <c r="Z223" s="673"/>
      <c r="AA223" s="673"/>
      <c r="AB223" s="673"/>
      <c r="AC223" s="673"/>
      <c r="AD223" s="673"/>
      <c r="AE223" s="673"/>
      <c r="AF223" s="673"/>
      <c r="AG223" s="673"/>
      <c r="AH223" s="673"/>
      <c r="AI223" s="673"/>
      <c r="AJ223" s="673"/>
      <c r="AK223" s="673"/>
      <c r="AL223" s="673"/>
      <c r="AM223" s="673"/>
      <c r="AN223" s="673"/>
      <c r="AO223" s="318"/>
      <c r="AP223" s="318"/>
      <c r="AQ223" s="318"/>
      <c r="AR223" s="318"/>
      <c r="AS223" s="318"/>
      <c r="AT223" s="318"/>
    </row>
    <row r="224" spans="1:46" s="120" customFormat="1" ht="14.1" customHeight="1" x14ac:dyDescent="0.25">
      <c r="A224" s="269"/>
      <c r="B224" s="269"/>
      <c r="C224" s="269"/>
      <c r="D224" s="269"/>
      <c r="F224" s="269"/>
      <c r="G224" s="268"/>
      <c r="H224" s="268"/>
      <c r="I224" s="292"/>
      <c r="J224" s="312"/>
      <c r="K224" s="312"/>
      <c r="L224" s="312"/>
      <c r="M224" s="312"/>
      <c r="N224" s="312"/>
      <c r="O224" s="312"/>
      <c r="P224" s="312"/>
      <c r="Q224" s="312"/>
      <c r="R224" s="312"/>
      <c r="S224" s="312"/>
      <c r="T224" s="312"/>
      <c r="U224" s="312"/>
      <c r="V224" s="312"/>
      <c r="W224" s="312"/>
      <c r="X224" s="312"/>
      <c r="Y224" s="312"/>
      <c r="Z224" s="312"/>
      <c r="AA224" s="312"/>
      <c r="AB224" s="312"/>
      <c r="AC224" s="312"/>
      <c r="AD224" s="312"/>
      <c r="AE224" s="312"/>
      <c r="AF224" s="312"/>
      <c r="AG224" s="312"/>
      <c r="AH224" s="312"/>
      <c r="AI224" s="312"/>
      <c r="AJ224" s="312"/>
      <c r="AK224" s="312"/>
      <c r="AL224" s="312"/>
      <c r="AM224" s="312"/>
      <c r="AN224" s="312"/>
      <c r="AO224" s="312"/>
      <c r="AP224" s="312"/>
      <c r="AQ224" s="312"/>
      <c r="AR224" s="312"/>
      <c r="AS224" s="312"/>
      <c r="AT224" s="312"/>
    </row>
    <row r="225" spans="1:46" s="120" customFormat="1" ht="14.1" customHeight="1" x14ac:dyDescent="0.25">
      <c r="A225" s="278" t="s">
        <v>544</v>
      </c>
      <c r="B225" s="267"/>
      <c r="C225" s="267"/>
      <c r="D225" s="282" t="s">
        <v>914</v>
      </c>
      <c r="E225" s="283"/>
      <c r="F225" s="283"/>
      <c r="G225" s="283"/>
      <c r="H225" s="283"/>
      <c r="I225" s="294" t="s">
        <v>1081</v>
      </c>
      <c r="J225" s="313">
        <f t="shared" ref="J225:AJ225" si="64">J226+J233</f>
        <v>0</v>
      </c>
      <c r="K225" s="313">
        <f t="shared" si="64"/>
        <v>0</v>
      </c>
      <c r="L225" s="313">
        <f t="shared" si="64"/>
        <v>0</v>
      </c>
      <c r="M225" s="313">
        <f t="shared" si="64"/>
        <v>0</v>
      </c>
      <c r="N225" s="313">
        <f t="shared" si="64"/>
        <v>0</v>
      </c>
      <c r="O225" s="313">
        <f t="shared" si="64"/>
        <v>15666.406519742468</v>
      </c>
      <c r="P225" s="313">
        <f t="shared" si="64"/>
        <v>15247.043261407662</v>
      </c>
      <c r="Q225" s="313">
        <f t="shared" si="64"/>
        <v>15337.252681324197</v>
      </c>
      <c r="R225" s="313">
        <f t="shared" si="64"/>
        <v>15421.966721375595</v>
      </c>
      <c r="S225" s="313">
        <f t="shared" si="64"/>
        <v>15616.884774461005</v>
      </c>
      <c r="T225" s="313">
        <f t="shared" si="64"/>
        <v>15127.548714621576</v>
      </c>
      <c r="U225" s="313">
        <f t="shared" si="64"/>
        <v>16133.92583577673</v>
      </c>
      <c r="V225" s="313">
        <f t="shared" si="64"/>
        <v>16380.08426512342</v>
      </c>
      <c r="W225" s="313">
        <f t="shared" si="64"/>
        <v>16860.593161207304</v>
      </c>
      <c r="X225" s="313">
        <f t="shared" si="64"/>
        <v>16553.102974572961</v>
      </c>
      <c r="Y225" s="313">
        <f t="shared" si="64"/>
        <v>16414.87269072717</v>
      </c>
      <c r="Z225" s="313">
        <f t="shared" si="64"/>
        <v>16347.916186242124</v>
      </c>
      <c r="AA225" s="313">
        <f t="shared" si="64"/>
        <v>17392.202851779672</v>
      </c>
      <c r="AB225" s="313">
        <f t="shared" si="64"/>
        <v>17364.022188838833</v>
      </c>
      <c r="AC225" s="313">
        <f t="shared" si="64"/>
        <v>17849.172326312393</v>
      </c>
      <c r="AD225" s="313">
        <f t="shared" si="64"/>
        <v>16195.338447795688</v>
      </c>
      <c r="AE225" s="313">
        <f t="shared" si="64"/>
        <v>16555.924568524832</v>
      </c>
      <c r="AF225" s="313">
        <f t="shared" si="64"/>
        <v>16097.080041505509</v>
      </c>
      <c r="AG225" s="313">
        <f t="shared" si="64"/>
        <v>15924.802453931256</v>
      </c>
      <c r="AH225" s="313">
        <f t="shared" si="64"/>
        <v>15886.848247290898</v>
      </c>
      <c r="AI225" s="313">
        <f t="shared" si="64"/>
        <v>16048.14611522928</v>
      </c>
      <c r="AJ225" s="313">
        <f t="shared" si="64"/>
        <v>16408.688682100663</v>
      </c>
      <c r="AK225" s="313">
        <f t="shared" ref="AK225:AP225" si="65">AK226+AK233</f>
        <v>15952.207947561035</v>
      </c>
      <c r="AL225" s="313">
        <f t="shared" si="65"/>
        <v>15973.991264836859</v>
      </c>
      <c r="AM225" s="313">
        <f t="shared" si="65"/>
        <v>16118.426047908157</v>
      </c>
      <c r="AN225" s="313">
        <f t="shared" si="65"/>
        <v>16046.497350402093</v>
      </c>
      <c r="AO225" s="313">
        <f t="shared" si="65"/>
        <v>16185.497301994203</v>
      </c>
      <c r="AP225" s="313">
        <f t="shared" si="65"/>
        <v>16068.625197723932</v>
      </c>
      <c r="AQ225" s="313">
        <f t="shared" ref="AQ225:AR225" si="66">AQ226+AQ233</f>
        <v>16093.028727167373</v>
      </c>
      <c r="AR225" s="313">
        <f t="shared" si="66"/>
        <v>15503.140116283268</v>
      </c>
      <c r="AS225" s="313">
        <f t="shared" ref="AS225:AT225" si="67">AS226+AS233</f>
        <v>15869.657277922463</v>
      </c>
      <c r="AT225" s="313">
        <f t="shared" si="67"/>
        <v>15824.254815849683</v>
      </c>
    </row>
    <row r="226" spans="1:46" s="2" customFormat="1" ht="14.1" customHeight="1" x14ac:dyDescent="0.25">
      <c r="A226" s="264" t="s">
        <v>545</v>
      </c>
      <c r="B226" s="264"/>
      <c r="C226" s="264"/>
      <c r="E226" s="284" t="s">
        <v>915</v>
      </c>
      <c r="I226" s="297"/>
      <c r="J226" s="330">
        <f>J227+J228</f>
        <v>0</v>
      </c>
      <c r="K226" s="330">
        <f t="shared" ref="K226:AJ226" si="68">K227+K228</f>
        <v>0</v>
      </c>
      <c r="L226" s="330">
        <f t="shared" si="68"/>
        <v>0</v>
      </c>
      <c r="M226" s="330">
        <f t="shared" si="68"/>
        <v>0</v>
      </c>
      <c r="N226" s="330">
        <f t="shared" si="68"/>
        <v>0</v>
      </c>
      <c r="O226" s="330">
        <f t="shared" si="68"/>
        <v>3265.5984336210895</v>
      </c>
      <c r="P226" s="330">
        <f t="shared" si="68"/>
        <v>2857.6339968279117</v>
      </c>
      <c r="Q226" s="330">
        <f t="shared" si="68"/>
        <v>2840.801080131886</v>
      </c>
      <c r="R226" s="330">
        <f t="shared" si="68"/>
        <v>2817.4598515182206</v>
      </c>
      <c r="S226" s="330">
        <f t="shared" si="68"/>
        <v>2754.363014806484</v>
      </c>
      <c r="T226" s="330">
        <f t="shared" si="68"/>
        <v>2510.206983562126</v>
      </c>
      <c r="U226" s="330">
        <f t="shared" si="68"/>
        <v>3278.5779826369749</v>
      </c>
      <c r="V226" s="330">
        <f t="shared" si="68"/>
        <v>3555.4347899998675</v>
      </c>
      <c r="W226" s="330">
        <f t="shared" si="68"/>
        <v>3999.0707083883408</v>
      </c>
      <c r="X226" s="330">
        <f t="shared" si="68"/>
        <v>3561.0873346018843</v>
      </c>
      <c r="Y226" s="330">
        <f t="shared" si="68"/>
        <v>3350.8415074126333</v>
      </c>
      <c r="Z226" s="330">
        <f t="shared" si="68"/>
        <v>3325.1383682072765</v>
      </c>
      <c r="AA226" s="330">
        <f t="shared" si="68"/>
        <v>4150.8888810121143</v>
      </c>
      <c r="AB226" s="330">
        <f t="shared" si="68"/>
        <v>4020.6212591450403</v>
      </c>
      <c r="AC226" s="330">
        <f t="shared" si="68"/>
        <v>4582.5645795264509</v>
      </c>
      <c r="AD226" s="330">
        <f t="shared" si="68"/>
        <v>3329.9402669373558</v>
      </c>
      <c r="AE226" s="330">
        <f t="shared" si="68"/>
        <v>3820.0793516169792</v>
      </c>
      <c r="AF226" s="330">
        <f t="shared" si="68"/>
        <v>3337.7428157937838</v>
      </c>
      <c r="AG226" s="330">
        <f t="shared" si="68"/>
        <v>2934.9877195340555</v>
      </c>
      <c r="AH226" s="330">
        <f t="shared" si="68"/>
        <v>2826.7252747258913</v>
      </c>
      <c r="AI226" s="330">
        <f t="shared" si="68"/>
        <v>2829.1624979268604</v>
      </c>
      <c r="AJ226" s="330">
        <f t="shared" si="68"/>
        <v>2901.3112882775422</v>
      </c>
      <c r="AK226" s="330">
        <f t="shared" ref="AK226:AP226" si="69">AK227+AK228</f>
        <v>2488.2869217189382</v>
      </c>
      <c r="AL226" s="330">
        <f t="shared" si="69"/>
        <v>2536.4364311768845</v>
      </c>
      <c r="AM226" s="330">
        <f t="shared" si="69"/>
        <v>2575.3365437309185</v>
      </c>
      <c r="AN226" s="330">
        <f t="shared" si="69"/>
        <v>2739.3527946451186</v>
      </c>
      <c r="AO226" s="330">
        <f t="shared" si="69"/>
        <v>2940.8452284664236</v>
      </c>
      <c r="AP226" s="330">
        <f t="shared" si="69"/>
        <v>2747.765370477242</v>
      </c>
      <c r="AQ226" s="330">
        <f t="shared" ref="AQ226:AR226" si="70">AQ227+AQ228</f>
        <v>2951.7370949018118</v>
      </c>
      <c r="AR226" s="330">
        <f t="shared" si="70"/>
        <v>2475.9029096160975</v>
      </c>
      <c r="AS226" s="330">
        <f t="shared" ref="AS226:AT226" si="71">AS227+AS228</f>
        <v>2839.6719765620001</v>
      </c>
      <c r="AT226" s="330">
        <f t="shared" si="71"/>
        <v>2757.0738635233001</v>
      </c>
    </row>
    <row r="227" spans="1:46" s="2" customFormat="1" ht="14.1" customHeight="1" x14ac:dyDescent="0.25">
      <c r="A227" s="284" t="s">
        <v>546</v>
      </c>
      <c r="B227" s="284"/>
      <c r="C227" s="284"/>
      <c r="D227" s="284"/>
      <c r="F227" s="284" t="s">
        <v>916</v>
      </c>
      <c r="I227" s="297"/>
      <c r="J227" s="318">
        <v>0</v>
      </c>
      <c r="K227" s="318">
        <v>0</v>
      </c>
      <c r="L227" s="318">
        <v>0</v>
      </c>
      <c r="M227" s="318">
        <v>0</v>
      </c>
      <c r="N227" s="318">
        <v>0</v>
      </c>
      <c r="O227" s="318">
        <v>0</v>
      </c>
      <c r="P227" s="318">
        <v>0</v>
      </c>
      <c r="Q227" s="318">
        <v>0</v>
      </c>
      <c r="R227" s="318">
        <v>0</v>
      </c>
      <c r="S227" s="318">
        <v>0</v>
      </c>
      <c r="T227" s="318">
        <v>0</v>
      </c>
      <c r="U227" s="318">
        <v>0</v>
      </c>
      <c r="V227" s="318">
        <v>0</v>
      </c>
      <c r="W227" s="318">
        <v>0</v>
      </c>
      <c r="X227" s="318">
        <v>0</v>
      </c>
      <c r="Y227" s="318">
        <v>0</v>
      </c>
      <c r="Z227" s="318">
        <v>0</v>
      </c>
      <c r="AA227" s="318">
        <v>0</v>
      </c>
      <c r="AB227" s="318">
        <v>0</v>
      </c>
      <c r="AC227" s="318">
        <v>0</v>
      </c>
      <c r="AD227" s="318">
        <v>0</v>
      </c>
      <c r="AE227" s="318">
        <v>0</v>
      </c>
      <c r="AF227" s="318">
        <v>0</v>
      </c>
      <c r="AG227" s="318">
        <v>0</v>
      </c>
      <c r="AH227" s="318">
        <v>0</v>
      </c>
      <c r="AI227" s="318">
        <v>0</v>
      </c>
      <c r="AJ227" s="318">
        <v>0</v>
      </c>
      <c r="AK227" s="318">
        <v>0</v>
      </c>
      <c r="AL227" s="318">
        <v>0</v>
      </c>
      <c r="AM227" s="318">
        <v>0</v>
      </c>
      <c r="AN227" s="318">
        <v>0</v>
      </c>
      <c r="AO227" s="318">
        <v>0</v>
      </c>
      <c r="AP227" s="318">
        <v>0</v>
      </c>
      <c r="AQ227" s="318">
        <v>0</v>
      </c>
      <c r="AR227" s="318">
        <v>0</v>
      </c>
      <c r="AS227" s="318">
        <v>0</v>
      </c>
      <c r="AT227" s="318">
        <v>1</v>
      </c>
    </row>
    <row r="228" spans="1:46" s="2" customFormat="1" ht="14.1" customHeight="1" x14ac:dyDescent="0.25">
      <c r="A228" s="284" t="s">
        <v>547</v>
      </c>
      <c r="B228" s="284"/>
      <c r="C228" s="284"/>
      <c r="D228" s="284"/>
      <c r="F228" s="284" t="s">
        <v>917</v>
      </c>
      <c r="I228" s="297"/>
      <c r="J228" s="330">
        <f>SUM(J229:J232)</f>
        <v>0</v>
      </c>
      <c r="K228" s="330">
        <f t="shared" ref="K228:AJ228" si="72">SUM(K229:K232)</f>
        <v>0</v>
      </c>
      <c r="L228" s="330">
        <f t="shared" si="72"/>
        <v>0</v>
      </c>
      <c r="M228" s="330">
        <f t="shared" si="72"/>
        <v>0</v>
      </c>
      <c r="N228" s="330">
        <f t="shared" si="72"/>
        <v>0</v>
      </c>
      <c r="O228" s="330">
        <f t="shared" si="72"/>
        <v>3265.5984336210895</v>
      </c>
      <c r="P228" s="330">
        <f t="shared" si="72"/>
        <v>2857.6339968279117</v>
      </c>
      <c r="Q228" s="330">
        <f t="shared" si="72"/>
        <v>2840.801080131886</v>
      </c>
      <c r="R228" s="330">
        <f t="shared" si="72"/>
        <v>2817.4598515182206</v>
      </c>
      <c r="S228" s="330">
        <f t="shared" si="72"/>
        <v>2754.363014806484</v>
      </c>
      <c r="T228" s="330">
        <f t="shared" si="72"/>
        <v>2510.206983562126</v>
      </c>
      <c r="U228" s="330">
        <f t="shared" si="72"/>
        <v>3278.5779826369749</v>
      </c>
      <c r="V228" s="330">
        <f t="shared" si="72"/>
        <v>3555.4347899998675</v>
      </c>
      <c r="W228" s="330">
        <f t="shared" si="72"/>
        <v>3999.0707083883408</v>
      </c>
      <c r="X228" s="330">
        <f t="shared" si="72"/>
        <v>3561.0873346018843</v>
      </c>
      <c r="Y228" s="330">
        <f t="shared" si="72"/>
        <v>3350.8415074126333</v>
      </c>
      <c r="Z228" s="330">
        <f t="shared" si="72"/>
        <v>3325.1383682072765</v>
      </c>
      <c r="AA228" s="330">
        <f t="shared" si="72"/>
        <v>4150.8888810121143</v>
      </c>
      <c r="AB228" s="330">
        <f t="shared" si="72"/>
        <v>4020.6212591450403</v>
      </c>
      <c r="AC228" s="330">
        <f t="shared" si="72"/>
        <v>4582.5645795264509</v>
      </c>
      <c r="AD228" s="330">
        <f t="shared" si="72"/>
        <v>3329.9402669373558</v>
      </c>
      <c r="AE228" s="330">
        <f t="shared" si="72"/>
        <v>3820.0793516169792</v>
      </c>
      <c r="AF228" s="330">
        <f t="shared" si="72"/>
        <v>3337.7428157937838</v>
      </c>
      <c r="AG228" s="330">
        <f t="shared" si="72"/>
        <v>2934.9877195340555</v>
      </c>
      <c r="AH228" s="330">
        <f t="shared" si="72"/>
        <v>2826.7252747258913</v>
      </c>
      <c r="AI228" s="330">
        <f t="shared" si="72"/>
        <v>2829.1624979268604</v>
      </c>
      <c r="AJ228" s="330">
        <f t="shared" si="72"/>
        <v>2901.3112882775422</v>
      </c>
      <c r="AK228" s="330">
        <f t="shared" ref="AK228:AP228" si="73">SUM(AK229:AK232)</f>
        <v>2488.2869217189382</v>
      </c>
      <c r="AL228" s="330">
        <f t="shared" si="73"/>
        <v>2536.4364311768845</v>
      </c>
      <c r="AM228" s="330">
        <f t="shared" si="73"/>
        <v>2575.3365437309185</v>
      </c>
      <c r="AN228" s="330">
        <f t="shared" si="73"/>
        <v>2739.3527946451186</v>
      </c>
      <c r="AO228" s="330">
        <f t="shared" si="73"/>
        <v>2940.8452284664236</v>
      </c>
      <c r="AP228" s="330">
        <f t="shared" si="73"/>
        <v>2747.765370477242</v>
      </c>
      <c r="AQ228" s="330">
        <f t="shared" ref="AQ228:AR228" si="74">SUM(AQ229:AQ232)</f>
        <v>2951.7370949018118</v>
      </c>
      <c r="AR228" s="330">
        <f t="shared" si="74"/>
        <v>2475.9029096160975</v>
      </c>
      <c r="AS228" s="330">
        <f t="shared" ref="AS228:AT228" si="75">SUM(AS229:AS232)</f>
        <v>2839.6719765620001</v>
      </c>
      <c r="AT228" s="330">
        <f t="shared" si="75"/>
        <v>2756.0738635233001</v>
      </c>
    </row>
    <row r="229" spans="1:46" s="2" customFormat="1" ht="14.1" customHeight="1" x14ac:dyDescent="0.25">
      <c r="A229" s="285" t="s">
        <v>6</v>
      </c>
      <c r="B229" s="284"/>
      <c r="C229" s="284"/>
      <c r="D229" s="284"/>
      <c r="E229" s="284"/>
      <c r="F229" s="284"/>
      <c r="G229" s="121" t="s">
        <v>1198</v>
      </c>
      <c r="H229" s="121"/>
      <c r="I229" s="294" t="s">
        <v>1197</v>
      </c>
      <c r="J229" s="331"/>
      <c r="K229" s="331"/>
      <c r="L229" s="331"/>
      <c r="M229" s="331"/>
      <c r="N229" s="331"/>
      <c r="O229" s="673">
        <v>2455.1997712865095</v>
      </c>
      <c r="P229" s="673">
        <v>2062.5702030720149</v>
      </c>
      <c r="Q229" s="673">
        <v>2058.0935382316479</v>
      </c>
      <c r="R229" s="673">
        <v>2002.9524867005355</v>
      </c>
      <c r="S229" s="673">
        <v>1902.2430954024205</v>
      </c>
      <c r="T229" s="673">
        <v>1669.4747580007227</v>
      </c>
      <c r="U229" s="673">
        <v>2593.7660618390178</v>
      </c>
      <c r="V229" s="673">
        <v>2500.0171366940413</v>
      </c>
      <c r="W229" s="673">
        <v>2902.8706888642519</v>
      </c>
      <c r="X229" s="673">
        <v>2595.4069418894114</v>
      </c>
      <c r="Y229" s="673">
        <v>2471.1389983850904</v>
      </c>
      <c r="Z229" s="673">
        <v>2483.8045610465238</v>
      </c>
      <c r="AA229" s="673">
        <v>2892.315819965148</v>
      </c>
      <c r="AB229" s="673">
        <v>2784.5615983791622</v>
      </c>
      <c r="AC229" s="673">
        <v>3077.1349420128554</v>
      </c>
      <c r="AD229" s="673">
        <v>2414.8622375279656</v>
      </c>
      <c r="AE229" s="673">
        <v>2436.7098602633864</v>
      </c>
      <c r="AF229" s="673">
        <v>2540.9165386497839</v>
      </c>
      <c r="AG229" s="673">
        <v>2061.020534441971</v>
      </c>
      <c r="AH229" s="673">
        <v>2009.6660492999265</v>
      </c>
      <c r="AI229" s="673">
        <v>2069.8120790602579</v>
      </c>
      <c r="AJ229" s="673">
        <v>2189.5165691327684</v>
      </c>
      <c r="AK229" s="673">
        <v>1788.1573939097991</v>
      </c>
      <c r="AL229" s="673">
        <v>1822.6378047912276</v>
      </c>
      <c r="AM229" s="673">
        <v>1949.8996917149386</v>
      </c>
      <c r="AN229" s="673">
        <v>2061.2844909243727</v>
      </c>
      <c r="AO229" s="332">
        <v>2216.7164317135007</v>
      </c>
      <c r="AP229" s="332">
        <v>2000.1970215785243</v>
      </c>
      <c r="AQ229" s="332">
        <v>2235.2815253929657</v>
      </c>
      <c r="AR229" s="332">
        <v>1790.108120245754</v>
      </c>
      <c r="AS229" s="332">
        <v>1965.7093726393114</v>
      </c>
      <c r="AT229" s="332">
        <v>1958.0988738342912</v>
      </c>
    </row>
    <row r="230" spans="1:46" s="2" customFormat="1" ht="14.1" customHeight="1" x14ac:dyDescent="0.25">
      <c r="A230" s="285" t="s">
        <v>7</v>
      </c>
      <c r="B230" s="284"/>
      <c r="C230" s="284"/>
      <c r="D230" s="284"/>
      <c r="E230" s="284"/>
      <c r="F230" s="284"/>
      <c r="G230" s="121" t="s">
        <v>1185</v>
      </c>
      <c r="H230" s="121"/>
      <c r="I230" s="294" t="s">
        <v>1186</v>
      </c>
      <c r="J230" s="331"/>
      <c r="K230" s="331"/>
      <c r="L230" s="331"/>
      <c r="M230" s="331"/>
      <c r="N230" s="331"/>
      <c r="O230" s="673">
        <v>278.43786056655</v>
      </c>
      <c r="P230" s="673">
        <v>264.63639562317002</v>
      </c>
      <c r="Q230" s="673">
        <v>247.66831898928001</v>
      </c>
      <c r="R230" s="673">
        <v>275.68005076124996</v>
      </c>
      <c r="S230" s="673">
        <v>274.67613047006995</v>
      </c>
      <c r="T230" s="673">
        <v>263.54540830500002</v>
      </c>
      <c r="U230" s="673">
        <v>107.22436071291</v>
      </c>
      <c r="V230" s="673">
        <v>467.58451851279</v>
      </c>
      <c r="W230" s="673">
        <v>505.1984554224</v>
      </c>
      <c r="X230" s="673">
        <v>368.95214247300004</v>
      </c>
      <c r="Y230" s="673">
        <v>270.58536961200002</v>
      </c>
      <c r="Z230" s="673">
        <v>234.21473461799999</v>
      </c>
      <c r="AA230" s="673">
        <v>655.27128778500003</v>
      </c>
      <c r="AB230" s="673">
        <v>626.8442576220001</v>
      </c>
      <c r="AC230" s="673">
        <v>909.8381602889998</v>
      </c>
      <c r="AD230" s="673">
        <v>326.88110683799999</v>
      </c>
      <c r="AE230" s="673">
        <v>804.78377326799978</v>
      </c>
      <c r="AF230" s="673">
        <v>205.52599947600001</v>
      </c>
      <c r="AG230" s="673">
        <v>300.52739758500013</v>
      </c>
      <c r="AH230" s="673">
        <v>238.14127299600003</v>
      </c>
      <c r="AI230" s="673">
        <v>193.34081879999997</v>
      </c>
      <c r="AJ230" s="673">
        <v>193.34081879999997</v>
      </c>
      <c r="AK230" s="673">
        <v>194.29260499800003</v>
      </c>
      <c r="AL230" s="673">
        <v>226.64825334900002</v>
      </c>
      <c r="AM230" s="673">
        <v>147.30694804175357</v>
      </c>
      <c r="AN230" s="673">
        <v>207.2776861212806</v>
      </c>
      <c r="AO230" s="332">
        <v>266.09915468735733</v>
      </c>
      <c r="AP230" s="332">
        <v>300.71825049058759</v>
      </c>
      <c r="AQ230" s="332">
        <v>276.03071236589835</v>
      </c>
      <c r="AR230" s="332">
        <v>256.65627051460308</v>
      </c>
      <c r="AS230" s="332">
        <v>442.7584565025798</v>
      </c>
      <c r="AT230" s="332">
        <v>360.15853250915552</v>
      </c>
    </row>
    <row r="231" spans="1:46" s="2" customFormat="1" ht="14.1" customHeight="1" x14ac:dyDescent="0.25">
      <c r="A231" s="285" t="s">
        <v>8</v>
      </c>
      <c r="B231" s="284"/>
      <c r="C231" s="284"/>
      <c r="D231" s="284"/>
      <c r="E231" s="284"/>
      <c r="F231" s="284"/>
      <c r="G231" s="121" t="s">
        <v>1189</v>
      </c>
      <c r="H231" s="121"/>
      <c r="I231" s="294" t="s">
        <v>1187</v>
      </c>
      <c r="J231" s="331"/>
      <c r="K231" s="331"/>
      <c r="L231" s="331"/>
      <c r="M231" s="331"/>
      <c r="N231" s="331"/>
      <c r="O231" s="673">
        <v>531.96080176802957</v>
      </c>
      <c r="P231" s="673">
        <v>530.42739813272681</v>
      </c>
      <c r="Q231" s="673">
        <v>535.03922291095819</v>
      </c>
      <c r="R231" s="673">
        <v>538.8273140564354</v>
      </c>
      <c r="S231" s="673">
        <v>577.44378893399312</v>
      </c>
      <c r="T231" s="673">
        <v>577.18681725640317</v>
      </c>
      <c r="U231" s="673">
        <v>577.58756008504736</v>
      </c>
      <c r="V231" s="673">
        <v>587.83313479303638</v>
      </c>
      <c r="W231" s="673">
        <v>591.00156410168881</v>
      </c>
      <c r="X231" s="673">
        <v>596.7282502394728</v>
      </c>
      <c r="Y231" s="673">
        <v>609.1171394155424</v>
      </c>
      <c r="Z231" s="673">
        <v>607.11907254275263</v>
      </c>
      <c r="AA231" s="673">
        <v>603.30177326196645</v>
      </c>
      <c r="AB231" s="673">
        <v>609.21540314387789</v>
      </c>
      <c r="AC231" s="673">
        <v>595.59147722459579</v>
      </c>
      <c r="AD231" s="673">
        <v>588.19692257139025</v>
      </c>
      <c r="AE231" s="673">
        <v>578.58571808559316</v>
      </c>
      <c r="AF231" s="673">
        <v>591.30027766800026</v>
      </c>
      <c r="AG231" s="673">
        <v>573.43978750708459</v>
      </c>
      <c r="AH231" s="673">
        <v>578.91795242996466</v>
      </c>
      <c r="AI231" s="673">
        <v>566.00960006660262</v>
      </c>
      <c r="AJ231" s="673">
        <v>518.45390034477384</v>
      </c>
      <c r="AK231" s="673">
        <v>505.83692281113895</v>
      </c>
      <c r="AL231" s="673">
        <v>487.1503730366573</v>
      </c>
      <c r="AM231" s="673">
        <v>478.12990397422624</v>
      </c>
      <c r="AN231" s="673">
        <v>470.79061759946535</v>
      </c>
      <c r="AO231" s="332">
        <v>458.02964206556533</v>
      </c>
      <c r="AP231" s="332">
        <v>446.85009840813041</v>
      </c>
      <c r="AQ231" s="332">
        <v>440.42485714294753</v>
      </c>
      <c r="AR231" s="332">
        <v>429.13851885574036</v>
      </c>
      <c r="AS231" s="332">
        <v>431.20414742010854</v>
      </c>
      <c r="AT231" s="332">
        <v>437.81645717985327</v>
      </c>
    </row>
    <row r="232" spans="1:46" s="2" customFormat="1" ht="14.1" customHeight="1" x14ac:dyDescent="0.25">
      <c r="A232" s="285" t="s">
        <v>45</v>
      </c>
      <c r="B232" s="284"/>
      <c r="C232" s="284"/>
      <c r="D232" s="284"/>
      <c r="E232" s="284"/>
      <c r="F232" s="284"/>
      <c r="G232" s="121" t="s">
        <v>1199</v>
      </c>
      <c r="H232" s="121"/>
      <c r="I232" s="746" t="s">
        <v>1188</v>
      </c>
      <c r="J232" s="331"/>
      <c r="K232" s="331"/>
      <c r="L232" s="331"/>
      <c r="M232" s="331"/>
      <c r="N232" s="331"/>
      <c r="O232" s="673"/>
      <c r="P232" s="673"/>
      <c r="Q232" s="673"/>
      <c r="R232" s="673"/>
      <c r="S232" s="673"/>
      <c r="T232" s="673"/>
      <c r="U232" s="673"/>
      <c r="V232" s="673"/>
      <c r="W232" s="673"/>
      <c r="X232" s="673"/>
      <c r="Y232" s="673"/>
      <c r="Z232" s="673"/>
      <c r="AA232" s="673"/>
      <c r="AB232" s="673"/>
      <c r="AC232" s="673"/>
      <c r="AD232" s="673"/>
      <c r="AE232" s="673"/>
      <c r="AF232" s="673"/>
      <c r="AG232" s="673"/>
      <c r="AH232" s="673"/>
      <c r="AI232" s="673"/>
      <c r="AJ232" s="673"/>
      <c r="AK232" s="673"/>
      <c r="AL232" s="673"/>
      <c r="AM232" s="673"/>
      <c r="AN232" s="673"/>
      <c r="AO232" s="332"/>
      <c r="AP232" s="332"/>
      <c r="AQ232" s="332"/>
      <c r="AR232" s="332"/>
      <c r="AS232" s="332"/>
      <c r="AT232" s="332"/>
    </row>
    <row r="233" spans="1:46" s="2" customFormat="1" ht="14.1" customHeight="1" x14ac:dyDescent="0.25">
      <c r="A233" s="286" t="s">
        <v>548</v>
      </c>
      <c r="B233" s="286"/>
      <c r="C233" s="286"/>
      <c r="E233" s="286" t="s">
        <v>918</v>
      </c>
      <c r="F233" s="286"/>
      <c r="G233" s="287"/>
      <c r="H233" s="287"/>
      <c r="I233" s="292"/>
      <c r="J233" s="330">
        <f>J234+J235</f>
        <v>0</v>
      </c>
      <c r="K233" s="330">
        <f t="shared" ref="K233:AJ233" si="76">K234+K235</f>
        <v>0</v>
      </c>
      <c r="L233" s="330">
        <f t="shared" si="76"/>
        <v>0</v>
      </c>
      <c r="M233" s="330">
        <f t="shared" si="76"/>
        <v>0</v>
      </c>
      <c r="N233" s="330">
        <f t="shared" si="76"/>
        <v>0</v>
      </c>
      <c r="O233" s="330">
        <f t="shared" si="76"/>
        <v>12400.808086121378</v>
      </c>
      <c r="P233" s="330">
        <f t="shared" si="76"/>
        <v>12389.40926457975</v>
      </c>
      <c r="Q233" s="330">
        <f t="shared" si="76"/>
        <v>12496.451601192312</v>
      </c>
      <c r="R233" s="330">
        <f t="shared" si="76"/>
        <v>12604.506869857374</v>
      </c>
      <c r="S233" s="330">
        <f t="shared" si="76"/>
        <v>12862.521759654521</v>
      </c>
      <c r="T233" s="330">
        <f t="shared" si="76"/>
        <v>12617.34173105945</v>
      </c>
      <c r="U233" s="330">
        <f t="shared" si="76"/>
        <v>12855.347853139756</v>
      </c>
      <c r="V233" s="330">
        <f t="shared" si="76"/>
        <v>12824.649475123551</v>
      </c>
      <c r="W233" s="330">
        <f t="shared" si="76"/>
        <v>12861.522452818963</v>
      </c>
      <c r="X233" s="330">
        <f t="shared" si="76"/>
        <v>12992.015639971076</v>
      </c>
      <c r="Y233" s="330">
        <f t="shared" si="76"/>
        <v>13064.031183314539</v>
      </c>
      <c r="Z233" s="330">
        <f t="shared" si="76"/>
        <v>13022.777818034849</v>
      </c>
      <c r="AA233" s="330">
        <f t="shared" si="76"/>
        <v>13241.313970767556</v>
      </c>
      <c r="AB233" s="330">
        <f t="shared" si="76"/>
        <v>13343.400929693793</v>
      </c>
      <c r="AC233" s="330">
        <f t="shared" si="76"/>
        <v>13266.607746785943</v>
      </c>
      <c r="AD233" s="330">
        <f t="shared" si="76"/>
        <v>12865.398180858332</v>
      </c>
      <c r="AE233" s="330">
        <f t="shared" si="76"/>
        <v>12735.845216907852</v>
      </c>
      <c r="AF233" s="330">
        <f t="shared" si="76"/>
        <v>12759.337225711726</v>
      </c>
      <c r="AG233" s="330">
        <f t="shared" si="76"/>
        <v>12989.8147343972</v>
      </c>
      <c r="AH233" s="330">
        <f t="shared" si="76"/>
        <v>13060.122972565006</v>
      </c>
      <c r="AI233" s="330">
        <f t="shared" si="76"/>
        <v>13218.98361730242</v>
      </c>
      <c r="AJ233" s="330">
        <f t="shared" si="76"/>
        <v>13507.377393823121</v>
      </c>
      <c r="AK233" s="330">
        <f t="shared" ref="AK233:AP233" si="77">AK234+AK235</f>
        <v>13463.921025842097</v>
      </c>
      <c r="AL233" s="330">
        <f t="shared" si="77"/>
        <v>13437.554833659975</v>
      </c>
      <c r="AM233" s="330">
        <f t="shared" si="77"/>
        <v>13543.089504177238</v>
      </c>
      <c r="AN233" s="330">
        <f t="shared" si="77"/>
        <v>13307.144555756975</v>
      </c>
      <c r="AO233" s="330">
        <f t="shared" si="77"/>
        <v>13244.652073527779</v>
      </c>
      <c r="AP233" s="330">
        <f t="shared" si="77"/>
        <v>13320.85982724669</v>
      </c>
      <c r="AQ233" s="330">
        <f t="shared" ref="AQ233:AS233" si="78">AQ234+AQ235</f>
        <v>13141.291632265562</v>
      </c>
      <c r="AR233" s="330">
        <f t="shared" si="78"/>
        <v>13027.237206667171</v>
      </c>
      <c r="AS233" s="330">
        <f t="shared" si="78"/>
        <v>13029.985301360462</v>
      </c>
      <c r="AT233" s="330">
        <f t="shared" ref="AT233" si="79">AT234+AT235</f>
        <v>13067.180952326384</v>
      </c>
    </row>
    <row r="234" spans="1:46" s="2" customFormat="1" ht="14.1" customHeight="1" x14ac:dyDescent="0.25">
      <c r="A234" s="286" t="s">
        <v>549</v>
      </c>
      <c r="B234" s="286"/>
      <c r="C234" s="286"/>
      <c r="D234" s="286"/>
      <c r="F234" s="286" t="s">
        <v>919</v>
      </c>
      <c r="I234" s="293" t="s">
        <v>1191</v>
      </c>
      <c r="J234" s="318"/>
      <c r="K234" s="318"/>
      <c r="L234" s="318"/>
      <c r="M234" s="318"/>
      <c r="N234" s="318"/>
      <c r="O234" s="673">
        <v>3679.3524107202456</v>
      </c>
      <c r="P234" s="673">
        <v>3561.9227517746226</v>
      </c>
      <c r="Q234" s="673">
        <v>3338.2285069004215</v>
      </c>
      <c r="R234" s="673">
        <v>3385.8021610699875</v>
      </c>
      <c r="S234" s="673">
        <v>3190.9417514596189</v>
      </c>
      <c r="T234" s="673">
        <v>3126.2707876682466</v>
      </c>
      <c r="U234" s="673">
        <v>2655.7153639976959</v>
      </c>
      <c r="V234" s="673">
        <v>3030.9662759636567</v>
      </c>
      <c r="W234" s="673">
        <v>3035.4520395558484</v>
      </c>
      <c r="X234" s="673">
        <v>2515.4626698338902</v>
      </c>
      <c r="Y234" s="673">
        <v>2569.5542752234242</v>
      </c>
      <c r="Z234" s="673">
        <v>2435.601456659324</v>
      </c>
      <c r="AA234" s="673">
        <v>2826.8900041292472</v>
      </c>
      <c r="AB234" s="673">
        <v>2866.0633660555613</v>
      </c>
      <c r="AC234" s="673">
        <v>3158.557380532015</v>
      </c>
      <c r="AD234" s="673">
        <v>2596.9515472309718</v>
      </c>
      <c r="AE234" s="673">
        <v>3109.5186840684219</v>
      </c>
      <c r="AF234" s="673">
        <v>2246.5326564929719</v>
      </c>
      <c r="AG234" s="673">
        <v>2030.5059542016411</v>
      </c>
      <c r="AH234" s="673">
        <v>2241.2878713921696</v>
      </c>
      <c r="AI234" s="673">
        <v>2406.9225564664889</v>
      </c>
      <c r="AJ234" s="673">
        <v>2344.9176770430231</v>
      </c>
      <c r="AK234" s="673">
        <v>2513.6787490263337</v>
      </c>
      <c r="AL234" s="673">
        <v>2808.0981958487728</v>
      </c>
      <c r="AM234" s="673">
        <v>2765.0663219114526</v>
      </c>
      <c r="AN234" s="673">
        <v>2501.0035998854</v>
      </c>
      <c r="AO234" s="318">
        <v>2469.922148235622</v>
      </c>
      <c r="AP234" s="318">
        <v>2444.7709088695592</v>
      </c>
      <c r="AQ234" s="318">
        <v>2487.8363244240454</v>
      </c>
      <c r="AR234" s="318">
        <v>2509.5118716821753</v>
      </c>
      <c r="AS234" s="318">
        <v>2422.9367409582737</v>
      </c>
      <c r="AT234" s="318">
        <v>2433.3583404588858</v>
      </c>
    </row>
    <row r="235" spans="1:46" s="2" customFormat="1" ht="14.1" customHeight="1" x14ac:dyDescent="0.25">
      <c r="A235" s="284" t="s">
        <v>550</v>
      </c>
      <c r="B235" s="284"/>
      <c r="C235" s="284"/>
      <c r="D235" s="284"/>
      <c r="F235" s="284" t="s">
        <v>920</v>
      </c>
      <c r="I235" s="293"/>
      <c r="J235" s="330">
        <f>J236+J237</f>
        <v>0</v>
      </c>
      <c r="K235" s="330">
        <f t="shared" ref="K235:AJ235" si="80">K236+K237</f>
        <v>0</v>
      </c>
      <c r="L235" s="330">
        <f t="shared" si="80"/>
        <v>0</v>
      </c>
      <c r="M235" s="330">
        <f t="shared" si="80"/>
        <v>0</v>
      </c>
      <c r="N235" s="330">
        <f t="shared" si="80"/>
        <v>0</v>
      </c>
      <c r="O235" s="330">
        <f t="shared" si="80"/>
        <v>8721.4556754011319</v>
      </c>
      <c r="P235" s="330">
        <f t="shared" si="80"/>
        <v>8827.4865128051279</v>
      </c>
      <c r="Q235" s="330">
        <f t="shared" si="80"/>
        <v>9158.2230942918904</v>
      </c>
      <c r="R235" s="330">
        <f t="shared" si="80"/>
        <v>9218.7047087873871</v>
      </c>
      <c r="S235" s="330">
        <f t="shared" si="80"/>
        <v>9671.5800081949019</v>
      </c>
      <c r="T235" s="330">
        <f t="shared" si="80"/>
        <v>9491.0709433912034</v>
      </c>
      <c r="U235" s="330">
        <f t="shared" si="80"/>
        <v>10199.632489142059</v>
      </c>
      <c r="V235" s="330">
        <f t="shared" si="80"/>
        <v>9793.6831991598956</v>
      </c>
      <c r="W235" s="330">
        <f t="shared" si="80"/>
        <v>9826.0704132631145</v>
      </c>
      <c r="X235" s="330">
        <f t="shared" si="80"/>
        <v>10476.552970137185</v>
      </c>
      <c r="Y235" s="330">
        <f t="shared" si="80"/>
        <v>10494.476908091116</v>
      </c>
      <c r="Z235" s="330">
        <f t="shared" si="80"/>
        <v>10587.176361375525</v>
      </c>
      <c r="AA235" s="330">
        <f t="shared" si="80"/>
        <v>10414.423966638309</v>
      </c>
      <c r="AB235" s="330">
        <f t="shared" si="80"/>
        <v>10477.337563638232</v>
      </c>
      <c r="AC235" s="330">
        <f t="shared" si="80"/>
        <v>10108.050366253929</v>
      </c>
      <c r="AD235" s="330">
        <f t="shared" si="80"/>
        <v>10268.44663362736</v>
      </c>
      <c r="AE235" s="330">
        <f t="shared" si="80"/>
        <v>9626.32653283943</v>
      </c>
      <c r="AF235" s="330">
        <f t="shared" si="80"/>
        <v>10512.804569218755</v>
      </c>
      <c r="AG235" s="330">
        <f t="shared" si="80"/>
        <v>10959.308780195559</v>
      </c>
      <c r="AH235" s="330">
        <f t="shared" si="80"/>
        <v>10818.835101172837</v>
      </c>
      <c r="AI235" s="330">
        <f t="shared" si="80"/>
        <v>10812.061060835931</v>
      </c>
      <c r="AJ235" s="330">
        <f t="shared" si="80"/>
        <v>11162.459716780097</v>
      </c>
      <c r="AK235" s="330">
        <f t="shared" ref="AK235:AP235" si="81">AK236+AK237</f>
        <v>10950.242276815763</v>
      </c>
      <c r="AL235" s="330">
        <f t="shared" si="81"/>
        <v>10629.456637811201</v>
      </c>
      <c r="AM235" s="330">
        <f t="shared" si="81"/>
        <v>10778.023182265786</v>
      </c>
      <c r="AN235" s="330">
        <f t="shared" si="81"/>
        <v>10806.140955871575</v>
      </c>
      <c r="AO235" s="330">
        <f t="shared" si="81"/>
        <v>10774.729925292157</v>
      </c>
      <c r="AP235" s="330">
        <f t="shared" si="81"/>
        <v>10876.088918377131</v>
      </c>
      <c r="AQ235" s="330">
        <f t="shared" ref="AQ235:AS235" si="82">AQ236+AQ237</f>
        <v>10653.455307841516</v>
      </c>
      <c r="AR235" s="330">
        <f t="shared" si="82"/>
        <v>10517.725334984994</v>
      </c>
      <c r="AS235" s="330">
        <f t="shared" si="82"/>
        <v>10607.048560402189</v>
      </c>
      <c r="AT235" s="330">
        <f t="shared" ref="AT235" si="83">AT236+AT237</f>
        <v>10633.822611867497</v>
      </c>
    </row>
    <row r="236" spans="1:46" s="2" customFormat="1" ht="14.1" customHeight="1" x14ac:dyDescent="0.25">
      <c r="A236" s="284" t="s">
        <v>551</v>
      </c>
      <c r="B236" s="284"/>
      <c r="C236" s="284"/>
      <c r="D236" s="284"/>
      <c r="E236" s="284"/>
      <c r="G236" s="284" t="s">
        <v>921</v>
      </c>
      <c r="H236" s="284"/>
      <c r="I236" s="293" t="s">
        <v>1190</v>
      </c>
      <c r="J236" s="318"/>
      <c r="K236" s="318"/>
      <c r="L236" s="318"/>
      <c r="M236" s="318"/>
      <c r="N236" s="318"/>
      <c r="O236" s="673">
        <v>2670.7528778273445</v>
      </c>
      <c r="P236" s="673">
        <v>2779.5374743278117</v>
      </c>
      <c r="Q236" s="673">
        <v>3006.5117166929267</v>
      </c>
      <c r="R236" s="673">
        <v>3004.6223503125129</v>
      </c>
      <c r="S236" s="673">
        <v>3232.3642447893722</v>
      </c>
      <c r="T236" s="673">
        <v>3292.1634622908036</v>
      </c>
      <c r="U236" s="673">
        <v>3736.5572861443516</v>
      </c>
      <c r="V236" s="673">
        <v>3469.8107314585882</v>
      </c>
      <c r="W236" s="673">
        <v>3470.6120386651464</v>
      </c>
      <c r="X236" s="673">
        <v>4026.4499586761294</v>
      </c>
      <c r="Y236" s="673">
        <v>3970.0608231823167</v>
      </c>
      <c r="Z236" s="673">
        <v>4122.1117117046315</v>
      </c>
      <c r="AA236" s="673">
        <v>3726.4551885080405</v>
      </c>
      <c r="AB236" s="673">
        <v>3684.4365133410915</v>
      </c>
      <c r="AC236" s="673">
        <v>3393.119183293963</v>
      </c>
      <c r="AD236" s="673">
        <v>3766.4658753572344</v>
      </c>
      <c r="AE236" s="673">
        <v>2987.6504496404195</v>
      </c>
      <c r="AF236" s="673">
        <v>3768.3093925000226</v>
      </c>
      <c r="AG236" s="673">
        <v>4019.3437811703106</v>
      </c>
      <c r="AH236" s="673">
        <v>3804.1330242010317</v>
      </c>
      <c r="AI236" s="673">
        <v>3882.3892582223348</v>
      </c>
      <c r="AJ236" s="673">
        <v>3958.573560533473</v>
      </c>
      <c r="AK236" s="673">
        <v>3815.1234411859741</v>
      </c>
      <c r="AL236" s="673">
        <v>3492.4132985813853</v>
      </c>
      <c r="AM236" s="673">
        <v>3661.9460684886926</v>
      </c>
      <c r="AN236" s="673">
        <v>3761.3460936849842</v>
      </c>
      <c r="AO236" s="318">
        <v>3716.9860130176166</v>
      </c>
      <c r="AP236" s="318">
        <v>3716.3038204420491</v>
      </c>
      <c r="AQ236" s="318">
        <v>3616.0165777118632</v>
      </c>
      <c r="AR236" s="318">
        <v>3577.728163885818</v>
      </c>
      <c r="AS236" s="318">
        <v>3629.9555148263785</v>
      </c>
      <c r="AT236" s="318">
        <v>3619.5339153257664</v>
      </c>
    </row>
    <row r="237" spans="1:46" s="120" customFormat="1" ht="14.1" customHeight="1" x14ac:dyDescent="0.25">
      <c r="A237" s="286" t="s">
        <v>552</v>
      </c>
      <c r="B237" s="286"/>
      <c r="C237" s="286"/>
      <c r="D237" s="286"/>
      <c r="E237" s="286"/>
      <c r="F237" s="121"/>
      <c r="G237" s="287" t="s">
        <v>922</v>
      </c>
      <c r="H237" s="287"/>
      <c r="I237" s="292"/>
      <c r="J237" s="330">
        <f>SUM(J238:J242)</f>
        <v>0</v>
      </c>
      <c r="K237" s="330">
        <f t="shared" ref="K237:AJ237" si="84">SUM(K238:K242)</f>
        <v>0</v>
      </c>
      <c r="L237" s="330">
        <f t="shared" si="84"/>
        <v>0</v>
      </c>
      <c r="M237" s="330">
        <f t="shared" si="84"/>
        <v>0</v>
      </c>
      <c r="N237" s="330">
        <f t="shared" si="84"/>
        <v>0</v>
      </c>
      <c r="O237" s="330">
        <f t="shared" si="84"/>
        <v>6050.7027975737865</v>
      </c>
      <c r="P237" s="330">
        <f t="shared" si="84"/>
        <v>6047.9490384773162</v>
      </c>
      <c r="Q237" s="330">
        <f t="shared" si="84"/>
        <v>6151.7113775989646</v>
      </c>
      <c r="R237" s="330">
        <f t="shared" si="84"/>
        <v>6214.0823584748732</v>
      </c>
      <c r="S237" s="330">
        <f t="shared" si="84"/>
        <v>6439.2157634055293</v>
      </c>
      <c r="T237" s="330">
        <f t="shared" si="84"/>
        <v>6198.9074811003993</v>
      </c>
      <c r="U237" s="330">
        <f t="shared" si="84"/>
        <v>6463.0752029977066</v>
      </c>
      <c r="V237" s="330">
        <f t="shared" si="84"/>
        <v>6323.872467701307</v>
      </c>
      <c r="W237" s="330">
        <f t="shared" si="84"/>
        <v>6355.4583745979671</v>
      </c>
      <c r="X237" s="330">
        <f t="shared" si="84"/>
        <v>6450.1030114610548</v>
      </c>
      <c r="Y237" s="330">
        <f t="shared" si="84"/>
        <v>6524.4160849087984</v>
      </c>
      <c r="Z237" s="330">
        <f t="shared" si="84"/>
        <v>6465.0646496708923</v>
      </c>
      <c r="AA237" s="330">
        <f t="shared" si="84"/>
        <v>6687.9687781302682</v>
      </c>
      <c r="AB237" s="330">
        <f t="shared" si="84"/>
        <v>6792.9010502971405</v>
      </c>
      <c r="AC237" s="330">
        <f t="shared" si="84"/>
        <v>6714.9311829599656</v>
      </c>
      <c r="AD237" s="330">
        <f t="shared" si="84"/>
        <v>6501.9807582701251</v>
      </c>
      <c r="AE237" s="330">
        <f t="shared" si="84"/>
        <v>6638.6760831990096</v>
      </c>
      <c r="AF237" s="330">
        <f t="shared" si="84"/>
        <v>6744.4951767187322</v>
      </c>
      <c r="AG237" s="330">
        <f t="shared" si="84"/>
        <v>6939.9649990252474</v>
      </c>
      <c r="AH237" s="330">
        <f t="shared" si="84"/>
        <v>7014.7020769718047</v>
      </c>
      <c r="AI237" s="330">
        <f t="shared" si="84"/>
        <v>6929.6718026135968</v>
      </c>
      <c r="AJ237" s="330">
        <f t="shared" si="84"/>
        <v>7203.8861562466227</v>
      </c>
      <c r="AK237" s="330">
        <f t="shared" ref="AK237:AP237" si="85">SUM(AK238:AK242)</f>
        <v>7135.118835629788</v>
      </c>
      <c r="AL237" s="330">
        <f t="shared" si="85"/>
        <v>7137.0433392298155</v>
      </c>
      <c r="AM237" s="330">
        <f t="shared" si="85"/>
        <v>7116.0771137770935</v>
      </c>
      <c r="AN237" s="330">
        <f t="shared" si="85"/>
        <v>7044.7948621865917</v>
      </c>
      <c r="AO237" s="330">
        <f t="shared" si="85"/>
        <v>7057.74391227454</v>
      </c>
      <c r="AP237" s="330">
        <f t="shared" si="85"/>
        <v>7159.7850979350815</v>
      </c>
      <c r="AQ237" s="330">
        <f t="shared" ref="AQ237:AS237" si="86">SUM(AQ238:AQ242)</f>
        <v>7037.438730129652</v>
      </c>
      <c r="AR237" s="330">
        <f t="shared" si="86"/>
        <v>6939.9971710991767</v>
      </c>
      <c r="AS237" s="330">
        <f t="shared" si="86"/>
        <v>6977.0930455758107</v>
      </c>
      <c r="AT237" s="330">
        <f t="shared" ref="AT237" si="87">SUM(AT238:AT242)</f>
        <v>7014.2886965417301</v>
      </c>
    </row>
    <row r="238" spans="1:46" s="120" customFormat="1" ht="14.1" customHeight="1" x14ac:dyDescent="0.25">
      <c r="A238" s="277" t="s">
        <v>46</v>
      </c>
      <c r="B238" s="269"/>
      <c r="C238" s="269"/>
      <c r="D238" s="269"/>
      <c r="E238" s="269"/>
      <c r="F238" s="269"/>
      <c r="G238" s="268" t="s">
        <v>83</v>
      </c>
      <c r="H238" s="268"/>
      <c r="I238" s="293" t="s">
        <v>1192</v>
      </c>
      <c r="J238" s="318"/>
      <c r="K238" s="318"/>
      <c r="L238" s="318"/>
      <c r="M238" s="318"/>
      <c r="N238" s="318"/>
      <c r="O238" s="673">
        <v>261.77013772018796</v>
      </c>
      <c r="P238" s="673">
        <v>257.3650624915374</v>
      </c>
      <c r="Q238" s="673">
        <v>261.27656978596485</v>
      </c>
      <c r="R238" s="673">
        <v>264.29254754685485</v>
      </c>
      <c r="S238" s="673">
        <v>272.63007763725852</v>
      </c>
      <c r="T238" s="673">
        <v>276.8316070804355</v>
      </c>
      <c r="U238" s="673">
        <v>290.59285693351069</v>
      </c>
      <c r="V238" s="673">
        <v>286.09868949697193</v>
      </c>
      <c r="W238" s="673">
        <v>301.63838852376932</v>
      </c>
      <c r="X238" s="673">
        <v>296.95304488795807</v>
      </c>
      <c r="Y238" s="673">
        <v>309.58302184581231</v>
      </c>
      <c r="Z238" s="673">
        <v>316.29283633840436</v>
      </c>
      <c r="AA238" s="673">
        <v>309.71098427131255</v>
      </c>
      <c r="AB238" s="673">
        <v>316.391670046294</v>
      </c>
      <c r="AC238" s="673">
        <v>317.48091373181757</v>
      </c>
      <c r="AD238" s="673">
        <v>305.25020818086114</v>
      </c>
      <c r="AE238" s="673">
        <v>368.27514402858043</v>
      </c>
      <c r="AF238" s="673">
        <v>418.32182117641014</v>
      </c>
      <c r="AG238" s="673">
        <v>388.51717590225604</v>
      </c>
      <c r="AH238" s="673">
        <v>377.66657522985577</v>
      </c>
      <c r="AI238" s="673">
        <v>345.67806619477915</v>
      </c>
      <c r="AJ238" s="673">
        <v>379.93076800100852</v>
      </c>
      <c r="AK238" s="673">
        <v>381.95495567842499</v>
      </c>
      <c r="AL238" s="673">
        <v>366.81481110239071</v>
      </c>
      <c r="AM238" s="673">
        <v>365.62327227220305</v>
      </c>
      <c r="AN238" s="673">
        <v>386.75563088742467</v>
      </c>
      <c r="AO238" s="318">
        <v>404.67770484010862</v>
      </c>
      <c r="AP238" s="318">
        <v>404.85134262945382</v>
      </c>
      <c r="AQ238" s="318">
        <v>576.0780019789579</v>
      </c>
      <c r="AR238" s="318">
        <v>545.16441573856901</v>
      </c>
      <c r="AS238" s="318">
        <v>541.29559854483261</v>
      </c>
      <c r="AT238" s="318">
        <v>548.52246092146595</v>
      </c>
    </row>
    <row r="239" spans="1:46" s="120" customFormat="1" ht="14.1" customHeight="1" x14ac:dyDescent="0.25">
      <c r="A239" s="277" t="s">
        <v>47</v>
      </c>
      <c r="B239" s="264"/>
      <c r="C239" s="264"/>
      <c r="D239" s="264"/>
      <c r="E239" s="264"/>
      <c r="F239" s="264"/>
      <c r="G239" s="268" t="s">
        <v>84</v>
      </c>
      <c r="H239" s="268"/>
      <c r="I239" s="293" t="s">
        <v>1193</v>
      </c>
      <c r="J239" s="318"/>
      <c r="K239" s="318"/>
      <c r="L239" s="318"/>
      <c r="M239" s="318"/>
      <c r="N239" s="318"/>
      <c r="O239" s="673">
        <v>4685.3099595830645</v>
      </c>
      <c r="P239" s="673">
        <v>4682.7430804963669</v>
      </c>
      <c r="Q239" s="673">
        <v>4763.3853983699055</v>
      </c>
      <c r="R239" s="673">
        <v>4802.736273616948</v>
      </c>
      <c r="S239" s="673">
        <v>4989.9927942761824</v>
      </c>
      <c r="T239" s="673">
        <v>4799.5664953116802</v>
      </c>
      <c r="U239" s="673">
        <v>4989.4735342078784</v>
      </c>
      <c r="V239" s="673">
        <v>4895.1260925815013</v>
      </c>
      <c r="W239" s="673">
        <v>4898.9789881199149</v>
      </c>
      <c r="X239" s="673">
        <v>4990.6712900730508</v>
      </c>
      <c r="Y239" s="673">
        <v>5044.0319000999161</v>
      </c>
      <c r="Z239" s="673">
        <v>4953.5547594755462</v>
      </c>
      <c r="AA239" s="673">
        <v>5163.0369408947317</v>
      </c>
      <c r="AB239" s="673">
        <v>5243.8111653397555</v>
      </c>
      <c r="AC239" s="673">
        <v>5171.5551308180311</v>
      </c>
      <c r="AD239" s="673">
        <v>5023.8688010249407</v>
      </c>
      <c r="AE239" s="673">
        <v>5001.6792217925313</v>
      </c>
      <c r="AF239" s="673">
        <v>4921.182220519413</v>
      </c>
      <c r="AG239" s="673">
        <v>4869.3110944820946</v>
      </c>
      <c r="AH239" s="673">
        <v>4902.0523268212701</v>
      </c>
      <c r="AI239" s="673">
        <v>4856.2386594944091</v>
      </c>
      <c r="AJ239" s="673">
        <v>5110.7949381955732</v>
      </c>
      <c r="AK239" s="673">
        <v>5072.4533520650157</v>
      </c>
      <c r="AL239" s="673">
        <v>5083.3722917568793</v>
      </c>
      <c r="AM239" s="673">
        <v>5074.8829658082814</v>
      </c>
      <c r="AN239" s="673">
        <v>5040.3857732007154</v>
      </c>
      <c r="AO239" s="318">
        <v>5027.7022129767947</v>
      </c>
      <c r="AP239" s="318">
        <v>5101.9975607703054</v>
      </c>
      <c r="AQ239" s="318">
        <v>4836.1014753936843</v>
      </c>
      <c r="AR239" s="318">
        <v>4775.7198167741826</v>
      </c>
      <c r="AS239" s="318">
        <v>4793.1102703167626</v>
      </c>
      <c r="AT239" s="318">
        <v>4808.3387796282495</v>
      </c>
    </row>
    <row r="240" spans="1:46" s="120" customFormat="1" ht="14.1" customHeight="1" x14ac:dyDescent="0.25">
      <c r="A240" s="277" t="s">
        <v>48</v>
      </c>
      <c r="B240" s="264"/>
      <c r="C240" s="264"/>
      <c r="D240" s="264"/>
      <c r="E240" s="264"/>
      <c r="F240" s="264"/>
      <c r="G240" s="268" t="s">
        <v>85</v>
      </c>
      <c r="H240" s="268"/>
      <c r="I240" s="293" t="s">
        <v>1194</v>
      </c>
      <c r="J240" s="318"/>
      <c r="K240" s="318"/>
      <c r="L240" s="318"/>
      <c r="M240" s="318"/>
      <c r="N240" s="318"/>
      <c r="O240" s="673">
        <v>1103.6227002705339</v>
      </c>
      <c r="P240" s="673">
        <v>1107.8408954894117</v>
      </c>
      <c r="Q240" s="673">
        <v>1127.0494094430942</v>
      </c>
      <c r="R240" s="673">
        <v>1147.0535373110704</v>
      </c>
      <c r="S240" s="673">
        <v>1176.5928914920892</v>
      </c>
      <c r="T240" s="673">
        <v>1122.5093787082837</v>
      </c>
      <c r="U240" s="673">
        <v>1183.0088118563174</v>
      </c>
      <c r="V240" s="673">
        <v>1142.6476856228339</v>
      </c>
      <c r="W240" s="673">
        <v>1154.8409979542828</v>
      </c>
      <c r="X240" s="673">
        <v>1162.4786765000465</v>
      </c>
      <c r="Y240" s="673">
        <v>1170.8011629630698</v>
      </c>
      <c r="Z240" s="673">
        <v>1195.2170538569419</v>
      </c>
      <c r="AA240" s="673">
        <v>1215.2208529642242</v>
      </c>
      <c r="AB240" s="673">
        <v>1232.6982149110911</v>
      </c>
      <c r="AC240" s="673">
        <v>1225.8951384101167</v>
      </c>
      <c r="AD240" s="673">
        <v>1172.861749064323</v>
      </c>
      <c r="AE240" s="673">
        <v>1268.7217173778984</v>
      </c>
      <c r="AF240" s="673">
        <v>1404.991135022909</v>
      </c>
      <c r="AG240" s="673">
        <v>1682.1367286408963</v>
      </c>
      <c r="AH240" s="673">
        <v>1734.9831749206785</v>
      </c>
      <c r="AI240" s="673">
        <v>1727.7550769244078</v>
      </c>
      <c r="AJ240" s="673">
        <v>1713.1604500500403</v>
      </c>
      <c r="AK240" s="673">
        <v>1680.7105278863473</v>
      </c>
      <c r="AL240" s="673">
        <v>1686.856236370545</v>
      </c>
      <c r="AM240" s="673">
        <v>1675.5708756966083</v>
      </c>
      <c r="AN240" s="673">
        <v>1617.6534580984517</v>
      </c>
      <c r="AO240" s="318">
        <v>1625.3639944576369</v>
      </c>
      <c r="AP240" s="318">
        <v>1652.9361945353221</v>
      </c>
      <c r="AQ240" s="318">
        <v>1625.2592527570091</v>
      </c>
      <c r="AR240" s="318">
        <v>1619.1129385864249</v>
      </c>
      <c r="AS240" s="318">
        <v>1642.6871767142154</v>
      </c>
      <c r="AT240" s="318">
        <v>1657.4274559920148</v>
      </c>
    </row>
    <row r="241" spans="1:46" s="120" customFormat="1" ht="14.1" customHeight="1" x14ac:dyDescent="0.25">
      <c r="A241" s="277" t="s">
        <v>49</v>
      </c>
      <c r="B241" s="264"/>
      <c r="C241" s="264"/>
      <c r="D241" s="264"/>
      <c r="E241" s="264"/>
      <c r="F241" s="264"/>
      <c r="G241" s="268" t="s">
        <v>86</v>
      </c>
      <c r="H241" s="268"/>
      <c r="I241" s="746" t="s">
        <v>1195</v>
      </c>
      <c r="J241" s="318"/>
      <c r="K241" s="318"/>
      <c r="L241" s="318"/>
      <c r="M241" s="318"/>
      <c r="N241" s="318"/>
      <c r="O241" s="673"/>
      <c r="P241" s="673"/>
      <c r="Q241" s="673"/>
      <c r="R241" s="673"/>
      <c r="S241" s="673"/>
      <c r="T241" s="673"/>
      <c r="U241" s="673"/>
      <c r="V241" s="673"/>
      <c r="W241" s="673"/>
      <c r="X241" s="673"/>
      <c r="Y241" s="673"/>
      <c r="Z241" s="673"/>
      <c r="AA241" s="673"/>
      <c r="AB241" s="673"/>
      <c r="AC241" s="673"/>
      <c r="AD241" s="673"/>
      <c r="AE241" s="673"/>
      <c r="AF241" s="673"/>
      <c r="AG241" s="673"/>
      <c r="AH241" s="673"/>
      <c r="AI241" s="673"/>
      <c r="AJ241" s="673"/>
      <c r="AK241" s="673"/>
      <c r="AL241" s="673"/>
      <c r="AM241" s="673"/>
      <c r="AN241" s="673"/>
      <c r="AO241" s="318"/>
      <c r="AP241" s="318"/>
      <c r="AQ241" s="318"/>
      <c r="AR241" s="318"/>
      <c r="AS241" s="318"/>
      <c r="AT241" s="318"/>
    </row>
    <row r="242" spans="1:46" s="120" customFormat="1" ht="14.1" customHeight="1" x14ac:dyDescent="0.25">
      <c r="A242" s="277" t="s">
        <v>50</v>
      </c>
      <c r="B242" s="264"/>
      <c r="C242" s="264"/>
      <c r="D242" s="264"/>
      <c r="E242" s="264"/>
      <c r="F242" s="264"/>
      <c r="G242" s="268" t="s">
        <v>87</v>
      </c>
      <c r="H242" s="268"/>
      <c r="I242" s="746" t="s">
        <v>1196</v>
      </c>
      <c r="J242" s="318"/>
      <c r="K242" s="318"/>
      <c r="L242" s="318"/>
      <c r="M242" s="318"/>
      <c r="N242" s="318"/>
      <c r="O242" s="673"/>
      <c r="P242" s="673"/>
      <c r="Q242" s="673"/>
      <c r="R242" s="673"/>
      <c r="S242" s="673"/>
      <c r="T242" s="673"/>
      <c r="U242" s="673"/>
      <c r="V242" s="673"/>
      <c r="W242" s="673"/>
      <c r="X242" s="673"/>
      <c r="Y242" s="673"/>
      <c r="Z242" s="673"/>
      <c r="AA242" s="673"/>
      <c r="AB242" s="673"/>
      <c r="AC242" s="673"/>
      <c r="AD242" s="673"/>
      <c r="AE242" s="673"/>
      <c r="AF242" s="673"/>
      <c r="AG242" s="673"/>
      <c r="AH242" s="673"/>
      <c r="AI242" s="673"/>
      <c r="AJ242" s="673"/>
      <c r="AK242" s="673"/>
      <c r="AL242" s="673"/>
      <c r="AM242" s="673"/>
      <c r="AN242" s="673"/>
      <c r="AO242" s="318"/>
      <c r="AP242" s="318"/>
      <c r="AQ242" s="318"/>
      <c r="AR242" s="318"/>
      <c r="AS242" s="318"/>
      <c r="AT242" s="318"/>
    </row>
    <row r="243" spans="1:46" ht="14.1" customHeight="1" x14ac:dyDescent="0.25">
      <c r="A243" s="264"/>
      <c r="B243" s="264"/>
      <c r="C243" s="264"/>
      <c r="D243" s="264"/>
      <c r="E243" s="264"/>
      <c r="F243" s="264"/>
      <c r="G243" s="288"/>
      <c r="H243" s="288"/>
    </row>
    <row r="244" spans="1:46" ht="14.1" customHeight="1" x14ac:dyDescent="0.25">
      <c r="G244" s="288"/>
      <c r="H244" s="288"/>
    </row>
    <row r="245" spans="1:46" ht="14.1" customHeight="1" x14ac:dyDescent="0.25">
      <c r="G245" s="288"/>
      <c r="H245" s="288"/>
    </row>
    <row r="249" spans="1:46" ht="14.1" customHeight="1" x14ac:dyDescent="0.25">
      <c r="J249" s="288"/>
    </row>
    <row r="250" spans="1:46" ht="14.1" customHeight="1" x14ac:dyDescent="0.25">
      <c r="J250" s="288"/>
    </row>
    <row r="251" spans="1:46" ht="14.1" customHeight="1" x14ac:dyDescent="0.25">
      <c r="J251" s="288"/>
    </row>
    <row r="252" spans="1:46" ht="14.1" customHeight="1" x14ac:dyDescent="0.25">
      <c r="J252" s="288"/>
    </row>
    <row r="253" spans="1:46" ht="14.1" customHeight="1" x14ac:dyDescent="0.25">
      <c r="J253" s="288"/>
    </row>
    <row r="254" spans="1:46" ht="14.1" customHeight="1" x14ac:dyDescent="0.25">
      <c r="J254" s="288"/>
    </row>
    <row r="255" spans="1:46" ht="14.1" customHeight="1" x14ac:dyDescent="0.25">
      <c r="J255" s="288"/>
    </row>
    <row r="256" spans="1:46" ht="14.1" customHeight="1" x14ac:dyDescent="0.25">
      <c r="J256" s="288"/>
    </row>
    <row r="257" spans="10:10" ht="14.1" customHeight="1" x14ac:dyDescent="0.25">
      <c r="J257" s="288"/>
    </row>
  </sheetData>
  <mergeCells count="2">
    <mergeCell ref="A1:I1"/>
    <mergeCell ref="B2:G2"/>
  </mergeCells>
  <phoneticPr fontId="17" type="noConversion"/>
  <printOptions gridLines="1"/>
  <pageMargins left="0.98425196850393704" right="0" top="0.51181102362204722" bottom="0.31496062992125984" header="0.19685039370078741" footer="0.19685039370078741"/>
  <pageSetup paperSize="8" scale="23" fitToWidth="2" orientation="landscape" r:id="rId1"/>
  <headerFooter alignWithMargins="0">
    <oddHeader>&amp;LCOUNTRY:        ESPAÑA</oddHeader>
    <oddFooter>&amp;R&amp;"Times,Normal"&amp;D</oddFooter>
  </headerFooter>
  <ignoredErrors>
    <ignoredError sqref="J2:AH2"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A1:AT277"/>
  <sheetViews>
    <sheetView zoomScale="85" zoomScaleNormal="85" zoomScaleSheetLayoutView="70" workbookViewId="0">
      <pane xSplit="7" ySplit="2" topLeftCell="AA3" activePane="bottomRight" state="frozen"/>
      <selection activeCell="U16" sqref="U16"/>
      <selection pane="topRight" activeCell="U16" sqref="U16"/>
      <selection pane="bottomLeft" activeCell="U16" sqref="U16"/>
      <selection pane="bottomRight" activeCell="AC20" sqref="AC20"/>
    </sheetView>
  </sheetViews>
  <sheetFormatPr baseColWidth="10" defaultColWidth="9.140625" defaultRowHeight="15" outlineLevelCol="1" x14ac:dyDescent="0.25"/>
  <cols>
    <col min="1" max="1" width="12" style="264" customWidth="1"/>
    <col min="2" max="3" width="3" style="264" customWidth="1"/>
    <col min="4" max="6" width="2.28515625" style="264" customWidth="1"/>
    <col min="7" max="7" width="79.5703125" style="264" bestFit="1" customWidth="1"/>
    <col min="8" max="8" width="1.85546875" style="264" customWidth="1"/>
    <col min="9" max="9" width="38.5703125" style="289" customWidth="1"/>
    <col min="10" max="14" width="7.28515625" style="119" hidden="1" customWidth="1" outlineLevel="1"/>
    <col min="15" max="15" width="7.28515625" style="119" customWidth="1" collapsed="1"/>
    <col min="16" max="20" width="7.28515625" style="119" customWidth="1"/>
    <col min="21" max="25" width="7.28515625" style="118" customWidth="1"/>
    <col min="26" max="26" width="9" style="118" bestFit="1" customWidth="1"/>
    <col min="27" max="32" width="7.28515625" style="118" customWidth="1"/>
    <col min="33" max="33" width="9" style="118" bestFit="1" customWidth="1"/>
    <col min="34" max="36" width="7.28515625" style="118" customWidth="1"/>
    <col min="37" max="37" width="9" style="118" bestFit="1" customWidth="1"/>
    <col min="38" max="39" width="9.28515625" style="118" customWidth="1"/>
    <col min="40" max="16384" width="9.140625" style="118"/>
  </cols>
  <sheetData>
    <row r="1" spans="1:46" s="109" customFormat="1" ht="14.25" x14ac:dyDescent="0.2">
      <c r="A1" s="768" t="s">
        <v>741</v>
      </c>
      <c r="B1" s="768"/>
      <c r="C1" s="768"/>
      <c r="D1" s="768"/>
      <c r="E1" s="768"/>
      <c r="F1" s="768"/>
      <c r="G1" s="768"/>
      <c r="H1" s="770"/>
      <c r="I1" s="768"/>
      <c r="J1" s="80"/>
      <c r="K1" s="80"/>
      <c r="L1" s="80"/>
      <c r="O1" s="80"/>
      <c r="P1" s="80"/>
      <c r="Q1" s="80"/>
      <c r="R1" s="80"/>
      <c r="S1" s="80"/>
      <c r="T1" s="108"/>
      <c r="U1" s="108"/>
      <c r="AC1" s="110"/>
      <c r="AE1" s="110"/>
      <c r="AG1" s="110"/>
      <c r="AH1" s="760" t="s">
        <v>742</v>
      </c>
      <c r="AI1" s="760"/>
      <c r="AJ1" s="760"/>
      <c r="AK1" s="760"/>
      <c r="AL1" s="760"/>
      <c r="AM1" s="760"/>
      <c r="AN1" s="760"/>
      <c r="AO1" s="760"/>
      <c r="AP1" s="586"/>
      <c r="AQ1" s="586"/>
      <c r="AR1" s="586"/>
      <c r="AS1" s="586"/>
    </row>
    <row r="2" spans="1:46" s="111" customFormat="1" ht="28.5" x14ac:dyDescent="0.2">
      <c r="A2" s="580" t="s">
        <v>1129</v>
      </c>
      <c r="B2" s="769" t="s">
        <v>122</v>
      </c>
      <c r="C2" s="769"/>
      <c r="D2" s="769"/>
      <c r="E2" s="769"/>
      <c r="F2" s="769"/>
      <c r="G2" s="769"/>
      <c r="H2" s="671"/>
      <c r="I2" s="298" t="s">
        <v>121</v>
      </c>
      <c r="J2" s="74" t="s">
        <v>123</v>
      </c>
      <c r="K2" s="74" t="s">
        <v>124</v>
      </c>
      <c r="L2" s="74" t="s">
        <v>125</v>
      </c>
      <c r="M2" s="74" t="s">
        <v>126</v>
      </c>
      <c r="N2" s="74" t="s">
        <v>127</v>
      </c>
      <c r="O2" s="497" t="s">
        <v>128</v>
      </c>
      <c r="P2" s="497" t="s">
        <v>129</v>
      </c>
      <c r="Q2" s="497" t="s">
        <v>130</v>
      </c>
      <c r="R2" s="497" t="s">
        <v>131</v>
      </c>
      <c r="S2" s="497" t="s">
        <v>132</v>
      </c>
      <c r="T2" s="497" t="s">
        <v>133</v>
      </c>
      <c r="U2" s="497" t="s">
        <v>134</v>
      </c>
      <c r="V2" s="496">
        <v>1997</v>
      </c>
      <c r="W2" s="496">
        <v>1998</v>
      </c>
      <c r="X2" s="496">
        <v>1999</v>
      </c>
      <c r="Y2" s="496">
        <v>2000</v>
      </c>
      <c r="Z2" s="496">
        <v>2001</v>
      </c>
      <c r="AA2" s="496">
        <v>2002</v>
      </c>
      <c r="AB2" s="496">
        <v>2003</v>
      </c>
      <c r="AC2" s="496">
        <v>2004</v>
      </c>
      <c r="AD2" s="496">
        <v>2005</v>
      </c>
      <c r="AE2" s="496">
        <v>2006</v>
      </c>
      <c r="AF2" s="496">
        <v>2007</v>
      </c>
      <c r="AG2" s="496">
        <v>2008</v>
      </c>
      <c r="AH2" s="496">
        <v>2009</v>
      </c>
      <c r="AI2" s="496">
        <v>2010</v>
      </c>
      <c r="AJ2" s="496">
        <v>2011</v>
      </c>
      <c r="AK2" s="496">
        <v>2012</v>
      </c>
      <c r="AL2" s="496">
        <v>2013</v>
      </c>
      <c r="AM2" s="496">
        <v>2014</v>
      </c>
      <c r="AN2" s="496">
        <v>2015</v>
      </c>
      <c r="AO2" s="496">
        <v>2016</v>
      </c>
      <c r="AP2" s="496">
        <v>2017</v>
      </c>
      <c r="AQ2" s="496">
        <v>2018</v>
      </c>
      <c r="AR2" s="496">
        <v>2019</v>
      </c>
      <c r="AS2" s="496">
        <v>2020</v>
      </c>
      <c r="AT2" s="496">
        <v>2021</v>
      </c>
    </row>
    <row r="3" spans="1:46" s="111" customFormat="1" x14ac:dyDescent="0.25">
      <c r="A3" s="258" t="s">
        <v>902</v>
      </c>
      <c r="B3" s="259"/>
      <c r="C3" s="260" t="s">
        <v>903</v>
      </c>
      <c r="D3" s="261"/>
      <c r="E3" s="261"/>
      <c r="F3" s="260"/>
      <c r="G3" s="259"/>
      <c r="H3" s="259"/>
      <c r="I3" s="299"/>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row>
    <row r="4" spans="1:46" s="114" customFormat="1" x14ac:dyDescent="0.25">
      <c r="A4" s="262"/>
      <c r="B4" s="262"/>
      <c r="C4" s="262"/>
      <c r="D4" s="262"/>
      <c r="E4" s="262"/>
      <c r="F4" s="262"/>
      <c r="G4" s="262"/>
      <c r="H4" s="262"/>
      <c r="I4" s="300"/>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row>
    <row r="5" spans="1:46" x14ac:dyDescent="0.25">
      <c r="A5" s="258" t="s">
        <v>530</v>
      </c>
      <c r="B5" s="259"/>
      <c r="C5" s="260" t="s">
        <v>169</v>
      </c>
      <c r="D5" s="261"/>
      <c r="E5" s="261"/>
      <c r="F5" s="260"/>
      <c r="G5" s="259"/>
      <c r="H5" s="259"/>
      <c r="I5" s="299"/>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row>
    <row r="6" spans="1:46" x14ac:dyDescent="0.25">
      <c r="A6" s="263"/>
      <c r="B6" s="263"/>
      <c r="C6" s="263"/>
      <c r="G6" s="265"/>
      <c r="H6" s="265"/>
      <c r="I6" s="301"/>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row>
    <row r="7" spans="1:46" x14ac:dyDescent="0.25">
      <c r="A7" s="266" t="s">
        <v>312</v>
      </c>
      <c r="B7" s="266"/>
      <c r="C7" s="267"/>
      <c r="D7" s="267" t="s">
        <v>340</v>
      </c>
      <c r="E7" s="267"/>
      <c r="F7" s="267"/>
      <c r="G7" s="266"/>
      <c r="H7" s="266"/>
      <c r="I7" s="292" t="s">
        <v>947</v>
      </c>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row>
    <row r="8" spans="1:46" x14ac:dyDescent="0.25">
      <c r="A8" s="268" t="s">
        <v>531</v>
      </c>
      <c r="B8" s="268"/>
      <c r="C8" s="269"/>
      <c r="D8" s="269"/>
      <c r="E8" s="269" t="s">
        <v>532</v>
      </c>
      <c r="F8" s="269"/>
      <c r="G8" s="268"/>
      <c r="H8" s="268"/>
      <c r="I8" s="292" t="s">
        <v>948</v>
      </c>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row>
    <row r="9" spans="1:46" x14ac:dyDescent="0.25">
      <c r="A9" s="265" t="s">
        <v>314</v>
      </c>
      <c r="B9" s="265"/>
      <c r="C9" s="265"/>
      <c r="F9" s="264" t="s">
        <v>170</v>
      </c>
      <c r="G9" s="265"/>
      <c r="H9" s="265"/>
      <c r="I9" s="293" t="s">
        <v>949</v>
      </c>
      <c r="J9" s="334" t="e">
        <f>'5.3 nutrient amount'!J9/'5.1 Crops and Forage'!J9</f>
        <v>#DIV/0!</v>
      </c>
      <c r="K9" s="334" t="e">
        <f>'5.3 nutrient amount'!K9/'5.1 Crops and Forage'!K9</f>
        <v>#DIV/0!</v>
      </c>
      <c r="L9" s="334" t="e">
        <f>'5.3 nutrient amount'!L9/'5.1 Crops and Forage'!L9</f>
        <v>#DIV/0!</v>
      </c>
      <c r="M9" s="334" t="e">
        <f>'5.3 nutrient amount'!M9/'5.1 Crops and Forage'!M9</f>
        <v>#DIV/0!</v>
      </c>
      <c r="N9" s="334" t="e">
        <f>'5.3 nutrient amount'!N9/'5.1 Crops and Forage'!N9</f>
        <v>#DIV/0!</v>
      </c>
      <c r="O9" s="516">
        <v>21.85426686926024</v>
      </c>
      <c r="P9" s="516">
        <v>21.788959250286634</v>
      </c>
      <c r="Q9" s="516">
        <v>22.470182217454102</v>
      </c>
      <c r="R9" s="516">
        <v>22.002919150059885</v>
      </c>
      <c r="S9" s="516">
        <v>22.264519568113393</v>
      </c>
      <c r="T9" s="516">
        <v>23.978692236476263</v>
      </c>
      <c r="U9" s="516">
        <v>21.057414438103432</v>
      </c>
      <c r="V9" s="516">
        <v>21.915933236547406</v>
      </c>
      <c r="W9" s="516">
        <v>21.321005351237783</v>
      </c>
      <c r="X9" s="516">
        <v>22.16940144480229</v>
      </c>
      <c r="Y9" s="516">
        <v>21.114268102037325</v>
      </c>
      <c r="Z9" s="516">
        <v>22.159102028068659</v>
      </c>
      <c r="AA9" s="516">
        <v>21.182945642359716</v>
      </c>
      <c r="AB9" s="516">
        <v>21.529973176039412</v>
      </c>
      <c r="AC9" s="516">
        <v>20.832438721194809</v>
      </c>
      <c r="AD9" s="516">
        <v>23.414516483184006</v>
      </c>
      <c r="AE9" s="516">
        <v>21.236033400075019</v>
      </c>
      <c r="AF9" s="516">
        <v>20.604388188869432</v>
      </c>
      <c r="AG9" s="516">
        <v>20.990223122350809</v>
      </c>
      <c r="AH9" s="516">
        <v>21.327437129905434</v>
      </c>
      <c r="AI9" s="516">
        <v>20.886736535463488</v>
      </c>
      <c r="AJ9" s="516">
        <v>20.633069862823341</v>
      </c>
      <c r="AK9" s="516">
        <v>21.693199235401433</v>
      </c>
      <c r="AL9" s="516">
        <v>20.509939368459602</v>
      </c>
      <c r="AM9" s="516">
        <v>21.050108102474063</v>
      </c>
      <c r="AN9" s="516">
        <v>21.112806507449864</v>
      </c>
      <c r="AO9" s="516">
        <v>20.481695003319587</v>
      </c>
      <c r="AP9" s="516">
        <v>22.238741143642006</v>
      </c>
      <c r="AQ9" s="516">
        <v>20.394084645127556</v>
      </c>
      <c r="AR9" s="516">
        <v>20.887867158068698</v>
      </c>
      <c r="AS9" s="516">
        <v>20.281686057610788</v>
      </c>
      <c r="AT9" s="516">
        <v>20.413944352608596</v>
      </c>
    </row>
    <row r="10" spans="1:46" x14ac:dyDescent="0.25">
      <c r="A10" s="265" t="s">
        <v>315</v>
      </c>
      <c r="B10" s="265"/>
      <c r="C10" s="265"/>
      <c r="F10" s="265"/>
      <c r="G10" s="120" t="s">
        <v>313</v>
      </c>
      <c r="H10" s="120"/>
      <c r="I10" s="294" t="s">
        <v>950</v>
      </c>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row>
    <row r="11" spans="1:46" x14ac:dyDescent="0.25">
      <c r="A11" s="265" t="s">
        <v>316</v>
      </c>
      <c r="B11" s="265"/>
      <c r="C11" s="265"/>
      <c r="G11" s="270" t="s">
        <v>224</v>
      </c>
      <c r="H11" s="270"/>
      <c r="I11" s="292" t="s">
        <v>951</v>
      </c>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row>
    <row r="12" spans="1:46" x14ac:dyDescent="0.25">
      <c r="A12" s="264" t="s">
        <v>670</v>
      </c>
      <c r="G12" s="270" t="s">
        <v>478</v>
      </c>
      <c r="H12" s="270"/>
      <c r="I12" s="292" t="s">
        <v>952</v>
      </c>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243"/>
      <c r="AQ12" s="243"/>
      <c r="AR12" s="243"/>
      <c r="AS12" s="243"/>
      <c r="AT12" s="243"/>
    </row>
    <row r="13" spans="1:46" x14ac:dyDescent="0.25">
      <c r="A13" s="265" t="s">
        <v>317</v>
      </c>
      <c r="B13" s="265"/>
      <c r="C13" s="265"/>
      <c r="G13" s="120" t="s">
        <v>171</v>
      </c>
      <c r="H13" s="120"/>
      <c r="I13" s="292" t="s">
        <v>953</v>
      </c>
      <c r="J13" s="336"/>
      <c r="K13" s="336"/>
      <c r="L13" s="336"/>
      <c r="M13" s="336"/>
      <c r="N13" s="336"/>
      <c r="O13" s="336"/>
      <c r="P13" s="336"/>
      <c r="Q13" s="336"/>
      <c r="R13" s="336"/>
      <c r="S13" s="336"/>
      <c r="T13" s="336"/>
      <c r="U13" s="336"/>
      <c r="V13" s="336"/>
      <c r="W13" s="336"/>
      <c r="X13" s="336"/>
      <c r="Y13" s="336"/>
      <c r="Z13" s="336"/>
      <c r="AA13" s="336"/>
      <c r="AB13" s="336"/>
      <c r="AC13" s="336"/>
      <c r="AD13" s="336"/>
      <c r="AE13" s="336"/>
      <c r="AF13" s="336"/>
      <c r="AG13" s="336"/>
      <c r="AH13" s="336"/>
      <c r="AI13" s="336"/>
      <c r="AJ13" s="336"/>
      <c r="AK13" s="336"/>
      <c r="AL13" s="336"/>
      <c r="AM13" s="336"/>
      <c r="AN13" s="336"/>
      <c r="AO13" s="336"/>
      <c r="AP13" s="336"/>
      <c r="AQ13" s="336"/>
      <c r="AR13" s="336"/>
      <c r="AS13" s="336"/>
      <c r="AT13" s="336"/>
    </row>
    <row r="14" spans="1:46" x14ac:dyDescent="0.25">
      <c r="A14" s="265" t="s">
        <v>217</v>
      </c>
      <c r="B14" s="265"/>
      <c r="C14" s="265"/>
      <c r="G14" s="270" t="s">
        <v>327</v>
      </c>
      <c r="H14" s="270"/>
      <c r="I14" s="292" t="s">
        <v>954</v>
      </c>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row>
    <row r="15" spans="1:46" x14ac:dyDescent="0.25">
      <c r="A15" s="265" t="s">
        <v>218</v>
      </c>
      <c r="B15" s="265"/>
      <c r="C15" s="265"/>
      <c r="G15" s="270" t="s">
        <v>328</v>
      </c>
      <c r="H15" s="270"/>
      <c r="I15" s="292" t="s">
        <v>955</v>
      </c>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row>
    <row r="16" spans="1:46" x14ac:dyDescent="0.25">
      <c r="A16" s="265" t="s">
        <v>479</v>
      </c>
      <c r="B16" s="265"/>
      <c r="C16" s="265"/>
      <c r="F16" s="265" t="s">
        <v>480</v>
      </c>
      <c r="G16" s="120"/>
      <c r="H16" s="120"/>
      <c r="I16" s="294" t="s">
        <v>956</v>
      </c>
      <c r="J16" s="337"/>
      <c r="K16" s="337"/>
      <c r="L16" s="337"/>
      <c r="M16" s="337"/>
      <c r="N16" s="337"/>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row>
    <row r="17" spans="1:46" x14ac:dyDescent="0.25">
      <c r="A17" s="265" t="s">
        <v>322</v>
      </c>
      <c r="B17" s="265"/>
      <c r="C17" s="265"/>
      <c r="F17" s="120"/>
      <c r="G17" s="264" t="s">
        <v>175</v>
      </c>
      <c r="I17" s="293" t="s">
        <v>957</v>
      </c>
      <c r="J17" s="334" t="e">
        <f>'5.3 nutrient amount'!J17/'5.1 Crops and Forage'!J17</f>
        <v>#DIV/0!</v>
      </c>
      <c r="K17" s="334" t="e">
        <f>'5.3 nutrient amount'!K17/'5.1 Crops and Forage'!K17</f>
        <v>#DIV/0!</v>
      </c>
      <c r="L17" s="334" t="e">
        <f>'5.3 nutrient amount'!L17/'5.1 Crops and Forage'!L17</f>
        <v>#DIV/0!</v>
      </c>
      <c r="M17" s="334" t="e">
        <f>'5.3 nutrient amount'!M17/'5.1 Crops and Forage'!M17</f>
        <v>#DIV/0!</v>
      </c>
      <c r="N17" s="334" t="e">
        <f>'5.3 nutrient amount'!N17/'5.1 Crops and Forage'!N17</f>
        <v>#DIV/0!</v>
      </c>
      <c r="O17" s="516">
        <v>16.350879360830856</v>
      </c>
      <c r="P17" s="516">
        <v>16.788271099506588</v>
      </c>
      <c r="Q17" s="516">
        <v>16.83179431883552</v>
      </c>
      <c r="R17" s="516">
        <v>15.513170740499916</v>
      </c>
      <c r="S17" s="516">
        <v>16.479374114001693</v>
      </c>
      <c r="T17" s="516">
        <v>17.580964956535002</v>
      </c>
      <c r="U17" s="516">
        <v>15.399823995285612</v>
      </c>
      <c r="V17" s="516">
        <v>16.220827253107782</v>
      </c>
      <c r="W17" s="516">
        <v>15.629974086432789</v>
      </c>
      <c r="X17" s="516">
        <v>15.545836889173643</v>
      </c>
      <c r="Y17" s="516">
        <v>15.232638627802471</v>
      </c>
      <c r="Z17" s="516">
        <v>18.883562270322329</v>
      </c>
      <c r="AA17" s="516">
        <v>15.480113133347476</v>
      </c>
      <c r="AB17" s="516">
        <v>15.622973569519399</v>
      </c>
      <c r="AC17" s="516">
        <v>15.229915961666858</v>
      </c>
      <c r="AD17" s="516">
        <v>16.98324731277118</v>
      </c>
      <c r="AE17" s="516">
        <v>16.003187042378929</v>
      </c>
      <c r="AF17" s="516">
        <v>15.166927347831246</v>
      </c>
      <c r="AG17" s="516">
        <v>15.149087954214028</v>
      </c>
      <c r="AH17" s="516">
        <v>16.865390858663361</v>
      </c>
      <c r="AI17" s="516">
        <v>15.438769894695863</v>
      </c>
      <c r="AJ17" s="516">
        <v>15.179629918531973</v>
      </c>
      <c r="AK17" s="516">
        <v>15.83197772518635</v>
      </c>
      <c r="AL17" s="516">
        <v>15.142647678041671</v>
      </c>
      <c r="AM17" s="516">
        <v>15.738909797458613</v>
      </c>
      <c r="AN17" s="516">
        <v>15.521109358609564</v>
      </c>
      <c r="AO17" s="516">
        <v>15.172686922863937</v>
      </c>
      <c r="AP17" s="516">
        <v>17.479500739673981</v>
      </c>
      <c r="AQ17" s="516">
        <v>15.120911839799939</v>
      </c>
      <c r="AR17" s="516">
        <v>15.868119970137258</v>
      </c>
      <c r="AS17" s="516">
        <v>15.119742011464862</v>
      </c>
      <c r="AT17" s="516">
        <v>15.121547664845373</v>
      </c>
    </row>
    <row r="18" spans="1:46" x14ac:dyDescent="0.25">
      <c r="A18" s="265" t="s">
        <v>336</v>
      </c>
      <c r="B18" s="265"/>
      <c r="C18" s="265"/>
      <c r="G18" s="270" t="s">
        <v>338</v>
      </c>
      <c r="H18" s="270"/>
      <c r="I18" s="292" t="s">
        <v>958</v>
      </c>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row>
    <row r="19" spans="1:46" x14ac:dyDescent="0.25">
      <c r="A19" s="265" t="s">
        <v>337</v>
      </c>
      <c r="B19" s="265"/>
      <c r="C19" s="265"/>
      <c r="G19" s="270" t="s">
        <v>339</v>
      </c>
      <c r="H19" s="270"/>
      <c r="I19" s="292" t="s">
        <v>959</v>
      </c>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row>
    <row r="20" spans="1:46" x14ac:dyDescent="0.25">
      <c r="A20" s="265" t="s">
        <v>326</v>
      </c>
      <c r="B20" s="265"/>
      <c r="C20" s="265"/>
      <c r="G20" s="264" t="s">
        <v>481</v>
      </c>
      <c r="I20" s="293" t="s">
        <v>960</v>
      </c>
      <c r="J20" s="334" t="e">
        <f>'5.3 nutrient amount'!J20/'5.1 Crops and Forage'!J20</f>
        <v>#DIV/0!</v>
      </c>
      <c r="K20" s="334" t="e">
        <f>'5.3 nutrient amount'!K20/'5.1 Crops and Forage'!K20</f>
        <v>#DIV/0!</v>
      </c>
      <c r="L20" s="334" t="e">
        <f>'5.3 nutrient amount'!L20/'5.1 Crops and Forage'!L20</f>
        <v>#DIV/0!</v>
      </c>
      <c r="M20" s="334" t="e">
        <f>'5.3 nutrient amount'!M20/'5.1 Crops and Forage'!M20</f>
        <v>#DIV/0!</v>
      </c>
      <c r="N20" s="334" t="e">
        <f>'5.3 nutrient amount'!N20/'5.1 Crops and Forage'!N20</f>
        <v>#DIV/0!</v>
      </c>
      <c r="O20" s="516">
        <v>20.649784676083549</v>
      </c>
      <c r="P20" s="516">
        <v>23.470623752555607</v>
      </c>
      <c r="Q20" s="516">
        <v>26.792344658402243</v>
      </c>
      <c r="R20" s="516">
        <v>23.100960306968929</v>
      </c>
      <c r="S20" s="516">
        <v>23.855965674234639</v>
      </c>
      <c r="T20" s="516">
        <v>26.410010230648339</v>
      </c>
      <c r="U20" s="516">
        <v>22.026658391096561</v>
      </c>
      <c r="V20" s="516">
        <v>26.69555298158604</v>
      </c>
      <c r="W20" s="516">
        <v>23.234676748877771</v>
      </c>
      <c r="X20" s="516">
        <v>26.086388866105388</v>
      </c>
      <c r="Y20" s="516">
        <v>20.421253167152749</v>
      </c>
      <c r="Z20" s="516">
        <v>26.395923407372532</v>
      </c>
      <c r="AA20" s="516">
        <v>21.523983312789692</v>
      </c>
      <c r="AB20" s="516">
        <v>26.735061562034737</v>
      </c>
      <c r="AC20" s="516">
        <v>25.823284465674476</v>
      </c>
      <c r="AD20" s="516">
        <v>23.949601972850914</v>
      </c>
      <c r="AE20" s="516">
        <v>21.459771469323428</v>
      </c>
      <c r="AF20" s="516">
        <v>21.829537387222945</v>
      </c>
      <c r="AG20" s="516">
        <v>19.475367481064996</v>
      </c>
      <c r="AH20" s="516">
        <v>23.061582291217363</v>
      </c>
      <c r="AI20" s="516">
        <v>24.66092216816665</v>
      </c>
      <c r="AJ20" s="516">
        <v>24.632759455002681</v>
      </c>
      <c r="AK20" s="516">
        <v>21.874407338658013</v>
      </c>
      <c r="AL20" s="516">
        <v>22.423498201521081</v>
      </c>
      <c r="AM20" s="516">
        <v>19.594200746864281</v>
      </c>
      <c r="AN20" s="516">
        <v>18.473021587506473</v>
      </c>
      <c r="AO20" s="516">
        <v>19.685142496601927</v>
      </c>
      <c r="AP20" s="516">
        <v>21.796833418102604</v>
      </c>
      <c r="AQ20" s="516">
        <v>16.219984207651137</v>
      </c>
      <c r="AR20" s="516">
        <v>17.827513978695006</v>
      </c>
      <c r="AS20" s="516">
        <v>16.559946310109257</v>
      </c>
      <c r="AT20" s="516">
        <v>17.331639682169769</v>
      </c>
    </row>
    <row r="21" spans="1:46" x14ac:dyDescent="0.25">
      <c r="A21" s="265" t="s">
        <v>319</v>
      </c>
      <c r="B21" s="265"/>
      <c r="C21" s="265"/>
      <c r="F21" s="264" t="s">
        <v>173</v>
      </c>
      <c r="G21" s="120"/>
      <c r="H21" s="120"/>
      <c r="I21" s="294" t="s">
        <v>961</v>
      </c>
      <c r="J21" s="334" t="e">
        <f>'5.3 nutrient amount'!J21/'5.1 Crops and Forage'!J21</f>
        <v>#DIV/0!</v>
      </c>
      <c r="K21" s="334" t="e">
        <f>'5.3 nutrient amount'!K21/'5.1 Crops and Forage'!K21</f>
        <v>#DIV/0!</v>
      </c>
      <c r="L21" s="334" t="e">
        <f>'5.3 nutrient amount'!L21/'5.1 Crops and Forage'!L21</f>
        <v>#DIV/0!</v>
      </c>
      <c r="M21" s="334" t="e">
        <f>'5.3 nutrient amount'!M21/'5.1 Crops and Forage'!M21</f>
        <v>#DIV/0!</v>
      </c>
      <c r="N21" s="334" t="e">
        <f>'5.3 nutrient amount'!N21/'5.1 Crops and Forage'!N21</f>
        <v>#DIV/0!</v>
      </c>
      <c r="O21" s="516">
        <v>17.421824049821115</v>
      </c>
      <c r="P21" s="516">
        <v>17.546230267535268</v>
      </c>
      <c r="Q21" s="516">
        <v>18.685138186982986</v>
      </c>
      <c r="R21" s="516">
        <v>17.062333679554179</v>
      </c>
      <c r="S21" s="516">
        <v>17.819417590236004</v>
      </c>
      <c r="T21" s="516">
        <v>18.993315765779478</v>
      </c>
      <c r="U21" s="516">
        <v>16.616765980602214</v>
      </c>
      <c r="V21" s="516">
        <v>17.284182656662384</v>
      </c>
      <c r="W21" s="516">
        <v>16.565267054661351</v>
      </c>
      <c r="X21" s="516">
        <v>17.491007074694899</v>
      </c>
      <c r="Y21" s="516">
        <v>16.419496966446111</v>
      </c>
      <c r="Z21" s="516">
        <v>17.822225155694667</v>
      </c>
      <c r="AA21" s="516">
        <v>16.767087163790393</v>
      </c>
      <c r="AB21" s="516">
        <v>16.780577059685474</v>
      </c>
      <c r="AC21" s="516">
        <v>16.421891806287359</v>
      </c>
      <c r="AD21" s="516">
        <v>19.741212072489969</v>
      </c>
      <c r="AE21" s="516">
        <v>16.954678510391208</v>
      </c>
      <c r="AF21" s="516">
        <v>16.215106086427248</v>
      </c>
      <c r="AG21" s="516">
        <v>16.451986579420971</v>
      </c>
      <c r="AH21" s="516">
        <v>16.939808538371615</v>
      </c>
      <c r="AI21" s="516">
        <v>16.682692357708305</v>
      </c>
      <c r="AJ21" s="516">
        <v>16.546992614367515</v>
      </c>
      <c r="AK21" s="516">
        <v>17.484251680113196</v>
      </c>
      <c r="AL21" s="516">
        <v>16.2711513007131</v>
      </c>
      <c r="AM21" s="516">
        <v>16.952857099219262</v>
      </c>
      <c r="AN21" s="516">
        <v>17.013469556262066</v>
      </c>
      <c r="AO21" s="516">
        <v>16.252275938158959</v>
      </c>
      <c r="AP21" s="516">
        <v>17.579730606325288</v>
      </c>
      <c r="AQ21" s="516">
        <v>16.247395110927332</v>
      </c>
      <c r="AR21" s="516">
        <v>16.781127728156939</v>
      </c>
      <c r="AS21" s="516">
        <v>16.065537495852062</v>
      </c>
      <c r="AT21" s="516">
        <v>16.30488944932004</v>
      </c>
    </row>
    <row r="22" spans="1:46" x14ac:dyDescent="0.25">
      <c r="A22" s="265" t="s">
        <v>332</v>
      </c>
      <c r="B22" s="265"/>
      <c r="C22" s="265"/>
      <c r="G22" s="270" t="s">
        <v>334</v>
      </c>
      <c r="H22" s="270"/>
      <c r="I22" s="292" t="s">
        <v>962</v>
      </c>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row>
    <row r="23" spans="1:46" x14ac:dyDescent="0.25">
      <c r="A23" s="265" t="s">
        <v>333</v>
      </c>
      <c r="B23" s="265"/>
      <c r="C23" s="265"/>
      <c r="G23" s="270" t="s">
        <v>335</v>
      </c>
      <c r="H23" s="270"/>
      <c r="I23" s="292" t="s">
        <v>963</v>
      </c>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row>
    <row r="24" spans="1:46" x14ac:dyDescent="0.25">
      <c r="A24" s="265" t="s">
        <v>321</v>
      </c>
      <c r="B24" s="265"/>
      <c r="C24" s="265"/>
      <c r="F24" s="264" t="s">
        <v>482</v>
      </c>
      <c r="G24" s="120"/>
      <c r="H24" s="120"/>
      <c r="I24" s="294" t="s">
        <v>964</v>
      </c>
      <c r="J24" s="338"/>
      <c r="K24" s="338"/>
      <c r="L24" s="338"/>
      <c r="M24" s="338"/>
      <c r="N24" s="338"/>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row>
    <row r="25" spans="1:46" x14ac:dyDescent="0.25">
      <c r="A25" s="265" t="s">
        <v>331</v>
      </c>
      <c r="B25" s="265"/>
      <c r="C25" s="265"/>
      <c r="G25" s="270" t="s">
        <v>174</v>
      </c>
      <c r="H25" s="270"/>
      <c r="I25" s="292" t="s">
        <v>964</v>
      </c>
      <c r="J25" s="334" t="e">
        <f>'5.3 nutrient amount'!J25/'5.1 Crops and Forage'!J25</f>
        <v>#DIV/0!</v>
      </c>
      <c r="K25" s="334" t="e">
        <f>'5.3 nutrient amount'!K25/'5.1 Crops and Forage'!K25</f>
        <v>#DIV/0!</v>
      </c>
      <c r="L25" s="334" t="e">
        <f>'5.3 nutrient amount'!L25/'5.1 Crops and Forage'!L25</f>
        <v>#DIV/0!</v>
      </c>
      <c r="M25" s="334" t="e">
        <f>'5.3 nutrient amount'!M25/'5.1 Crops and Forage'!M25</f>
        <v>#DIV/0!</v>
      </c>
      <c r="N25" s="334" t="e">
        <f>'5.3 nutrient amount'!N25/'5.1 Crops and Forage'!N25</f>
        <v>#DIV/0!</v>
      </c>
      <c r="O25" s="516">
        <v>16.72434620169556</v>
      </c>
      <c r="P25" s="516">
        <v>17.834463238403703</v>
      </c>
      <c r="Q25" s="516">
        <v>19.303651021085468</v>
      </c>
      <c r="R25" s="516">
        <v>17.142974625226511</v>
      </c>
      <c r="S25" s="516">
        <v>18.027463496023802</v>
      </c>
      <c r="T25" s="516">
        <v>19.468879587167855</v>
      </c>
      <c r="U25" s="516">
        <v>16.267971060082761</v>
      </c>
      <c r="V25" s="516">
        <v>17.859935692630312</v>
      </c>
      <c r="W25" s="516">
        <v>16.292503232916328</v>
      </c>
      <c r="X25" s="516">
        <v>17.557061843403503</v>
      </c>
      <c r="Y25" s="516">
        <v>15.677799080316268</v>
      </c>
      <c r="Z25" s="516">
        <v>16.728067779747352</v>
      </c>
      <c r="AA25" s="516">
        <v>16.136287477735276</v>
      </c>
      <c r="AB25" s="516">
        <v>16.192414093448889</v>
      </c>
      <c r="AC25" s="516">
        <v>15.677633921336756</v>
      </c>
      <c r="AD25" s="516">
        <v>17.93598602613897</v>
      </c>
      <c r="AE25" s="516">
        <v>16.199975158107325</v>
      </c>
      <c r="AF25" s="516">
        <v>15.54626128486996</v>
      </c>
      <c r="AG25" s="516">
        <v>15.826307562680583</v>
      </c>
      <c r="AH25" s="516">
        <v>16.483025801512884</v>
      </c>
      <c r="AI25" s="516">
        <v>15.957352277079165</v>
      </c>
      <c r="AJ25" s="516">
        <v>15.79832215439863</v>
      </c>
      <c r="AK25" s="516">
        <v>16.845742207927195</v>
      </c>
      <c r="AL25" s="516">
        <v>15.747553763363213</v>
      </c>
      <c r="AM25" s="516">
        <v>16.879570254772485</v>
      </c>
      <c r="AN25" s="516">
        <v>16.731909738587429</v>
      </c>
      <c r="AO25" s="516">
        <v>15.987724735814348</v>
      </c>
      <c r="AP25" s="516">
        <v>17.101384169863746</v>
      </c>
      <c r="AQ25" s="516">
        <v>15.497262970719925</v>
      </c>
      <c r="AR25" s="516">
        <v>16.386446384311466</v>
      </c>
      <c r="AS25" s="516">
        <v>15.478841529773815</v>
      </c>
      <c r="AT25" s="516">
        <v>15.689910908348082</v>
      </c>
    </row>
    <row r="26" spans="1:46" x14ac:dyDescent="0.25">
      <c r="A26" s="265" t="s">
        <v>324</v>
      </c>
      <c r="B26" s="265"/>
      <c r="C26" s="265"/>
      <c r="G26" s="264" t="s">
        <v>533</v>
      </c>
      <c r="I26" s="293" t="s">
        <v>965</v>
      </c>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row>
    <row r="27" spans="1:46" x14ac:dyDescent="0.25">
      <c r="A27" s="265" t="s">
        <v>320</v>
      </c>
      <c r="B27" s="265"/>
      <c r="C27" s="265"/>
      <c r="F27" s="264" t="s">
        <v>483</v>
      </c>
      <c r="G27" s="120"/>
      <c r="H27" s="120"/>
      <c r="I27" s="294" t="s">
        <v>966</v>
      </c>
      <c r="J27" s="334" t="e">
        <f>'5.3 nutrient amount'!J27/'5.1 Crops and Forage'!J27</f>
        <v>#DIV/0!</v>
      </c>
      <c r="K27" s="334" t="e">
        <f>'5.3 nutrient amount'!K27/'5.1 Crops and Forage'!K27</f>
        <v>#DIV/0!</v>
      </c>
      <c r="L27" s="334" t="e">
        <f>'5.3 nutrient amount'!L27/'5.1 Crops and Forage'!L27</f>
        <v>#DIV/0!</v>
      </c>
      <c r="M27" s="334" t="e">
        <f>'5.3 nutrient amount'!M27/'5.1 Crops and Forage'!M27</f>
        <v>#DIV/0!</v>
      </c>
      <c r="N27" s="334" t="e">
        <f>'5.3 nutrient amount'!N27/'5.1 Crops and Forage'!N27</f>
        <v>#DIV/0!</v>
      </c>
      <c r="O27" s="516">
        <v>20.326727637134333</v>
      </c>
      <c r="P27" s="516">
        <v>20.052381504778907</v>
      </c>
      <c r="Q27" s="516">
        <v>18.789211965465345</v>
      </c>
      <c r="R27" s="516">
        <v>19.596079126264218</v>
      </c>
      <c r="S27" s="516">
        <v>19.328010145685901</v>
      </c>
      <c r="T27" s="516">
        <v>18.270448909498942</v>
      </c>
      <c r="U27" s="516">
        <v>16.992683136573834</v>
      </c>
      <c r="V27" s="516">
        <v>16.846736442888435</v>
      </c>
      <c r="W27" s="516">
        <v>16.485940407453509</v>
      </c>
      <c r="X27" s="516">
        <v>16.529638596801529</v>
      </c>
      <c r="Y27" s="516">
        <v>16.978050139299292</v>
      </c>
      <c r="Z27" s="516">
        <v>16.412913278949222</v>
      </c>
      <c r="AA27" s="516">
        <v>16.574096583750954</v>
      </c>
      <c r="AB27" s="516">
        <v>17.298012240875124</v>
      </c>
      <c r="AC27" s="516">
        <v>15.96930397639435</v>
      </c>
      <c r="AD27" s="516">
        <v>16.745352249971607</v>
      </c>
      <c r="AE27" s="516">
        <v>16.252525164870132</v>
      </c>
      <c r="AF27" s="516">
        <v>16.178309254971108</v>
      </c>
      <c r="AG27" s="516">
        <v>16.155795980541939</v>
      </c>
      <c r="AH27" s="516">
        <v>16.089947998366934</v>
      </c>
      <c r="AI27" s="516">
        <v>15.502797038342299</v>
      </c>
      <c r="AJ27" s="516">
        <v>15.026919315620068</v>
      </c>
      <c r="AK27" s="516">
        <v>15.386043303966936</v>
      </c>
      <c r="AL27" s="516">
        <v>15.251966373667448</v>
      </c>
      <c r="AM27" s="516">
        <v>14.990990625930189</v>
      </c>
      <c r="AN27" s="516">
        <v>15.102413212740467</v>
      </c>
      <c r="AO27" s="516">
        <v>15.081553806312511</v>
      </c>
      <c r="AP27" s="516">
        <v>15.097764992468024</v>
      </c>
      <c r="AQ27" s="516">
        <v>14.702476920896652</v>
      </c>
      <c r="AR27" s="516">
        <v>14.970171298878999</v>
      </c>
      <c r="AS27" s="516">
        <v>14.526866160771268</v>
      </c>
      <c r="AT27" s="516">
        <v>14.240605575241128</v>
      </c>
    </row>
    <row r="28" spans="1:46" x14ac:dyDescent="0.25">
      <c r="A28" s="265" t="s">
        <v>323</v>
      </c>
      <c r="B28" s="265"/>
      <c r="C28" s="265"/>
      <c r="F28" s="264" t="s">
        <v>176</v>
      </c>
      <c r="G28" s="120"/>
      <c r="H28" s="120"/>
      <c r="I28" s="294" t="s">
        <v>967</v>
      </c>
      <c r="J28" s="334" t="e">
        <f>'5.3 nutrient amount'!J28/'5.1 Crops and Forage'!J28</f>
        <v>#DIV/0!</v>
      </c>
      <c r="K28" s="334" t="e">
        <f>'5.3 nutrient amount'!K28/'5.1 Crops and Forage'!K28</f>
        <v>#DIV/0!</v>
      </c>
      <c r="L28" s="334" t="e">
        <f>'5.3 nutrient amount'!L28/'5.1 Crops and Forage'!L28</f>
        <v>#DIV/0!</v>
      </c>
      <c r="M28" s="334" t="e">
        <f>'5.3 nutrient amount'!M28/'5.1 Crops and Forage'!M28</f>
        <v>#DIV/0!</v>
      </c>
      <c r="N28" s="334" t="e">
        <f>'5.3 nutrient amount'!N28/'5.1 Crops and Forage'!N28</f>
        <v>#DIV/0!</v>
      </c>
      <c r="O28" s="516">
        <v>17.17946405607</v>
      </c>
      <c r="P28" s="516">
        <v>17.076778233873277</v>
      </c>
      <c r="Q28" s="516">
        <v>17.012699433924201</v>
      </c>
      <c r="R28" s="516">
        <v>17.928382562744954</v>
      </c>
      <c r="S28" s="516">
        <v>18.469061723879555</v>
      </c>
      <c r="T28" s="516">
        <v>17.910363571083696</v>
      </c>
      <c r="U28" s="516">
        <v>17.937912792131133</v>
      </c>
      <c r="V28" s="516">
        <v>17.788909495849762</v>
      </c>
      <c r="W28" s="516">
        <v>18.118860270682621</v>
      </c>
      <c r="X28" s="516">
        <v>17.628687034881935</v>
      </c>
      <c r="Y28" s="516">
        <v>18.080296832312285</v>
      </c>
      <c r="Z28" s="516">
        <v>19.4078148459263</v>
      </c>
      <c r="AA28" s="516">
        <v>18.839632461271918</v>
      </c>
      <c r="AB28" s="516">
        <v>19.88932726723241</v>
      </c>
      <c r="AC28" s="516">
        <v>20.539167904298164</v>
      </c>
      <c r="AD28" s="516">
        <v>19.842379668279989</v>
      </c>
      <c r="AE28" s="516">
        <v>19.239344547826928</v>
      </c>
      <c r="AF28" s="516">
        <v>19.864718193993731</v>
      </c>
      <c r="AG28" s="516">
        <v>19.993926648504004</v>
      </c>
      <c r="AH28" s="516">
        <v>18.390007250187857</v>
      </c>
      <c r="AI28" s="516">
        <v>17.96545425845542</v>
      </c>
      <c r="AJ28" s="516">
        <v>18.082747878529048</v>
      </c>
      <c r="AK28" s="516">
        <v>20.610889614885107</v>
      </c>
      <c r="AL28" s="516">
        <v>17.412699798605932</v>
      </c>
      <c r="AM28" s="516">
        <v>16.900383939241031</v>
      </c>
      <c r="AN28" s="516">
        <v>17.111314280779393</v>
      </c>
      <c r="AO28" s="516">
        <v>18.233118210040242</v>
      </c>
      <c r="AP28" s="516">
        <v>18.582151738445422</v>
      </c>
      <c r="AQ28" s="516"/>
      <c r="AR28" s="516">
        <v>19.213844694255943</v>
      </c>
      <c r="AS28" s="516">
        <v>19.960396281524872</v>
      </c>
      <c r="AT28" s="516">
        <v>19.528248077016027</v>
      </c>
    </row>
    <row r="29" spans="1:46" x14ac:dyDescent="0.25">
      <c r="A29" s="265" t="s">
        <v>325</v>
      </c>
      <c r="B29" s="265"/>
      <c r="C29" s="265"/>
      <c r="F29" s="264" t="s">
        <v>177</v>
      </c>
      <c r="G29" s="120"/>
      <c r="H29" s="120"/>
      <c r="I29" s="294" t="s">
        <v>177</v>
      </c>
      <c r="J29" s="334" t="e">
        <f>'5.3 nutrient amount'!J29/'5.1 Crops and Forage'!J29</f>
        <v>#DIV/0!</v>
      </c>
      <c r="K29" s="334" t="e">
        <f>'5.3 nutrient amount'!K29/'5.1 Crops and Forage'!K29</f>
        <v>#DIV/0!</v>
      </c>
      <c r="L29" s="334" t="e">
        <f>'5.3 nutrient amount'!L29/'5.1 Crops and Forage'!L29</f>
        <v>#DIV/0!</v>
      </c>
      <c r="M29" s="334" t="e">
        <f>'5.3 nutrient amount'!M29/'5.1 Crops and Forage'!M29</f>
        <v>#DIV/0!</v>
      </c>
      <c r="N29" s="334" t="e">
        <f>'5.3 nutrient amount'!N29/'5.1 Crops and Forage'!N29</f>
        <v>#DIV/0!</v>
      </c>
      <c r="O29" s="516">
        <v>15.210337740204936</v>
      </c>
      <c r="P29" s="516">
        <v>15.157391087132103</v>
      </c>
      <c r="Q29" s="516">
        <v>15.427297234305016</v>
      </c>
      <c r="R29" s="516">
        <v>17.023515726830059</v>
      </c>
      <c r="S29" s="516">
        <v>16.175301156642245</v>
      </c>
      <c r="T29" s="516">
        <v>18.486100768344645</v>
      </c>
      <c r="U29" s="516">
        <v>15.122473054577322</v>
      </c>
      <c r="V29" s="516">
        <v>15.611947432843474</v>
      </c>
      <c r="W29" s="516">
        <v>15.20736316606102</v>
      </c>
      <c r="X29" s="516">
        <v>17.09794965004523</v>
      </c>
      <c r="Y29" s="516">
        <v>15.110707500374824</v>
      </c>
      <c r="Z29" s="516">
        <v>15.219193163254747</v>
      </c>
      <c r="AA29" s="516">
        <v>15.117691759359408</v>
      </c>
      <c r="AB29" s="516">
        <v>15.248261105692681</v>
      </c>
      <c r="AC29" s="516">
        <v>15.173817850573457</v>
      </c>
      <c r="AD29" s="516">
        <v>16.884581340310287</v>
      </c>
      <c r="AE29" s="516">
        <v>15.162991820000494</v>
      </c>
      <c r="AF29" s="516">
        <v>15.106259160233364</v>
      </c>
      <c r="AG29" s="516">
        <v>15.195553195946506</v>
      </c>
      <c r="AH29" s="516">
        <v>15.314806631659422</v>
      </c>
      <c r="AI29" s="516">
        <v>15.273878248603436</v>
      </c>
      <c r="AJ29" s="516">
        <v>15.199423251155054</v>
      </c>
      <c r="AK29" s="516">
        <v>16.049966393861791</v>
      </c>
      <c r="AL29" s="516">
        <v>15.163030030770049</v>
      </c>
      <c r="AM29" s="516">
        <v>15.368457634276083</v>
      </c>
      <c r="AN29" s="516">
        <v>15.456099803640612</v>
      </c>
      <c r="AO29" s="516">
        <v>15.110982370054623</v>
      </c>
      <c r="AP29" s="516">
        <v>15.974378833884924</v>
      </c>
      <c r="AQ29" s="516">
        <v>15.1080047988366</v>
      </c>
      <c r="AR29" s="516">
        <v>15.236003848586403</v>
      </c>
      <c r="AS29" s="516">
        <v>15.209824364010288</v>
      </c>
      <c r="AT29" s="516">
        <v>15.234950825001812</v>
      </c>
    </row>
    <row r="30" spans="1:46" x14ac:dyDescent="0.25">
      <c r="A30" s="265" t="s">
        <v>329</v>
      </c>
      <c r="B30" s="265"/>
      <c r="C30" s="265"/>
      <c r="G30" s="270" t="s">
        <v>330</v>
      </c>
      <c r="H30" s="270"/>
      <c r="I30" s="292" t="s">
        <v>968</v>
      </c>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row>
    <row r="31" spans="1:46" x14ac:dyDescent="0.25">
      <c r="A31" s="264" t="s">
        <v>397</v>
      </c>
      <c r="F31" s="271" t="s">
        <v>398</v>
      </c>
      <c r="G31" s="120"/>
      <c r="H31" s="120"/>
      <c r="I31" s="294" t="s">
        <v>969</v>
      </c>
      <c r="J31" s="334" t="e">
        <f>'5.3 nutrient amount'!J31/'5.1 Crops and Forage'!J31</f>
        <v>#DIV/0!</v>
      </c>
      <c r="K31" s="334" t="e">
        <f>'5.3 nutrient amount'!K31/'5.1 Crops and Forage'!K31</f>
        <v>#DIV/0!</v>
      </c>
      <c r="L31" s="334" t="e">
        <f>'5.3 nutrient amount'!L31/'5.1 Crops and Forage'!L31</f>
        <v>#DIV/0!</v>
      </c>
      <c r="M31" s="334" t="e">
        <f>'5.3 nutrient amount'!M31/'5.1 Crops and Forage'!M31</f>
        <v>#DIV/0!</v>
      </c>
      <c r="N31" s="334" t="e">
        <f>'5.3 nutrient amount'!N31/'5.1 Crops and Forage'!N31</f>
        <v>#DIV/0!</v>
      </c>
      <c r="O31" s="516">
        <v>23.66337733631088</v>
      </c>
      <c r="P31" s="516">
        <v>25.106943872518702</v>
      </c>
      <c r="Q31" s="516">
        <v>21.837849824486099</v>
      </c>
      <c r="R31" s="516">
        <v>22.524764379537576</v>
      </c>
      <c r="S31" s="516">
        <v>19.940162256647334</v>
      </c>
      <c r="T31" s="516">
        <v>22.012232119685851</v>
      </c>
      <c r="U31" s="516">
        <v>17.858344368366339</v>
      </c>
      <c r="V31" s="516">
        <v>21.678519697346566</v>
      </c>
      <c r="W31" s="516">
        <v>17.511238003299454</v>
      </c>
      <c r="X31" s="516">
        <v>19.335047795477074</v>
      </c>
      <c r="Y31" s="516">
        <v>17.284310098946047</v>
      </c>
      <c r="Z31" s="516">
        <v>19.930295614505511</v>
      </c>
      <c r="AA31" s="516">
        <v>17.659142761390655</v>
      </c>
      <c r="AB31" s="516">
        <v>17.733815292178413</v>
      </c>
      <c r="AC31" s="516">
        <v>17.235206017033679</v>
      </c>
      <c r="AD31" s="516">
        <v>18.731174392071839</v>
      </c>
      <c r="AE31" s="516">
        <v>17.169466864619803</v>
      </c>
      <c r="AF31" s="516">
        <v>17.26775352722424</v>
      </c>
      <c r="AG31" s="516">
        <v>17.340374920307056</v>
      </c>
      <c r="AH31" s="516">
        <v>17.730915792621044</v>
      </c>
      <c r="AI31" s="516">
        <v>20.810933010445755</v>
      </c>
      <c r="AJ31" s="516">
        <v>17.792846065514581</v>
      </c>
      <c r="AK31" s="516">
        <v>19.847979504922495</v>
      </c>
      <c r="AL31" s="516">
        <v>19.944573392945653</v>
      </c>
      <c r="AM31" s="516">
        <v>18.94112078587753</v>
      </c>
      <c r="AN31" s="516">
        <v>18.700899841285814</v>
      </c>
      <c r="AO31" s="516">
        <v>18.44383993233032</v>
      </c>
      <c r="AP31" s="516">
        <v>19.594458723516585</v>
      </c>
      <c r="AQ31" s="516">
        <v>17.656486478435017</v>
      </c>
      <c r="AR31" s="516">
        <v>19.209663388483882</v>
      </c>
      <c r="AS31" s="516">
        <v>17.809396321100607</v>
      </c>
      <c r="AT31" s="516">
        <v>18.255591712693434</v>
      </c>
    </row>
    <row r="32" spans="1:46" x14ac:dyDescent="0.25">
      <c r="A32" s="265" t="s">
        <v>318</v>
      </c>
      <c r="B32" s="265"/>
      <c r="C32" s="265"/>
      <c r="E32" s="264" t="s">
        <v>172</v>
      </c>
      <c r="F32" s="120"/>
      <c r="G32" s="265"/>
      <c r="H32" s="265"/>
      <c r="I32" s="292" t="s">
        <v>970</v>
      </c>
      <c r="J32" s="334" t="e">
        <f>'5.3 nutrient amount'!J32/'5.1 Crops and Forage'!J32</f>
        <v>#DIV/0!</v>
      </c>
      <c r="K32" s="334" t="e">
        <f>'5.3 nutrient amount'!K32/'5.1 Crops and Forage'!K32</f>
        <v>#DIV/0!</v>
      </c>
      <c r="L32" s="334" t="e">
        <f>'5.3 nutrient amount'!L32/'5.1 Crops and Forage'!L32</f>
        <v>#DIV/0!</v>
      </c>
      <c r="M32" s="334" t="e">
        <f>'5.3 nutrient amount'!M32/'5.1 Crops and Forage'!M32</f>
        <v>#DIV/0!</v>
      </c>
      <c r="N32" s="334" t="e">
        <f>'5.3 nutrient amount'!N32/'5.1 Crops and Forage'!N32</f>
        <v>#DIV/0!</v>
      </c>
      <c r="O32" s="516">
        <v>15.63618390484554</v>
      </c>
      <c r="P32" s="516">
        <v>15.624857874880387</v>
      </c>
      <c r="Q32" s="516">
        <v>15.422611031298313</v>
      </c>
      <c r="R32" s="516">
        <v>15.599974883948077</v>
      </c>
      <c r="S32" s="516">
        <v>15.709388540994835</v>
      </c>
      <c r="T32" s="516">
        <v>15.869812863933669</v>
      </c>
      <c r="U32" s="516">
        <v>15.243407059702196</v>
      </c>
      <c r="V32" s="516">
        <v>15.126326853973326</v>
      </c>
      <c r="W32" s="516">
        <v>15.144026163682701</v>
      </c>
      <c r="X32" s="516">
        <v>15.13602968817364</v>
      </c>
      <c r="Y32" s="516">
        <v>15.245156598149178</v>
      </c>
      <c r="Z32" s="516">
        <v>15.060794578965448</v>
      </c>
      <c r="AA32" s="516">
        <v>15.223677248634141</v>
      </c>
      <c r="AB32" s="516">
        <v>15.188983674156798</v>
      </c>
      <c r="AC32" s="516">
        <v>15.31120309279777</v>
      </c>
      <c r="AD32" s="516">
        <v>15.634949713815354</v>
      </c>
      <c r="AE32" s="516">
        <v>15.345058348811817</v>
      </c>
      <c r="AF32" s="516">
        <v>15.427249870776176</v>
      </c>
      <c r="AG32" s="516">
        <v>15.366478164058766</v>
      </c>
      <c r="AH32" s="516">
        <v>14.968300559315363</v>
      </c>
      <c r="AI32" s="516">
        <v>14.983802887216797</v>
      </c>
      <c r="AJ32" s="516">
        <v>15.152370489063534</v>
      </c>
      <c r="AK32" s="516">
        <v>14.972803344652005</v>
      </c>
      <c r="AL32" s="516">
        <v>15.05191712754778</v>
      </c>
      <c r="AM32" s="516">
        <v>15.023196974880511</v>
      </c>
      <c r="AN32" s="516">
        <v>14.965990772771747</v>
      </c>
      <c r="AO32" s="516">
        <v>15.065950374673804</v>
      </c>
      <c r="AP32" s="516">
        <v>15.059340435819781</v>
      </c>
      <c r="AQ32" s="516">
        <v>14.960232755719266</v>
      </c>
      <c r="AR32" s="516">
        <v>14.910064851705371</v>
      </c>
      <c r="AS32" s="516">
        <v>15.00955902150158</v>
      </c>
      <c r="AT32" s="516">
        <v>15.048380787354722</v>
      </c>
    </row>
    <row r="33" spans="1:46" x14ac:dyDescent="0.25">
      <c r="I33" s="29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row>
    <row r="34" spans="1:46" x14ac:dyDescent="0.25">
      <c r="A34" s="267" t="s">
        <v>354</v>
      </c>
      <c r="B34" s="267"/>
      <c r="C34" s="267"/>
      <c r="D34" s="267" t="s">
        <v>484</v>
      </c>
      <c r="E34" s="267"/>
      <c r="F34" s="267"/>
      <c r="G34" s="266"/>
      <c r="H34" s="266"/>
      <c r="I34" s="292" t="s">
        <v>971</v>
      </c>
      <c r="J34" s="339"/>
      <c r="K34" s="339"/>
      <c r="L34" s="339"/>
      <c r="M34" s="339"/>
      <c r="N34" s="339"/>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row>
    <row r="35" spans="1:46" x14ac:dyDescent="0.25">
      <c r="A35" s="269" t="s">
        <v>356</v>
      </c>
      <c r="B35" s="269"/>
      <c r="C35" s="269"/>
      <c r="D35" s="269"/>
      <c r="E35" s="269"/>
      <c r="F35" s="269" t="s">
        <v>355</v>
      </c>
      <c r="G35" s="268"/>
      <c r="H35" s="268"/>
      <c r="I35" s="292" t="s">
        <v>972</v>
      </c>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N35" s="340"/>
      <c r="AO35" s="340"/>
      <c r="AP35" s="340"/>
      <c r="AQ35" s="340"/>
      <c r="AR35" s="340"/>
      <c r="AS35" s="340"/>
      <c r="AT35" s="340"/>
    </row>
    <row r="36" spans="1:46" x14ac:dyDescent="0.25">
      <c r="A36" s="269" t="s">
        <v>357</v>
      </c>
      <c r="B36" s="269"/>
      <c r="C36" s="269"/>
      <c r="D36" s="269"/>
      <c r="E36" s="269"/>
      <c r="F36" s="269"/>
      <c r="G36" s="269" t="s">
        <v>358</v>
      </c>
      <c r="H36" s="269"/>
      <c r="I36" s="293" t="s">
        <v>973</v>
      </c>
      <c r="J36" s="334" t="e">
        <f>'5.3 nutrient amount'!J36/'5.1 Crops and Forage'!J36</f>
        <v>#DIV/0!</v>
      </c>
      <c r="K36" s="334" t="e">
        <f>'5.3 nutrient amount'!K36/'5.1 Crops and Forage'!K36</f>
        <v>#DIV/0!</v>
      </c>
      <c r="L36" s="334" t="e">
        <f>'5.3 nutrient amount'!L36/'5.1 Crops and Forage'!L36</f>
        <v>#DIV/0!</v>
      </c>
      <c r="M36" s="334" t="e">
        <f>'5.3 nutrient amount'!M36/'5.1 Crops and Forage'!M36</f>
        <v>#DIV/0!</v>
      </c>
      <c r="N36" s="334" t="e">
        <f>'5.3 nutrient amount'!N36/'5.1 Crops and Forage'!N36</f>
        <v>#DIV/0!</v>
      </c>
      <c r="O36" s="516">
        <v>42.349365353410462</v>
      </c>
      <c r="P36" s="516">
        <v>43.438337491458853</v>
      </c>
      <c r="Q36" s="516">
        <v>43.128650635872916</v>
      </c>
      <c r="R36" s="516">
        <v>42.560502035220502</v>
      </c>
      <c r="S36" s="516">
        <v>43.32368859139261</v>
      </c>
      <c r="T36" s="516">
        <v>48.551045542064173</v>
      </c>
      <c r="U36" s="516">
        <v>44.01040856607105</v>
      </c>
      <c r="V36" s="516">
        <v>44.946247904878462</v>
      </c>
      <c r="W36" s="516">
        <v>41.902315336993873</v>
      </c>
      <c r="X36" s="516">
        <v>42.452668592171754</v>
      </c>
      <c r="Y36" s="516">
        <v>40.194408512952712</v>
      </c>
      <c r="Z36" s="516">
        <v>44.202955216679889</v>
      </c>
      <c r="AA36" s="516">
        <v>41.995220281355031</v>
      </c>
      <c r="AB36" s="516">
        <v>40.40624185733548</v>
      </c>
      <c r="AC36" s="516">
        <v>39.867842809672801</v>
      </c>
      <c r="AD36" s="516">
        <v>46.151709297670436</v>
      </c>
      <c r="AE36" s="516">
        <v>41.392980584867978</v>
      </c>
      <c r="AF36" s="516">
        <v>42.103384360975312</v>
      </c>
      <c r="AG36" s="516">
        <v>41.146200486952658</v>
      </c>
      <c r="AH36" s="516">
        <v>46.222381341064128</v>
      </c>
      <c r="AI36" s="516">
        <v>41.606944100534896</v>
      </c>
      <c r="AJ36" s="516">
        <v>43.504023484089409</v>
      </c>
      <c r="AK36" s="516">
        <v>47.413813377825605</v>
      </c>
      <c r="AL36" s="516">
        <v>39.614094772445426</v>
      </c>
      <c r="AM36" s="516">
        <v>43.870020520396636</v>
      </c>
      <c r="AN36" s="516">
        <v>42.380038270805379</v>
      </c>
      <c r="AO36" s="516">
        <v>39.508057337309225</v>
      </c>
      <c r="AP36" s="516">
        <v>43.527548482193161</v>
      </c>
      <c r="AQ36" s="516">
        <v>39.157971220370236</v>
      </c>
      <c r="AR36" s="516">
        <v>43.365754747349179</v>
      </c>
      <c r="AS36" s="516">
        <v>38.872745413684918</v>
      </c>
      <c r="AT36" s="516">
        <v>39.79189074789744</v>
      </c>
    </row>
    <row r="37" spans="1:46" x14ac:dyDescent="0.25">
      <c r="A37" s="269" t="s">
        <v>485</v>
      </c>
      <c r="B37" s="269"/>
      <c r="C37" s="269"/>
      <c r="D37" s="269"/>
      <c r="E37" s="269"/>
      <c r="F37" s="269"/>
      <c r="G37" s="269" t="s">
        <v>486</v>
      </c>
      <c r="H37" s="269"/>
      <c r="I37" s="293" t="s">
        <v>974</v>
      </c>
      <c r="J37" s="334" t="e">
        <f>'5.3 nutrient amount'!J37/'5.1 Crops and Forage'!J37</f>
        <v>#DIV/0!</v>
      </c>
      <c r="K37" s="334" t="e">
        <f>'5.3 nutrient amount'!K37/'5.1 Crops and Forage'!K37</f>
        <v>#DIV/0!</v>
      </c>
      <c r="L37" s="334" t="e">
        <f>'5.3 nutrient amount'!L37/'5.1 Crops and Forage'!L37</f>
        <v>#DIV/0!</v>
      </c>
      <c r="M37" s="334" t="e">
        <f>'5.3 nutrient amount'!M37/'5.1 Crops and Forage'!M37</f>
        <v>#DIV/0!</v>
      </c>
      <c r="N37" s="334" t="e">
        <f>'5.3 nutrient amount'!N37/'5.1 Crops and Forage'!N37</f>
        <v>#DIV/0!</v>
      </c>
      <c r="O37" s="516">
        <v>42.410196885345329</v>
      </c>
      <c r="P37" s="516">
        <v>42.796917419859476</v>
      </c>
      <c r="Q37" s="516">
        <v>46.774277679946842</v>
      </c>
      <c r="R37" s="516">
        <v>47.925400486788732</v>
      </c>
      <c r="S37" s="516">
        <v>44.13935527022889</v>
      </c>
      <c r="T37" s="516">
        <v>51.318974560779715</v>
      </c>
      <c r="U37" s="516">
        <v>47.300234820810715</v>
      </c>
      <c r="V37" s="516">
        <v>42.856392598801257</v>
      </c>
      <c r="W37" s="516">
        <v>51.103030079575127</v>
      </c>
      <c r="X37" s="516">
        <v>52.085384206961585</v>
      </c>
      <c r="Y37" s="516">
        <v>44.701519451595274</v>
      </c>
      <c r="Z37" s="516">
        <v>43.822699432353055</v>
      </c>
      <c r="AA37" s="516">
        <v>41.807760801914569</v>
      </c>
      <c r="AB37" s="516">
        <v>49.744634059256121</v>
      </c>
      <c r="AC37" s="516">
        <v>45.143142721269328</v>
      </c>
      <c r="AD37" s="516">
        <v>53.151083177108305</v>
      </c>
      <c r="AE37" s="516">
        <v>41.870974865254063</v>
      </c>
      <c r="AF37" s="516">
        <v>38.201751881188095</v>
      </c>
      <c r="AG37" s="516">
        <v>38.862187284384994</v>
      </c>
      <c r="AH37" s="516">
        <v>41.091126138273346</v>
      </c>
      <c r="AI37" s="516">
        <v>39.230863183863725</v>
      </c>
      <c r="AJ37" s="516">
        <v>40.247693791501064</v>
      </c>
      <c r="AK37" s="516">
        <v>45.828644902833275</v>
      </c>
      <c r="AL37" s="516">
        <v>39.595397875810491</v>
      </c>
      <c r="AM37" s="516">
        <v>40.385474102526715</v>
      </c>
      <c r="AN37" s="516">
        <v>44.216114239125694</v>
      </c>
      <c r="AO37" s="516">
        <v>37.499817305180848</v>
      </c>
      <c r="AP37" s="516">
        <v>37.500700219321971</v>
      </c>
      <c r="AQ37" s="516">
        <v>35.81016040668802</v>
      </c>
      <c r="AR37" s="516">
        <v>39.912678415173588</v>
      </c>
      <c r="AS37" s="516">
        <v>36.691569496070272</v>
      </c>
      <c r="AT37" s="516">
        <v>39.026318862153573</v>
      </c>
    </row>
    <row r="38" spans="1:46" x14ac:dyDescent="0.25">
      <c r="A38" s="269" t="s">
        <v>359</v>
      </c>
      <c r="B38" s="269"/>
      <c r="C38" s="269"/>
      <c r="D38" s="269"/>
      <c r="E38" s="269"/>
      <c r="F38" s="272" t="s">
        <v>536</v>
      </c>
      <c r="G38" s="287"/>
      <c r="H38" s="287"/>
      <c r="I38" s="292" t="s">
        <v>972</v>
      </c>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N38" s="340"/>
      <c r="AO38" s="340"/>
      <c r="AP38" s="340"/>
      <c r="AQ38" s="340"/>
      <c r="AR38" s="340"/>
      <c r="AS38" s="340"/>
      <c r="AT38" s="340"/>
    </row>
    <row r="39" spans="1:46" x14ac:dyDescent="0.25">
      <c r="A39" s="269" t="s">
        <v>360</v>
      </c>
      <c r="B39" s="269"/>
      <c r="C39" s="269"/>
      <c r="D39" s="269"/>
      <c r="E39" s="269"/>
      <c r="F39" s="269"/>
      <c r="G39" s="268" t="s">
        <v>361</v>
      </c>
      <c r="H39" s="268"/>
      <c r="I39" s="292" t="s">
        <v>975</v>
      </c>
      <c r="J39" s="334" t="e">
        <f>'5.3 nutrient amount'!J39/'5.1 Crops and Forage'!J39</f>
        <v>#DIV/0!</v>
      </c>
      <c r="K39" s="334" t="e">
        <f>'5.3 nutrient amount'!K39/'5.1 Crops and Forage'!K39</f>
        <v>#DIV/0!</v>
      </c>
      <c r="L39" s="334" t="e">
        <f>'5.3 nutrient amount'!L39/'5.1 Crops and Forage'!L39</f>
        <v>#DIV/0!</v>
      </c>
      <c r="M39" s="334" t="e">
        <f>'5.3 nutrient amount'!M39/'5.1 Crops and Forage'!M39</f>
        <v>#DIV/0!</v>
      </c>
      <c r="N39" s="334" t="e">
        <f>'5.3 nutrient amount'!N39/'5.1 Crops and Forage'!N39</f>
        <v>#DIV/0!</v>
      </c>
      <c r="O39" s="516">
        <v>55.525073806370223</v>
      </c>
      <c r="P39" s="516">
        <v>57.246609636374949</v>
      </c>
      <c r="Q39" s="516">
        <v>58.982312999734354</v>
      </c>
      <c r="R39" s="516">
        <v>58.917546427356797</v>
      </c>
      <c r="S39" s="516">
        <v>57.673190162917827</v>
      </c>
      <c r="T39" s="516">
        <v>59.660466720461244</v>
      </c>
      <c r="U39" s="516">
        <v>54.572591641604198</v>
      </c>
      <c r="V39" s="516">
        <v>52.884053941200598</v>
      </c>
      <c r="W39" s="516">
        <v>50.584722592207598</v>
      </c>
      <c r="X39" s="516">
        <v>50.284960954737208</v>
      </c>
      <c r="Y39" s="516">
        <v>49.239638521827906</v>
      </c>
      <c r="Z39" s="516">
        <v>49.355076655294546</v>
      </c>
      <c r="AA39" s="516">
        <v>48.735535371044833</v>
      </c>
      <c r="AB39" s="516">
        <v>48.370613178282191</v>
      </c>
      <c r="AC39" s="516">
        <v>47.996180869210605</v>
      </c>
      <c r="AD39" s="516">
        <v>47.945070033334538</v>
      </c>
      <c r="AE39" s="516">
        <v>46.978571800782582</v>
      </c>
      <c r="AF39" s="516">
        <v>47.273169688856562</v>
      </c>
      <c r="AG39" s="516">
        <v>47.263748127547252</v>
      </c>
      <c r="AH39" s="516">
        <v>46.305103372613353</v>
      </c>
      <c r="AI39" s="516">
        <v>46.184289337877729</v>
      </c>
      <c r="AJ39" s="516">
        <v>46.328426171467854</v>
      </c>
      <c r="AK39" s="516">
        <v>46.742731721926354</v>
      </c>
      <c r="AL39" s="516">
        <v>46.049720427055298</v>
      </c>
      <c r="AM39" s="516">
        <v>46.349022891985634</v>
      </c>
      <c r="AN39" s="516">
        <v>45.755642486440223</v>
      </c>
      <c r="AO39" s="516">
        <v>45.940731408212578</v>
      </c>
      <c r="AP39" s="516">
        <v>45.637117876358225</v>
      </c>
      <c r="AQ39" s="516">
        <v>46.046701284106085</v>
      </c>
      <c r="AR39" s="516">
        <v>46.359698942521099</v>
      </c>
      <c r="AS39" s="516">
        <v>46.054650171277267</v>
      </c>
      <c r="AT39" s="516">
        <v>45.709523247879503</v>
      </c>
    </row>
    <row r="40" spans="1:46" x14ac:dyDescent="0.25">
      <c r="A40" s="1" t="s">
        <v>534</v>
      </c>
      <c r="B40" s="272"/>
      <c r="C40" s="272"/>
      <c r="D40" s="272"/>
      <c r="E40" s="121"/>
      <c r="F40" s="272"/>
      <c r="G40" s="272" t="s">
        <v>535</v>
      </c>
      <c r="H40" s="272"/>
      <c r="I40" s="295" t="s">
        <v>976</v>
      </c>
      <c r="J40" s="334" t="e">
        <f>'5.3 nutrient amount'!J40/'5.1 Crops and Forage'!J40</f>
        <v>#DIV/0!</v>
      </c>
      <c r="K40" s="334" t="e">
        <f>'5.3 nutrient amount'!K40/'5.1 Crops and Forage'!K40</f>
        <v>#DIV/0!</v>
      </c>
      <c r="L40" s="334" t="e">
        <f>'5.3 nutrient amount'!L40/'5.1 Crops and Forage'!L40</f>
        <v>#DIV/0!</v>
      </c>
      <c r="M40" s="334" t="e">
        <f>'5.3 nutrient amount'!M40/'5.1 Crops and Forage'!M40</f>
        <v>#DIV/0!</v>
      </c>
      <c r="N40" s="334" t="e">
        <f>'5.3 nutrient amount'!N40/'5.1 Crops and Forage'!N40</f>
        <v>#DIV/0!</v>
      </c>
      <c r="O40" s="516">
        <v>45.767361457869256</v>
      </c>
      <c r="P40" s="516">
        <v>44.93758208170383</v>
      </c>
      <c r="Q40" s="516">
        <v>44.820932561737116</v>
      </c>
      <c r="R40" s="516">
        <v>46.677619676992812</v>
      </c>
      <c r="S40" s="516">
        <v>48.966938149090325</v>
      </c>
      <c r="T40" s="516">
        <v>52.600874481378234</v>
      </c>
      <c r="U40" s="516">
        <v>46.525667392374729</v>
      </c>
      <c r="V40" s="516">
        <v>48.16118030451667</v>
      </c>
      <c r="W40" s="516">
        <v>46.759037148892048</v>
      </c>
      <c r="X40" s="516">
        <v>48.243381304404174</v>
      </c>
      <c r="Y40" s="516">
        <v>48.36161377638679</v>
      </c>
      <c r="Z40" s="516">
        <v>45.880633808342445</v>
      </c>
      <c r="AA40" s="516">
        <v>46.500946668077404</v>
      </c>
      <c r="AB40" s="516">
        <v>44.995167612112006</v>
      </c>
      <c r="AC40" s="516">
        <v>45.021335808511324</v>
      </c>
      <c r="AD40" s="516">
        <v>49.099202992121512</v>
      </c>
      <c r="AE40" s="516">
        <v>45.313375188080002</v>
      </c>
      <c r="AF40" s="516">
        <v>43.356304328085486</v>
      </c>
      <c r="AG40" s="516">
        <v>44.044069612278953</v>
      </c>
      <c r="AH40" s="516">
        <v>43.583325537146543</v>
      </c>
      <c r="AI40" s="516">
        <v>43.85474461213736</v>
      </c>
      <c r="AJ40" s="516">
        <v>43.897606863121744</v>
      </c>
      <c r="AK40" s="516">
        <v>46.038103415250866</v>
      </c>
      <c r="AL40" s="516">
        <v>43.146690454391631</v>
      </c>
      <c r="AM40" s="516">
        <v>42.447113342521114</v>
      </c>
      <c r="AN40" s="516">
        <v>44.635778773899617</v>
      </c>
      <c r="AO40" s="516">
        <v>46.533541691789402</v>
      </c>
      <c r="AP40" s="516">
        <v>44.186260766711804</v>
      </c>
      <c r="AQ40" s="516">
        <v>43.975072577191881</v>
      </c>
      <c r="AR40" s="516">
        <v>47.616473860768366</v>
      </c>
      <c r="AS40" s="516">
        <v>45.052504362686363</v>
      </c>
      <c r="AT40" s="516">
        <v>47.524258785729323</v>
      </c>
    </row>
    <row r="41" spans="1:46" x14ac:dyDescent="0.25">
      <c r="A41" s="269" t="s">
        <v>362</v>
      </c>
      <c r="B41" s="269"/>
      <c r="C41" s="269"/>
      <c r="D41" s="269"/>
      <c r="E41" s="269"/>
      <c r="F41" s="269" t="s">
        <v>363</v>
      </c>
      <c r="G41" s="272"/>
      <c r="H41" s="272"/>
      <c r="I41" s="295"/>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row>
    <row r="42" spans="1:46" x14ac:dyDescent="0.25">
      <c r="A42" s="269" t="s">
        <v>364</v>
      </c>
      <c r="B42" s="269"/>
      <c r="C42" s="269"/>
      <c r="D42" s="269"/>
      <c r="E42" s="269"/>
      <c r="F42" s="269"/>
      <c r="G42" s="268" t="s">
        <v>365</v>
      </c>
      <c r="H42" s="268"/>
      <c r="I42" s="292" t="s">
        <v>977</v>
      </c>
      <c r="J42" s="334" t="e">
        <f>'5.3 nutrient amount'!J42/'5.1 Crops and Forage'!J42</f>
        <v>#DIV/0!</v>
      </c>
      <c r="K42" s="334" t="e">
        <f>'5.3 nutrient amount'!K42/'5.1 Crops and Forage'!K42</f>
        <v>#DIV/0!</v>
      </c>
      <c r="L42" s="334" t="e">
        <f>'5.3 nutrient amount'!L42/'5.1 Crops and Forage'!L42</f>
        <v>#DIV/0!</v>
      </c>
      <c r="M42" s="334" t="e">
        <f>'5.3 nutrient amount'!M42/'5.1 Crops and Forage'!M42</f>
        <v>#DIV/0!</v>
      </c>
      <c r="N42" s="334" t="e">
        <f>'5.3 nutrient amount'!N42/'5.1 Crops and Forage'!N42</f>
        <v>#DIV/0!</v>
      </c>
      <c r="O42" s="516">
        <v>43.840555360272859</v>
      </c>
      <c r="P42" s="516">
        <v>47.863962735274988</v>
      </c>
      <c r="Q42" s="516">
        <v>53.71141111880938</v>
      </c>
      <c r="R42" s="516">
        <v>40.109286085260315</v>
      </c>
      <c r="S42" s="516">
        <v>43.656599643193985</v>
      </c>
      <c r="T42" s="516">
        <v>55.206579192644497</v>
      </c>
      <c r="U42" s="516">
        <v>40.582847734907396</v>
      </c>
      <c r="V42" s="516">
        <v>47.777737168052177</v>
      </c>
      <c r="W42" s="516">
        <v>44.117540030295828</v>
      </c>
      <c r="X42" s="516">
        <v>50.891934744263196</v>
      </c>
      <c r="Y42" s="516">
        <v>36.509647916387564</v>
      </c>
      <c r="Z42" s="516">
        <v>40.149198444416108</v>
      </c>
      <c r="AA42" s="516">
        <v>37.73956887387169</v>
      </c>
      <c r="AB42" s="516">
        <v>39.376486784885735</v>
      </c>
      <c r="AC42" s="516">
        <v>37.149604985761684</v>
      </c>
      <c r="AD42" s="516">
        <v>57.032434359769525</v>
      </c>
      <c r="AE42" s="516">
        <v>39.51086384876983</v>
      </c>
      <c r="AF42" s="516">
        <v>37.458556253321447</v>
      </c>
      <c r="AG42" s="516">
        <v>38.281607119461505</v>
      </c>
      <c r="AH42" s="516">
        <v>49.166405315516108</v>
      </c>
      <c r="AI42" s="516">
        <v>38.904320560370088</v>
      </c>
      <c r="AJ42" s="516">
        <v>43.811518068319877</v>
      </c>
      <c r="AK42" s="516">
        <v>50.816254246650452</v>
      </c>
      <c r="AL42" s="516">
        <v>34.575032440868085</v>
      </c>
      <c r="AM42" s="516">
        <v>40.437763733147399</v>
      </c>
      <c r="AN42" s="516">
        <v>41.055060990226039</v>
      </c>
      <c r="AO42" s="516">
        <v>34.934932504384321</v>
      </c>
      <c r="AP42" s="516">
        <v>39.116999610115847</v>
      </c>
      <c r="AQ42" s="516">
        <v>36.176446385618739</v>
      </c>
      <c r="AR42" s="516">
        <v>40.629586481512931</v>
      </c>
      <c r="AS42" s="516">
        <v>34.92282960791497</v>
      </c>
      <c r="AT42" s="516">
        <v>36.746605145502706</v>
      </c>
    </row>
    <row r="43" spans="1:46" x14ac:dyDescent="0.25">
      <c r="A43" s="269" t="s">
        <v>369</v>
      </c>
      <c r="B43" s="269"/>
      <c r="C43" s="269"/>
      <c r="D43" s="269"/>
      <c r="E43" s="269"/>
      <c r="F43" s="269"/>
      <c r="G43" s="268" t="s">
        <v>366</v>
      </c>
      <c r="H43" s="268"/>
      <c r="I43" s="292" t="s">
        <v>978</v>
      </c>
      <c r="J43" s="334" t="e">
        <f>'5.3 nutrient amount'!J43/'5.1 Crops and Forage'!J43</f>
        <v>#DIV/0!</v>
      </c>
      <c r="K43" s="334" t="e">
        <f>'5.3 nutrient amount'!K43/'5.1 Crops and Forage'!K43</f>
        <v>#DIV/0!</v>
      </c>
      <c r="L43" s="334" t="e">
        <f>'5.3 nutrient amount'!L43/'5.1 Crops and Forage'!L43</f>
        <v>#DIV/0!</v>
      </c>
      <c r="M43" s="334" t="e">
        <f>'5.3 nutrient amount'!M43/'5.1 Crops and Forage'!M43</f>
        <v>#DIV/0!</v>
      </c>
      <c r="N43" s="334" t="e">
        <f>'5.3 nutrient amount'!N43/'5.1 Crops and Forage'!N43</f>
        <v>#DIV/0!</v>
      </c>
      <c r="O43" s="516">
        <v>47.95022028731708</v>
      </c>
      <c r="P43" s="516">
        <v>54.431737994667827</v>
      </c>
      <c r="Q43" s="516">
        <v>52.76642464086671</v>
      </c>
      <c r="R43" s="516">
        <v>43.871558920585471</v>
      </c>
      <c r="S43" s="516">
        <v>51.993228302547806</v>
      </c>
      <c r="T43" s="516">
        <v>58.301478499381354</v>
      </c>
      <c r="U43" s="516">
        <v>56.730183649501349</v>
      </c>
      <c r="V43" s="516">
        <v>51.319816686886568</v>
      </c>
      <c r="W43" s="516">
        <v>53.826141095080253</v>
      </c>
      <c r="X43" s="516">
        <v>52.862142926489803</v>
      </c>
      <c r="Y43" s="516">
        <v>45.204537363191491</v>
      </c>
      <c r="Z43" s="516">
        <v>54.261340227205494</v>
      </c>
      <c r="AA43" s="516">
        <v>48.133136981794813</v>
      </c>
      <c r="AB43" s="516">
        <v>47.174383065347975</v>
      </c>
      <c r="AC43" s="516">
        <v>45.1365171117925</v>
      </c>
      <c r="AD43" s="516">
        <v>57.055193264459582</v>
      </c>
      <c r="AE43" s="516">
        <v>46.171027186428567</v>
      </c>
      <c r="AF43" s="516">
        <v>43.835490006377768</v>
      </c>
      <c r="AG43" s="516">
        <v>42.64329124132091</v>
      </c>
      <c r="AH43" s="516">
        <v>45.585809748994862</v>
      </c>
      <c r="AI43" s="516">
        <v>44.294689037096582</v>
      </c>
      <c r="AJ43" s="516">
        <v>43.646629346260028</v>
      </c>
      <c r="AK43" s="516">
        <v>53.553937878998447</v>
      </c>
      <c r="AL43" s="516">
        <v>41.360200530470863</v>
      </c>
      <c r="AM43" s="516">
        <v>46.294646887504278</v>
      </c>
      <c r="AN43" s="516">
        <v>47.474437514413971</v>
      </c>
      <c r="AO43" s="516">
        <v>40.872049829301396</v>
      </c>
      <c r="AP43" s="516">
        <v>50.338213938494718</v>
      </c>
      <c r="AQ43" s="516">
        <v>39.895683508937545</v>
      </c>
      <c r="AR43" s="516">
        <v>47.46409173532367</v>
      </c>
      <c r="AS43" s="516">
        <v>40.070106294482898</v>
      </c>
      <c r="AT43" s="516">
        <v>42.495906988564542</v>
      </c>
    </row>
    <row r="44" spans="1:46" x14ac:dyDescent="0.25">
      <c r="A44" s="269" t="s">
        <v>370</v>
      </c>
      <c r="B44" s="269"/>
      <c r="C44" s="269"/>
      <c r="D44" s="269"/>
      <c r="E44" s="269"/>
      <c r="F44" s="269"/>
      <c r="G44" s="268" t="s">
        <v>367</v>
      </c>
      <c r="H44" s="268"/>
      <c r="I44" s="292" t="s">
        <v>979</v>
      </c>
      <c r="J44" s="334" t="e">
        <f>'5.3 nutrient amount'!J44/'5.1 Crops and Forage'!J44</f>
        <v>#DIV/0!</v>
      </c>
      <c r="K44" s="334" t="e">
        <f>'5.3 nutrient amount'!K44/'5.1 Crops and Forage'!K44</f>
        <v>#DIV/0!</v>
      </c>
      <c r="L44" s="334" t="e">
        <f>'5.3 nutrient amount'!L44/'5.1 Crops and Forage'!L44</f>
        <v>#DIV/0!</v>
      </c>
      <c r="M44" s="334" t="e">
        <f>'5.3 nutrient amount'!M44/'5.1 Crops and Forage'!M44</f>
        <v>#DIV/0!</v>
      </c>
      <c r="N44" s="334" t="e">
        <f>'5.3 nutrient amount'!N44/'5.1 Crops and Forage'!N44</f>
        <v>#DIV/0!</v>
      </c>
      <c r="O44" s="516">
        <v>37.011988842035421</v>
      </c>
      <c r="P44" s="516">
        <v>37.795583941764654</v>
      </c>
      <c r="Q44" s="516">
        <v>40.402392936345933</v>
      </c>
      <c r="R44" s="516">
        <v>47.618650413876665</v>
      </c>
      <c r="S44" s="516">
        <v>42.324175578769562</v>
      </c>
      <c r="T44" s="516">
        <v>43.29759780987041</v>
      </c>
      <c r="U44" s="516">
        <v>39.860020183685336</v>
      </c>
      <c r="V44" s="516">
        <v>39.945259941983558</v>
      </c>
      <c r="W44" s="516">
        <v>38.37902527737544</v>
      </c>
      <c r="X44" s="516">
        <v>42.048551653038082</v>
      </c>
      <c r="Y44" s="516">
        <v>37.803582114764431</v>
      </c>
      <c r="Z44" s="516">
        <v>41.514093269272344</v>
      </c>
      <c r="AA44" s="516">
        <v>38.225408900783229</v>
      </c>
      <c r="AB44" s="516">
        <v>41.419864008734059</v>
      </c>
      <c r="AC44" s="516">
        <v>41.468002707853586</v>
      </c>
      <c r="AD44" s="516">
        <v>46.166158538061133</v>
      </c>
      <c r="AE44" s="516">
        <v>39.64570322704067</v>
      </c>
      <c r="AF44" s="516">
        <v>38.230751514910786</v>
      </c>
      <c r="AG44" s="516">
        <v>37.803166753461575</v>
      </c>
      <c r="AH44" s="516">
        <v>39.861265025555781</v>
      </c>
      <c r="AI44" s="516">
        <v>40.214717462416537</v>
      </c>
      <c r="AJ44" s="516">
        <v>39.103546845105612</v>
      </c>
      <c r="AK44" s="516">
        <v>51.889346134317648</v>
      </c>
      <c r="AL44" s="516">
        <v>38.644987399940497</v>
      </c>
      <c r="AM44" s="516">
        <v>42.130430061905571</v>
      </c>
      <c r="AN44" s="516">
        <v>38.844826847525297</v>
      </c>
      <c r="AO44" s="516">
        <v>35.714347830938202</v>
      </c>
      <c r="AP44" s="516">
        <v>36.175071169707344</v>
      </c>
      <c r="AQ44" s="516">
        <v>35.775708703173301</v>
      </c>
      <c r="AR44" s="516">
        <v>39.422134888214536</v>
      </c>
      <c r="AS44" s="516">
        <v>35.210587057549183</v>
      </c>
      <c r="AT44" s="516">
        <v>35.456897544970403</v>
      </c>
    </row>
    <row r="45" spans="1:46" x14ac:dyDescent="0.25">
      <c r="A45" s="269" t="s">
        <v>371</v>
      </c>
      <c r="B45" s="269"/>
      <c r="C45" s="269"/>
      <c r="G45" s="265" t="s">
        <v>368</v>
      </c>
      <c r="H45" s="265"/>
      <c r="I45" s="292" t="s">
        <v>980</v>
      </c>
      <c r="J45" s="334" t="e">
        <f>'5.3 nutrient amount'!J45/'5.1 Crops and Forage'!J45</f>
        <v>#DIV/0!</v>
      </c>
      <c r="K45" s="334" t="e">
        <f>'5.3 nutrient amount'!K45/'5.1 Crops and Forage'!K45</f>
        <v>#DIV/0!</v>
      </c>
      <c r="L45" s="334" t="e">
        <f>'5.3 nutrient amount'!L45/'5.1 Crops and Forage'!L45</f>
        <v>#DIV/0!</v>
      </c>
      <c r="M45" s="334" t="e">
        <f>'5.3 nutrient amount'!M45/'5.1 Crops and Forage'!M45</f>
        <v>#DIV/0!</v>
      </c>
      <c r="N45" s="334" t="e">
        <f>'5.3 nutrient amount'!N45/'5.1 Crops and Forage'!N45</f>
        <v>#DIV/0!</v>
      </c>
      <c r="O45" s="516">
        <v>37.580104665942422</v>
      </c>
      <c r="P45" s="516">
        <v>43.867597441955297</v>
      </c>
      <c r="Q45" s="516">
        <v>43.196047192011044</v>
      </c>
      <c r="R45" s="516">
        <v>38.076959723997668</v>
      </c>
      <c r="S45" s="516">
        <v>40.176798016070549</v>
      </c>
      <c r="T45" s="516">
        <v>38.44657311258792</v>
      </c>
      <c r="U45" s="516">
        <v>39.493096545297497</v>
      </c>
      <c r="V45" s="516">
        <v>41.151355602852298</v>
      </c>
      <c r="W45" s="516">
        <v>44.45657608600245</v>
      </c>
      <c r="X45" s="516">
        <v>41.339998061429974</v>
      </c>
      <c r="Y45" s="516">
        <v>35.978527094080889</v>
      </c>
      <c r="Z45" s="516">
        <v>38.470234881062858</v>
      </c>
      <c r="AA45" s="516">
        <v>34.346118827352029</v>
      </c>
      <c r="AB45" s="516">
        <v>36.470839205320523</v>
      </c>
      <c r="AC45" s="516">
        <v>34.556056494349612</v>
      </c>
      <c r="AD45" s="516">
        <v>41.985494332549415</v>
      </c>
      <c r="AE45" s="516">
        <v>34.742343901726727</v>
      </c>
      <c r="AF45" s="516">
        <v>34.536934946886859</v>
      </c>
      <c r="AG45" s="516">
        <v>35.187868888033663</v>
      </c>
      <c r="AH45" s="516">
        <v>36.943879523544432</v>
      </c>
      <c r="AI45" s="516">
        <v>34.32543174076217</v>
      </c>
      <c r="AJ45" s="516">
        <v>35.027497001529227</v>
      </c>
      <c r="AK45" s="516">
        <v>36.895821091003789</v>
      </c>
      <c r="AL45" s="516">
        <v>34.673520089603464</v>
      </c>
      <c r="AM45" s="516">
        <v>36.228020086040061</v>
      </c>
      <c r="AN45" s="516">
        <v>36.675429833081687</v>
      </c>
      <c r="AO45" s="516">
        <v>34.490970629524902</v>
      </c>
      <c r="AP45" s="516">
        <v>39.992737788990311</v>
      </c>
      <c r="AQ45" s="516">
        <v>34.249995372171355</v>
      </c>
      <c r="AR45" s="516">
        <v>40.041900720941243</v>
      </c>
      <c r="AS45" s="516">
        <v>34.560361579424246</v>
      </c>
      <c r="AT45" s="516">
        <v>35.308205994625915</v>
      </c>
    </row>
    <row r="46" spans="1:46" x14ac:dyDescent="0.25">
      <c r="A46" s="273" t="s">
        <v>1092</v>
      </c>
      <c r="B46" s="269"/>
      <c r="C46" s="269"/>
      <c r="G46" s="265" t="s">
        <v>116</v>
      </c>
      <c r="H46" s="265"/>
      <c r="I46" s="292" t="s">
        <v>88</v>
      </c>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row>
    <row r="47" spans="1:46" x14ac:dyDescent="0.25">
      <c r="A47" s="267" t="s">
        <v>399</v>
      </c>
      <c r="B47" s="267"/>
      <c r="C47" s="267"/>
      <c r="D47" s="267" t="s">
        <v>488</v>
      </c>
      <c r="E47" s="267"/>
      <c r="F47" s="267"/>
      <c r="G47" s="266"/>
      <c r="H47" s="266"/>
      <c r="I47" s="292" t="s">
        <v>981</v>
      </c>
      <c r="J47" s="339"/>
      <c r="K47" s="339"/>
      <c r="L47" s="339"/>
      <c r="M47" s="339"/>
      <c r="N47" s="339"/>
      <c r="O47" s="344"/>
      <c r="P47" s="344"/>
      <c r="Q47" s="344"/>
      <c r="R47" s="344"/>
      <c r="S47" s="344"/>
      <c r="T47" s="344"/>
      <c r="U47" s="344"/>
      <c r="V47" s="344"/>
      <c r="W47" s="344"/>
      <c r="X47" s="344"/>
      <c r="Y47" s="344"/>
      <c r="Z47" s="344"/>
      <c r="AA47" s="344"/>
      <c r="AB47" s="344"/>
      <c r="AC47" s="344"/>
      <c r="AD47" s="344"/>
      <c r="AE47" s="344"/>
      <c r="AF47" s="344"/>
      <c r="AG47" s="344"/>
      <c r="AH47" s="344"/>
      <c r="AI47" s="344"/>
      <c r="AJ47" s="344"/>
      <c r="AK47" s="344"/>
      <c r="AL47" s="344"/>
      <c r="AM47" s="344"/>
      <c r="AN47" s="344"/>
      <c r="AO47" s="344"/>
      <c r="AP47" s="344"/>
      <c r="AQ47" s="344"/>
      <c r="AR47" s="344"/>
      <c r="AS47" s="344"/>
      <c r="AT47" s="344"/>
    </row>
    <row r="48" spans="1:46" x14ac:dyDescent="0.25">
      <c r="A48" s="264" t="s">
        <v>404</v>
      </c>
      <c r="F48" s="264" t="s">
        <v>179</v>
      </c>
      <c r="G48" s="265"/>
      <c r="H48" s="265"/>
      <c r="I48" s="292" t="s">
        <v>982</v>
      </c>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1"/>
      <c r="AH48" s="341"/>
      <c r="AI48" s="341"/>
      <c r="AJ48" s="341"/>
      <c r="AK48" s="341"/>
      <c r="AL48" s="341"/>
      <c r="AM48" s="341"/>
      <c r="AN48" s="341"/>
      <c r="AO48" s="341"/>
      <c r="AP48" s="341"/>
      <c r="AQ48" s="341"/>
      <c r="AR48" s="341"/>
      <c r="AS48" s="341"/>
      <c r="AT48" s="341"/>
    </row>
    <row r="49" spans="1:46" x14ac:dyDescent="0.25">
      <c r="A49" s="264" t="s">
        <v>400</v>
      </c>
      <c r="F49" s="120"/>
      <c r="G49" s="264" t="s">
        <v>401</v>
      </c>
      <c r="I49" s="293" t="s">
        <v>1084</v>
      </c>
      <c r="J49" s="334" t="e">
        <f>'5.3 nutrient amount'!J49/'5.1 Crops and Forage'!J49</f>
        <v>#DIV/0!</v>
      </c>
      <c r="K49" s="334" t="e">
        <f>'5.3 nutrient amount'!K49/'5.1 Crops and Forage'!K49</f>
        <v>#DIV/0!</v>
      </c>
      <c r="L49" s="334" t="e">
        <f>'5.3 nutrient amount'!L49/'5.1 Crops and Forage'!L49</f>
        <v>#DIV/0!</v>
      </c>
      <c r="M49" s="334" t="e">
        <f>'5.3 nutrient amount'!M49/'5.1 Crops and Forage'!M49</f>
        <v>#DIV/0!</v>
      </c>
      <c r="N49" s="334" t="e">
        <f>'5.3 nutrient amount'!N49/'5.1 Crops and Forage'!N49</f>
        <v>#DIV/0!</v>
      </c>
      <c r="O49" s="516">
        <v>2.8210995660428377</v>
      </c>
      <c r="P49" s="516">
        <v>2.8518886659488674</v>
      </c>
      <c r="Q49" s="516">
        <v>2.8241962855663454</v>
      </c>
      <c r="R49" s="516">
        <v>2.896787804451606</v>
      </c>
      <c r="S49" s="516">
        <v>2.8582129881798157</v>
      </c>
      <c r="T49" s="516">
        <v>3.0248190333519993</v>
      </c>
      <c r="U49" s="516">
        <v>2.8470584176050084</v>
      </c>
      <c r="V49" s="516">
        <v>2.8964389240688213</v>
      </c>
      <c r="W49" s="516">
        <v>2.8427219257256593</v>
      </c>
      <c r="X49" s="516">
        <v>2.7161041916276134</v>
      </c>
      <c r="Y49" s="516">
        <v>2.7472187048539918</v>
      </c>
      <c r="Z49" s="516">
        <v>2.8122744873043946</v>
      </c>
      <c r="AA49" s="516">
        <v>2.6966242000329017</v>
      </c>
      <c r="AB49" s="516">
        <v>2.6798077541543441</v>
      </c>
      <c r="AC49" s="516">
        <v>2.6377534354239778</v>
      </c>
      <c r="AD49" s="516">
        <v>2.6824066894526837</v>
      </c>
      <c r="AE49" s="516">
        <v>2.6372430420939779</v>
      </c>
      <c r="AF49" s="516">
        <v>2.6223839999226226</v>
      </c>
      <c r="AG49" s="516">
        <v>2.7281573668823684</v>
      </c>
      <c r="AH49" s="516">
        <v>2.607586553728356</v>
      </c>
      <c r="AI49" s="516">
        <v>2.7512698678595497</v>
      </c>
      <c r="AJ49" s="516">
        <v>2.6432626424314898</v>
      </c>
      <c r="AK49" s="516">
        <v>2.699791663619572</v>
      </c>
      <c r="AL49" s="516">
        <v>2.6861389870625008</v>
      </c>
      <c r="AM49" s="516">
        <v>2.6259058255871635</v>
      </c>
      <c r="AN49" s="516">
        <v>2.6452438941846426</v>
      </c>
      <c r="AO49" s="516">
        <v>2.631913566836912</v>
      </c>
      <c r="AP49" s="516">
        <v>2.6354978835938554</v>
      </c>
      <c r="AQ49" s="516">
        <v>2.6520856045725205</v>
      </c>
      <c r="AR49" s="516">
        <v>2.6192891401049088</v>
      </c>
      <c r="AS49" s="516">
        <v>2.6330314197897144</v>
      </c>
      <c r="AT49" s="516">
        <v>2.5994830400187512</v>
      </c>
    </row>
    <row r="50" spans="1:46" x14ac:dyDescent="0.25">
      <c r="A50" s="264" t="s">
        <v>402</v>
      </c>
      <c r="G50" s="265" t="s">
        <v>403</v>
      </c>
      <c r="H50" s="265"/>
      <c r="I50" s="292" t="s">
        <v>983</v>
      </c>
      <c r="J50" s="334" t="e">
        <f>'5.3 nutrient amount'!J50/'5.1 Crops and Forage'!J50</f>
        <v>#DIV/0!</v>
      </c>
      <c r="K50" s="334" t="e">
        <f>'5.3 nutrient amount'!K50/'5.1 Crops and Forage'!K50</f>
        <v>#DIV/0!</v>
      </c>
      <c r="L50" s="334" t="e">
        <f>'5.3 nutrient amount'!L50/'5.1 Crops and Forage'!L50</f>
        <v>#DIV/0!</v>
      </c>
      <c r="M50" s="334" t="e">
        <f>'5.3 nutrient amount'!M50/'5.1 Crops and Forage'!M50</f>
        <v>#DIV/0!</v>
      </c>
      <c r="N50" s="334" t="e">
        <f>'5.3 nutrient amount'!N50/'5.1 Crops and Forage'!N50</f>
        <v>#DIV/0!</v>
      </c>
      <c r="O50" s="516">
        <v>2.8564782487909839</v>
      </c>
      <c r="P50" s="516">
        <v>2.8458921080672508</v>
      </c>
      <c r="Q50" s="516">
        <v>2.8350480196792209</v>
      </c>
      <c r="R50" s="516">
        <v>2.9344902973363807</v>
      </c>
      <c r="S50" s="516">
        <v>2.8673590018965496</v>
      </c>
      <c r="T50" s="516">
        <v>2.8681430882231478</v>
      </c>
      <c r="U50" s="516">
        <v>2.782163990961954</v>
      </c>
      <c r="V50" s="516">
        <v>2.7508077683175709</v>
      </c>
      <c r="W50" s="516">
        <v>2.7156874255562884</v>
      </c>
      <c r="X50" s="516">
        <v>2.6612624327923022</v>
      </c>
      <c r="Y50" s="516">
        <v>2.6447582205471036</v>
      </c>
      <c r="Z50" s="516">
        <v>2.6349271762520199</v>
      </c>
      <c r="AA50" s="516">
        <v>2.6170212131302817</v>
      </c>
      <c r="AB50" s="516">
        <v>2.6198976242974856</v>
      </c>
      <c r="AC50" s="516">
        <v>2.6317818835223874</v>
      </c>
      <c r="AD50" s="516">
        <v>2.6279351591002338</v>
      </c>
      <c r="AE50" s="516">
        <v>2.6089444317685171</v>
      </c>
      <c r="AF50" s="516">
        <v>2.6066035516962853</v>
      </c>
      <c r="AG50" s="516">
        <v>2.6746657395278115</v>
      </c>
      <c r="AH50" s="516">
        <v>2.5960490750870062</v>
      </c>
      <c r="AI50" s="516">
        <v>2.6025294203114413</v>
      </c>
      <c r="AJ50" s="516">
        <v>2.6134451176085145</v>
      </c>
      <c r="AK50" s="516">
        <v>2.603159210081349</v>
      </c>
      <c r="AL50" s="516">
        <v>2.6082373291207714</v>
      </c>
      <c r="AM50" s="516">
        <v>2.5919597183989631</v>
      </c>
      <c r="AN50" s="516">
        <v>2.5936533284578176</v>
      </c>
      <c r="AO50" s="516">
        <v>2.6095083610916698</v>
      </c>
      <c r="AP50" s="516">
        <v>2.6082867842443629</v>
      </c>
      <c r="AQ50" s="516">
        <v>2.6169190707790957</v>
      </c>
      <c r="AR50" s="516">
        <v>2.6077001392447832</v>
      </c>
      <c r="AS50" s="516">
        <v>2.620226443562093</v>
      </c>
      <c r="AT50" s="516">
        <v>2.6253887915791587</v>
      </c>
    </row>
    <row r="51" spans="1:46" x14ac:dyDescent="0.25">
      <c r="A51" s="264" t="s">
        <v>1090</v>
      </c>
      <c r="F51" s="264" t="s">
        <v>115</v>
      </c>
      <c r="G51" s="265"/>
      <c r="H51" s="265"/>
      <c r="I51" s="292" t="s">
        <v>1089</v>
      </c>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row>
    <row r="52" spans="1:46" x14ac:dyDescent="0.25">
      <c r="A52" s="264" t="s">
        <v>372</v>
      </c>
      <c r="F52" s="264" t="s">
        <v>184</v>
      </c>
      <c r="I52" s="293" t="s">
        <v>984</v>
      </c>
      <c r="J52" s="334" t="e">
        <f>'5.3 nutrient amount'!J52/'5.1 Crops and Forage'!J52</f>
        <v>#DIV/0!</v>
      </c>
      <c r="K52" s="334" t="e">
        <f>'5.3 nutrient amount'!K52/'5.1 Crops and Forage'!K52</f>
        <v>#DIV/0!</v>
      </c>
      <c r="L52" s="334" t="e">
        <f>'5.3 nutrient amount'!L52/'5.1 Crops and Forage'!L52</f>
        <v>#DIV/0!</v>
      </c>
      <c r="M52" s="334" t="e">
        <f>'5.3 nutrient amount'!M52/'5.1 Crops and Forage'!M52</f>
        <v>#DIV/0!</v>
      </c>
      <c r="N52" s="334" t="e">
        <f>'5.3 nutrient amount'!N52/'5.1 Crops and Forage'!N52</f>
        <v>#DIV/0!</v>
      </c>
      <c r="O52" s="516">
        <v>2.7200596050701491</v>
      </c>
      <c r="P52" s="516">
        <v>2.7389990031081894</v>
      </c>
      <c r="Q52" s="516">
        <v>2.7214095272194521</v>
      </c>
      <c r="R52" s="516">
        <v>2.7201866103341077</v>
      </c>
      <c r="S52" s="516">
        <v>2.7318017711266509</v>
      </c>
      <c r="T52" s="516">
        <v>2.840786130013278</v>
      </c>
      <c r="U52" s="516">
        <v>2.7134296618747737</v>
      </c>
      <c r="V52" s="516">
        <v>2.7122203654154822</v>
      </c>
      <c r="W52" s="516">
        <v>2.6916875138996272</v>
      </c>
      <c r="X52" s="516">
        <v>2.7141113069710019</v>
      </c>
      <c r="Y52" s="516">
        <v>2.6972948031579866</v>
      </c>
      <c r="Z52" s="516">
        <v>2.6980030797595198</v>
      </c>
      <c r="AA52" s="516">
        <v>2.6883596866174226</v>
      </c>
      <c r="AB52" s="516">
        <v>2.6968668311175894</v>
      </c>
      <c r="AC52" s="516">
        <v>2.6887358527180036</v>
      </c>
      <c r="AD52" s="516">
        <v>2.7046579460439482</v>
      </c>
      <c r="AE52" s="516">
        <v>2.7029021976346366</v>
      </c>
      <c r="AF52" s="516">
        <v>2.6994859307760373</v>
      </c>
      <c r="AG52" s="516">
        <v>2.693240409446028</v>
      </c>
      <c r="AH52" s="516">
        <v>2.6898131479300744</v>
      </c>
      <c r="AI52" s="516">
        <v>2.68955540993595</v>
      </c>
      <c r="AJ52" s="516">
        <v>2.6896384111500002</v>
      </c>
      <c r="AK52" s="516">
        <v>2.6880691168019033</v>
      </c>
      <c r="AL52" s="516">
        <v>2.6880000000000006</v>
      </c>
      <c r="AM52" s="516">
        <v>2.6880900167279562</v>
      </c>
      <c r="AN52" s="516">
        <v>2.6886817412098449</v>
      </c>
      <c r="AO52" s="516">
        <v>2.6884286216722599</v>
      </c>
      <c r="AP52" s="516">
        <v>2.6885652147174897</v>
      </c>
      <c r="AQ52" s="516">
        <v>2.6881532806931738</v>
      </c>
      <c r="AR52" s="516">
        <v>2.6884985652812463</v>
      </c>
      <c r="AS52" s="516">
        <v>2.6879999999999997</v>
      </c>
      <c r="AT52" s="516">
        <v>2.6921294352791483</v>
      </c>
    </row>
    <row r="53" spans="1:46" ht="30" x14ac:dyDescent="0.25">
      <c r="A53" s="264" t="s">
        <v>373</v>
      </c>
      <c r="F53" s="120"/>
      <c r="G53" s="270" t="s">
        <v>498</v>
      </c>
      <c r="H53" s="270"/>
      <c r="I53" s="292" t="s">
        <v>991</v>
      </c>
      <c r="J53" s="334" t="e">
        <f>'5.3 nutrient amount'!J53/'5.1 Crops and Forage'!J53</f>
        <v>#DIV/0!</v>
      </c>
      <c r="K53" s="334" t="e">
        <f>'5.3 nutrient amount'!K53/'5.1 Crops and Forage'!K53</f>
        <v>#DIV/0!</v>
      </c>
      <c r="L53" s="334" t="e">
        <f>'5.3 nutrient amount'!L53/'5.1 Crops and Forage'!L53</f>
        <v>#DIV/0!</v>
      </c>
      <c r="M53" s="334" t="e">
        <f>'5.3 nutrient amount'!M53/'5.1 Crops and Forage'!M53</f>
        <v>#DIV/0!</v>
      </c>
      <c r="N53" s="334" t="e">
        <f>'5.3 nutrient amount'!N53/'5.1 Crops and Forage'!N53</f>
        <v>#DIV/0!</v>
      </c>
      <c r="O53" s="516">
        <v>2.0890377507369342</v>
      </c>
      <c r="P53" s="516">
        <v>2.1441160475074392</v>
      </c>
      <c r="Q53" s="516">
        <v>2.0743186001259435</v>
      </c>
      <c r="R53" s="516">
        <v>2.0311571187207091</v>
      </c>
      <c r="S53" s="516">
        <v>2.222398841442053</v>
      </c>
      <c r="T53" s="516">
        <v>2.0326022086371807</v>
      </c>
      <c r="U53" s="516">
        <v>2.0915624976510965</v>
      </c>
      <c r="V53" s="516">
        <v>2.0424093069722522</v>
      </c>
      <c r="W53" s="516">
        <v>1.978912873211069</v>
      </c>
      <c r="X53" s="516">
        <v>2.027079254447345</v>
      </c>
      <c r="Y53" s="516">
        <v>1.9698856224492545</v>
      </c>
      <c r="Z53" s="516">
        <v>1.9298829064778651</v>
      </c>
      <c r="AA53" s="516">
        <v>2.0440991501542642</v>
      </c>
      <c r="AB53" s="516">
        <v>2.0681297402498595</v>
      </c>
      <c r="AC53" s="516">
        <v>2.0559948112017454</v>
      </c>
      <c r="AD53" s="516">
        <v>2.1013504852631768</v>
      </c>
      <c r="AE53" s="516">
        <v>2.0342408020686595</v>
      </c>
      <c r="AF53" s="516">
        <v>2.0472378678093182</v>
      </c>
      <c r="AG53" s="516">
        <v>2.0296984328655627</v>
      </c>
      <c r="AH53" s="516">
        <v>2.0556384171721516</v>
      </c>
      <c r="AI53" s="516">
        <v>2.0310301956870922</v>
      </c>
      <c r="AJ53" s="516">
        <v>2.0327528530758281</v>
      </c>
      <c r="AK53" s="516">
        <v>2.0546187584876265</v>
      </c>
      <c r="AL53" s="516">
        <v>2.0532257878743314</v>
      </c>
      <c r="AM53" s="516">
        <v>1.9815169104776462</v>
      </c>
      <c r="AN53" s="516">
        <v>1.98290307482697</v>
      </c>
      <c r="AO53" s="516">
        <v>1.9776163087841989</v>
      </c>
      <c r="AP53" s="516">
        <v>1.8750046162525034</v>
      </c>
      <c r="AQ53" s="516">
        <v>1.9119512693304312</v>
      </c>
      <c r="AR53" s="516">
        <v>1.877971537229717</v>
      </c>
      <c r="AS53" s="516">
        <v>1.8884923604341251</v>
      </c>
      <c r="AT53" s="516">
        <v>1.8906937423766363</v>
      </c>
    </row>
    <row r="54" spans="1:46" x14ac:dyDescent="0.25">
      <c r="A54" s="269"/>
      <c r="B54" s="269"/>
      <c r="C54" s="269"/>
      <c r="G54" s="265"/>
      <c r="H54" s="265"/>
      <c r="I54" s="292"/>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row>
    <row r="55" spans="1:46" x14ac:dyDescent="0.25">
      <c r="A55" s="266" t="s">
        <v>406</v>
      </c>
      <c r="B55" s="266"/>
      <c r="C55" s="266"/>
      <c r="D55" s="266" t="s">
        <v>407</v>
      </c>
      <c r="E55" s="266"/>
      <c r="F55" s="267"/>
      <c r="G55" s="266"/>
      <c r="H55" s="266"/>
      <c r="I55" s="292" t="s">
        <v>992</v>
      </c>
      <c r="J55" s="339"/>
      <c r="K55" s="339"/>
      <c r="L55" s="339"/>
      <c r="M55" s="339"/>
      <c r="N55" s="339"/>
      <c r="O55" s="344"/>
      <c r="P55" s="344"/>
      <c r="Q55" s="344"/>
      <c r="R55" s="344"/>
      <c r="S55" s="344"/>
      <c r="T55" s="344"/>
      <c r="U55" s="344"/>
      <c r="V55" s="344"/>
      <c r="W55" s="344"/>
      <c r="X55" s="344"/>
      <c r="Y55" s="344"/>
      <c r="Z55" s="344"/>
      <c r="AA55" s="344"/>
      <c r="AB55" s="344"/>
      <c r="AC55" s="344"/>
      <c r="AD55" s="344"/>
      <c r="AE55" s="344"/>
      <c r="AF55" s="344"/>
      <c r="AG55" s="344"/>
      <c r="AH55" s="344"/>
      <c r="AI55" s="344"/>
      <c r="AJ55" s="344"/>
      <c r="AK55" s="344"/>
      <c r="AL55" s="344"/>
      <c r="AM55" s="344"/>
      <c r="AN55" s="344"/>
      <c r="AO55" s="344"/>
      <c r="AP55" s="344"/>
      <c r="AQ55" s="344"/>
      <c r="AR55" s="344"/>
      <c r="AS55" s="344"/>
      <c r="AT55" s="344"/>
    </row>
    <row r="56" spans="1:46" x14ac:dyDescent="0.25">
      <c r="A56" s="269" t="s">
        <v>341</v>
      </c>
      <c r="B56" s="269"/>
      <c r="C56" s="269"/>
      <c r="D56" s="120"/>
      <c r="E56" s="269" t="s">
        <v>499</v>
      </c>
      <c r="F56" s="269"/>
      <c r="G56" s="268"/>
      <c r="H56" s="268"/>
      <c r="I56" s="292" t="s">
        <v>993</v>
      </c>
      <c r="J56" s="342"/>
      <c r="K56" s="342"/>
      <c r="L56" s="342"/>
      <c r="M56" s="342"/>
      <c r="N56" s="342"/>
      <c r="O56" s="336"/>
      <c r="P56" s="336"/>
      <c r="Q56" s="336"/>
      <c r="R56" s="336"/>
      <c r="S56" s="336"/>
      <c r="T56" s="336"/>
      <c r="U56" s="336"/>
      <c r="V56" s="336"/>
      <c r="W56" s="336"/>
      <c r="X56" s="336"/>
      <c r="Y56" s="336"/>
      <c r="Z56" s="336"/>
      <c r="AA56" s="336"/>
      <c r="AB56" s="336"/>
      <c r="AC56" s="336"/>
      <c r="AD56" s="336"/>
      <c r="AE56" s="336"/>
      <c r="AF56" s="336"/>
      <c r="AG56" s="336"/>
      <c r="AH56" s="336"/>
      <c r="AI56" s="336"/>
      <c r="AJ56" s="336"/>
      <c r="AK56" s="336"/>
      <c r="AL56" s="336"/>
      <c r="AM56" s="336"/>
      <c r="AN56" s="336"/>
      <c r="AO56" s="336"/>
      <c r="AP56" s="336"/>
      <c r="AQ56" s="336"/>
      <c r="AR56" s="336"/>
      <c r="AS56" s="336"/>
      <c r="AT56" s="336"/>
    </row>
    <row r="57" spans="1:46" x14ac:dyDescent="0.25">
      <c r="A57" s="264" t="s">
        <v>344</v>
      </c>
      <c r="F57" s="264" t="s">
        <v>503</v>
      </c>
      <c r="I57" s="293" t="s">
        <v>994</v>
      </c>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row>
    <row r="58" spans="1:46" x14ac:dyDescent="0.25">
      <c r="A58" s="264" t="s">
        <v>345</v>
      </c>
      <c r="F58" s="120"/>
      <c r="G58" s="264" t="s">
        <v>178</v>
      </c>
      <c r="I58" s="293" t="s">
        <v>1082</v>
      </c>
      <c r="J58" s="334" t="e">
        <f>'5.3 nutrient amount'!J58/'5.1 Crops and Forage'!J58</f>
        <v>#DIV/0!</v>
      </c>
      <c r="K58" s="334" t="e">
        <f>'5.3 nutrient amount'!K58/'5.1 Crops and Forage'!K58</f>
        <v>#DIV/0!</v>
      </c>
      <c r="L58" s="334" t="e">
        <f>'5.3 nutrient amount'!L58/'5.1 Crops and Forage'!L58</f>
        <v>#DIV/0!</v>
      </c>
      <c r="M58" s="334" t="e">
        <f>'5.3 nutrient amount'!M58/'5.1 Crops and Forage'!M58</f>
        <v>#DIV/0!</v>
      </c>
      <c r="N58" s="334" t="e">
        <f>'5.3 nutrient amount'!N58/'5.1 Crops and Forage'!N58</f>
        <v>#DIV/0!</v>
      </c>
      <c r="O58" s="516">
        <v>61.603741819484547</v>
      </c>
      <c r="P58" s="516">
        <v>53.460463631985377</v>
      </c>
      <c r="Q58" s="516">
        <v>53.460463631985377</v>
      </c>
      <c r="R58" s="516">
        <v>58.952314287283912</v>
      </c>
      <c r="S58" s="516">
        <v>64.068359812351403</v>
      </c>
      <c r="T58" s="516">
        <v>62.27439693908741</v>
      </c>
      <c r="U58" s="516">
        <v>57.457581259779232</v>
      </c>
      <c r="V58" s="516">
        <v>56.398633264501619</v>
      </c>
      <c r="W58" s="516">
        <v>54.591240259564586</v>
      </c>
      <c r="X58" s="516">
        <v>59.238408032924987</v>
      </c>
      <c r="Y58" s="516">
        <v>55.713952675146992</v>
      </c>
      <c r="Z58" s="516">
        <v>57.19647313345471</v>
      </c>
      <c r="AA58" s="516">
        <v>55.61790627707002</v>
      </c>
      <c r="AB58" s="516">
        <v>59.885018776034393</v>
      </c>
      <c r="AC58" s="516">
        <v>57.628314045825384</v>
      </c>
      <c r="AD58" s="516">
        <v>58.998375088831573</v>
      </c>
      <c r="AE58" s="516">
        <v>60.880268623270752</v>
      </c>
      <c r="AF58" s="516">
        <v>52.691520933952944</v>
      </c>
      <c r="AG58" s="516">
        <v>49.705061747108928</v>
      </c>
      <c r="AH58" s="516">
        <v>53.39339532018893</v>
      </c>
      <c r="AI58" s="516">
        <v>54.346964126298445</v>
      </c>
      <c r="AJ58" s="516">
        <v>50.311803078000878</v>
      </c>
      <c r="AK58" s="516">
        <v>51.268168380365189</v>
      </c>
      <c r="AL58" s="516">
        <v>43.753449954174542</v>
      </c>
      <c r="AM58" s="516">
        <v>44.965688932609211</v>
      </c>
      <c r="AN58" s="516">
        <v>48.776005343977324</v>
      </c>
      <c r="AO58" s="516">
        <v>44.803753295184791</v>
      </c>
      <c r="AP58" s="516">
        <v>51.755187593429227</v>
      </c>
      <c r="AQ58" s="516">
        <v>46.518142299904831</v>
      </c>
      <c r="AR58" s="516">
        <v>48.000922249951913</v>
      </c>
      <c r="AS58" s="516">
        <v>43.023808143549097</v>
      </c>
      <c r="AT58" s="516">
        <v>43.936640442170628</v>
      </c>
    </row>
    <row r="59" spans="1:46" x14ac:dyDescent="0.25">
      <c r="A59" s="264" t="s">
        <v>346</v>
      </c>
      <c r="G59" s="270" t="s">
        <v>215</v>
      </c>
      <c r="H59" s="270"/>
      <c r="I59" s="292" t="s">
        <v>995</v>
      </c>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row>
    <row r="60" spans="1:46" x14ac:dyDescent="0.25">
      <c r="A60" s="264" t="s">
        <v>347</v>
      </c>
      <c r="G60" s="270" t="s">
        <v>348</v>
      </c>
      <c r="H60" s="270"/>
      <c r="I60" s="292" t="s">
        <v>996</v>
      </c>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row>
    <row r="61" spans="1:46" x14ac:dyDescent="0.25">
      <c r="A61" s="264" t="s">
        <v>350</v>
      </c>
      <c r="G61" s="265" t="s">
        <v>349</v>
      </c>
      <c r="H61" s="265"/>
      <c r="I61" s="292" t="s">
        <v>997</v>
      </c>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row>
    <row r="62" spans="1:46" x14ac:dyDescent="0.25">
      <c r="A62" s="264" t="s">
        <v>343</v>
      </c>
      <c r="F62" s="264" t="s">
        <v>408</v>
      </c>
      <c r="I62" s="293" t="s">
        <v>998</v>
      </c>
      <c r="J62" s="334" t="e">
        <f>'5.3 nutrient amount'!J62/'5.1 Crops and Forage'!J62</f>
        <v>#DIV/0!</v>
      </c>
      <c r="K62" s="334" t="e">
        <f>'5.3 nutrient amount'!K62/'5.1 Crops and Forage'!K62</f>
        <v>#DIV/0!</v>
      </c>
      <c r="L62" s="334" t="e">
        <f>'5.3 nutrient amount'!L62/'5.1 Crops and Forage'!L62</f>
        <v>#DIV/0!</v>
      </c>
      <c r="M62" s="334" t="e">
        <f>'5.3 nutrient amount'!M62/'5.1 Crops and Forage'!M62</f>
        <v>#DIV/0!</v>
      </c>
      <c r="N62" s="334" t="e">
        <f>'5.3 nutrient amount'!N62/'5.1 Crops and Forage'!N62</f>
        <v>#DIV/0!</v>
      </c>
      <c r="O62" s="516">
        <v>43.515494025015819</v>
      </c>
      <c r="P62" s="516">
        <v>47.676325869145572</v>
      </c>
      <c r="Q62" s="516">
        <v>45.655321411289663</v>
      </c>
      <c r="R62" s="516">
        <v>50.622046165477748</v>
      </c>
      <c r="S62" s="516">
        <v>50.591510126734029</v>
      </c>
      <c r="T62" s="516">
        <v>51.674041540958882</v>
      </c>
      <c r="U62" s="516">
        <v>44.808321094319155</v>
      </c>
      <c r="V62" s="516">
        <v>41.539726292287249</v>
      </c>
      <c r="W62" s="516">
        <v>43.972853528548335</v>
      </c>
      <c r="X62" s="516">
        <v>46.080639821092504</v>
      </c>
      <c r="Y62" s="516">
        <v>42.934102576806382</v>
      </c>
      <c r="Z62" s="516">
        <v>44.134479214789735</v>
      </c>
      <c r="AA62" s="516">
        <v>45.522854908530427</v>
      </c>
      <c r="AB62" s="516">
        <v>46.235470575472988</v>
      </c>
      <c r="AC62" s="516">
        <v>43.619085584908319</v>
      </c>
      <c r="AD62" s="516">
        <v>52.025289345065801</v>
      </c>
      <c r="AE62" s="516">
        <v>44.094180293156498</v>
      </c>
      <c r="AF62" s="516">
        <v>42.918965193293673</v>
      </c>
      <c r="AG62" s="516">
        <v>42.561035945244676</v>
      </c>
      <c r="AH62" s="516">
        <v>44.715259920505602</v>
      </c>
      <c r="AI62" s="516">
        <v>41.195640612010529</v>
      </c>
      <c r="AJ62" s="516">
        <v>41.431165075074688</v>
      </c>
      <c r="AK62" s="516">
        <v>49.178784608525739</v>
      </c>
      <c r="AL62" s="516">
        <v>41.734705208831826</v>
      </c>
      <c r="AM62" s="516">
        <v>42.675317896995658</v>
      </c>
      <c r="AN62" s="516">
        <v>45.215534855246823</v>
      </c>
      <c r="AO62" s="516">
        <v>44.67525126055785</v>
      </c>
      <c r="AP62" s="516">
        <v>43.767207790597702</v>
      </c>
      <c r="AQ62" s="516">
        <v>41.16644783739784</v>
      </c>
      <c r="AR62" s="516">
        <v>45.131869676407234</v>
      </c>
      <c r="AS62" s="516">
        <v>41.123512815331608</v>
      </c>
      <c r="AT62" s="516">
        <v>42.581811978093597</v>
      </c>
    </row>
    <row r="63" spans="1:46" x14ac:dyDescent="0.25">
      <c r="A63" s="264" t="s">
        <v>351</v>
      </c>
      <c r="F63" s="265" t="s">
        <v>409</v>
      </c>
      <c r="I63" s="293" t="s">
        <v>999</v>
      </c>
      <c r="J63" s="334" t="e">
        <f>'5.3 nutrient amount'!J63/'5.1 Crops and Forage'!J63</f>
        <v>#DIV/0!</v>
      </c>
      <c r="K63" s="334" t="e">
        <f>'5.3 nutrient amount'!K63/'5.1 Crops and Forage'!K63</f>
        <v>#DIV/0!</v>
      </c>
      <c r="L63" s="334" t="e">
        <f>'5.3 nutrient amount'!L63/'5.1 Crops and Forage'!L63</f>
        <v>#DIV/0!</v>
      </c>
      <c r="M63" s="334" t="e">
        <f>'5.3 nutrient amount'!M63/'5.1 Crops and Forage'!M63</f>
        <v>#DIV/0!</v>
      </c>
      <c r="N63" s="334" t="e">
        <f>'5.3 nutrient amount'!N63/'5.1 Crops and Forage'!N63</f>
        <v>#DIV/0!</v>
      </c>
      <c r="O63" s="516"/>
      <c r="P63" s="516"/>
      <c r="Q63" s="516"/>
      <c r="R63" s="516"/>
      <c r="S63" s="516">
        <v>50.595709739787708</v>
      </c>
      <c r="T63" s="516">
        <v>46.598296567485811</v>
      </c>
      <c r="U63" s="516">
        <v>52.227616782135954</v>
      </c>
      <c r="V63" s="516">
        <v>56.907713427884765</v>
      </c>
      <c r="W63" s="516">
        <v>60.655343453950607</v>
      </c>
      <c r="X63" s="516">
        <v>61.360183683939766</v>
      </c>
      <c r="Y63" s="516">
        <v>64.037352378635504</v>
      </c>
      <c r="Z63" s="516">
        <v>63.997485234671423</v>
      </c>
      <c r="AA63" s="516">
        <v>64.426527764391864</v>
      </c>
      <c r="AB63" s="516">
        <v>62.758465146296778</v>
      </c>
      <c r="AC63" s="516">
        <v>58.943821652238647</v>
      </c>
      <c r="AD63" s="516">
        <v>59.245177281235598</v>
      </c>
      <c r="AE63" s="516">
        <v>63.460526394199739</v>
      </c>
      <c r="AF63" s="516">
        <v>64.86</v>
      </c>
      <c r="AG63" s="516">
        <v>58.778288980175027</v>
      </c>
      <c r="AH63" s="516">
        <v>63.392371658888429</v>
      </c>
      <c r="AI63" s="516">
        <v>44.593627490403954</v>
      </c>
      <c r="AJ63" s="516">
        <v>64.86</v>
      </c>
      <c r="AK63" s="516">
        <v>55.084969851266237</v>
      </c>
      <c r="AL63" s="516">
        <v>63.772894684385399</v>
      </c>
      <c r="AM63" s="516">
        <v>57.053759433885148</v>
      </c>
      <c r="AN63" s="516">
        <v>63.590679979237265</v>
      </c>
      <c r="AO63" s="516">
        <v>59.614384858044161</v>
      </c>
      <c r="AP63" s="516">
        <v>57.553936731107207</v>
      </c>
      <c r="AQ63" s="516">
        <v>64.860000000000014</v>
      </c>
      <c r="AR63" s="516">
        <v>63.410328687878</v>
      </c>
      <c r="AS63" s="516">
        <v>62.656954668733043</v>
      </c>
      <c r="AT63" s="516">
        <v>59.657854913347308</v>
      </c>
    </row>
    <row r="64" spans="1:46" x14ac:dyDescent="0.25">
      <c r="A64" s="264" t="s">
        <v>342</v>
      </c>
      <c r="F64" s="264" t="s">
        <v>500</v>
      </c>
      <c r="I64" s="293" t="s">
        <v>1000</v>
      </c>
      <c r="J64" s="334" t="e">
        <f>'5.3 nutrient amount'!J64/'5.1 Crops and Forage'!J64</f>
        <v>#DIV/0!</v>
      </c>
      <c r="K64" s="334" t="e">
        <f>'5.3 nutrient amount'!K64/'5.1 Crops and Forage'!K64</f>
        <v>#DIV/0!</v>
      </c>
      <c r="L64" s="334" t="e">
        <f>'5.3 nutrient amount'!L64/'5.1 Crops and Forage'!L64</f>
        <v>#DIV/0!</v>
      </c>
      <c r="M64" s="334" t="e">
        <f>'5.3 nutrient amount'!M64/'5.1 Crops and Forage'!M64</f>
        <v>#DIV/0!</v>
      </c>
      <c r="N64" s="334" t="e">
        <f>'5.3 nutrient amount'!N64/'5.1 Crops and Forage'!N64</f>
        <v>#DIV/0!</v>
      </c>
      <c r="O64" s="516">
        <v>61.124191432522579</v>
      </c>
      <c r="P64" s="516">
        <v>60.874312213200156</v>
      </c>
      <c r="Q64" s="516">
        <v>66.43664689455322</v>
      </c>
      <c r="R64" s="516">
        <v>68.759330084556268</v>
      </c>
      <c r="S64" s="516">
        <v>66.956640318064061</v>
      </c>
      <c r="T64" s="516">
        <v>67.683544522045267</v>
      </c>
      <c r="U64" s="516">
        <v>64.11734608006914</v>
      </c>
      <c r="V64" s="516">
        <v>63.087895962171437</v>
      </c>
      <c r="W64" s="516">
        <v>63.415029852728942</v>
      </c>
      <c r="X64" s="516">
        <v>62.880494145231495</v>
      </c>
      <c r="Y64" s="516">
        <v>62.94380025071839</v>
      </c>
      <c r="Z64" s="516">
        <v>60.441853103195989</v>
      </c>
      <c r="AA64" s="516">
        <v>60.176631176819683</v>
      </c>
      <c r="AB64" s="516">
        <v>62.235436292134828</v>
      </c>
      <c r="AC64" s="516">
        <v>61.688252388251222</v>
      </c>
      <c r="AD64" s="516">
        <v>62.304425477281555</v>
      </c>
      <c r="AE64" s="516">
        <v>62.508730606425445</v>
      </c>
      <c r="AF64" s="516">
        <v>61.162337471158615</v>
      </c>
      <c r="AG64" s="516">
        <v>60.998075663036943</v>
      </c>
      <c r="AH64" s="516">
        <v>62.527886311483215</v>
      </c>
      <c r="AI64" s="516">
        <v>61.364113857157705</v>
      </c>
      <c r="AJ64" s="516">
        <v>61.631281646303471</v>
      </c>
      <c r="AK64" s="516">
        <v>60.796148990354602</v>
      </c>
      <c r="AL64" s="516">
        <v>60.564438032059734</v>
      </c>
      <c r="AM64" s="516">
        <v>60.348041333967736</v>
      </c>
      <c r="AN64" s="516">
        <v>60.637952457818315</v>
      </c>
      <c r="AO64" s="516">
        <v>60.741305772061509</v>
      </c>
      <c r="AP64" s="516">
        <v>60.850540082768077</v>
      </c>
      <c r="AQ64" s="516">
        <v>60.509000579217286</v>
      </c>
      <c r="AR64" s="516">
        <v>60.70525979507088</v>
      </c>
      <c r="AS64" s="516">
        <v>60.523820014847729</v>
      </c>
      <c r="AT64" s="516">
        <v>60.705429707265424</v>
      </c>
    </row>
    <row r="65" spans="1:46" ht="17.25" customHeight="1" x14ac:dyDescent="0.25">
      <c r="A65" s="264" t="s">
        <v>352</v>
      </c>
      <c r="F65" s="364" t="s">
        <v>513</v>
      </c>
      <c r="G65" s="120"/>
      <c r="H65" s="120"/>
      <c r="I65" s="294" t="s">
        <v>1001</v>
      </c>
      <c r="J65" s="343"/>
      <c r="K65" s="343"/>
      <c r="L65" s="343"/>
      <c r="M65" s="343"/>
      <c r="N65" s="343"/>
      <c r="O65" s="335"/>
      <c r="P65" s="335"/>
      <c r="Q65" s="335"/>
      <c r="R65" s="335"/>
      <c r="S65" s="335"/>
      <c r="T65" s="335"/>
      <c r="U65" s="335"/>
      <c r="V65" s="335"/>
      <c r="W65" s="335"/>
      <c r="X65" s="335"/>
      <c r="Y65" s="335"/>
      <c r="Z65" s="335"/>
      <c r="AA65" s="335"/>
      <c r="AB65" s="335"/>
      <c r="AC65" s="335"/>
      <c r="AD65" s="335"/>
      <c r="AE65" s="335"/>
      <c r="AF65" s="335"/>
      <c r="AG65" s="335"/>
      <c r="AH65" s="335"/>
      <c r="AI65" s="335"/>
      <c r="AJ65" s="335"/>
      <c r="AK65" s="335"/>
      <c r="AL65" s="335"/>
      <c r="AM65" s="335"/>
      <c r="AN65" s="335"/>
      <c r="AO65" s="335"/>
      <c r="AP65" s="335"/>
      <c r="AQ65" s="335"/>
      <c r="AR65" s="335"/>
      <c r="AS65" s="335"/>
      <c r="AT65" s="335"/>
    </row>
    <row r="66" spans="1:46" x14ac:dyDescent="0.25">
      <c r="A66" s="264" t="s">
        <v>353</v>
      </c>
      <c r="F66" s="264" t="s">
        <v>501</v>
      </c>
      <c r="I66" s="293" t="s">
        <v>1002</v>
      </c>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row>
    <row r="67" spans="1:46" x14ac:dyDescent="0.25">
      <c r="A67" s="264" t="s">
        <v>376</v>
      </c>
      <c r="E67" s="269" t="s">
        <v>502</v>
      </c>
      <c r="F67" s="120"/>
      <c r="G67" s="265"/>
      <c r="H67" s="265"/>
      <c r="I67" s="294" t="s">
        <v>1003</v>
      </c>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row>
    <row r="68" spans="1:46" x14ac:dyDescent="0.25">
      <c r="A68" s="264" t="s">
        <v>377</v>
      </c>
      <c r="F68" s="264" t="s">
        <v>374</v>
      </c>
      <c r="G68" s="120"/>
      <c r="H68" s="120"/>
      <c r="I68" s="294" t="s">
        <v>1004</v>
      </c>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c r="AQ68" s="243"/>
      <c r="AR68" s="243"/>
      <c r="AS68" s="243"/>
      <c r="AT68" s="243"/>
    </row>
    <row r="69" spans="1:46" x14ac:dyDescent="0.25">
      <c r="A69" s="264" t="s">
        <v>378</v>
      </c>
      <c r="F69" s="264" t="s">
        <v>375</v>
      </c>
      <c r="G69" s="120"/>
      <c r="H69" s="120"/>
      <c r="I69" s="294" t="s">
        <v>1005</v>
      </c>
      <c r="J69" s="334" t="e">
        <f>'5.3 nutrient amount'!J69/'5.1 Crops and Forage'!J69</f>
        <v>#DIV/0!</v>
      </c>
      <c r="K69" s="334" t="e">
        <f>'5.3 nutrient amount'!K69/'5.1 Crops and Forage'!K69</f>
        <v>#DIV/0!</v>
      </c>
      <c r="L69" s="334" t="e">
        <f>'5.3 nutrient amount'!L69/'5.1 Crops and Forage'!L69</f>
        <v>#DIV/0!</v>
      </c>
      <c r="M69" s="334" t="e">
        <f>'5.3 nutrient amount'!M69/'5.1 Crops and Forage'!M69</f>
        <v>#DIV/0!</v>
      </c>
      <c r="N69" s="334" t="e">
        <f>'5.3 nutrient amount'!N69/'5.1 Crops and Forage'!N69</f>
        <v>#DIV/0!</v>
      </c>
      <c r="O69" s="516">
        <v>12.104264957805558</v>
      </c>
      <c r="P69" s="516">
        <v>12.043358778625953</v>
      </c>
      <c r="Q69" s="516">
        <v>12.00024903871058</v>
      </c>
      <c r="R69" s="516">
        <v>12.000445274634263</v>
      </c>
      <c r="S69" s="516">
        <v>12.000987275120668</v>
      </c>
      <c r="T69" s="516">
        <v>11.999999999999998</v>
      </c>
      <c r="U69" s="516">
        <v>12.09249282946355</v>
      </c>
      <c r="V69" s="516">
        <v>12.978739124952241</v>
      </c>
      <c r="W69" s="516">
        <v>13.562449731658438</v>
      </c>
      <c r="X69" s="516">
        <v>13.782982834029342</v>
      </c>
      <c r="Y69" s="516">
        <v>14.185552087997584</v>
      </c>
      <c r="Z69" s="516">
        <v>12.088426518398691</v>
      </c>
      <c r="AA69" s="516">
        <v>12</v>
      </c>
      <c r="AB69" s="516">
        <v>12.107056779956407</v>
      </c>
      <c r="AC69" s="516">
        <v>12.085135987978965</v>
      </c>
      <c r="AD69" s="516">
        <v>12.525670573788174</v>
      </c>
      <c r="AE69" s="516">
        <v>14.27187250996016</v>
      </c>
      <c r="AF69" s="516">
        <v>12.05625527393193</v>
      </c>
      <c r="AG69" s="516">
        <v>13.44</v>
      </c>
      <c r="AH69" s="516">
        <v>14.825788912579952</v>
      </c>
      <c r="AI69" s="516">
        <v>13.799999999999999</v>
      </c>
      <c r="AJ69" s="516">
        <v>13.62</v>
      </c>
      <c r="AK69" s="516">
        <v>13.62</v>
      </c>
      <c r="AL69" s="516">
        <v>13.62</v>
      </c>
      <c r="AM69" s="516">
        <v>13.158101477234746</v>
      </c>
      <c r="AN69" s="516">
        <v>12.484197572744087</v>
      </c>
      <c r="AO69" s="516">
        <v>12.019428244766194</v>
      </c>
      <c r="AP69" s="516">
        <v>12.161594712367194</v>
      </c>
      <c r="AQ69" s="516">
        <v>12.234939325243365</v>
      </c>
      <c r="AR69" s="516">
        <v>12.508369964597309</v>
      </c>
      <c r="AS69" s="516">
        <v>12.335282178854603</v>
      </c>
      <c r="AT69" s="516">
        <v>12.430569970410559</v>
      </c>
    </row>
    <row r="70" spans="1:46" x14ac:dyDescent="0.25">
      <c r="A70" s="264" t="s">
        <v>379</v>
      </c>
      <c r="F70" s="264" t="s">
        <v>504</v>
      </c>
      <c r="G70" s="120"/>
      <c r="H70" s="120"/>
      <c r="I70" s="294" t="s">
        <v>1006</v>
      </c>
      <c r="J70" s="334" t="e">
        <f>'5.3 nutrient amount'!J70/'5.1 Crops and Forage'!J70</f>
        <v>#DIV/0!</v>
      </c>
      <c r="K70" s="334" t="e">
        <f>'5.3 nutrient amount'!K70/'5.1 Crops and Forage'!K70</f>
        <v>#DIV/0!</v>
      </c>
      <c r="L70" s="334" t="e">
        <f>'5.3 nutrient amount'!L70/'5.1 Crops and Forage'!L70</f>
        <v>#DIV/0!</v>
      </c>
      <c r="M70" s="334" t="e">
        <f>'5.3 nutrient amount'!M70/'5.1 Crops and Forage'!M70</f>
        <v>#DIV/0!</v>
      </c>
      <c r="N70" s="334" t="e">
        <f>'5.3 nutrient amount'!N70/'5.1 Crops and Forage'!N70</f>
        <v>#DIV/0!</v>
      </c>
      <c r="O70" s="516">
        <v>30.590673037557139</v>
      </c>
      <c r="P70" s="516">
        <v>30.079115345543183</v>
      </c>
      <c r="Q70" s="516">
        <v>30.566530142855381</v>
      </c>
      <c r="R70" s="516">
        <v>30.402006879494245</v>
      </c>
      <c r="S70" s="516">
        <v>30.409750204728056</v>
      </c>
      <c r="T70" s="516">
        <v>30.220022481205842</v>
      </c>
      <c r="U70" s="516">
        <v>30.062899214172582</v>
      </c>
      <c r="V70" s="516">
        <v>30.058973777270758</v>
      </c>
      <c r="W70" s="516">
        <v>30.049641950005508</v>
      </c>
      <c r="X70" s="516">
        <v>30.074668192732382</v>
      </c>
      <c r="Y70" s="516">
        <v>30.050907499654699</v>
      </c>
      <c r="Z70" s="516">
        <v>30.043693081873407</v>
      </c>
      <c r="AA70" s="516">
        <v>30.026036686165995</v>
      </c>
      <c r="AB70" s="516">
        <v>30.067960290323729</v>
      </c>
      <c r="AC70" s="516">
        <v>30.030731791003163</v>
      </c>
      <c r="AD70" s="516">
        <v>30.025161278950158</v>
      </c>
      <c r="AE70" s="516">
        <v>30.364236159190789</v>
      </c>
      <c r="AF70" s="516">
        <v>30.753732739875275</v>
      </c>
      <c r="AG70" s="516">
        <v>34.685268563186327</v>
      </c>
      <c r="AH70" s="516">
        <v>33.457507584124002</v>
      </c>
      <c r="AI70" s="516">
        <v>32.876237028473497</v>
      </c>
      <c r="AJ70" s="516">
        <v>30.322234800998377</v>
      </c>
      <c r="AK70" s="516">
        <v>30.538031585956922</v>
      </c>
      <c r="AL70" s="516">
        <v>31.422774379824769</v>
      </c>
      <c r="AM70" s="516">
        <v>30.109114028327721</v>
      </c>
      <c r="AN70" s="516">
        <v>30.123061727487428</v>
      </c>
      <c r="AO70" s="516">
        <v>30.275447436090953</v>
      </c>
      <c r="AP70" s="516">
        <v>30.027118269205513</v>
      </c>
      <c r="AQ70" s="516">
        <v>30.005122424781074</v>
      </c>
      <c r="AR70" s="516">
        <v>30.007391724518651</v>
      </c>
      <c r="AS70" s="516">
        <v>30.071188761181244</v>
      </c>
      <c r="AT70" s="516">
        <v>30.016357639065138</v>
      </c>
    </row>
    <row r="71" spans="1:46" x14ac:dyDescent="0.25">
      <c r="A71" s="264" t="s">
        <v>380</v>
      </c>
      <c r="F71" s="264" t="s">
        <v>185</v>
      </c>
      <c r="G71" s="120"/>
      <c r="H71" s="120"/>
      <c r="I71" s="294" t="s">
        <v>1007</v>
      </c>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row>
    <row r="72" spans="1:46" x14ac:dyDescent="0.25">
      <c r="A72" s="264" t="s">
        <v>382</v>
      </c>
      <c r="E72" s="264" t="s">
        <v>187</v>
      </c>
      <c r="F72" s="120"/>
      <c r="G72" s="120"/>
      <c r="H72" s="120"/>
      <c r="I72" s="294" t="s">
        <v>1008</v>
      </c>
      <c r="J72" s="334" t="e">
        <f>'5.3 nutrient amount'!J72/'5.1 Crops and Forage'!J72</f>
        <v>#DIV/0!</v>
      </c>
      <c r="K72" s="334" t="e">
        <f>'5.3 nutrient amount'!K72/'5.1 Crops and Forage'!K72</f>
        <v>#DIV/0!</v>
      </c>
      <c r="L72" s="334" t="e">
        <f>'5.3 nutrient amount'!L72/'5.1 Crops and Forage'!L72</f>
        <v>#DIV/0!</v>
      </c>
      <c r="M72" s="334" t="e">
        <f>'5.3 nutrient amount'!M72/'5.1 Crops and Forage'!M72</f>
        <v>#DIV/0!</v>
      </c>
      <c r="N72" s="334" t="e">
        <f>'5.3 nutrient amount'!N72/'5.1 Crops and Forage'!N72</f>
        <v>#DIV/0!</v>
      </c>
      <c r="O72" s="516">
        <v>41.610844432347712</v>
      </c>
      <c r="P72" s="516">
        <v>41.472698172652514</v>
      </c>
      <c r="Q72" s="516">
        <v>42.134198437334796</v>
      </c>
      <c r="R72" s="516">
        <v>41.109720284556296</v>
      </c>
      <c r="S72" s="516">
        <v>40.218598591049236</v>
      </c>
      <c r="T72" s="516">
        <v>40.179600182622899</v>
      </c>
      <c r="U72" s="516">
        <v>40.189572048789096</v>
      </c>
      <c r="V72" s="516">
        <v>40.042222337840954</v>
      </c>
      <c r="W72" s="516">
        <v>40.024825490538589</v>
      </c>
      <c r="X72" s="516">
        <v>40.013776847412778</v>
      </c>
      <c r="Y72" s="516">
        <v>40.010114494236589</v>
      </c>
      <c r="Z72" s="516">
        <v>40.016956442562233</v>
      </c>
      <c r="AA72" s="516">
        <v>40.008060837667912</v>
      </c>
      <c r="AB72" s="516">
        <v>40.025149078298554</v>
      </c>
      <c r="AC72" s="516">
        <v>40.021308821730834</v>
      </c>
      <c r="AD72" s="516">
        <v>40.019170575524242</v>
      </c>
      <c r="AE72" s="516">
        <v>40.008799037637225</v>
      </c>
      <c r="AF72" s="516">
        <v>40.006489362608001</v>
      </c>
      <c r="AG72" s="516">
        <v>40.008403068056651</v>
      </c>
      <c r="AH72" s="516">
        <v>40.006388738965029</v>
      </c>
      <c r="AI72" s="516">
        <v>40.006224059274842</v>
      </c>
      <c r="AJ72" s="516">
        <v>40.00396139599296</v>
      </c>
      <c r="AK72" s="516">
        <v>40.000238017612709</v>
      </c>
      <c r="AL72" s="516">
        <v>40.002446322180717</v>
      </c>
      <c r="AM72" s="516">
        <v>40.002244772506593</v>
      </c>
      <c r="AN72" s="516">
        <v>40.000213389094505</v>
      </c>
      <c r="AO72" s="516">
        <v>40.000566319417324</v>
      </c>
      <c r="AP72" s="516">
        <v>40.000521094147778</v>
      </c>
      <c r="AQ72" s="516">
        <v>40.000603139867358</v>
      </c>
      <c r="AR72" s="516">
        <v>40.000373736848104</v>
      </c>
      <c r="AS72" s="516">
        <v>40.001991224989915</v>
      </c>
      <c r="AT72" s="516">
        <v>40.000203447229758</v>
      </c>
    </row>
    <row r="73" spans="1:46" x14ac:dyDescent="0.25">
      <c r="A73" s="264" t="s">
        <v>384</v>
      </c>
      <c r="E73" s="264" t="s">
        <v>505</v>
      </c>
      <c r="F73" s="120"/>
      <c r="G73" s="120"/>
      <c r="H73" s="120"/>
      <c r="I73" s="292" t="s">
        <v>1009</v>
      </c>
      <c r="J73" s="334" t="e">
        <f>'5.3 nutrient amount'!J73/'5.1 Crops and Forage'!J73</f>
        <v>#DIV/0!</v>
      </c>
      <c r="K73" s="334" t="e">
        <f>'5.3 nutrient amount'!K73/'5.1 Crops and Forage'!K73</f>
        <v>#DIV/0!</v>
      </c>
      <c r="L73" s="334" t="e">
        <f>'5.3 nutrient amount'!L73/'5.1 Crops and Forage'!L73</f>
        <v>#DIV/0!</v>
      </c>
      <c r="M73" s="334" t="e">
        <f>'5.3 nutrient amount'!M73/'5.1 Crops and Forage'!M73</f>
        <v>#DIV/0!</v>
      </c>
      <c r="N73" s="334" t="e">
        <f>'5.3 nutrient amount'!N73/'5.1 Crops and Forage'!N73</f>
        <v>#DIV/0!</v>
      </c>
      <c r="O73" s="516">
        <v>22.221499999999999</v>
      </c>
      <c r="P73" s="516">
        <v>22.024008299095367</v>
      </c>
      <c r="Q73" s="516">
        <v>22.861376044161453</v>
      </c>
      <c r="R73" s="516">
        <v>21.775291208163573</v>
      </c>
      <c r="S73" s="516">
        <v>21.631735045871569</v>
      </c>
      <c r="T73" s="516">
        <v>22.171002881512216</v>
      </c>
      <c r="U73" s="516">
        <v>22.560642341133612</v>
      </c>
      <c r="V73" s="516">
        <v>22.752863560528041</v>
      </c>
      <c r="W73" s="516">
        <v>21.937628395010218</v>
      </c>
      <c r="X73" s="516">
        <v>21.581466623315407</v>
      </c>
      <c r="Y73" s="516">
        <v>21.623844745514464</v>
      </c>
      <c r="Z73" s="516">
        <v>21.968669458711297</v>
      </c>
      <c r="AA73" s="516">
        <v>21.768171494878292</v>
      </c>
      <c r="AB73" s="516">
        <v>21.431413894186193</v>
      </c>
      <c r="AC73" s="516">
        <v>21.354458646057818</v>
      </c>
      <c r="AD73" s="516">
        <v>21.376967352633013</v>
      </c>
      <c r="AE73" s="516">
        <v>21.637999999999998</v>
      </c>
      <c r="AF73" s="516">
        <v>22.129746862145343</v>
      </c>
      <c r="AG73" s="516">
        <v>22.033159352735396</v>
      </c>
      <c r="AH73" s="516">
        <v>21.427342657842598</v>
      </c>
      <c r="AI73" s="516">
        <v>21.439838637154725</v>
      </c>
      <c r="AJ73" s="516">
        <v>21.884079159174316</v>
      </c>
      <c r="AK73" s="516">
        <v>21.583982255509202</v>
      </c>
      <c r="AL73" s="516">
        <v>22.104304192532986</v>
      </c>
      <c r="AM73" s="516">
        <v>21.9591700786731</v>
      </c>
      <c r="AN73" s="516">
        <v>21.915713448856852</v>
      </c>
      <c r="AO73" s="516">
        <v>21.737761557807147</v>
      </c>
      <c r="AP73" s="516">
        <v>22.607244213277724</v>
      </c>
      <c r="AQ73" s="516">
        <v>22.0841733335082</v>
      </c>
      <c r="AR73" s="516">
        <v>22.020699867284151</v>
      </c>
      <c r="AS73" s="516">
        <v>21.966042203920317</v>
      </c>
      <c r="AT73" s="516">
        <v>22.055424564488263</v>
      </c>
    </row>
    <row r="74" spans="1:46" x14ac:dyDescent="0.25">
      <c r="A74" s="264" t="s">
        <v>381</v>
      </c>
      <c r="E74" s="264" t="s">
        <v>186</v>
      </c>
      <c r="F74" s="120"/>
      <c r="G74" s="265"/>
      <c r="H74" s="265"/>
      <c r="I74" s="294" t="s">
        <v>1010</v>
      </c>
      <c r="J74" s="334" t="e">
        <f>'5.3 nutrient amount'!J74/'5.1 Crops and Forage'!J74</f>
        <v>#DIV/0!</v>
      </c>
      <c r="K74" s="334" t="e">
        <f>'5.3 nutrient amount'!K74/'5.1 Crops and Forage'!K74</f>
        <v>#DIV/0!</v>
      </c>
      <c r="L74" s="334" t="e">
        <f>'5.3 nutrient amount'!L74/'5.1 Crops and Forage'!L74</f>
        <v>#DIV/0!</v>
      </c>
      <c r="M74" s="334" t="e">
        <f>'5.3 nutrient amount'!M74/'5.1 Crops and Forage'!M74</f>
        <v>#DIV/0!</v>
      </c>
      <c r="N74" s="334" t="e">
        <f>'5.3 nutrient amount'!N74/'5.1 Crops and Forage'!N74</f>
        <v>#DIV/0!</v>
      </c>
      <c r="O74" s="516">
        <v>12.480015062647913</v>
      </c>
      <c r="P74" s="516">
        <v>13.177613581126378</v>
      </c>
      <c r="Q74" s="516">
        <v>12.819313307088789</v>
      </c>
      <c r="R74" s="516">
        <v>12.873595928310392</v>
      </c>
      <c r="S74" s="516">
        <v>12.967543709108817</v>
      </c>
      <c r="T74" s="516">
        <v>12.829263689222243</v>
      </c>
      <c r="U74" s="516">
        <v>12.744375253181495</v>
      </c>
      <c r="V74" s="516">
        <v>12.900525860059451</v>
      </c>
      <c r="W74" s="516">
        <v>12.715405923542857</v>
      </c>
      <c r="X74" s="516">
        <v>12.641477250334507</v>
      </c>
      <c r="Y74" s="516">
        <v>12.847551129589387</v>
      </c>
      <c r="Z74" s="516">
        <v>12.834565941023097</v>
      </c>
      <c r="AA74" s="516">
        <v>12.768542921834037</v>
      </c>
      <c r="AB74" s="516">
        <v>12.860586797314847</v>
      </c>
      <c r="AC74" s="516">
        <v>12.672220459804977</v>
      </c>
      <c r="AD74" s="516">
        <v>12.944607507246438</v>
      </c>
      <c r="AE74" s="516">
        <v>13.051316781362441</v>
      </c>
      <c r="AF74" s="516">
        <v>12.899869182036861</v>
      </c>
      <c r="AG74" s="516">
        <v>13.507490652145163</v>
      </c>
      <c r="AH74" s="516">
        <v>13.310222999538491</v>
      </c>
      <c r="AI74" s="516">
        <v>14.063758849069163</v>
      </c>
      <c r="AJ74" s="516">
        <v>14.030432951014975</v>
      </c>
      <c r="AK74" s="516">
        <v>13.679559373142997</v>
      </c>
      <c r="AL74" s="516">
        <v>13.7112023400397</v>
      </c>
      <c r="AM74" s="516">
        <v>13.464277097513149</v>
      </c>
      <c r="AN74" s="516">
        <v>13.480211384852861</v>
      </c>
      <c r="AO74" s="516">
        <v>13.278985171204731</v>
      </c>
      <c r="AP74" s="516">
        <v>13.629451660560091</v>
      </c>
      <c r="AQ74" s="516">
        <v>13.211500869727105</v>
      </c>
      <c r="AR74" s="516">
        <v>13.230029629105571</v>
      </c>
      <c r="AS74" s="516">
        <v>12.78228535691667</v>
      </c>
      <c r="AT74" s="516">
        <v>13.242792641739573</v>
      </c>
    </row>
    <row r="75" spans="1:46" x14ac:dyDescent="0.25">
      <c r="A75" s="264" t="s">
        <v>383</v>
      </c>
      <c r="F75" s="264" t="s">
        <v>188</v>
      </c>
      <c r="G75" s="120"/>
      <c r="H75" s="120"/>
      <c r="I75" s="294" t="s">
        <v>1011</v>
      </c>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c r="AJ75" s="243"/>
      <c r="AK75" s="243"/>
      <c r="AL75" s="243"/>
      <c r="AM75" s="243"/>
      <c r="AN75" s="243"/>
      <c r="AO75" s="243"/>
      <c r="AP75" s="243"/>
      <c r="AQ75" s="243"/>
      <c r="AR75" s="243"/>
      <c r="AS75" s="243"/>
      <c r="AT75" s="243"/>
    </row>
    <row r="76" spans="1:46" x14ac:dyDescent="0.25">
      <c r="A76" s="264" t="s">
        <v>506</v>
      </c>
      <c r="F76" s="264" t="s">
        <v>507</v>
      </c>
      <c r="G76" s="120"/>
      <c r="H76" s="120"/>
      <c r="I76" s="293" t="s">
        <v>1012</v>
      </c>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243"/>
      <c r="AP76" s="243"/>
      <c r="AQ76" s="243"/>
      <c r="AR76" s="243"/>
      <c r="AS76" s="243"/>
      <c r="AT76" s="243"/>
    </row>
    <row r="77" spans="1:46" ht="30" x14ac:dyDescent="0.25">
      <c r="A77" s="264" t="s">
        <v>385</v>
      </c>
      <c r="F77" s="264" t="s">
        <v>386</v>
      </c>
      <c r="I77" s="293" t="s">
        <v>1013</v>
      </c>
      <c r="J77" s="244"/>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244"/>
      <c r="AK77" s="244"/>
      <c r="AL77" s="244"/>
      <c r="AM77" s="244"/>
      <c r="AN77" s="244"/>
      <c r="AO77" s="244"/>
      <c r="AP77" s="244"/>
      <c r="AQ77" s="244"/>
      <c r="AR77" s="244"/>
      <c r="AS77" s="244"/>
      <c r="AT77" s="244"/>
    </row>
    <row r="78" spans="1:46" x14ac:dyDescent="0.25">
      <c r="A78" s="264" t="s">
        <v>508</v>
      </c>
      <c r="G78" s="264" t="s">
        <v>509</v>
      </c>
      <c r="I78" s="293" t="s">
        <v>1014</v>
      </c>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244"/>
      <c r="AM78" s="244"/>
      <c r="AN78" s="244"/>
      <c r="AO78" s="244"/>
      <c r="AP78" s="244"/>
      <c r="AQ78" s="244"/>
      <c r="AR78" s="244"/>
      <c r="AS78" s="244"/>
      <c r="AT78" s="244"/>
    </row>
    <row r="79" spans="1:46" x14ac:dyDescent="0.25">
      <c r="A79" s="264" t="s">
        <v>537</v>
      </c>
      <c r="F79" s="264" t="s">
        <v>538</v>
      </c>
      <c r="I79" s="365" t="s">
        <v>1015</v>
      </c>
      <c r="J79" s="244"/>
      <c r="K79" s="244"/>
      <c r="L79" s="244"/>
      <c r="M79" s="244"/>
      <c r="N79" s="244"/>
      <c r="O79" s="244"/>
      <c r="P79" s="244"/>
      <c r="Q79" s="244"/>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row>
    <row r="80" spans="1:46" x14ac:dyDescent="0.25">
      <c r="A80" s="273" t="s">
        <v>1093</v>
      </c>
      <c r="F80" s="264" t="s">
        <v>114</v>
      </c>
      <c r="G80" s="98"/>
      <c r="H80" s="98"/>
      <c r="I80" s="292" t="s">
        <v>1085</v>
      </c>
      <c r="J80" s="334" t="e">
        <f>'5.3 nutrient amount'!J80/'5.1 Crops and Forage'!J80</f>
        <v>#DIV/0!</v>
      </c>
      <c r="K80" s="334" t="e">
        <f>'5.3 nutrient amount'!K80/'5.1 Crops and Forage'!K80</f>
        <v>#DIV/0!</v>
      </c>
      <c r="L80" s="334" t="e">
        <f>'5.3 nutrient amount'!L80/'5.1 Crops and Forage'!L80</f>
        <v>#DIV/0!</v>
      </c>
      <c r="M80" s="334" t="e">
        <f>'5.3 nutrient amount'!M80/'5.1 Crops and Forage'!M80</f>
        <v>#DIV/0!</v>
      </c>
      <c r="N80" s="334" t="e">
        <f>'5.3 nutrient amount'!N80/'5.1 Crops and Forage'!N80</f>
        <v>#DIV/0!</v>
      </c>
      <c r="O80" s="516">
        <v>0.86587659901274594</v>
      </c>
      <c r="P80" s="516">
        <v>0.83490883341772293</v>
      </c>
      <c r="Q80" s="516">
        <v>0.82056965136566018</v>
      </c>
      <c r="R80" s="516">
        <v>0.85997461270328834</v>
      </c>
      <c r="S80" s="516">
        <v>0.82903843391766274</v>
      </c>
      <c r="T80" s="516">
        <v>0.88399598892898867</v>
      </c>
      <c r="U80" s="516">
        <v>1.2267682177588977</v>
      </c>
      <c r="V80" s="516">
        <v>1.0506221299255676</v>
      </c>
      <c r="W80" s="516">
        <v>0.77807837444601735</v>
      </c>
      <c r="X80" s="516">
        <v>0.77800490216462959</v>
      </c>
      <c r="Y80" s="516">
        <v>0.77855368531832658</v>
      </c>
      <c r="Z80" s="516">
        <v>0.77827324369050987</v>
      </c>
      <c r="AA80" s="516">
        <v>0.77962527055741793</v>
      </c>
      <c r="AB80" s="516">
        <v>0.89682397096356681</v>
      </c>
      <c r="AC80" s="516">
        <v>1.0601805590480466</v>
      </c>
      <c r="AD80" s="516">
        <v>0.90911172581369193</v>
      </c>
      <c r="AE80" s="516">
        <v>1.1571556153809031</v>
      </c>
      <c r="AF80" s="516">
        <v>1.2325221882639383</v>
      </c>
      <c r="AG80" s="516">
        <v>1.2611926785714285</v>
      </c>
      <c r="AH80" s="516"/>
      <c r="AI80" s="516">
        <v>1.2093551648535128</v>
      </c>
      <c r="AJ80" s="516">
        <v>1.2771571428571429</v>
      </c>
      <c r="AK80" s="516">
        <v>1.2771571428571429</v>
      </c>
      <c r="AL80" s="516">
        <v>1.2771571428571427</v>
      </c>
      <c r="AM80" s="516">
        <v>1.2771571428571427</v>
      </c>
      <c r="AN80" s="516">
        <v>1.3166316971368923</v>
      </c>
      <c r="AO80" s="516">
        <v>1.2771571428571424</v>
      </c>
      <c r="AP80" s="516">
        <v>1.1049166841415465</v>
      </c>
      <c r="AQ80" s="516">
        <v>1.0305003082615516</v>
      </c>
      <c r="AR80" s="516">
        <v>1.2771571428571424</v>
      </c>
      <c r="AS80" s="516">
        <v>1.3209444320137691</v>
      </c>
      <c r="AT80" s="516">
        <v>1.3199298584905657</v>
      </c>
    </row>
    <row r="81" spans="1:46" x14ac:dyDescent="0.25">
      <c r="A81" s="267" t="s">
        <v>410</v>
      </c>
      <c r="B81" s="267"/>
      <c r="C81" s="267"/>
      <c r="D81" s="267" t="s">
        <v>183</v>
      </c>
      <c r="E81" s="267"/>
      <c r="F81" s="267"/>
      <c r="G81" s="266"/>
      <c r="H81" s="266"/>
      <c r="I81" s="292" t="s">
        <v>1016</v>
      </c>
      <c r="J81" s="344"/>
      <c r="K81" s="344"/>
      <c r="L81" s="344"/>
      <c r="M81" s="344"/>
      <c r="N81" s="344"/>
      <c r="O81" s="344"/>
      <c r="P81" s="344"/>
      <c r="Q81" s="344"/>
      <c r="R81" s="344"/>
      <c r="S81" s="344"/>
      <c r="T81" s="344"/>
      <c r="U81" s="344"/>
      <c r="V81" s="344"/>
      <c r="W81" s="344"/>
      <c r="X81" s="344"/>
      <c r="Y81" s="344"/>
      <c r="Z81" s="344"/>
      <c r="AA81" s="344"/>
      <c r="AB81" s="344"/>
      <c r="AC81" s="344"/>
      <c r="AD81" s="344"/>
      <c r="AE81" s="344"/>
      <c r="AF81" s="344"/>
      <c r="AG81" s="344"/>
      <c r="AH81" s="344"/>
      <c r="AI81" s="344"/>
      <c r="AJ81" s="344"/>
      <c r="AK81" s="344"/>
      <c r="AL81" s="344"/>
      <c r="AM81" s="344"/>
      <c r="AN81" s="344"/>
      <c r="AO81" s="344"/>
      <c r="AP81" s="344"/>
      <c r="AQ81" s="344"/>
      <c r="AR81" s="344"/>
      <c r="AS81" s="344"/>
      <c r="AT81" s="344"/>
    </row>
    <row r="82" spans="1:46" x14ac:dyDescent="0.25">
      <c r="A82" s="269" t="s">
        <v>440</v>
      </c>
      <c r="B82" s="269"/>
      <c r="C82" s="269"/>
      <c r="D82" s="269"/>
      <c r="E82" s="269" t="s">
        <v>510</v>
      </c>
      <c r="F82" s="268"/>
      <c r="G82" s="120"/>
      <c r="H82" s="120"/>
      <c r="I82" s="294" t="s">
        <v>1017</v>
      </c>
      <c r="J82" s="336"/>
      <c r="K82" s="336"/>
      <c r="L82" s="336"/>
      <c r="M82" s="336"/>
      <c r="N82" s="336"/>
      <c r="O82" s="336"/>
      <c r="P82" s="336"/>
      <c r="Q82" s="336"/>
      <c r="R82" s="336"/>
      <c r="S82" s="336"/>
      <c r="T82" s="336"/>
      <c r="U82" s="336"/>
      <c r="V82" s="336"/>
      <c r="W82" s="336"/>
      <c r="X82" s="336"/>
      <c r="Y82" s="336"/>
      <c r="Z82" s="336"/>
      <c r="AA82" s="336"/>
      <c r="AB82" s="336"/>
      <c r="AC82" s="336"/>
      <c r="AD82" s="336"/>
      <c r="AE82" s="336"/>
      <c r="AF82" s="336"/>
      <c r="AG82" s="336"/>
      <c r="AH82" s="336"/>
      <c r="AI82" s="336"/>
      <c r="AJ82" s="336"/>
      <c r="AK82" s="336"/>
      <c r="AL82" s="336"/>
      <c r="AM82" s="336"/>
      <c r="AN82" s="336"/>
      <c r="AO82" s="336"/>
      <c r="AP82" s="336"/>
      <c r="AQ82" s="336"/>
      <c r="AR82" s="336"/>
      <c r="AS82" s="336"/>
      <c r="AT82" s="336"/>
    </row>
    <row r="83" spans="1:46" x14ac:dyDescent="0.25">
      <c r="A83" s="268" t="s">
        <v>671</v>
      </c>
      <c r="B83" s="120"/>
      <c r="C83" s="269"/>
      <c r="D83" s="269"/>
      <c r="E83" s="269"/>
      <c r="F83" s="268" t="s">
        <v>672</v>
      </c>
      <c r="G83" s="120"/>
      <c r="H83" s="120"/>
      <c r="I83" s="294" t="s">
        <v>1018</v>
      </c>
      <c r="J83" s="334" t="e">
        <f>'5.3 nutrient amount'!J83/'5.1 Crops and Forage'!J83</f>
        <v>#DIV/0!</v>
      </c>
      <c r="K83" s="334" t="e">
        <f>'5.3 nutrient amount'!K83/'5.1 Crops and Forage'!K83</f>
        <v>#DIV/0!</v>
      </c>
      <c r="L83" s="334" t="e">
        <f>'5.3 nutrient amount'!L83/'5.1 Crops and Forage'!L83</f>
        <v>#DIV/0!</v>
      </c>
      <c r="M83" s="334" t="e">
        <f>'5.3 nutrient amount'!M83/'5.1 Crops and Forage'!M83</f>
        <v>#DIV/0!</v>
      </c>
      <c r="N83" s="334" t="e">
        <f>'5.3 nutrient amount'!N83/'5.1 Crops and Forage'!N83</f>
        <v>#DIV/0!</v>
      </c>
      <c r="O83" s="516">
        <v>7.4312642398790612</v>
      </c>
      <c r="P83" s="516">
        <v>7.6103598129204357</v>
      </c>
      <c r="Q83" s="516">
        <v>7.4963501471968303</v>
      </c>
      <c r="R83" s="516">
        <v>7.4189562283184189</v>
      </c>
      <c r="S83" s="516">
        <v>7.3797226400794305</v>
      </c>
      <c r="T83" s="516">
        <v>7.4323061589744777</v>
      </c>
      <c r="U83" s="516">
        <v>7.2781766611357321</v>
      </c>
      <c r="V83" s="516">
        <v>7.4979507512520041</v>
      </c>
      <c r="W83" s="516">
        <v>7.5200640516485366</v>
      </c>
      <c r="X83" s="516">
        <v>7.550516464114982</v>
      </c>
      <c r="Y83" s="516">
        <v>7.6936426463518464</v>
      </c>
      <c r="Z83" s="516">
        <v>7.8407223050436894</v>
      </c>
      <c r="AA83" s="516">
        <v>7.5569483988374317</v>
      </c>
      <c r="AB83" s="516">
        <v>7.7066888749987017</v>
      </c>
      <c r="AC83" s="516">
        <v>7.8620042750387951</v>
      </c>
      <c r="AD83" s="516">
        <v>7.8583517853387823</v>
      </c>
      <c r="AE83" s="516">
        <v>7.9244202889628035</v>
      </c>
      <c r="AF83" s="516">
        <v>7.7032244802585899</v>
      </c>
      <c r="AG83" s="516">
        <v>7.7912609541371793</v>
      </c>
      <c r="AH83" s="516">
        <v>7.7704018655584832</v>
      </c>
      <c r="AI83" s="516">
        <v>8.0025832911720141</v>
      </c>
      <c r="AJ83" s="516">
        <v>8.0803401655970077</v>
      </c>
      <c r="AK83" s="516">
        <v>8.0178243487032859</v>
      </c>
      <c r="AL83" s="516">
        <v>7.8186905943828267</v>
      </c>
      <c r="AM83" s="516">
        <v>7.8046583133430891</v>
      </c>
      <c r="AN83" s="516">
        <v>7.5695548627178244</v>
      </c>
      <c r="AO83" s="516">
        <v>7.5435116948163321</v>
      </c>
      <c r="AP83" s="516">
        <v>7.701742126340914</v>
      </c>
      <c r="AQ83" s="516">
        <v>7.6803998019456996</v>
      </c>
      <c r="AR83" s="516">
        <v>7.65886202482685</v>
      </c>
      <c r="AS83" s="516">
        <v>7.5985204581736818</v>
      </c>
      <c r="AT83" s="516">
        <v>7.7026499999733087</v>
      </c>
    </row>
    <row r="84" spans="1:46" x14ac:dyDescent="0.25">
      <c r="A84" s="273" t="s">
        <v>1094</v>
      </c>
      <c r="B84" s="120"/>
      <c r="C84" s="269"/>
      <c r="D84" s="269"/>
      <c r="E84" s="269"/>
      <c r="F84" s="268" t="s">
        <v>106</v>
      </c>
      <c r="G84" s="120"/>
      <c r="H84" s="120"/>
      <c r="I84" s="292" t="s">
        <v>75</v>
      </c>
      <c r="J84" s="334" t="e">
        <f>'5.3 nutrient amount'!J84/'5.1 Crops and Forage'!J84</f>
        <v>#DIV/0!</v>
      </c>
      <c r="K84" s="334" t="e">
        <f>'5.3 nutrient amount'!K84/'5.1 Crops and Forage'!K84</f>
        <v>#DIV/0!</v>
      </c>
      <c r="L84" s="334" t="e">
        <f>'5.3 nutrient amount'!L84/'5.1 Crops and Forage'!L84</f>
        <v>#DIV/0!</v>
      </c>
      <c r="M84" s="334" t="e">
        <f>'5.3 nutrient amount'!M84/'5.1 Crops and Forage'!M84</f>
        <v>#DIV/0!</v>
      </c>
      <c r="N84" s="334" t="e">
        <f>'5.3 nutrient amount'!N84/'5.1 Crops and Forage'!N84</f>
        <v>#DIV/0!</v>
      </c>
      <c r="O84" s="516">
        <v>7.0012333596362186</v>
      </c>
      <c r="P84" s="516">
        <v>7.0420374041811522</v>
      </c>
      <c r="Q84" s="516">
        <v>7.05148351295359</v>
      </c>
      <c r="R84" s="516">
        <v>7.0857300263464058</v>
      </c>
      <c r="S84" s="516">
        <v>7.0866205402791982</v>
      </c>
      <c r="T84" s="516">
        <v>7.0416460104120464</v>
      </c>
      <c r="U84" s="516">
        <v>6.8612453939706048</v>
      </c>
      <c r="V84" s="516">
        <v>6.8938683996086798</v>
      </c>
      <c r="W84" s="516">
        <v>6.8594720431690845</v>
      </c>
      <c r="X84" s="516">
        <v>6.8235508364794004</v>
      </c>
      <c r="Y84" s="516">
        <v>6.7806593201594056</v>
      </c>
      <c r="Z84" s="516">
        <v>6.8407086734777236</v>
      </c>
      <c r="AA84" s="516">
        <v>6.9669797124547834</v>
      </c>
      <c r="AB84" s="516">
        <v>6.6161724290006108</v>
      </c>
      <c r="AC84" s="516">
        <v>6.7011823316665664</v>
      </c>
      <c r="AD84" s="516">
        <v>6.6626871557745613</v>
      </c>
      <c r="AE84" s="516">
        <v>6.7558751535902282</v>
      </c>
      <c r="AF84" s="516">
        <v>6.8379102432083307</v>
      </c>
      <c r="AG84" s="516">
        <v>6.9681083154541046</v>
      </c>
      <c r="AH84" s="516">
        <v>6.9598107036442363</v>
      </c>
      <c r="AI84" s="516">
        <v>6.8719616499265443</v>
      </c>
      <c r="AJ84" s="516">
        <v>6.6023880991681319</v>
      </c>
      <c r="AK84" s="516">
        <v>6.6716259591837801</v>
      </c>
      <c r="AL84" s="516">
        <v>6.6966987809731782</v>
      </c>
      <c r="AM84" s="516">
        <v>6.6817626844725391</v>
      </c>
      <c r="AN84" s="516">
        <v>6.6920913891152152</v>
      </c>
      <c r="AO84" s="516">
        <v>6.59298173624311</v>
      </c>
      <c r="AP84" s="516">
        <v>6.5876491834968194</v>
      </c>
      <c r="AQ84" s="516">
        <v>6.6554174947343006</v>
      </c>
      <c r="AR84" s="516">
        <v>6.6078875966169184</v>
      </c>
      <c r="AS84" s="516">
        <v>6.623051557934784</v>
      </c>
      <c r="AT84" s="516">
        <v>6.6025560714615317</v>
      </c>
    </row>
    <row r="85" spans="1:46" x14ac:dyDescent="0.25">
      <c r="A85" s="268" t="s">
        <v>673</v>
      </c>
      <c r="B85" s="120"/>
      <c r="C85" s="269"/>
      <c r="D85" s="269"/>
      <c r="E85" s="269"/>
      <c r="F85" s="268" t="s">
        <v>674</v>
      </c>
      <c r="G85" s="120"/>
      <c r="H85" s="120"/>
      <c r="I85" s="294" t="s">
        <v>1019</v>
      </c>
      <c r="J85" s="336"/>
      <c r="K85" s="336"/>
      <c r="L85" s="336"/>
      <c r="M85" s="336"/>
      <c r="N85" s="336"/>
      <c r="O85" s="336"/>
      <c r="P85" s="336"/>
      <c r="Q85" s="336"/>
      <c r="R85" s="336"/>
      <c r="S85" s="336"/>
      <c r="T85" s="336"/>
      <c r="U85" s="336"/>
      <c r="V85" s="336"/>
      <c r="W85" s="336"/>
      <c r="X85" s="336"/>
      <c r="Y85" s="336"/>
      <c r="Z85" s="336"/>
      <c r="AA85" s="336"/>
      <c r="AB85" s="336"/>
      <c r="AC85" s="336"/>
      <c r="AD85" s="336"/>
      <c r="AE85" s="336"/>
      <c r="AF85" s="336"/>
      <c r="AG85" s="336"/>
      <c r="AH85" s="336"/>
      <c r="AI85" s="336"/>
      <c r="AJ85" s="336"/>
      <c r="AK85" s="336"/>
      <c r="AL85" s="336"/>
      <c r="AM85" s="336"/>
      <c r="AN85" s="336"/>
      <c r="AO85" s="336"/>
      <c r="AP85" s="336"/>
      <c r="AQ85" s="336"/>
      <c r="AR85" s="336"/>
      <c r="AS85" s="336"/>
      <c r="AT85" s="336"/>
    </row>
    <row r="86" spans="1:46" x14ac:dyDescent="0.25">
      <c r="A86" s="268" t="s">
        <v>675</v>
      </c>
      <c r="B86" s="120"/>
      <c r="C86" s="269"/>
      <c r="D86" s="269"/>
      <c r="E86" s="269"/>
      <c r="F86" s="268" t="s">
        <v>676</v>
      </c>
      <c r="G86" s="120"/>
      <c r="H86" s="120"/>
      <c r="I86" s="294" t="s">
        <v>1020</v>
      </c>
      <c r="J86" s="336"/>
      <c r="K86" s="336"/>
      <c r="L86" s="336"/>
      <c r="M86" s="336"/>
      <c r="N86" s="336"/>
      <c r="O86" s="336"/>
      <c r="P86" s="336"/>
      <c r="Q86" s="336"/>
      <c r="R86" s="336"/>
      <c r="S86" s="336"/>
      <c r="T86" s="336"/>
      <c r="U86" s="336"/>
      <c r="V86" s="336"/>
      <c r="W86" s="336"/>
      <c r="X86" s="336"/>
      <c r="Y86" s="336"/>
      <c r="Z86" s="336"/>
      <c r="AA86" s="336"/>
      <c r="AB86" s="336"/>
      <c r="AC86" s="336"/>
      <c r="AD86" s="336"/>
      <c r="AE86" s="336"/>
      <c r="AF86" s="336"/>
      <c r="AG86" s="336"/>
      <c r="AH86" s="336"/>
      <c r="AI86" s="336"/>
      <c r="AJ86" s="336"/>
      <c r="AK86" s="336"/>
      <c r="AL86" s="336"/>
      <c r="AM86" s="336"/>
      <c r="AN86" s="336"/>
      <c r="AO86" s="336"/>
      <c r="AP86" s="336"/>
      <c r="AQ86" s="336"/>
      <c r="AR86" s="336"/>
      <c r="AS86" s="336"/>
      <c r="AT86" s="336"/>
    </row>
    <row r="87" spans="1:46" x14ac:dyDescent="0.25">
      <c r="A87" s="274" t="s">
        <v>1180</v>
      </c>
      <c r="B87" s="120"/>
      <c r="C87" s="269"/>
      <c r="D87" s="269"/>
      <c r="E87" s="269"/>
      <c r="F87" s="268" t="s">
        <v>105</v>
      </c>
      <c r="G87" s="120"/>
      <c r="H87" s="120"/>
      <c r="I87" s="292" t="s">
        <v>76</v>
      </c>
      <c r="J87" s="334" t="e">
        <f>'5.3 nutrient amount'!J87/'5.1 Crops and Forage'!J87</f>
        <v>#DIV/0!</v>
      </c>
      <c r="K87" s="334" t="e">
        <f>'5.3 nutrient amount'!K87/'5.1 Crops and Forage'!K87</f>
        <v>#DIV/0!</v>
      </c>
      <c r="L87" s="334" t="e">
        <f>'5.3 nutrient amount'!L87/'5.1 Crops and Forage'!L87</f>
        <v>#DIV/0!</v>
      </c>
      <c r="M87" s="334" t="e">
        <f>'5.3 nutrient amount'!M87/'5.1 Crops and Forage'!M87</f>
        <v>#DIV/0!</v>
      </c>
      <c r="N87" s="334" t="e">
        <f>'5.3 nutrient amount'!N87/'5.1 Crops and Forage'!N87</f>
        <v>#DIV/0!</v>
      </c>
      <c r="O87" s="516">
        <v>7.6550684788632557</v>
      </c>
      <c r="P87" s="516">
        <v>7.8591292810939661</v>
      </c>
      <c r="Q87" s="516">
        <v>7.9213222983269285</v>
      </c>
      <c r="R87" s="516">
        <v>7.8693580352167718</v>
      </c>
      <c r="S87" s="516">
        <v>7.8303500477986274</v>
      </c>
      <c r="T87" s="516">
        <v>7.8819774076870699</v>
      </c>
      <c r="U87" s="516">
        <v>7.7027469999892855</v>
      </c>
      <c r="V87" s="516">
        <v>7.7976607953612245</v>
      </c>
      <c r="W87" s="516">
        <v>7.7236557668633328</v>
      </c>
      <c r="X87" s="516">
        <v>7.720789067334846</v>
      </c>
      <c r="Y87" s="516">
        <v>7.741509852413464</v>
      </c>
      <c r="Z87" s="516"/>
      <c r="AA87" s="516">
        <v>7.2774690173064105</v>
      </c>
      <c r="AB87" s="516">
        <v>7.5507012747047106</v>
      </c>
      <c r="AC87" s="516">
        <v>7.4982880968981958</v>
      </c>
      <c r="AD87" s="516">
        <v>7.497013142364283</v>
      </c>
      <c r="AE87" s="516">
        <v>7.4297176466568793</v>
      </c>
      <c r="AF87" s="516">
        <v>7.560299042036382</v>
      </c>
      <c r="AG87" s="516">
        <v>7.3281878628690711</v>
      </c>
      <c r="AH87" s="516">
        <v>6.67885211098515</v>
      </c>
      <c r="AI87" s="516">
        <v>6.6944067253319499</v>
      </c>
      <c r="AJ87" s="516">
        <v>6.6933608231162802</v>
      </c>
      <c r="AK87" s="516">
        <v>6.7538052380903482</v>
      </c>
      <c r="AL87" s="516">
        <v>6.9286189086279277</v>
      </c>
      <c r="AM87" s="516">
        <v>6.9259343288003103</v>
      </c>
      <c r="AN87" s="516">
        <v>6.9539555667753197</v>
      </c>
      <c r="AO87" s="516">
        <v>7.3683695575421639</v>
      </c>
      <c r="AP87" s="516">
        <v>7.2708873858681793</v>
      </c>
      <c r="AQ87" s="516">
        <v>7.0539857973922446</v>
      </c>
      <c r="AR87" s="516">
        <v>7.1227235622087406</v>
      </c>
      <c r="AS87" s="516">
        <v>7.4481263518809886</v>
      </c>
      <c r="AT87" s="516">
        <v>7.4045703967620593</v>
      </c>
    </row>
    <row r="88" spans="1:46" x14ac:dyDescent="0.25">
      <c r="A88" s="268" t="s">
        <v>677</v>
      </c>
      <c r="B88" s="120"/>
      <c r="C88" s="269"/>
      <c r="D88" s="269"/>
      <c r="E88" s="269"/>
      <c r="F88" s="268" t="s">
        <v>678</v>
      </c>
      <c r="G88" s="120"/>
      <c r="H88" s="120"/>
      <c r="I88" s="294" t="s">
        <v>1021</v>
      </c>
      <c r="J88" s="343"/>
      <c r="K88" s="343"/>
      <c r="L88" s="343"/>
      <c r="M88" s="343"/>
      <c r="N88" s="343"/>
      <c r="O88" s="335"/>
      <c r="P88" s="335"/>
      <c r="Q88" s="335"/>
      <c r="R88" s="335"/>
      <c r="S88" s="335"/>
      <c r="T88" s="335"/>
      <c r="U88" s="335"/>
      <c r="V88" s="335"/>
      <c r="W88" s="335"/>
      <c r="X88" s="335"/>
      <c r="Y88" s="335"/>
      <c r="Z88" s="335"/>
      <c r="AA88" s="335"/>
      <c r="AB88" s="335"/>
      <c r="AC88" s="335"/>
      <c r="AD88" s="335"/>
      <c r="AE88" s="335"/>
      <c r="AF88" s="335"/>
      <c r="AG88" s="335"/>
      <c r="AH88" s="335"/>
      <c r="AI88" s="335"/>
      <c r="AJ88" s="335"/>
      <c r="AK88" s="335"/>
      <c r="AL88" s="335"/>
      <c r="AM88" s="335"/>
      <c r="AN88" s="335"/>
      <c r="AO88" s="335"/>
      <c r="AP88" s="335"/>
      <c r="AQ88" s="335"/>
      <c r="AR88" s="335"/>
      <c r="AS88" s="335"/>
      <c r="AT88" s="335"/>
    </row>
    <row r="89" spans="1:46" x14ac:dyDescent="0.25">
      <c r="A89" s="269" t="s">
        <v>441</v>
      </c>
      <c r="B89" s="269"/>
      <c r="C89" s="269"/>
      <c r="D89" s="269"/>
      <c r="E89" s="269" t="s">
        <v>442</v>
      </c>
      <c r="F89" s="268"/>
      <c r="G89" s="120"/>
      <c r="H89" s="120"/>
      <c r="I89" s="294" t="s">
        <v>1022</v>
      </c>
      <c r="J89" s="336"/>
      <c r="K89" s="336"/>
      <c r="L89" s="336"/>
      <c r="M89" s="336"/>
      <c r="N89" s="336"/>
      <c r="O89" s="336"/>
      <c r="P89" s="336"/>
      <c r="Q89" s="336"/>
      <c r="R89" s="336"/>
      <c r="S89" s="336"/>
      <c r="T89" s="336"/>
      <c r="U89" s="336"/>
      <c r="V89" s="336"/>
      <c r="W89" s="336"/>
      <c r="X89" s="336"/>
      <c r="Y89" s="336"/>
      <c r="Z89" s="336"/>
      <c r="AA89" s="336"/>
      <c r="AB89" s="336"/>
      <c r="AC89" s="336"/>
      <c r="AD89" s="336"/>
      <c r="AE89" s="336"/>
      <c r="AF89" s="336"/>
      <c r="AG89" s="336"/>
      <c r="AH89" s="336"/>
      <c r="AI89" s="336"/>
      <c r="AJ89" s="336"/>
      <c r="AK89" s="336"/>
      <c r="AL89" s="336"/>
      <c r="AM89" s="336"/>
      <c r="AN89" s="336"/>
      <c r="AO89" s="336"/>
      <c r="AP89" s="336"/>
      <c r="AQ89" s="336"/>
      <c r="AR89" s="336"/>
      <c r="AS89" s="336"/>
      <c r="AT89" s="336"/>
    </row>
    <row r="90" spans="1:46" x14ac:dyDescent="0.25">
      <c r="A90" s="268" t="s">
        <v>679</v>
      </c>
      <c r="B90" s="120"/>
      <c r="C90" s="269"/>
      <c r="D90" s="269"/>
      <c r="E90" s="269"/>
      <c r="F90" s="268" t="s">
        <v>680</v>
      </c>
      <c r="G90" s="120"/>
      <c r="H90" s="120"/>
      <c r="I90" s="294" t="s">
        <v>1023</v>
      </c>
      <c r="J90" s="336"/>
      <c r="K90" s="336"/>
      <c r="L90" s="336"/>
      <c r="M90" s="336"/>
      <c r="N90" s="336"/>
      <c r="O90" s="336"/>
      <c r="P90" s="336"/>
      <c r="Q90" s="336"/>
      <c r="R90" s="336"/>
      <c r="S90" s="336"/>
      <c r="T90" s="336"/>
      <c r="U90" s="336"/>
      <c r="V90" s="336"/>
      <c r="W90" s="336"/>
      <c r="X90" s="336"/>
      <c r="Y90" s="336"/>
      <c r="Z90" s="336"/>
      <c r="AA90" s="336"/>
      <c r="AB90" s="336"/>
      <c r="AC90" s="336"/>
      <c r="AD90" s="336"/>
      <c r="AE90" s="336"/>
      <c r="AF90" s="336"/>
      <c r="AG90" s="336"/>
      <c r="AH90" s="336"/>
      <c r="AI90" s="336"/>
      <c r="AJ90" s="336"/>
      <c r="AK90" s="336"/>
      <c r="AL90" s="336"/>
      <c r="AM90" s="336"/>
      <c r="AN90" s="336"/>
      <c r="AO90" s="336"/>
      <c r="AP90" s="336"/>
      <c r="AQ90" s="336"/>
      <c r="AR90" s="336"/>
      <c r="AS90" s="336"/>
      <c r="AT90" s="336"/>
    </row>
    <row r="91" spans="1:46" x14ac:dyDescent="0.25">
      <c r="A91" s="268" t="s">
        <v>681</v>
      </c>
      <c r="B91" s="120"/>
      <c r="C91" s="269"/>
      <c r="D91" s="269"/>
      <c r="E91" s="269"/>
      <c r="F91" s="268" t="s">
        <v>682</v>
      </c>
      <c r="G91" s="120"/>
      <c r="H91" s="120"/>
      <c r="I91" s="294" t="s">
        <v>1024</v>
      </c>
      <c r="J91" s="334" t="e">
        <f>'5.3 nutrient amount'!J91/'5.1 Crops and Forage'!J91</f>
        <v>#DIV/0!</v>
      </c>
      <c r="K91" s="334" t="e">
        <f>'5.3 nutrient amount'!K91/'5.1 Crops and Forage'!K91</f>
        <v>#DIV/0!</v>
      </c>
      <c r="L91" s="334" t="e">
        <f>'5.3 nutrient amount'!L91/'5.1 Crops and Forage'!L91</f>
        <v>#DIV/0!</v>
      </c>
      <c r="M91" s="334" t="e">
        <f>'5.3 nutrient amount'!M91/'5.1 Crops and Forage'!M91</f>
        <v>#DIV/0!</v>
      </c>
      <c r="N91" s="334" t="e">
        <f>'5.3 nutrient amount'!N91/'5.1 Crops and Forage'!N91</f>
        <v>#DIV/0!</v>
      </c>
      <c r="O91" s="516">
        <v>3.8664676917402176</v>
      </c>
      <c r="P91" s="516">
        <v>3.7760098344026471</v>
      </c>
      <c r="Q91" s="516">
        <v>3.7693055299141012</v>
      </c>
      <c r="R91" s="516">
        <v>3.7526283759949801</v>
      </c>
      <c r="S91" s="516">
        <v>3.7932550019215738</v>
      </c>
      <c r="T91" s="516">
        <v>3.7345727628094809</v>
      </c>
      <c r="U91" s="516"/>
      <c r="V91" s="516">
        <v>3.7315873108532474</v>
      </c>
      <c r="W91" s="516">
        <v>3.7341428458736723</v>
      </c>
      <c r="X91" s="516">
        <v>3.715481810289269</v>
      </c>
      <c r="Y91" s="516">
        <v>3.7224108874651778</v>
      </c>
      <c r="Z91" s="516"/>
      <c r="AA91" s="516">
        <v>3.7311618321927362</v>
      </c>
      <c r="AB91" s="516">
        <v>3.7016766742028575</v>
      </c>
      <c r="AC91" s="516">
        <v>3.7045731806622184</v>
      </c>
      <c r="AD91" s="516">
        <v>3.6748924937141378</v>
      </c>
      <c r="AE91" s="516">
        <v>3.6929237249552882</v>
      </c>
      <c r="AF91" s="516">
        <v>3.6860944472271093</v>
      </c>
      <c r="AG91" s="516">
        <v>3.6606419020999397</v>
      </c>
      <c r="AH91" s="516">
        <v>3.6529432998857159</v>
      </c>
      <c r="AI91" s="516">
        <v>3.6580049359497551</v>
      </c>
      <c r="AJ91" s="516">
        <v>3.689801575891297</v>
      </c>
      <c r="AK91" s="516">
        <v>3.7322616236189332</v>
      </c>
      <c r="AL91" s="516">
        <v>3.6819977358261946</v>
      </c>
      <c r="AM91" s="516">
        <v>3.6615774560324148</v>
      </c>
      <c r="AN91" s="516">
        <v>3.6630098025319393</v>
      </c>
      <c r="AO91" s="516">
        <v>3.6553256844629338</v>
      </c>
      <c r="AP91" s="516">
        <v>3.6504033253633801</v>
      </c>
      <c r="AQ91" s="516">
        <v>3.649801386818301</v>
      </c>
      <c r="AR91" s="516">
        <v>3.6348785861842758</v>
      </c>
      <c r="AS91" s="516">
        <v>3.6464214925842664</v>
      </c>
      <c r="AT91" s="516">
        <v>3.6340820933921738</v>
      </c>
    </row>
    <row r="92" spans="1:46" x14ac:dyDescent="0.25">
      <c r="A92" s="268" t="s">
        <v>683</v>
      </c>
      <c r="B92" s="120"/>
      <c r="C92" s="269"/>
      <c r="D92" s="269"/>
      <c r="E92" s="269"/>
      <c r="F92" s="268" t="s">
        <v>684</v>
      </c>
      <c r="G92" s="120"/>
      <c r="H92" s="120"/>
      <c r="I92" s="294" t="s">
        <v>1025</v>
      </c>
      <c r="J92" s="334" t="e">
        <f>'5.3 nutrient amount'!J92/'5.1 Crops and Forage'!J92</f>
        <v>#DIV/0!</v>
      </c>
      <c r="K92" s="334" t="e">
        <f>'5.3 nutrient amount'!K92/'5.1 Crops and Forage'!K92</f>
        <v>#DIV/0!</v>
      </c>
      <c r="L92" s="334" t="e">
        <f>'5.3 nutrient amount'!L92/'5.1 Crops and Forage'!L92</f>
        <v>#DIV/0!</v>
      </c>
      <c r="M92" s="334" t="e">
        <f>'5.3 nutrient amount'!M92/'5.1 Crops and Forage'!M92</f>
        <v>#DIV/0!</v>
      </c>
      <c r="N92" s="334" t="e">
        <f>'5.3 nutrient amount'!N92/'5.1 Crops and Forage'!N92</f>
        <v>#DIV/0!</v>
      </c>
      <c r="O92" s="516">
        <v>3.8017010381912177</v>
      </c>
      <c r="P92" s="516">
        <v>3.7557261341216197</v>
      </c>
      <c r="Q92" s="516">
        <v>3.7466561719229903</v>
      </c>
      <c r="R92" s="516">
        <v>3.6927118284099159</v>
      </c>
      <c r="S92" s="516">
        <v>3.6441281727083017</v>
      </c>
      <c r="T92" s="516">
        <v>3.6853209423894882</v>
      </c>
      <c r="U92" s="516">
        <v>3.6764838250260765</v>
      </c>
      <c r="V92" s="516">
        <v>3.6167963228086939</v>
      </c>
      <c r="W92" s="516">
        <v>3.541232145701783</v>
      </c>
      <c r="X92" s="516">
        <v>3.4743868196266217</v>
      </c>
      <c r="Y92" s="516">
        <v>3.4133164050065345</v>
      </c>
      <c r="Z92" s="516"/>
      <c r="AA92" s="516">
        <v>3.420632581243519</v>
      </c>
      <c r="AB92" s="516">
        <v>3.400859286330133</v>
      </c>
      <c r="AC92" s="516">
        <v>3.4500779276229609</v>
      </c>
      <c r="AD92" s="516">
        <v>3.4061241458932701</v>
      </c>
      <c r="AE92" s="516">
        <v>3.3657796705513565</v>
      </c>
      <c r="AF92" s="516">
        <v>3.3972862712284426</v>
      </c>
      <c r="AG92" s="516">
        <v>3.3159881766783506</v>
      </c>
      <c r="AH92" s="516">
        <v>3.3514294405684759</v>
      </c>
      <c r="AI92" s="516">
        <v>3.3740191284596102</v>
      </c>
      <c r="AJ92" s="516">
        <v>3.2898915961144568</v>
      </c>
      <c r="AK92" s="516">
        <v>3.3243419871580944</v>
      </c>
      <c r="AL92" s="516">
        <v>3.3133155715259806</v>
      </c>
      <c r="AM92" s="516">
        <v>3.388925511088916</v>
      </c>
      <c r="AN92" s="516">
        <v>3.3492686595680059</v>
      </c>
      <c r="AO92" s="516">
        <v>3.41920504443716</v>
      </c>
      <c r="AP92" s="516">
        <v>3.3954898321760965</v>
      </c>
      <c r="AQ92" s="516">
        <v>3.4636476541815164</v>
      </c>
      <c r="AR92" s="516">
        <v>3.4463451745337124</v>
      </c>
      <c r="AS92" s="516">
        <v>3.4147757126489573</v>
      </c>
      <c r="AT92" s="516">
        <v>3.4419615683888165</v>
      </c>
    </row>
    <row r="93" spans="1:46" x14ac:dyDescent="0.25">
      <c r="A93" s="268" t="s">
        <v>685</v>
      </c>
      <c r="B93" s="120"/>
      <c r="C93" s="269"/>
      <c r="D93" s="269"/>
      <c r="E93" s="269"/>
      <c r="F93" s="268" t="s">
        <v>686</v>
      </c>
      <c r="G93" s="120"/>
      <c r="H93" s="120"/>
      <c r="I93" s="294" t="s">
        <v>1086</v>
      </c>
      <c r="J93" s="334" t="e">
        <f>'5.3 nutrient amount'!J93/'5.1 Crops and Forage'!J93</f>
        <v>#DIV/0!</v>
      </c>
      <c r="K93" s="334" t="e">
        <f>'5.3 nutrient amount'!K93/'5.1 Crops and Forage'!K93</f>
        <v>#DIV/0!</v>
      </c>
      <c r="L93" s="334" t="e">
        <f>'5.3 nutrient amount'!L93/'5.1 Crops and Forage'!L93</f>
        <v>#DIV/0!</v>
      </c>
      <c r="M93" s="334" t="e">
        <f>'5.3 nutrient amount'!M93/'5.1 Crops and Forage'!M93</f>
        <v>#DIV/0!</v>
      </c>
      <c r="N93" s="334" t="e">
        <f>'5.3 nutrient amount'!N93/'5.1 Crops and Forage'!N93</f>
        <v>#DIV/0!</v>
      </c>
      <c r="O93" s="516">
        <v>2.8688946299994931</v>
      </c>
      <c r="P93" s="516">
        <v>2.8682130759080655</v>
      </c>
      <c r="Q93" s="516">
        <v>2.8500633873161796</v>
      </c>
      <c r="R93" s="516">
        <v>2.8826243158412224</v>
      </c>
      <c r="S93" s="516">
        <v>2.9059600560663457</v>
      </c>
      <c r="T93" s="516">
        <v>2.8897106261141805</v>
      </c>
      <c r="U93" s="516">
        <v>2.8906475217271024</v>
      </c>
      <c r="V93" s="516">
        <v>2.8864849015864666</v>
      </c>
      <c r="W93" s="516">
        <v>2.8829929734522555</v>
      </c>
      <c r="X93" s="516">
        <v>2.8881265700659551</v>
      </c>
      <c r="Y93" s="516">
        <v>2.8891655647577061</v>
      </c>
      <c r="Z93" s="516">
        <v>2.8913895249425523</v>
      </c>
      <c r="AA93" s="516">
        <v>2.88655133098043</v>
      </c>
      <c r="AB93" s="516">
        <v>2.8948573584521564</v>
      </c>
      <c r="AC93" s="516">
        <v>2.8814177048977458</v>
      </c>
      <c r="AD93" s="516">
        <v>2.9107049284442006</v>
      </c>
      <c r="AE93" s="516">
        <v>2.9107480750210537</v>
      </c>
      <c r="AF93" s="516">
        <v>2.9019641451861435</v>
      </c>
      <c r="AG93" s="516">
        <v>2.902125380789899</v>
      </c>
      <c r="AH93" s="516">
        <v>2.9158258285483671</v>
      </c>
      <c r="AI93" s="516">
        <v>2.9144569750684632</v>
      </c>
      <c r="AJ93" s="516">
        <v>2.9038793533862157</v>
      </c>
      <c r="AK93" s="516">
        <v>2.9059842160917433</v>
      </c>
      <c r="AL93" s="516">
        <v>2.9107013659143668</v>
      </c>
      <c r="AM93" s="516">
        <v>2.9113970346211402</v>
      </c>
      <c r="AN93" s="516">
        <v>2.9079030986144891</v>
      </c>
      <c r="AO93" s="516">
        <v>2.9172417360223801</v>
      </c>
      <c r="AP93" s="516">
        <v>2.8809874283524661</v>
      </c>
      <c r="AQ93" s="516">
        <v>2.8886980797107116</v>
      </c>
      <c r="AR93" s="516">
        <v>2.8741853446562962</v>
      </c>
      <c r="AS93" s="516">
        <v>2.8797983267819305</v>
      </c>
      <c r="AT93" s="516">
        <v>2.825961833975184</v>
      </c>
    </row>
    <row r="94" spans="1:46" x14ac:dyDescent="0.25">
      <c r="A94" s="268" t="s">
        <v>687</v>
      </c>
      <c r="B94" s="120"/>
      <c r="C94" s="269"/>
      <c r="D94" s="269"/>
      <c r="E94" s="269"/>
      <c r="F94" s="268" t="s">
        <v>688</v>
      </c>
      <c r="G94" s="120"/>
      <c r="H94" s="120"/>
      <c r="I94" s="294" t="s">
        <v>1026</v>
      </c>
      <c r="J94" s="334" t="e">
        <f>'5.3 nutrient amount'!J94/'5.1 Crops and Forage'!J94</f>
        <v>#DIV/0!</v>
      </c>
      <c r="K94" s="334" t="e">
        <f>'5.3 nutrient amount'!K94/'5.1 Crops and Forage'!K94</f>
        <v>#DIV/0!</v>
      </c>
      <c r="L94" s="334" t="e">
        <f>'5.3 nutrient amount'!L94/'5.1 Crops and Forage'!L94</f>
        <v>#DIV/0!</v>
      </c>
      <c r="M94" s="334" t="e">
        <f>'5.3 nutrient amount'!M94/'5.1 Crops and Forage'!M94</f>
        <v>#DIV/0!</v>
      </c>
      <c r="N94" s="334" t="e">
        <f>'5.3 nutrient amount'!N94/'5.1 Crops and Forage'!N94</f>
        <v>#DIV/0!</v>
      </c>
      <c r="O94" s="516"/>
      <c r="P94" s="516"/>
      <c r="Q94" s="516"/>
      <c r="R94" s="516"/>
      <c r="S94" s="516"/>
      <c r="T94" s="516"/>
      <c r="U94" s="516"/>
      <c r="V94" s="516">
        <v>4.685927900252981</v>
      </c>
      <c r="W94" s="516">
        <v>4.6426401517717997</v>
      </c>
      <c r="X94" s="516">
        <v>4.8078540663077352</v>
      </c>
      <c r="Y94" s="516">
        <v>4.9771201351904955</v>
      </c>
      <c r="Z94" s="516"/>
      <c r="AA94" s="516">
        <v>5.2733281069996769</v>
      </c>
      <c r="AB94" s="516">
        <v>5.279812567383023</v>
      </c>
      <c r="AC94" s="516">
        <v>5.0003929561389215</v>
      </c>
      <c r="AD94" s="516">
        <v>4.879994821393427</v>
      </c>
      <c r="AE94" s="516">
        <v>4.7463825449537911</v>
      </c>
      <c r="AF94" s="516">
        <v>4.7663512467755798</v>
      </c>
      <c r="AG94" s="516">
        <v>4.7718917942791093</v>
      </c>
      <c r="AH94" s="516">
        <v>4.8453476576356191</v>
      </c>
      <c r="AI94" s="516">
        <v>4.7752378323829552</v>
      </c>
      <c r="AJ94" s="516">
        <v>4.8273561164902157</v>
      </c>
      <c r="AK94" s="516">
        <v>4.7926873748351113</v>
      </c>
      <c r="AL94" s="516">
        <v>4.7522891779439798</v>
      </c>
      <c r="AM94" s="516">
        <v>4.742233403982878</v>
      </c>
      <c r="AN94" s="516">
        <v>4.7603735054759868</v>
      </c>
      <c r="AO94" s="516">
        <v>4.9311986114230093</v>
      </c>
      <c r="AP94" s="516">
        <v>4.812451860113665</v>
      </c>
      <c r="AQ94" s="516">
        <v>4.7740710503089154</v>
      </c>
      <c r="AR94" s="516">
        <v>4.7505791022009163</v>
      </c>
      <c r="AS94" s="516">
        <v>4.8346928500867543</v>
      </c>
      <c r="AT94" s="516">
        <v>4.829963141460766</v>
      </c>
    </row>
    <row r="95" spans="1:46" x14ac:dyDescent="0.25">
      <c r="A95" s="275" t="s">
        <v>1095</v>
      </c>
      <c r="B95" s="120"/>
      <c r="C95" s="269"/>
      <c r="D95" s="269"/>
      <c r="E95" s="269"/>
      <c r="F95" s="268" t="s">
        <v>111</v>
      </c>
      <c r="G95" s="120"/>
      <c r="H95" s="120"/>
      <c r="I95" s="292" t="s">
        <v>77</v>
      </c>
      <c r="J95" s="334" t="e">
        <f>'5.3 nutrient amount'!J95/'5.1 Crops and Forage'!J95</f>
        <v>#DIV/0!</v>
      </c>
      <c r="K95" s="334" t="e">
        <f>'5.3 nutrient amount'!K95/'5.1 Crops and Forage'!K95</f>
        <v>#DIV/0!</v>
      </c>
      <c r="L95" s="334" t="e">
        <f>'5.3 nutrient amount'!L95/'5.1 Crops and Forage'!L95</f>
        <v>#DIV/0!</v>
      </c>
      <c r="M95" s="334" t="e">
        <f>'5.3 nutrient amount'!M95/'5.1 Crops and Forage'!M95</f>
        <v>#DIV/0!</v>
      </c>
      <c r="N95" s="334" t="e">
        <f>'5.3 nutrient amount'!N95/'5.1 Crops and Forage'!N95</f>
        <v>#DIV/0!</v>
      </c>
      <c r="O95" s="516">
        <v>4.3101337673008224</v>
      </c>
      <c r="P95" s="516">
        <v>4.248110262419603</v>
      </c>
      <c r="Q95" s="516">
        <v>4.4311304923276866</v>
      </c>
      <c r="R95" s="516">
        <v>4.3019532374771661</v>
      </c>
      <c r="S95" s="516">
        <v>4.6610771975983374</v>
      </c>
      <c r="T95" s="516">
        <v>4.349034665811228</v>
      </c>
      <c r="U95" s="516">
        <v>4.2243618150589723</v>
      </c>
      <c r="V95" s="516">
        <v>4.2117609260520554</v>
      </c>
      <c r="W95" s="516">
        <v>4.1980165121379374</v>
      </c>
      <c r="X95" s="516">
        <v>4.1569342825353939</v>
      </c>
      <c r="Y95" s="516">
        <v>4.0765185180851882</v>
      </c>
      <c r="Z95" s="516">
        <v>4.0794828193848245</v>
      </c>
      <c r="AA95" s="516">
        <v>4.0507429505546462</v>
      </c>
      <c r="AB95" s="516">
        <v>4.0482364378476001</v>
      </c>
      <c r="AC95" s="516">
        <v>4.0448078576356687</v>
      </c>
      <c r="AD95" s="516">
        <v>4.0246813247211914</v>
      </c>
      <c r="AE95" s="516">
        <v>4.0724819220174266</v>
      </c>
      <c r="AF95" s="516">
        <v>4.073642596298324</v>
      </c>
      <c r="AG95" s="516">
        <v>4.0609914496855275</v>
      </c>
      <c r="AH95" s="516">
        <v>4.0722301422506266</v>
      </c>
      <c r="AI95" s="516">
        <v>4.0850050526252089</v>
      </c>
      <c r="AJ95" s="516">
        <v>4.1318381441584604</v>
      </c>
      <c r="AK95" s="516">
        <v>4.145027176553123</v>
      </c>
      <c r="AL95" s="516">
        <v>4.0597524311878734</v>
      </c>
      <c r="AM95" s="516">
        <v>3.981701189488315</v>
      </c>
      <c r="AN95" s="516">
        <v>3.9889518455986446</v>
      </c>
      <c r="AO95" s="516">
        <v>4.0144301048724795</v>
      </c>
      <c r="AP95" s="516">
        <v>4.0097595194618778</v>
      </c>
      <c r="AQ95" s="516">
        <v>3.9921045473815608</v>
      </c>
      <c r="AR95" s="516">
        <v>4.0237190844408381</v>
      </c>
      <c r="AS95" s="516">
        <v>3.9660845402537883</v>
      </c>
      <c r="AT95" s="516">
        <v>4.0483876676530492</v>
      </c>
    </row>
    <row r="96" spans="1:46" x14ac:dyDescent="0.25">
      <c r="A96" s="275" t="s">
        <v>1096</v>
      </c>
      <c r="B96" s="120"/>
      <c r="C96" s="269"/>
      <c r="D96" s="269"/>
      <c r="E96" s="269"/>
      <c r="F96" s="268" t="s">
        <v>112</v>
      </c>
      <c r="G96" s="120"/>
      <c r="H96" s="120"/>
      <c r="I96" s="292" t="s">
        <v>78</v>
      </c>
      <c r="J96" s="334" t="e">
        <f>'5.3 nutrient amount'!J96/'5.1 Crops and Forage'!J96</f>
        <v>#DIV/0!</v>
      </c>
      <c r="K96" s="334" t="e">
        <f>'5.3 nutrient amount'!K96/'5.1 Crops and Forage'!K96</f>
        <v>#DIV/0!</v>
      </c>
      <c r="L96" s="334" t="e">
        <f>'5.3 nutrient amount'!L96/'5.1 Crops and Forage'!L96</f>
        <v>#DIV/0!</v>
      </c>
      <c r="M96" s="334" t="e">
        <f>'5.3 nutrient amount'!M96/'5.1 Crops and Forage'!M96</f>
        <v>#DIV/0!</v>
      </c>
      <c r="N96" s="334" t="e">
        <f>'5.3 nutrient amount'!N96/'5.1 Crops and Forage'!N96</f>
        <v>#DIV/0!</v>
      </c>
      <c r="O96" s="516">
        <v>4.8437241378071185</v>
      </c>
      <c r="P96" s="516">
        <v>4.8148726300282787</v>
      </c>
      <c r="Q96" s="516">
        <v>4.8346521348988922</v>
      </c>
      <c r="R96" s="516">
        <v>4.8699964384236427</v>
      </c>
      <c r="S96" s="516">
        <v>4.8965476988608225</v>
      </c>
      <c r="T96" s="516">
        <v>4.9609135821278816</v>
      </c>
      <c r="U96" s="516">
        <v>4.8478387253536965</v>
      </c>
      <c r="V96" s="516">
        <v>4.8063448669260582</v>
      </c>
      <c r="W96" s="516">
        <v>4.7855923854221754</v>
      </c>
      <c r="X96" s="516">
        <v>4.7781735098750806</v>
      </c>
      <c r="Y96" s="516">
        <v>4.7037999357468703</v>
      </c>
      <c r="Z96" s="516">
        <v>4.7172824265553519</v>
      </c>
      <c r="AA96" s="516">
        <v>4.727444287205631</v>
      </c>
      <c r="AB96" s="516">
        <v>4.6833110556747792</v>
      </c>
      <c r="AC96" s="516">
        <v>4.7606228604729068</v>
      </c>
      <c r="AD96" s="516">
        <v>4.781584751152768</v>
      </c>
      <c r="AE96" s="516">
        <v>4.7473676962225477</v>
      </c>
      <c r="AF96" s="516">
        <v>4.7226863369527843</v>
      </c>
      <c r="AG96" s="516">
        <v>4.7319358568142649</v>
      </c>
      <c r="AH96" s="516">
        <v>4.6887286227985072</v>
      </c>
      <c r="AI96" s="516">
        <v>4.7359521288953665</v>
      </c>
      <c r="AJ96" s="516">
        <v>4.7143284632041143</v>
      </c>
      <c r="AK96" s="516">
        <v>4.7789407408975597</v>
      </c>
      <c r="AL96" s="516">
        <v>4.7191106912378897</v>
      </c>
      <c r="AM96" s="516">
        <v>4.735452206625494</v>
      </c>
      <c r="AN96" s="516">
        <v>4.6992312963115141</v>
      </c>
      <c r="AO96" s="516">
        <v>4.7489233544564051</v>
      </c>
      <c r="AP96" s="516">
        <v>4.7340703510063955</v>
      </c>
      <c r="AQ96" s="516">
        <v>4.7452382435066296</v>
      </c>
      <c r="AR96" s="516">
        <v>4.7185229844484953</v>
      </c>
      <c r="AS96" s="516">
        <v>4.6669848828542557</v>
      </c>
      <c r="AT96" s="516">
        <v>4.6944203958350119</v>
      </c>
    </row>
    <row r="97" spans="1:46" x14ac:dyDescent="0.25">
      <c r="A97" s="275" t="s">
        <v>1097</v>
      </c>
      <c r="B97" s="120"/>
      <c r="C97" s="269"/>
      <c r="D97" s="269"/>
      <c r="E97" s="269"/>
      <c r="F97" s="268" t="s">
        <v>113</v>
      </c>
      <c r="G97" s="120"/>
      <c r="H97" s="120"/>
      <c r="I97" s="292" t="s">
        <v>79</v>
      </c>
      <c r="J97" s="334" t="e">
        <f>'5.3 nutrient amount'!J97/'5.1 Crops and Forage'!J97</f>
        <v>#DIV/0!</v>
      </c>
      <c r="K97" s="334" t="e">
        <f>'5.3 nutrient amount'!K97/'5.1 Crops and Forage'!K97</f>
        <v>#DIV/0!</v>
      </c>
      <c r="L97" s="334" t="e">
        <f>'5.3 nutrient amount'!L97/'5.1 Crops and Forage'!L97</f>
        <v>#DIV/0!</v>
      </c>
      <c r="M97" s="334" t="e">
        <f>'5.3 nutrient amount'!M97/'5.1 Crops and Forage'!M97</f>
        <v>#DIV/0!</v>
      </c>
      <c r="N97" s="334" t="e">
        <f>'5.3 nutrient amount'!N97/'5.1 Crops and Forage'!N97</f>
        <v>#DIV/0!</v>
      </c>
      <c r="O97" s="516">
        <v>1.2700581091599576</v>
      </c>
      <c r="P97" s="516">
        <v>1.2415836126493163</v>
      </c>
      <c r="Q97" s="516">
        <v>1.2400676358730862</v>
      </c>
      <c r="R97" s="516">
        <v>1.2530212495058672</v>
      </c>
      <c r="S97" s="516">
        <v>1.2479463999209686</v>
      </c>
      <c r="T97" s="516">
        <v>1.2639715162213776</v>
      </c>
      <c r="U97" s="516"/>
      <c r="V97" s="516">
        <v>1.2418671647651494</v>
      </c>
      <c r="W97" s="516">
        <v>1.2401861131034946</v>
      </c>
      <c r="X97" s="516">
        <v>1.2300236952665193</v>
      </c>
      <c r="Y97" s="516">
        <v>1.2328828777452832</v>
      </c>
      <c r="Z97" s="516"/>
      <c r="AA97" s="516">
        <v>1.2251447051662814</v>
      </c>
      <c r="AB97" s="516">
        <v>1.2279771404128372</v>
      </c>
      <c r="AC97" s="516">
        <v>1.2305624142464824</v>
      </c>
      <c r="AD97" s="516">
        <v>1.2248355014379719</v>
      </c>
      <c r="AE97" s="516">
        <v>1.2760782172741454</v>
      </c>
      <c r="AF97" s="516">
        <v>1.2201149723257489</v>
      </c>
      <c r="AG97" s="516">
        <v>1.2143434635794028</v>
      </c>
      <c r="AH97" s="516">
        <v>1.2154870272386094</v>
      </c>
      <c r="AI97" s="516">
        <v>1.2323225564934022</v>
      </c>
      <c r="AJ97" s="516">
        <v>1.2229665720198217</v>
      </c>
      <c r="AK97" s="516">
        <v>1.2206389729476266</v>
      </c>
      <c r="AL97" s="516">
        <v>1.2220305895248031</v>
      </c>
      <c r="AM97" s="516">
        <v>1.2282951090737919</v>
      </c>
      <c r="AN97" s="516">
        <v>1.2267500598087815</v>
      </c>
      <c r="AO97" s="516">
        <v>1.2255532048821149</v>
      </c>
      <c r="AP97" s="516">
        <v>1.2272588384084335</v>
      </c>
      <c r="AQ97" s="516">
        <v>1.2350616663649561</v>
      </c>
      <c r="AR97" s="516">
        <v>1.2220169105659278</v>
      </c>
      <c r="AS97" s="516">
        <v>1.2428402864510819</v>
      </c>
      <c r="AT97" s="516">
        <v>1.2208328101709114</v>
      </c>
    </row>
    <row r="98" spans="1:46" x14ac:dyDescent="0.25">
      <c r="A98" s="268" t="s">
        <v>689</v>
      </c>
      <c r="B98" s="120"/>
      <c r="C98" s="269"/>
      <c r="D98" s="269"/>
      <c r="E98" s="269"/>
      <c r="F98" s="268" t="s">
        <v>690</v>
      </c>
      <c r="G98" s="120"/>
      <c r="H98" s="120"/>
      <c r="I98" s="294" t="s">
        <v>1027</v>
      </c>
      <c r="J98" s="334" t="e">
        <f>'5.3 nutrient amount'!J98/'5.1 Crops and Forage'!J98</f>
        <v>#DIV/0!</v>
      </c>
      <c r="K98" s="334" t="e">
        <f>'5.3 nutrient amount'!K98/'5.1 Crops and Forage'!K98</f>
        <v>#DIV/0!</v>
      </c>
      <c r="L98" s="334" t="e">
        <f>'5.3 nutrient amount'!L98/'5.1 Crops and Forage'!L98</f>
        <v>#DIV/0!</v>
      </c>
      <c r="M98" s="334" t="e">
        <f>'5.3 nutrient amount'!M98/'5.1 Crops and Forage'!M98</f>
        <v>#DIV/0!</v>
      </c>
      <c r="N98" s="334" t="e">
        <f>'5.3 nutrient amount'!N98/'5.1 Crops and Forage'!N98</f>
        <v>#DIV/0!</v>
      </c>
      <c r="O98" s="516">
        <v>3.1448326257742876</v>
      </c>
      <c r="P98" s="516">
        <v>3.1415610398784328</v>
      </c>
      <c r="Q98" s="516">
        <v>3.1226393797050496</v>
      </c>
      <c r="R98" s="516">
        <v>3.1042253235095725</v>
      </c>
      <c r="S98" s="516">
        <v>3.1020440447839657</v>
      </c>
      <c r="T98" s="516">
        <v>3.1779860832267781</v>
      </c>
      <c r="U98" s="516">
        <v>3.0466847765151783</v>
      </c>
      <c r="V98" s="516">
        <v>3.0407909805159457</v>
      </c>
      <c r="W98" s="516">
        <v>3.0482257795706147</v>
      </c>
      <c r="X98" s="516">
        <v>3.0573177255556354</v>
      </c>
      <c r="Y98" s="516">
        <v>2.9909422731726911</v>
      </c>
      <c r="Z98" s="516">
        <v>3.0192373984492105</v>
      </c>
      <c r="AA98" s="516">
        <v>3.0296215857184947</v>
      </c>
      <c r="AB98" s="516">
        <v>2.9668405319581517</v>
      </c>
      <c r="AC98" s="516">
        <v>2.9643834205175748</v>
      </c>
      <c r="AD98" s="516">
        <v>2.9419055458106032</v>
      </c>
      <c r="AE98" s="516">
        <v>3.0346884118938782</v>
      </c>
      <c r="AF98" s="516">
        <v>2.9136717806638548</v>
      </c>
      <c r="AG98" s="516">
        <v>2.9173666265459519</v>
      </c>
      <c r="AH98" s="516">
        <v>2.9359841731063647</v>
      </c>
      <c r="AI98" s="516">
        <v>3.0068462227590591</v>
      </c>
      <c r="AJ98" s="516">
        <v>2.9963584361027809</v>
      </c>
      <c r="AK98" s="516">
        <v>2.9962074153341645</v>
      </c>
      <c r="AL98" s="516">
        <v>2.9611600474302113</v>
      </c>
      <c r="AM98" s="516">
        <v>2.9840536838479803</v>
      </c>
      <c r="AN98" s="516">
        <v>3.0495167214749657</v>
      </c>
      <c r="AO98" s="516">
        <v>3.1969151390772201</v>
      </c>
      <c r="AP98" s="516">
        <v>3.1559111275557852</v>
      </c>
      <c r="AQ98" s="516">
        <v>3.0462449721628619</v>
      </c>
      <c r="AR98" s="516">
        <v>3.0166258041546312</v>
      </c>
      <c r="AS98" s="516">
        <v>3.1657427201265493</v>
      </c>
      <c r="AT98" s="516">
        <v>3.0664401307802285</v>
      </c>
    </row>
    <row r="99" spans="1:46" x14ac:dyDescent="0.25">
      <c r="A99" s="265" t="s">
        <v>691</v>
      </c>
      <c r="B99" s="120"/>
      <c r="C99" s="269"/>
      <c r="D99" s="269"/>
      <c r="E99" s="269"/>
      <c r="F99" s="268" t="s">
        <v>692</v>
      </c>
      <c r="G99" s="120"/>
      <c r="H99" s="120"/>
      <c r="I99" s="294" t="s">
        <v>1028</v>
      </c>
      <c r="J99" s="334" t="e">
        <f>'5.3 nutrient amount'!J99/'5.1 Crops and Forage'!J99</f>
        <v>#DIV/0!</v>
      </c>
      <c r="K99" s="334" t="e">
        <f>'5.3 nutrient amount'!K99/'5.1 Crops and Forage'!K99</f>
        <v>#DIV/0!</v>
      </c>
      <c r="L99" s="334" t="e">
        <f>'5.3 nutrient amount'!L99/'5.1 Crops and Forage'!L99</f>
        <v>#DIV/0!</v>
      </c>
      <c r="M99" s="334" t="e">
        <f>'5.3 nutrient amount'!M99/'5.1 Crops and Forage'!M99</f>
        <v>#DIV/0!</v>
      </c>
      <c r="N99" s="334" t="e">
        <f>'5.3 nutrient amount'!N99/'5.1 Crops and Forage'!N99</f>
        <v>#DIV/0!</v>
      </c>
      <c r="O99" s="516">
        <v>3.8887408715768568</v>
      </c>
      <c r="P99" s="516">
        <v>3.7830966124227028</v>
      </c>
      <c r="Q99" s="516">
        <v>3.8758892836237222</v>
      </c>
      <c r="R99" s="516">
        <v>3.6497716947145031</v>
      </c>
      <c r="S99" s="516">
        <v>3.7763900259326366</v>
      </c>
      <c r="T99" s="516">
        <v>3.9429535983337356</v>
      </c>
      <c r="U99" s="516">
        <v>3.8939662711963372</v>
      </c>
      <c r="V99" s="516">
        <v>3.6226167479293307</v>
      </c>
      <c r="W99" s="516">
        <v>3.9406614726417466</v>
      </c>
      <c r="X99" s="516">
        <v>3.8392031992666138</v>
      </c>
      <c r="Y99" s="516">
        <v>3.7360641626919389</v>
      </c>
      <c r="Z99" s="516">
        <v>3.5090756649229107</v>
      </c>
      <c r="AA99" s="516">
        <v>3.4241927078238721</v>
      </c>
      <c r="AB99" s="516">
        <v>3.6990014240294111</v>
      </c>
      <c r="AC99" s="516">
        <v>3.6860521177753856</v>
      </c>
      <c r="AD99" s="516">
        <v>3.8275467039198068</v>
      </c>
      <c r="AE99" s="516">
        <v>3.4228843622650791</v>
      </c>
      <c r="AF99" s="516">
        <v>4.2101767732340134</v>
      </c>
      <c r="AG99" s="516">
        <v>3.4402309301722331</v>
      </c>
      <c r="AH99" s="516">
        <v>3.4124518177198802</v>
      </c>
      <c r="AI99" s="516">
        <v>3.3121378018234657</v>
      </c>
      <c r="AJ99" s="516">
        <v>3.1921295229189668</v>
      </c>
      <c r="AK99" s="516">
        <v>3.2616306549213738</v>
      </c>
      <c r="AL99" s="516">
        <v>3.229690961345661</v>
      </c>
      <c r="AM99" s="516">
        <v>3.2749194815800324</v>
      </c>
      <c r="AN99" s="516">
        <v>3.2113995302754845</v>
      </c>
      <c r="AO99" s="516">
        <v>3.4037765649040828</v>
      </c>
      <c r="AP99" s="516">
        <v>3.4424120782268961</v>
      </c>
      <c r="AQ99" s="516">
        <v>3.4477562211026047</v>
      </c>
      <c r="AR99" s="516">
        <v>3.5663764712571222</v>
      </c>
      <c r="AS99" s="516">
        <v>3.476759796869938</v>
      </c>
      <c r="AT99" s="516">
        <v>3.4736109990733155</v>
      </c>
    </row>
    <row r="100" spans="1:46" x14ac:dyDescent="0.25">
      <c r="A100" s="268" t="s">
        <v>693</v>
      </c>
      <c r="B100" s="120"/>
      <c r="C100" s="269"/>
      <c r="D100" s="269"/>
      <c r="E100" s="269"/>
      <c r="F100" s="268" t="s">
        <v>694</v>
      </c>
      <c r="G100" s="120"/>
      <c r="H100" s="120"/>
      <c r="I100" s="294" t="s">
        <v>1011</v>
      </c>
      <c r="J100" s="334" t="e">
        <f>'5.3 nutrient amount'!J100/'5.1 Crops and Forage'!J100</f>
        <v>#DIV/0!</v>
      </c>
      <c r="K100" s="334" t="e">
        <f>'5.3 nutrient amount'!K100/'5.1 Crops and Forage'!K100</f>
        <v>#DIV/0!</v>
      </c>
      <c r="L100" s="334" t="e">
        <f>'5.3 nutrient amount'!L100/'5.1 Crops and Forage'!L100</f>
        <v>#DIV/0!</v>
      </c>
      <c r="M100" s="334" t="e">
        <f>'5.3 nutrient amount'!M100/'5.1 Crops and Forage'!M100</f>
        <v>#DIV/0!</v>
      </c>
      <c r="N100" s="334" t="e">
        <f>'5.3 nutrient amount'!N100/'5.1 Crops and Forage'!N100</f>
        <v>#DIV/0!</v>
      </c>
      <c r="O100" s="516">
        <v>4.9587435430081523</v>
      </c>
      <c r="P100" s="516">
        <v>4.9211676818879022</v>
      </c>
      <c r="Q100" s="516">
        <v>4.8477957049948577</v>
      </c>
      <c r="R100" s="516">
        <v>4.8159971853620709</v>
      </c>
      <c r="S100" s="516">
        <v>5.1685721954654218</v>
      </c>
      <c r="T100" s="516">
        <v>4.865041219498802</v>
      </c>
      <c r="U100" s="516">
        <v>4.8490085865257599</v>
      </c>
      <c r="V100" s="516">
        <v>5.7108216371702367</v>
      </c>
      <c r="W100" s="516">
        <v>4.8512602323739102</v>
      </c>
      <c r="X100" s="516">
        <v>4.5325285057851765</v>
      </c>
      <c r="Y100" s="516">
        <v>4.5048460460044666</v>
      </c>
      <c r="Z100" s="516"/>
      <c r="AA100" s="516">
        <v>4.5777342147620148</v>
      </c>
      <c r="AB100" s="516">
        <v>4.8041677879440261</v>
      </c>
      <c r="AC100" s="516">
        <v>4.5</v>
      </c>
      <c r="AD100" s="516">
        <v>4.5064200792602378</v>
      </c>
      <c r="AE100" s="516">
        <v>4.5066122448979593</v>
      </c>
      <c r="AF100" s="516">
        <v>4.7766111111111105</v>
      </c>
      <c r="AG100" s="516">
        <v>4.9647393489585117</v>
      </c>
      <c r="AH100" s="516">
        <v>4.6748843552258341</v>
      </c>
      <c r="AI100" s="516">
        <v>5.0441826401446646</v>
      </c>
      <c r="AJ100" s="516">
        <v>4.6489897330595484</v>
      </c>
      <c r="AK100" s="516">
        <v>4.7011682343863495</v>
      </c>
      <c r="AL100" s="516">
        <v>4.7530695821817597</v>
      </c>
      <c r="AM100" s="516">
        <v>4.8482473130614911</v>
      </c>
      <c r="AN100" s="516">
        <v>4.8606943637255</v>
      </c>
      <c r="AO100" s="516">
        <v>4.9311986114230093</v>
      </c>
      <c r="AP100" s="516">
        <v>4.9789231224171919</v>
      </c>
      <c r="AQ100" s="516">
        <v>4.9823938450228376</v>
      </c>
      <c r="AR100" s="516">
        <v>4.8930257129966677</v>
      </c>
      <c r="AS100" s="516">
        <v>5.2060130925410002</v>
      </c>
      <c r="AT100" s="516">
        <v>5.2063169554949837</v>
      </c>
    </row>
    <row r="101" spans="1:46" x14ac:dyDescent="0.25">
      <c r="A101" s="275" t="s">
        <v>11</v>
      </c>
      <c r="B101" s="120"/>
      <c r="C101" s="269"/>
      <c r="D101" s="269"/>
      <c r="E101" s="269"/>
      <c r="F101" s="268" t="s">
        <v>15</v>
      </c>
      <c r="G101" s="120"/>
      <c r="H101" s="120"/>
      <c r="I101" s="294" t="s">
        <v>13</v>
      </c>
      <c r="J101" s="334" t="e">
        <f>'5.3 nutrient amount'!J101/'5.1 Crops and Forage'!J101</f>
        <v>#DIV/0!</v>
      </c>
      <c r="K101" s="334" t="e">
        <f>'5.3 nutrient amount'!K101/'5.1 Crops and Forage'!K101</f>
        <v>#DIV/0!</v>
      </c>
      <c r="L101" s="334" t="e">
        <f>'5.3 nutrient amount'!L101/'5.1 Crops and Forage'!L101</f>
        <v>#DIV/0!</v>
      </c>
      <c r="M101" s="334" t="e">
        <f>'5.3 nutrient amount'!M101/'5.1 Crops and Forage'!M101</f>
        <v>#DIV/0!</v>
      </c>
      <c r="N101" s="334" t="e">
        <f>'5.3 nutrient amount'!N101/'5.1 Crops and Forage'!N101</f>
        <v>#DIV/0!</v>
      </c>
      <c r="O101" s="516"/>
      <c r="P101" s="516"/>
      <c r="Q101" s="516"/>
      <c r="R101" s="516"/>
      <c r="S101" s="516"/>
      <c r="T101" s="516"/>
      <c r="U101" s="516"/>
      <c r="V101" s="516">
        <v>4.6998909684834054</v>
      </c>
      <c r="W101" s="516">
        <v>4.7366702148248487</v>
      </c>
      <c r="X101" s="516">
        <v>4.6942952677133256</v>
      </c>
      <c r="Y101" s="516">
        <v>4.6242922019474673</v>
      </c>
      <c r="Z101" s="516"/>
      <c r="AA101" s="516">
        <v>4.5830939472178933</v>
      </c>
      <c r="AB101" s="516">
        <v>4.5668008234967647</v>
      </c>
      <c r="AC101" s="516">
        <v>4.6179813084112151</v>
      </c>
      <c r="AD101" s="516">
        <v>4.6502199700276314</v>
      </c>
      <c r="AE101" s="516">
        <v>4.7530470480974563</v>
      </c>
      <c r="AF101" s="516">
        <v>4.6662904689800122</v>
      </c>
      <c r="AG101" s="516">
        <v>4.64397546353959</v>
      </c>
      <c r="AH101" s="516">
        <v>4.6527351669831694</v>
      </c>
      <c r="AI101" s="516">
        <v>4.6257399952640297</v>
      </c>
      <c r="AJ101" s="516">
        <v>4.6253460021068706</v>
      </c>
      <c r="AK101" s="516">
        <v>4.5208906133200442</v>
      </c>
      <c r="AL101" s="516">
        <v>4.5108067329541042</v>
      </c>
      <c r="AM101" s="516">
        <v>4.5</v>
      </c>
      <c r="AN101" s="516">
        <v>4.5267955493562644</v>
      </c>
      <c r="AO101" s="516">
        <v>4.5096797323135753</v>
      </c>
      <c r="AP101" s="516">
        <v>4.6017708173082026</v>
      </c>
      <c r="AQ101" s="516">
        <v>4.5161936476375359</v>
      </c>
      <c r="AR101" s="516">
        <v>4.5062131686310067</v>
      </c>
      <c r="AS101" s="516">
        <v>4.5076460384959711</v>
      </c>
      <c r="AT101" s="516">
        <v>4.5071210843155836</v>
      </c>
    </row>
    <row r="102" spans="1:46" x14ac:dyDescent="0.25">
      <c r="A102" s="275" t="s">
        <v>12</v>
      </c>
      <c r="B102" s="120"/>
      <c r="C102" s="269"/>
      <c r="D102" s="269"/>
      <c r="E102" s="269"/>
      <c r="F102" s="268" t="s">
        <v>16</v>
      </c>
      <c r="G102" s="120"/>
      <c r="H102" s="120"/>
      <c r="I102" s="294" t="s">
        <v>14</v>
      </c>
      <c r="J102" s="334" t="e">
        <f>'5.3 nutrient amount'!J102/'5.1 Crops and Forage'!J102</f>
        <v>#DIV/0!</v>
      </c>
      <c r="K102" s="334" t="e">
        <f>'5.3 nutrient amount'!K102/'5.1 Crops and Forage'!K102</f>
        <v>#DIV/0!</v>
      </c>
      <c r="L102" s="334" t="e">
        <f>'5.3 nutrient amount'!L102/'5.1 Crops and Forage'!L102</f>
        <v>#DIV/0!</v>
      </c>
      <c r="M102" s="334" t="e">
        <f>'5.3 nutrient amount'!M102/'5.1 Crops and Forage'!M102</f>
        <v>#DIV/0!</v>
      </c>
      <c r="N102" s="334" t="e">
        <f>'5.3 nutrient amount'!N102/'5.1 Crops and Forage'!N102</f>
        <v>#DIV/0!</v>
      </c>
      <c r="O102" s="516"/>
      <c r="P102" s="516"/>
      <c r="Q102" s="516"/>
      <c r="R102" s="516"/>
      <c r="S102" s="516"/>
      <c r="T102" s="516"/>
      <c r="U102" s="516"/>
      <c r="V102" s="516"/>
      <c r="W102" s="516"/>
      <c r="X102" s="516"/>
      <c r="Y102" s="516"/>
      <c r="Z102" s="516"/>
      <c r="AA102" s="516"/>
      <c r="AB102" s="516"/>
      <c r="AC102" s="516"/>
      <c r="AD102" s="516"/>
      <c r="AE102" s="516"/>
      <c r="AF102" s="516"/>
      <c r="AG102" s="516"/>
      <c r="AH102" s="516">
        <v>6.4772985244145662</v>
      </c>
      <c r="AI102" s="516">
        <v>6.4594644016015463</v>
      </c>
      <c r="AJ102" s="516">
        <v>6.0855516706247652</v>
      </c>
      <c r="AK102" s="516">
        <v>6.0550522616477185</v>
      </c>
      <c r="AL102" s="516">
        <v>6.9455261109272302</v>
      </c>
      <c r="AM102" s="516">
        <v>6.3519947783620392</v>
      </c>
      <c r="AN102" s="516">
        <v>6.3467073978138142</v>
      </c>
      <c r="AO102" s="516">
        <v>6.8271688301481381</v>
      </c>
      <c r="AP102" s="516">
        <v>6.5644247249909871</v>
      </c>
      <c r="AQ102" s="516">
        <v>7.4171237904989775</v>
      </c>
      <c r="AR102" s="516">
        <v>6.8127030527942605</v>
      </c>
      <c r="AS102" s="516">
        <v>6.6427986931581309</v>
      </c>
      <c r="AT102" s="516">
        <v>6.6728800369413017</v>
      </c>
    </row>
    <row r="103" spans="1:46" x14ac:dyDescent="0.25">
      <c r="A103" s="268" t="s">
        <v>695</v>
      </c>
      <c r="B103" s="120"/>
      <c r="C103" s="269"/>
      <c r="D103" s="269"/>
      <c r="E103" s="269"/>
      <c r="F103" s="268" t="s">
        <v>696</v>
      </c>
      <c r="G103" s="120"/>
      <c r="H103" s="120"/>
      <c r="I103" s="294" t="s">
        <v>1029</v>
      </c>
      <c r="J103" s="334" t="e">
        <f>'5.3 nutrient amount'!J103/'5.1 Crops and Forage'!J103</f>
        <v>#DIV/0!</v>
      </c>
      <c r="K103" s="334" t="e">
        <f>'5.3 nutrient amount'!K103/'5.1 Crops and Forage'!K103</f>
        <v>#DIV/0!</v>
      </c>
      <c r="L103" s="334" t="e">
        <f>'5.3 nutrient amount'!L103/'5.1 Crops and Forage'!L103</f>
        <v>#DIV/0!</v>
      </c>
      <c r="M103" s="334" t="e">
        <f>'5.3 nutrient amount'!M103/'5.1 Crops and Forage'!M103</f>
        <v>#DIV/0!</v>
      </c>
      <c r="N103" s="334" t="e">
        <f>'5.3 nutrient amount'!N103/'5.1 Crops and Forage'!N103</f>
        <v>#DIV/0!</v>
      </c>
      <c r="O103" s="516">
        <v>3.239006427258647</v>
      </c>
      <c r="P103" s="516">
        <v>3.245434558550051</v>
      </c>
      <c r="Q103" s="516">
        <v>3.2345591356576886</v>
      </c>
      <c r="R103" s="516">
        <v>3.2512473220647031</v>
      </c>
      <c r="S103" s="516">
        <v>3.2476469071932708</v>
      </c>
      <c r="T103" s="516">
        <v>3.2366110836036883</v>
      </c>
      <c r="U103" s="516">
        <v>3.2218335253751822</v>
      </c>
      <c r="V103" s="516">
        <v>3.2174889748033757</v>
      </c>
      <c r="W103" s="516">
        <v>3.2140891143722485</v>
      </c>
      <c r="X103" s="516">
        <v>3.2089810622414459</v>
      </c>
      <c r="Y103" s="516">
        <v>3.2046296411546362</v>
      </c>
      <c r="Z103" s="516">
        <v>3.2026226301039031</v>
      </c>
      <c r="AA103" s="516">
        <v>3.2427798742010907</v>
      </c>
      <c r="AB103" s="516">
        <v>3.203416611474994</v>
      </c>
      <c r="AC103" s="516">
        <v>3.2029441575627087</v>
      </c>
      <c r="AD103" s="516">
        <v>3.3571571368413693</v>
      </c>
      <c r="AE103" s="516">
        <v>3.2274330469756696</v>
      </c>
      <c r="AF103" s="516">
        <v>3.2171214841794438</v>
      </c>
      <c r="AG103" s="516">
        <v>3.2251774603721124</v>
      </c>
      <c r="AH103" s="516">
        <v>3.2316999282058303</v>
      </c>
      <c r="AI103" s="516">
        <v>3.2745172999416381</v>
      </c>
      <c r="AJ103" s="516">
        <v>3.2506711818806555</v>
      </c>
      <c r="AK103" s="516">
        <v>3.2416631501910751</v>
      </c>
      <c r="AL103" s="516">
        <v>3.2206933417221522</v>
      </c>
      <c r="AM103" s="516">
        <v>3.2095717939091766</v>
      </c>
      <c r="AN103" s="516">
        <v>3.2030063362946422</v>
      </c>
      <c r="AO103" s="516">
        <v>3.2015015961078954</v>
      </c>
      <c r="AP103" s="516">
        <v>3.2055289021449056</v>
      </c>
      <c r="AQ103" s="516">
        <v>3.2046196186796716</v>
      </c>
      <c r="AR103" s="516">
        <v>3.2035897314800255</v>
      </c>
      <c r="AS103" s="516">
        <v>3.2031957346460191</v>
      </c>
      <c r="AT103" s="516">
        <v>3.2049476620451456</v>
      </c>
    </row>
    <row r="104" spans="1:46" x14ac:dyDescent="0.25">
      <c r="A104" s="265" t="s">
        <v>697</v>
      </c>
      <c r="B104" s="120"/>
      <c r="C104" s="269"/>
      <c r="D104" s="269"/>
      <c r="E104" s="268"/>
      <c r="F104" s="268" t="s">
        <v>698</v>
      </c>
      <c r="G104" s="120"/>
      <c r="H104" s="120"/>
      <c r="I104" s="294" t="s">
        <v>1030</v>
      </c>
      <c r="J104" s="343"/>
      <c r="K104" s="343"/>
      <c r="L104" s="343"/>
      <c r="M104" s="343"/>
      <c r="N104" s="343"/>
      <c r="O104" s="335"/>
      <c r="P104" s="335"/>
      <c r="Q104" s="335"/>
      <c r="R104" s="335"/>
      <c r="S104" s="335"/>
      <c r="T104" s="335"/>
      <c r="U104" s="335"/>
      <c r="V104" s="335"/>
      <c r="W104" s="335"/>
      <c r="X104" s="335"/>
      <c r="Y104" s="335"/>
      <c r="Z104" s="335"/>
      <c r="AA104" s="335"/>
      <c r="AB104" s="335"/>
      <c r="AC104" s="335"/>
      <c r="AD104" s="335"/>
      <c r="AE104" s="335"/>
      <c r="AF104" s="335"/>
      <c r="AG104" s="335"/>
      <c r="AH104" s="335"/>
      <c r="AI104" s="335"/>
      <c r="AJ104" s="335"/>
      <c r="AK104" s="335"/>
      <c r="AL104" s="335"/>
      <c r="AM104" s="335"/>
      <c r="AN104" s="335"/>
      <c r="AO104" s="335"/>
      <c r="AP104" s="335"/>
      <c r="AQ104" s="335"/>
      <c r="AR104" s="335"/>
      <c r="AS104" s="335"/>
      <c r="AT104" s="335"/>
    </row>
    <row r="105" spans="1:46" x14ac:dyDescent="0.25">
      <c r="A105" s="269" t="s">
        <v>443</v>
      </c>
      <c r="B105" s="269"/>
      <c r="C105" s="269"/>
      <c r="D105" s="269"/>
      <c r="E105" s="269" t="s">
        <v>444</v>
      </c>
      <c r="F105" s="268"/>
      <c r="G105" s="120"/>
      <c r="H105" s="120"/>
      <c r="I105" s="294" t="s">
        <v>1031</v>
      </c>
      <c r="J105" s="336"/>
      <c r="K105" s="336"/>
      <c r="L105" s="336"/>
      <c r="M105" s="336"/>
      <c r="N105" s="336"/>
      <c r="O105" s="336"/>
      <c r="P105" s="336"/>
      <c r="Q105" s="336"/>
      <c r="R105" s="336"/>
      <c r="S105" s="336"/>
      <c r="T105" s="336"/>
      <c r="U105" s="336"/>
      <c r="V105" s="336"/>
      <c r="W105" s="336"/>
      <c r="X105" s="336"/>
      <c r="Y105" s="336"/>
      <c r="Z105" s="336"/>
      <c r="AA105" s="336"/>
      <c r="AB105" s="336"/>
      <c r="AC105" s="336"/>
      <c r="AD105" s="336"/>
      <c r="AE105" s="336"/>
      <c r="AF105" s="336"/>
      <c r="AG105" s="336"/>
      <c r="AH105" s="336"/>
      <c r="AI105" s="336"/>
      <c r="AJ105" s="336"/>
      <c r="AK105" s="336"/>
      <c r="AL105" s="336"/>
      <c r="AM105" s="336"/>
      <c r="AN105" s="336"/>
      <c r="AO105" s="336"/>
      <c r="AP105" s="336"/>
      <c r="AQ105" s="336"/>
      <c r="AR105" s="336"/>
      <c r="AS105" s="336"/>
      <c r="AT105" s="336"/>
    </row>
    <row r="106" spans="1:46" x14ac:dyDescent="0.25">
      <c r="A106" s="269" t="s">
        <v>445</v>
      </c>
      <c r="B106" s="269"/>
      <c r="C106" s="269"/>
      <c r="D106" s="269"/>
      <c r="E106" s="269"/>
      <c r="F106" s="268" t="s">
        <v>446</v>
      </c>
      <c r="G106" s="120"/>
      <c r="H106" s="120"/>
      <c r="I106" s="294" t="s">
        <v>1032</v>
      </c>
      <c r="J106" s="334" t="e">
        <f>'5.3 nutrient amount'!J106/'5.1 Crops and Forage'!J106</f>
        <v>#DIV/0!</v>
      </c>
      <c r="K106" s="334" t="e">
        <f>'5.3 nutrient amount'!K106/'5.1 Crops and Forage'!K106</f>
        <v>#DIV/0!</v>
      </c>
      <c r="L106" s="334" t="e">
        <f>'5.3 nutrient amount'!L106/'5.1 Crops and Forage'!L106</f>
        <v>#DIV/0!</v>
      </c>
      <c r="M106" s="334" t="e">
        <f>'5.3 nutrient amount'!M106/'5.1 Crops and Forage'!M106</f>
        <v>#DIV/0!</v>
      </c>
      <c r="N106" s="334" t="e">
        <f>'5.3 nutrient amount'!N106/'5.1 Crops and Forage'!N106</f>
        <v>#DIV/0!</v>
      </c>
      <c r="O106" s="516">
        <v>2.2855159902525237</v>
      </c>
      <c r="P106" s="516">
        <v>2.3002064835879468</v>
      </c>
      <c r="Q106" s="516">
        <v>2.2846700339615555</v>
      </c>
      <c r="R106" s="516">
        <v>2.261782323857306</v>
      </c>
      <c r="S106" s="516">
        <v>2.244752210836511</v>
      </c>
      <c r="T106" s="516">
        <v>2.2671484061035811</v>
      </c>
      <c r="U106" s="516">
        <v>2.2114538212280768</v>
      </c>
      <c r="V106" s="516">
        <v>2.2216444524197088</v>
      </c>
      <c r="W106" s="516">
        <v>2.2041928255182621</v>
      </c>
      <c r="X106" s="516">
        <v>2.1954678826278768</v>
      </c>
      <c r="Y106" s="516">
        <v>2.1923087989923058</v>
      </c>
      <c r="Z106" s="516">
        <v>2.1851144971576617</v>
      </c>
      <c r="AA106" s="516">
        <v>2.1789460774336464</v>
      </c>
      <c r="AB106" s="516">
        <v>2.1824122877118124</v>
      </c>
      <c r="AC106" s="516">
        <v>2.1791884346563291</v>
      </c>
      <c r="AD106" s="516">
        <v>2.1732285432214544</v>
      </c>
      <c r="AE106" s="516">
        <v>2.173504104460219</v>
      </c>
      <c r="AF106" s="516">
        <v>2.1723961054588652</v>
      </c>
      <c r="AG106" s="516">
        <v>2.1767130546298743</v>
      </c>
      <c r="AH106" s="516">
        <v>2.1714514677919912</v>
      </c>
      <c r="AI106" s="516">
        <v>2.1710684446313078</v>
      </c>
      <c r="AJ106" s="516">
        <v>2.1722221735795615</v>
      </c>
      <c r="AK106" s="516">
        <v>2.1727546535472504</v>
      </c>
      <c r="AL106" s="516">
        <v>2.173441330908513</v>
      </c>
      <c r="AM106" s="516">
        <v>2.1715430739369763</v>
      </c>
      <c r="AN106" s="516">
        <v>2.1655689633150534</v>
      </c>
      <c r="AO106" s="516">
        <v>2.1696810574730914</v>
      </c>
      <c r="AP106" s="516">
        <v>2.1686480332843785</v>
      </c>
      <c r="AQ106" s="516">
        <v>2.1702791928491116</v>
      </c>
      <c r="AR106" s="516">
        <v>2.1698905782542628</v>
      </c>
      <c r="AS106" s="516">
        <v>2.1708275806216886</v>
      </c>
      <c r="AT106" s="516">
        <v>2.1699932446798735</v>
      </c>
    </row>
    <row r="107" spans="1:46" x14ac:dyDescent="0.25">
      <c r="A107" s="269" t="s">
        <v>447</v>
      </c>
      <c r="B107" s="269"/>
      <c r="C107" s="269"/>
      <c r="D107" s="269"/>
      <c r="E107" s="269"/>
      <c r="F107" s="268" t="s">
        <v>448</v>
      </c>
      <c r="G107" s="120"/>
      <c r="H107" s="120"/>
      <c r="I107" s="294" t="s">
        <v>1033</v>
      </c>
      <c r="J107" s="334" t="e">
        <f>'5.3 nutrient amount'!J107/'5.1 Crops and Forage'!J107</f>
        <v>#DIV/0!</v>
      </c>
      <c r="K107" s="334" t="e">
        <f>'5.3 nutrient amount'!K107/'5.1 Crops and Forage'!K107</f>
        <v>#DIV/0!</v>
      </c>
      <c r="L107" s="334" t="e">
        <f>'5.3 nutrient amount'!L107/'5.1 Crops and Forage'!L107</f>
        <v>#DIV/0!</v>
      </c>
      <c r="M107" s="334" t="e">
        <f>'5.3 nutrient amount'!M107/'5.1 Crops and Forage'!M107</f>
        <v>#DIV/0!</v>
      </c>
      <c r="N107" s="334" t="e">
        <f>'5.3 nutrient amount'!N107/'5.1 Crops and Forage'!N107</f>
        <v>#DIV/0!</v>
      </c>
      <c r="O107" s="516">
        <v>1.4224550073124989</v>
      </c>
      <c r="P107" s="516">
        <v>1.4208249058032285</v>
      </c>
      <c r="Q107" s="516">
        <v>1.4183586804747761</v>
      </c>
      <c r="R107" s="516">
        <v>1.4162664976773762</v>
      </c>
      <c r="S107" s="516">
        <v>1.4149642275063157</v>
      </c>
      <c r="T107" s="516">
        <v>1.4150296190067799</v>
      </c>
      <c r="U107" s="516">
        <v>1.4096061376521876</v>
      </c>
      <c r="V107" s="516">
        <v>1.4071306072351897</v>
      </c>
      <c r="W107" s="516">
        <v>1.4062441339077236</v>
      </c>
      <c r="X107" s="516">
        <v>1.4067770716931658</v>
      </c>
      <c r="Y107" s="516">
        <v>1.4058912843797826</v>
      </c>
      <c r="Z107" s="516">
        <v>1.403457974918217</v>
      </c>
      <c r="AA107" s="516">
        <v>1.4033164406598022</v>
      </c>
      <c r="AB107" s="516">
        <v>1.4027761043417164</v>
      </c>
      <c r="AC107" s="516">
        <v>1.4028332810383164</v>
      </c>
      <c r="AD107" s="516">
        <v>1.402889407995731</v>
      </c>
      <c r="AE107" s="516">
        <v>1.4020464809517128</v>
      </c>
      <c r="AF107" s="516">
        <v>1.4021474353278907</v>
      </c>
      <c r="AG107" s="516">
        <v>1.4016159990934174</v>
      </c>
      <c r="AH107" s="516">
        <v>1.4017525756947871</v>
      </c>
      <c r="AI107" s="516">
        <v>1.4013537576001223</v>
      </c>
      <c r="AJ107" s="516">
        <v>1.4013198062739347</v>
      </c>
      <c r="AK107" s="516">
        <v>1.4014842557003808</v>
      </c>
      <c r="AL107" s="516">
        <v>1.4010847874981611</v>
      </c>
      <c r="AM107" s="516">
        <v>1.4011934145942351</v>
      </c>
      <c r="AN107" s="516">
        <v>1.4005471780259127</v>
      </c>
      <c r="AO107" s="516">
        <v>1.400602788593629</v>
      </c>
      <c r="AP107" s="516">
        <v>1.4006197630443618</v>
      </c>
      <c r="AQ107" s="516">
        <v>1.4006283569328473</v>
      </c>
      <c r="AR107" s="516">
        <v>1.4005128063485914</v>
      </c>
      <c r="AS107" s="516">
        <v>1.4004570217706385</v>
      </c>
      <c r="AT107" s="516">
        <v>1.4010509068042314</v>
      </c>
    </row>
    <row r="108" spans="1:46" x14ac:dyDescent="0.25">
      <c r="A108" s="268" t="s">
        <v>699</v>
      </c>
      <c r="B108" s="120"/>
      <c r="C108" s="269"/>
      <c r="D108" s="269"/>
      <c r="E108" s="269"/>
      <c r="F108" s="268" t="s">
        <v>700</v>
      </c>
      <c r="G108" s="120"/>
      <c r="H108" s="120"/>
      <c r="I108" s="294" t="s">
        <v>1034</v>
      </c>
      <c r="J108" s="334" t="e">
        <f>'5.3 nutrient amount'!J108/'5.1 Crops and Forage'!J108</f>
        <v>#DIV/0!</v>
      </c>
      <c r="K108" s="334" t="e">
        <f>'5.3 nutrient amount'!K108/'5.1 Crops and Forage'!K108</f>
        <v>#DIV/0!</v>
      </c>
      <c r="L108" s="334" t="e">
        <f>'5.3 nutrient amount'!L108/'5.1 Crops and Forage'!L108</f>
        <v>#DIV/0!</v>
      </c>
      <c r="M108" s="334" t="e">
        <f>'5.3 nutrient amount'!M108/'5.1 Crops and Forage'!M108</f>
        <v>#DIV/0!</v>
      </c>
      <c r="N108" s="334" t="e">
        <f>'5.3 nutrient amount'!N108/'5.1 Crops and Forage'!N108</f>
        <v>#DIV/0!</v>
      </c>
      <c r="O108" s="516">
        <v>7.1080445519681597</v>
      </c>
      <c r="P108" s="516">
        <v>7.5652014866080117</v>
      </c>
      <c r="Q108" s="516">
        <v>7.1198358736529341</v>
      </c>
      <c r="R108" s="516">
        <v>7.4429786717819209</v>
      </c>
      <c r="S108" s="516">
        <v>7.3832504949582942</v>
      </c>
      <c r="T108" s="516">
        <v>7.368667482177905</v>
      </c>
      <c r="U108" s="516">
        <v>6.5972915660928946</v>
      </c>
      <c r="V108" s="516">
        <v>6.9943565556126366</v>
      </c>
      <c r="W108" s="516">
        <v>7.1799933542077596</v>
      </c>
      <c r="X108" s="516">
        <v>7.1999565433879829</v>
      </c>
      <c r="Y108" s="516">
        <v>7.2935363000924172</v>
      </c>
      <c r="Z108" s="516"/>
      <c r="AA108" s="516">
        <v>6.6041280108252272</v>
      </c>
      <c r="AB108" s="516">
        <v>7.027758592781491</v>
      </c>
      <c r="AC108" s="516">
        <v>6.860449155697423</v>
      </c>
      <c r="AD108" s="516">
        <v>5.6327005292170007</v>
      </c>
      <c r="AE108" s="516">
        <v>5.7145813965821679</v>
      </c>
      <c r="AF108" s="516">
        <v>5.9503439715219768</v>
      </c>
      <c r="AG108" s="516">
        <v>5.8859697008113585</v>
      </c>
      <c r="AH108" s="516">
        <v>5.8627314286511361</v>
      </c>
      <c r="AI108" s="516">
        <v>6.5245532188265134</v>
      </c>
      <c r="AJ108" s="516">
        <v>7.0277278891352086</v>
      </c>
      <c r="AK108" s="516">
        <v>7.0393934712918673</v>
      </c>
      <c r="AL108" s="516">
        <v>7.5708660618996788</v>
      </c>
      <c r="AM108" s="516">
        <v>7.6888603448275852</v>
      </c>
      <c r="AN108" s="516">
        <v>7.8559936708860736</v>
      </c>
      <c r="AO108" s="516">
        <v>7.76886923076923</v>
      </c>
      <c r="AP108" s="516">
        <v>7.6816205583756334</v>
      </c>
      <c r="AQ108" s="516">
        <v>8.4525000000000006</v>
      </c>
      <c r="AR108" s="516">
        <v>8.4525000000000006</v>
      </c>
      <c r="AS108" s="516">
        <v>8.4525000000000006</v>
      </c>
      <c r="AT108" s="516">
        <v>7.4333000000000009</v>
      </c>
    </row>
    <row r="109" spans="1:46" x14ac:dyDescent="0.25">
      <c r="A109" s="269" t="s">
        <v>449</v>
      </c>
      <c r="B109" s="269"/>
      <c r="C109" s="269"/>
      <c r="D109" s="269"/>
      <c r="E109" s="269"/>
      <c r="F109" s="268" t="s">
        <v>450</v>
      </c>
      <c r="G109" s="120"/>
      <c r="H109" s="120"/>
      <c r="I109" s="294" t="s">
        <v>1035</v>
      </c>
      <c r="J109" s="334" t="e">
        <f>'5.3 nutrient amount'!J109/'5.1 Crops and Forage'!J109</f>
        <v>#DIV/0!</v>
      </c>
      <c r="K109" s="334" t="e">
        <f>'5.3 nutrient amount'!K109/'5.1 Crops and Forage'!K109</f>
        <v>#DIV/0!</v>
      </c>
      <c r="L109" s="334" t="e">
        <f>'5.3 nutrient amount'!L109/'5.1 Crops and Forage'!L109</f>
        <v>#DIV/0!</v>
      </c>
      <c r="M109" s="334" t="e">
        <f>'5.3 nutrient amount'!M109/'5.1 Crops and Forage'!M109</f>
        <v>#DIV/0!</v>
      </c>
      <c r="N109" s="334" t="e">
        <f>'5.3 nutrient amount'!N109/'5.1 Crops and Forage'!N109</f>
        <v>#DIV/0!</v>
      </c>
      <c r="O109" s="516">
        <v>2.4763318072349079</v>
      </c>
      <c r="P109" s="516">
        <v>2.4580903876399529</v>
      </c>
      <c r="Q109" s="516">
        <v>2.436821168146138</v>
      </c>
      <c r="R109" s="516">
        <v>2.4216633580609637</v>
      </c>
      <c r="S109" s="516">
        <v>2.3719268084168541</v>
      </c>
      <c r="T109" s="516">
        <v>2.3136297391212408</v>
      </c>
      <c r="U109" s="516">
        <v>2.309093245326844</v>
      </c>
      <c r="V109" s="516">
        <v>2.3005311052336834</v>
      </c>
      <c r="W109" s="516">
        <v>2.2859215899687668</v>
      </c>
      <c r="X109" s="516">
        <v>2.2340263760399255</v>
      </c>
      <c r="Y109" s="516">
        <v>2.2626038562751276</v>
      </c>
      <c r="Z109" s="516">
        <v>2.260909388058999</v>
      </c>
      <c r="AA109" s="516">
        <v>2.2278866224688234</v>
      </c>
      <c r="AB109" s="516">
        <v>2.2350645030093101</v>
      </c>
      <c r="AC109" s="516">
        <v>2.2187124221226022</v>
      </c>
      <c r="AD109" s="516">
        <v>2.2256982858760446</v>
      </c>
      <c r="AE109" s="516">
        <v>2.2257689476537248</v>
      </c>
      <c r="AF109" s="516">
        <v>2.1983603846470845</v>
      </c>
      <c r="AG109" s="516">
        <v>2.1864552848048664</v>
      </c>
      <c r="AH109" s="516">
        <v>2.1812480120650677</v>
      </c>
      <c r="AI109" s="516">
        <v>2.1966351218024078</v>
      </c>
      <c r="AJ109" s="516">
        <v>2.1913654284388335</v>
      </c>
      <c r="AK109" s="516">
        <v>2.1839625577726656</v>
      </c>
      <c r="AL109" s="516">
        <v>2.1843068857879566</v>
      </c>
      <c r="AM109" s="516">
        <v>2.1873904635576751</v>
      </c>
      <c r="AN109" s="516">
        <v>2.1954273118946368</v>
      </c>
      <c r="AO109" s="516">
        <v>2.1927737738817328</v>
      </c>
      <c r="AP109" s="516">
        <v>2.1802052416498872</v>
      </c>
      <c r="AQ109" s="516">
        <v>2.1422643365113534</v>
      </c>
      <c r="AR109" s="516">
        <v>2.1675627592822782</v>
      </c>
      <c r="AS109" s="516">
        <v>2.1741415384617624</v>
      </c>
      <c r="AT109" s="516">
        <v>2.165249327575872</v>
      </c>
    </row>
    <row r="110" spans="1:46" x14ac:dyDescent="0.25">
      <c r="A110" s="269" t="s">
        <v>451</v>
      </c>
      <c r="B110" s="269"/>
      <c r="C110" s="269"/>
      <c r="D110" s="269"/>
      <c r="E110" s="269"/>
      <c r="F110" s="268" t="s">
        <v>452</v>
      </c>
      <c r="G110" s="120"/>
      <c r="H110" s="120"/>
      <c r="I110" s="294" t="s">
        <v>1036</v>
      </c>
      <c r="J110" s="334" t="e">
        <f>'5.3 nutrient amount'!J110/'5.1 Crops and Forage'!J110</f>
        <v>#DIV/0!</v>
      </c>
      <c r="K110" s="334" t="e">
        <f>'5.3 nutrient amount'!K110/'5.1 Crops and Forage'!K110</f>
        <v>#DIV/0!</v>
      </c>
      <c r="L110" s="334" t="e">
        <f>'5.3 nutrient amount'!L110/'5.1 Crops and Forage'!L110</f>
        <v>#DIV/0!</v>
      </c>
      <c r="M110" s="334" t="e">
        <f>'5.3 nutrient amount'!M110/'5.1 Crops and Forage'!M110</f>
        <v>#DIV/0!</v>
      </c>
      <c r="N110" s="334" t="e">
        <f>'5.3 nutrient amount'!N110/'5.1 Crops and Forage'!N110</f>
        <v>#DIV/0!</v>
      </c>
      <c r="O110" s="516">
        <v>1.8489844798148711</v>
      </c>
      <c r="P110" s="516">
        <v>1.8483541781407664</v>
      </c>
      <c r="Q110" s="516">
        <v>1.8470719325478786</v>
      </c>
      <c r="R110" s="516">
        <v>1.8542399701514352</v>
      </c>
      <c r="S110" s="516">
        <v>1.8621826626769789</v>
      </c>
      <c r="T110" s="516">
        <v>1.817569161650568</v>
      </c>
      <c r="U110" s="516">
        <v>1.8388161958707032</v>
      </c>
      <c r="V110" s="516">
        <v>1.8389818755104623</v>
      </c>
      <c r="W110" s="516">
        <v>1.8138115753113506</v>
      </c>
      <c r="X110" s="516">
        <v>1.8118686337340355</v>
      </c>
      <c r="Y110" s="516">
        <v>1.8027765607629131</v>
      </c>
      <c r="Z110" s="516">
        <v>1.8065374983706175</v>
      </c>
      <c r="AA110" s="516">
        <v>1.7997362151549934</v>
      </c>
      <c r="AB110" s="516">
        <v>1.7865601520875911</v>
      </c>
      <c r="AC110" s="516">
        <v>1.780441156069666</v>
      </c>
      <c r="AD110" s="516">
        <v>1.7770663122776542</v>
      </c>
      <c r="AE110" s="516">
        <v>1.7781737833219431</v>
      </c>
      <c r="AF110" s="516">
        <v>1.7684874652725115</v>
      </c>
      <c r="AG110" s="516">
        <v>1.7653136001305192</v>
      </c>
      <c r="AH110" s="516">
        <v>1.7698907447558612</v>
      </c>
      <c r="AI110" s="516">
        <v>1.7689963234181765</v>
      </c>
      <c r="AJ110" s="516">
        <v>1.7674436923872734</v>
      </c>
      <c r="AK110" s="516">
        <v>1.7636612698577434</v>
      </c>
      <c r="AL110" s="516">
        <v>1.7594903243101989</v>
      </c>
      <c r="AM110" s="516">
        <v>1.7579223740919263</v>
      </c>
      <c r="AN110" s="516">
        <v>1.7536743884911463</v>
      </c>
      <c r="AO110" s="516">
        <v>1.7531686917969878</v>
      </c>
      <c r="AP110" s="516">
        <v>1.7542514091450869</v>
      </c>
      <c r="AQ110" s="516">
        <v>1.7528925284667007</v>
      </c>
      <c r="AR110" s="516">
        <v>1.7527284473780489</v>
      </c>
      <c r="AS110" s="516">
        <v>1.7520527944153133</v>
      </c>
      <c r="AT110" s="516">
        <v>1.752778587371991</v>
      </c>
    </row>
    <row r="111" spans="1:46" x14ac:dyDescent="0.25">
      <c r="A111" s="276" t="s">
        <v>431</v>
      </c>
      <c r="E111" s="120"/>
      <c r="F111" s="264" t="s">
        <v>432</v>
      </c>
      <c r="I111" s="293" t="s">
        <v>51</v>
      </c>
      <c r="J111" s="334" t="e">
        <f>'5.3 nutrient amount'!J111/'5.1 Crops and Forage'!J111</f>
        <v>#DIV/0!</v>
      </c>
      <c r="K111" s="334" t="e">
        <f>'5.3 nutrient amount'!K111/'5.1 Crops and Forage'!K111</f>
        <v>#DIV/0!</v>
      </c>
      <c r="L111" s="334" t="e">
        <f>'5.3 nutrient amount'!L111/'5.1 Crops and Forage'!L111</f>
        <v>#DIV/0!</v>
      </c>
      <c r="M111" s="334" t="e">
        <f>'5.3 nutrient amount'!M111/'5.1 Crops and Forage'!M111</f>
        <v>#DIV/0!</v>
      </c>
      <c r="N111" s="334" t="e">
        <f>'5.3 nutrient amount'!N111/'5.1 Crops and Forage'!N111</f>
        <v>#DIV/0!</v>
      </c>
      <c r="O111" s="516">
        <v>4.015876176321675</v>
      </c>
      <c r="P111" s="516">
        <v>4.032703943829258</v>
      </c>
      <c r="Q111" s="516">
        <v>3.9696873095698706</v>
      </c>
      <c r="R111" s="516">
        <v>3.9631472484478523</v>
      </c>
      <c r="S111" s="516">
        <v>3.9511841067321316</v>
      </c>
      <c r="T111" s="516">
        <v>3.9586210129268884</v>
      </c>
      <c r="U111" s="516">
        <v>3.9801747828093226</v>
      </c>
      <c r="V111" s="516">
        <v>3.9690995091233221</v>
      </c>
      <c r="W111" s="516">
        <v>3.9623138737219583</v>
      </c>
      <c r="X111" s="516">
        <v>3.9519659887086398</v>
      </c>
      <c r="Y111" s="516">
        <v>3.9545978908109305</v>
      </c>
      <c r="Z111" s="516">
        <v>3.9649520261258773</v>
      </c>
      <c r="AA111" s="516">
        <v>3.9627229466415579</v>
      </c>
      <c r="AB111" s="516">
        <v>3.9522355817195578</v>
      </c>
      <c r="AC111" s="516">
        <v>3.9207051659220546</v>
      </c>
      <c r="AD111" s="516">
        <v>3.9486763183724398</v>
      </c>
      <c r="AE111" s="516">
        <v>3.9312702105909274</v>
      </c>
      <c r="AF111" s="516">
        <v>3.9662362227344938</v>
      </c>
      <c r="AG111" s="516">
        <v>4.0104135907051477</v>
      </c>
      <c r="AH111" s="516">
        <v>3.9055489632942737</v>
      </c>
      <c r="AI111" s="516">
        <v>3.9679075404750832</v>
      </c>
      <c r="AJ111" s="516">
        <v>3.907108700026138</v>
      </c>
      <c r="AK111" s="516">
        <v>3.9059772614931592</v>
      </c>
      <c r="AL111" s="516">
        <v>3.9046116911649893</v>
      </c>
      <c r="AM111" s="516">
        <v>3.9043697403521866</v>
      </c>
      <c r="AN111" s="516">
        <v>3.9030015481173925</v>
      </c>
      <c r="AO111" s="516">
        <v>3.9028787787453219</v>
      </c>
      <c r="AP111" s="516">
        <v>3.9029527470267227</v>
      </c>
      <c r="AQ111" s="516">
        <v>3.9036524643331987</v>
      </c>
      <c r="AR111" s="516">
        <v>3.9047502182041605</v>
      </c>
      <c r="AS111" s="516">
        <v>3.9055002366900604</v>
      </c>
      <c r="AT111" s="516">
        <v>3.9043450234426977</v>
      </c>
    </row>
    <row r="112" spans="1:46" x14ac:dyDescent="0.25">
      <c r="A112" s="268" t="s">
        <v>701</v>
      </c>
      <c r="B112" s="120"/>
      <c r="C112" s="269"/>
      <c r="D112" s="269"/>
      <c r="E112" s="269"/>
      <c r="F112" s="268" t="s">
        <v>702</v>
      </c>
      <c r="G112" s="120"/>
      <c r="H112" s="120"/>
      <c r="I112" s="294" t="s">
        <v>1037</v>
      </c>
      <c r="J112" s="336"/>
      <c r="K112" s="336"/>
      <c r="L112" s="336"/>
      <c r="M112" s="336"/>
      <c r="N112" s="336"/>
      <c r="O112" s="336"/>
      <c r="P112" s="336"/>
      <c r="Q112" s="336"/>
      <c r="R112" s="336"/>
      <c r="S112" s="336"/>
      <c r="T112" s="336"/>
      <c r="U112" s="336"/>
      <c r="V112" s="336"/>
      <c r="W112" s="336"/>
      <c r="X112" s="336"/>
      <c r="Y112" s="336"/>
      <c r="Z112" s="336"/>
      <c r="AA112" s="336"/>
      <c r="AB112" s="336"/>
      <c r="AC112" s="336"/>
      <c r="AD112" s="336"/>
      <c r="AE112" s="336"/>
      <c r="AF112" s="336"/>
      <c r="AG112" s="336"/>
      <c r="AH112" s="336"/>
      <c r="AI112" s="336"/>
      <c r="AJ112" s="336"/>
      <c r="AK112" s="336"/>
      <c r="AL112" s="336"/>
      <c r="AM112" s="336"/>
      <c r="AN112" s="336"/>
      <c r="AO112" s="336"/>
      <c r="AP112" s="336"/>
      <c r="AQ112" s="336"/>
      <c r="AR112" s="336"/>
      <c r="AS112" s="336"/>
      <c r="AT112" s="336"/>
    </row>
    <row r="113" spans="1:46" x14ac:dyDescent="0.25">
      <c r="A113" s="268" t="s">
        <v>703</v>
      </c>
      <c r="B113" s="120"/>
      <c r="C113" s="269"/>
      <c r="D113" s="269"/>
      <c r="E113" s="269"/>
      <c r="F113" s="120"/>
      <c r="G113" s="268" t="s">
        <v>704</v>
      </c>
      <c r="H113" s="268"/>
      <c r="I113" s="292" t="s">
        <v>1038</v>
      </c>
      <c r="J113" s="334" t="e">
        <f>'5.3 nutrient amount'!J113/'5.1 Crops and Forage'!J113</f>
        <v>#DIV/0!</v>
      </c>
      <c r="K113" s="334" t="e">
        <f>'5.3 nutrient amount'!K113/'5.1 Crops and Forage'!K113</f>
        <v>#DIV/0!</v>
      </c>
      <c r="L113" s="334" t="e">
        <f>'5.3 nutrient amount'!L113/'5.1 Crops and Forage'!L113</f>
        <v>#DIV/0!</v>
      </c>
      <c r="M113" s="334" t="e">
        <f>'5.3 nutrient amount'!M113/'5.1 Crops and Forage'!M113</f>
        <v>#DIV/0!</v>
      </c>
      <c r="N113" s="334" t="e">
        <f>'5.3 nutrient amount'!N113/'5.1 Crops and Forage'!N113</f>
        <v>#DIV/0!</v>
      </c>
      <c r="O113" s="516">
        <v>5.4128344317482746</v>
      </c>
      <c r="P113" s="516">
        <v>5.4073985184056976</v>
      </c>
      <c r="Q113" s="516">
        <v>5.427003604868748</v>
      </c>
      <c r="R113" s="516">
        <v>5.3952173215928587</v>
      </c>
      <c r="S113" s="516">
        <v>5.4140589893681117</v>
      </c>
      <c r="T113" s="516">
        <v>5.3974540600190695</v>
      </c>
      <c r="U113" s="516">
        <v>5.3663960377883138</v>
      </c>
      <c r="V113" s="516">
        <v>5.3916362120504218</v>
      </c>
      <c r="W113" s="516">
        <v>5.3451682559333102</v>
      </c>
      <c r="X113" s="516">
        <v>5.3581580271363256</v>
      </c>
      <c r="Y113" s="516">
        <v>5.362118942446819</v>
      </c>
      <c r="Z113" s="516">
        <v>5.33909212804961</v>
      </c>
      <c r="AA113" s="516">
        <v>5.3201318015907715</v>
      </c>
      <c r="AB113" s="516">
        <v>5.3078737194515089</v>
      </c>
      <c r="AC113" s="516">
        <v>5.3041446465827633</v>
      </c>
      <c r="AD113" s="516">
        <v>5.3000376458339442</v>
      </c>
      <c r="AE113" s="516">
        <v>5.2738025347060269</v>
      </c>
      <c r="AF113" s="516">
        <v>5.2715123961414863</v>
      </c>
      <c r="AG113" s="516">
        <v>5.2591362212047876</v>
      </c>
      <c r="AH113" s="516">
        <v>5.259164295367909</v>
      </c>
      <c r="AI113" s="516">
        <v>5.2743153956813273</v>
      </c>
      <c r="AJ113" s="516">
        <v>5.2518616289149405</v>
      </c>
      <c r="AK113" s="516">
        <v>5.2486980534608039</v>
      </c>
      <c r="AL113" s="516">
        <v>5.2497093240772612</v>
      </c>
      <c r="AM113" s="516">
        <v>5.2379448720836752</v>
      </c>
      <c r="AN113" s="516">
        <v>5.2280093336026354</v>
      </c>
      <c r="AO113" s="516">
        <v>5.2360467409873559</v>
      </c>
      <c r="AP113" s="516">
        <v>5.2325436513868313</v>
      </c>
      <c r="AQ113" s="516">
        <v>5.2323736053625565</v>
      </c>
      <c r="AR113" s="516">
        <v>5.2263520900097511</v>
      </c>
      <c r="AS113" s="516">
        <v>5.223549456345399</v>
      </c>
      <c r="AT113" s="516">
        <v>5.2255491549967097</v>
      </c>
    </row>
    <row r="114" spans="1:46" x14ac:dyDescent="0.25">
      <c r="A114" s="268" t="s">
        <v>705</v>
      </c>
      <c r="B114" s="120"/>
      <c r="C114" s="269"/>
      <c r="D114" s="269"/>
      <c r="E114" s="269"/>
      <c r="F114" s="120"/>
      <c r="G114" s="268" t="s">
        <v>706</v>
      </c>
      <c r="H114" s="268"/>
      <c r="I114" s="292" t="s">
        <v>1098</v>
      </c>
      <c r="J114" s="336"/>
      <c r="K114" s="336"/>
      <c r="L114" s="336"/>
      <c r="M114" s="336"/>
      <c r="N114" s="336"/>
      <c r="O114" s="336"/>
      <c r="P114" s="336"/>
      <c r="Q114" s="336"/>
      <c r="R114" s="336"/>
      <c r="S114" s="336"/>
      <c r="T114" s="336"/>
      <c r="U114" s="336"/>
      <c r="V114" s="336"/>
      <c r="W114" s="336"/>
      <c r="X114" s="336"/>
      <c r="Y114" s="336"/>
      <c r="Z114" s="336"/>
      <c r="AA114" s="336"/>
      <c r="AB114" s="336"/>
      <c r="AC114" s="336"/>
      <c r="AD114" s="336"/>
      <c r="AE114" s="336"/>
      <c r="AF114" s="336"/>
      <c r="AG114" s="336"/>
      <c r="AH114" s="336"/>
      <c r="AI114" s="336"/>
      <c r="AJ114" s="336"/>
      <c r="AK114" s="336"/>
      <c r="AL114" s="336"/>
      <c r="AM114" s="336"/>
      <c r="AN114" s="336"/>
      <c r="AO114" s="336"/>
      <c r="AP114" s="336"/>
      <c r="AQ114" s="336"/>
      <c r="AR114" s="336"/>
      <c r="AS114" s="336"/>
      <c r="AT114" s="336"/>
    </row>
    <row r="115" spans="1:46" x14ac:dyDescent="0.25">
      <c r="A115" s="268" t="s">
        <v>707</v>
      </c>
      <c r="B115" s="120"/>
      <c r="C115" s="269"/>
      <c r="D115" s="269"/>
      <c r="E115" s="269"/>
      <c r="F115" s="120"/>
      <c r="G115" s="268" t="s">
        <v>708</v>
      </c>
      <c r="H115" s="268"/>
      <c r="I115" s="292" t="s">
        <v>1099</v>
      </c>
      <c r="J115" s="334" t="e">
        <f>'5.3 nutrient amount'!J115/'5.1 Crops and Forage'!J115</f>
        <v>#DIV/0!</v>
      </c>
      <c r="K115" s="334" t="e">
        <f>'5.3 nutrient amount'!K115/'5.1 Crops and Forage'!K115</f>
        <v>#DIV/0!</v>
      </c>
      <c r="L115" s="334" t="e">
        <f>'5.3 nutrient amount'!L115/'5.1 Crops and Forage'!L115</f>
        <v>#DIV/0!</v>
      </c>
      <c r="M115" s="334" t="e">
        <f>'5.3 nutrient amount'!M115/'5.1 Crops and Forage'!M115</f>
        <v>#DIV/0!</v>
      </c>
      <c r="N115" s="334" t="e">
        <f>'5.3 nutrient amount'!N115/'5.1 Crops and Forage'!N115</f>
        <v>#DIV/0!</v>
      </c>
      <c r="O115" s="516">
        <v>3.619901198320675</v>
      </c>
      <c r="P115" s="516">
        <v>3.6336539214704517</v>
      </c>
      <c r="Q115" s="516">
        <v>3.6121634443813018</v>
      </c>
      <c r="R115" s="516">
        <v>3.5993190949792622</v>
      </c>
      <c r="S115" s="516">
        <v>3.5845292809048646</v>
      </c>
      <c r="T115" s="516">
        <v>3.5803056111231921</v>
      </c>
      <c r="U115" s="516">
        <v>3.537692138958207</v>
      </c>
      <c r="V115" s="516">
        <v>3.7686287237482086</v>
      </c>
      <c r="W115" s="516">
        <v>3.7238515943888979</v>
      </c>
      <c r="X115" s="516">
        <v>3.6674916041634247</v>
      </c>
      <c r="Y115" s="516">
        <v>3.6697496331269677</v>
      </c>
      <c r="Z115" s="516"/>
      <c r="AA115" s="516">
        <v>3.7245543690001131</v>
      </c>
      <c r="AB115" s="516">
        <v>3.6298360922987976</v>
      </c>
      <c r="AC115" s="516">
        <v>3.6343645909665128</v>
      </c>
      <c r="AD115" s="516">
        <v>3.6402152259946949</v>
      </c>
      <c r="AE115" s="516">
        <v>3.645569127852879</v>
      </c>
      <c r="AF115" s="516">
        <v>3.6072054072408561</v>
      </c>
      <c r="AG115" s="516">
        <v>3.6561230621953849</v>
      </c>
      <c r="AH115" s="516">
        <v>3.6670554212218933</v>
      </c>
      <c r="AI115" s="516">
        <v>3.6549655193823876</v>
      </c>
      <c r="AJ115" s="516">
        <v>3.6615865882667129</v>
      </c>
      <c r="AK115" s="516">
        <v>3.6795151093813381</v>
      </c>
      <c r="AL115" s="516">
        <v>3.6687025282477586</v>
      </c>
      <c r="AM115" s="516">
        <v>3.6493784826171547</v>
      </c>
      <c r="AN115" s="516">
        <v>3.6274236714159804</v>
      </c>
      <c r="AO115" s="516">
        <v>3.6087079861954621</v>
      </c>
      <c r="AP115" s="516">
        <v>3.5781108096816374</v>
      </c>
      <c r="AQ115" s="516">
        <v>3.5851907707245174</v>
      </c>
      <c r="AR115" s="516">
        <v>3.5746334511764228</v>
      </c>
      <c r="AS115" s="516">
        <v>3.5780450384533222</v>
      </c>
      <c r="AT115" s="516">
        <v>3.5737977707786137</v>
      </c>
    </row>
    <row r="116" spans="1:46" x14ac:dyDescent="0.25">
      <c r="A116" s="264" t="s">
        <v>709</v>
      </c>
      <c r="B116" s="120"/>
      <c r="C116" s="269"/>
      <c r="D116" s="269"/>
      <c r="E116" s="269"/>
      <c r="F116" s="268"/>
      <c r="G116" s="264" t="s">
        <v>710</v>
      </c>
      <c r="I116" s="293" t="s">
        <v>1039</v>
      </c>
      <c r="J116" s="334" t="e">
        <f>'5.3 nutrient amount'!J116/'5.1 Crops and Forage'!J116</f>
        <v>#DIV/0!</v>
      </c>
      <c r="K116" s="334" t="e">
        <f>'5.3 nutrient amount'!K116/'5.1 Crops and Forage'!K116</f>
        <v>#DIV/0!</v>
      </c>
      <c r="L116" s="334" t="e">
        <f>'5.3 nutrient amount'!L116/'5.1 Crops and Forage'!L116</f>
        <v>#DIV/0!</v>
      </c>
      <c r="M116" s="334" t="e">
        <f>'5.3 nutrient amount'!M116/'5.1 Crops and Forage'!M116</f>
        <v>#DIV/0!</v>
      </c>
      <c r="N116" s="334" t="e">
        <f>'5.3 nutrient amount'!N116/'5.1 Crops and Forage'!N116</f>
        <v>#DIV/0!</v>
      </c>
      <c r="O116" s="516"/>
      <c r="P116" s="516"/>
      <c r="Q116" s="516"/>
      <c r="R116" s="516"/>
      <c r="S116" s="516"/>
      <c r="T116" s="516"/>
      <c r="U116" s="516"/>
      <c r="V116" s="516">
        <v>3.5377062348014787</v>
      </c>
      <c r="W116" s="516">
        <v>3.5239225513286057</v>
      </c>
      <c r="X116" s="516">
        <v>3.5191885887527059</v>
      </c>
      <c r="Y116" s="516">
        <v>3.5177119592932096</v>
      </c>
      <c r="Z116" s="516">
        <v>3.5197687251602345</v>
      </c>
      <c r="AA116" s="516">
        <v>3.518821339060767</v>
      </c>
      <c r="AB116" s="516">
        <v>3.5186510613216901</v>
      </c>
      <c r="AC116" s="516">
        <v>3.5169618482763125</v>
      </c>
      <c r="AD116" s="516">
        <v>3.5214131115413072</v>
      </c>
      <c r="AE116" s="516">
        <v>3.5188838559785331</v>
      </c>
      <c r="AF116" s="516">
        <v>3.5195159582352655</v>
      </c>
      <c r="AG116" s="516">
        <v>3.5155073793497458</v>
      </c>
      <c r="AH116" s="516">
        <v>3.5113392815790592</v>
      </c>
      <c r="AI116" s="516">
        <v>3.511245391109965</v>
      </c>
      <c r="AJ116" s="516">
        <v>3.5154012352500432</v>
      </c>
      <c r="AK116" s="516">
        <v>3.514292775757569</v>
      </c>
      <c r="AL116" s="516">
        <v>3.5112750259898324</v>
      </c>
      <c r="AM116" s="516">
        <v>3.5071080145903024</v>
      </c>
      <c r="AN116" s="516">
        <v>3.5066385987118287</v>
      </c>
      <c r="AO116" s="516">
        <v>3.5044733709892788</v>
      </c>
      <c r="AP116" s="516">
        <v>3.5045140008728426</v>
      </c>
      <c r="AQ116" s="516">
        <v>3.5056276229435546</v>
      </c>
      <c r="AR116" s="516">
        <v>3.5046004638949309</v>
      </c>
      <c r="AS116" s="516">
        <v>3.5050844137523836</v>
      </c>
      <c r="AT116" s="516">
        <v>3.5042849252921662</v>
      </c>
    </row>
    <row r="117" spans="1:46" x14ac:dyDescent="0.25">
      <c r="A117" s="264" t="s">
        <v>711</v>
      </c>
      <c r="B117" s="120"/>
      <c r="C117" s="269"/>
      <c r="D117" s="269"/>
      <c r="E117" s="269"/>
      <c r="F117" s="268"/>
      <c r="G117" s="264" t="s">
        <v>712</v>
      </c>
      <c r="I117" s="293" t="s">
        <v>1040</v>
      </c>
      <c r="J117" s="334" t="e">
        <f>'5.3 nutrient amount'!J117/'5.1 Crops and Forage'!J117</f>
        <v>#DIV/0!</v>
      </c>
      <c r="K117" s="334" t="e">
        <f>'5.3 nutrient amount'!K117/'5.1 Crops and Forage'!K117</f>
        <v>#DIV/0!</v>
      </c>
      <c r="L117" s="334" t="e">
        <f>'5.3 nutrient amount'!L117/'5.1 Crops and Forage'!L117</f>
        <v>#DIV/0!</v>
      </c>
      <c r="M117" s="334" t="e">
        <f>'5.3 nutrient amount'!M117/'5.1 Crops and Forage'!M117</f>
        <v>#DIV/0!</v>
      </c>
      <c r="N117" s="334" t="e">
        <f>'5.3 nutrient amount'!N117/'5.1 Crops and Forage'!N117</f>
        <v>#DIV/0!</v>
      </c>
      <c r="O117" s="516">
        <v>2.8005725069754135</v>
      </c>
      <c r="P117" s="516">
        <v>2.8797659355081073</v>
      </c>
      <c r="Q117" s="516">
        <v>2.883967158690611</v>
      </c>
      <c r="R117" s="516">
        <v>2.8494378900480628</v>
      </c>
      <c r="S117" s="516">
        <v>2.8407055902258969</v>
      </c>
      <c r="T117" s="516">
        <v>2.7864159867943603</v>
      </c>
      <c r="U117" s="516">
        <v>2.7443276119438984</v>
      </c>
      <c r="V117" s="516">
        <v>2.7340757286791111</v>
      </c>
      <c r="W117" s="516">
        <v>2.7381924860180158</v>
      </c>
      <c r="X117" s="516">
        <v>2.7104449793973737</v>
      </c>
      <c r="Y117" s="516">
        <v>2.7073375914446491</v>
      </c>
      <c r="Z117" s="516">
        <v>2.6935303040997374</v>
      </c>
      <c r="AA117" s="516">
        <v>2.6733541378737304</v>
      </c>
      <c r="AB117" s="516">
        <v>2.670017729255898</v>
      </c>
      <c r="AC117" s="516">
        <v>2.6536800823728397</v>
      </c>
      <c r="AD117" s="516">
        <v>2.6531385321952938</v>
      </c>
      <c r="AE117" s="516">
        <v>2.6490819988073446</v>
      </c>
      <c r="AF117" s="516">
        <v>2.6419410672252024</v>
      </c>
      <c r="AG117" s="516">
        <v>2.6385286372169423</v>
      </c>
      <c r="AH117" s="516">
        <v>2.6358425541942405</v>
      </c>
      <c r="AI117" s="516">
        <v>2.6403905261938001</v>
      </c>
      <c r="AJ117" s="516">
        <v>2.6348713730756863</v>
      </c>
      <c r="AK117" s="516">
        <v>2.6266795071892237</v>
      </c>
      <c r="AL117" s="516">
        <v>2.6217786020215148</v>
      </c>
      <c r="AM117" s="516">
        <v>2.6188254591461839</v>
      </c>
      <c r="AN117" s="516">
        <v>2.6162870177202828</v>
      </c>
      <c r="AO117" s="516">
        <v>2.6187454669647363</v>
      </c>
      <c r="AP117" s="516">
        <v>2.6171114778719398</v>
      </c>
      <c r="AQ117" s="516">
        <v>2.6173008848641373</v>
      </c>
      <c r="AR117" s="516">
        <v>2.6128446132454051</v>
      </c>
      <c r="AS117" s="516">
        <v>2.6146638505994964</v>
      </c>
      <c r="AT117" s="516">
        <v>2.6123539359834189</v>
      </c>
    </row>
    <row r="118" spans="1:46" x14ac:dyDescent="0.25">
      <c r="A118" s="268" t="s">
        <v>713</v>
      </c>
      <c r="B118" s="120"/>
      <c r="C118" s="269"/>
      <c r="D118" s="269"/>
      <c r="E118" s="269"/>
      <c r="F118" s="268" t="s">
        <v>714</v>
      </c>
      <c r="G118" s="120"/>
      <c r="H118" s="120"/>
      <c r="I118" s="294" t="s">
        <v>1041</v>
      </c>
      <c r="J118" s="343"/>
      <c r="K118" s="343"/>
      <c r="L118" s="343"/>
      <c r="M118" s="343"/>
      <c r="N118" s="343"/>
      <c r="O118" s="335"/>
      <c r="P118" s="335"/>
      <c r="Q118" s="335"/>
      <c r="R118" s="335"/>
      <c r="S118" s="335"/>
      <c r="T118" s="335"/>
      <c r="U118" s="335"/>
      <c r="V118" s="335"/>
      <c r="W118" s="335"/>
      <c r="X118" s="335"/>
      <c r="Y118" s="335"/>
      <c r="Z118" s="335"/>
      <c r="AA118" s="335"/>
      <c r="AB118" s="335"/>
      <c r="AC118" s="335"/>
      <c r="AD118" s="335"/>
      <c r="AE118" s="335"/>
      <c r="AF118" s="335"/>
      <c r="AG118" s="335"/>
      <c r="AH118" s="335"/>
      <c r="AI118" s="335"/>
      <c r="AJ118" s="335"/>
      <c r="AK118" s="335"/>
      <c r="AL118" s="335"/>
      <c r="AM118" s="335"/>
      <c r="AN118" s="335"/>
      <c r="AO118" s="335"/>
      <c r="AP118" s="335"/>
      <c r="AQ118" s="335"/>
      <c r="AR118" s="335"/>
      <c r="AS118" s="335"/>
      <c r="AT118" s="335"/>
    </row>
    <row r="119" spans="1:46" x14ac:dyDescent="0.25">
      <c r="A119" s="269" t="s">
        <v>453</v>
      </c>
      <c r="B119" s="269"/>
      <c r="C119" s="269"/>
      <c r="D119" s="269"/>
      <c r="E119" s="269" t="s">
        <v>511</v>
      </c>
      <c r="F119" s="268"/>
      <c r="G119" s="120"/>
      <c r="H119" s="120"/>
      <c r="I119" s="294" t="s">
        <v>1042</v>
      </c>
      <c r="J119" s="336"/>
      <c r="K119" s="336"/>
      <c r="L119" s="336"/>
      <c r="M119" s="336"/>
      <c r="N119" s="336"/>
      <c r="O119" s="336"/>
      <c r="P119" s="336"/>
      <c r="Q119" s="336"/>
      <c r="R119" s="336"/>
      <c r="S119" s="336"/>
      <c r="T119" s="336"/>
      <c r="U119" s="336"/>
      <c r="V119" s="336"/>
      <c r="W119" s="336"/>
      <c r="X119" s="336"/>
      <c r="Y119" s="336"/>
      <c r="Z119" s="336"/>
      <c r="AA119" s="336"/>
      <c r="AB119" s="336"/>
      <c r="AC119" s="336"/>
      <c r="AD119" s="336"/>
      <c r="AE119" s="336"/>
      <c r="AF119" s="336"/>
      <c r="AG119" s="336"/>
      <c r="AH119" s="336"/>
      <c r="AI119" s="336"/>
      <c r="AJ119" s="336"/>
      <c r="AK119" s="336"/>
      <c r="AL119" s="336"/>
      <c r="AM119" s="336"/>
      <c r="AN119" s="336"/>
      <c r="AO119" s="336"/>
      <c r="AP119" s="336"/>
      <c r="AQ119" s="336"/>
      <c r="AR119" s="336"/>
      <c r="AS119" s="336"/>
      <c r="AT119" s="336"/>
    </row>
    <row r="120" spans="1:46" x14ac:dyDescent="0.25">
      <c r="A120" s="264" t="s">
        <v>715</v>
      </c>
      <c r="B120" s="120"/>
      <c r="C120" s="269"/>
      <c r="D120" s="269"/>
      <c r="E120" s="269"/>
      <c r="F120" s="264" t="s">
        <v>716</v>
      </c>
      <c r="G120" s="120"/>
      <c r="H120" s="120"/>
      <c r="I120" s="294" t="s">
        <v>1043</v>
      </c>
      <c r="J120" s="336"/>
      <c r="K120" s="336"/>
      <c r="L120" s="336"/>
      <c r="M120" s="336"/>
      <c r="N120" s="336"/>
      <c r="O120" s="336"/>
      <c r="P120" s="336"/>
      <c r="Q120" s="336"/>
      <c r="R120" s="336"/>
      <c r="S120" s="336"/>
      <c r="T120" s="336"/>
      <c r="U120" s="336"/>
      <c r="V120" s="336"/>
      <c r="W120" s="336"/>
      <c r="X120" s="336"/>
      <c r="Y120" s="336"/>
      <c r="Z120" s="336"/>
      <c r="AA120" s="336"/>
      <c r="AB120" s="336"/>
      <c r="AC120" s="336"/>
      <c r="AD120" s="336"/>
      <c r="AE120" s="336"/>
      <c r="AF120" s="336"/>
      <c r="AG120" s="336"/>
      <c r="AH120" s="336"/>
      <c r="AI120" s="336"/>
      <c r="AJ120" s="336"/>
      <c r="AK120" s="336"/>
      <c r="AL120" s="336"/>
      <c r="AM120" s="336"/>
      <c r="AN120" s="336"/>
      <c r="AO120" s="336"/>
      <c r="AP120" s="336"/>
      <c r="AQ120" s="336"/>
      <c r="AR120" s="336"/>
      <c r="AS120" s="336"/>
      <c r="AT120" s="336"/>
    </row>
    <row r="121" spans="1:46" x14ac:dyDescent="0.25">
      <c r="A121" s="264" t="s">
        <v>717</v>
      </c>
      <c r="B121" s="120"/>
      <c r="C121" s="269"/>
      <c r="D121" s="269"/>
      <c r="E121" s="269"/>
      <c r="F121" s="264" t="s">
        <v>718</v>
      </c>
      <c r="G121" s="120"/>
      <c r="H121" s="120"/>
      <c r="I121" s="294" t="s">
        <v>997</v>
      </c>
      <c r="J121" s="334" t="e">
        <f>'5.3 nutrient amount'!J121/'5.1 Crops and Forage'!J121</f>
        <v>#DIV/0!</v>
      </c>
      <c r="K121" s="334" t="e">
        <f>'5.3 nutrient amount'!K121/'5.1 Crops and Forage'!K121</f>
        <v>#DIV/0!</v>
      </c>
      <c r="L121" s="334" t="e">
        <f>'5.3 nutrient amount'!L121/'5.1 Crops and Forage'!L121</f>
        <v>#DIV/0!</v>
      </c>
      <c r="M121" s="334" t="e">
        <f>'5.3 nutrient amount'!M121/'5.1 Crops and Forage'!M121</f>
        <v>#DIV/0!</v>
      </c>
      <c r="N121" s="334" t="e">
        <f>'5.3 nutrient amount'!N121/'5.1 Crops and Forage'!N121</f>
        <v>#DIV/0!</v>
      </c>
      <c r="O121" s="516">
        <v>5.4209375333402425</v>
      </c>
      <c r="P121" s="516">
        <v>5.3981725090843256</v>
      </c>
      <c r="Q121" s="516">
        <v>5.428784962081683</v>
      </c>
      <c r="R121" s="516">
        <v>5.4915895922639368</v>
      </c>
      <c r="S121" s="516">
        <v>5.4014622769252787</v>
      </c>
      <c r="T121" s="516">
        <v>5.3694608427711916</v>
      </c>
      <c r="U121" s="516">
        <v>5.3424276760738181</v>
      </c>
      <c r="V121" s="516">
        <v>5.3439453129471568</v>
      </c>
      <c r="W121" s="516">
        <v>5.2979681113137094</v>
      </c>
      <c r="X121" s="516">
        <v>5.2038148819336767</v>
      </c>
      <c r="Y121" s="516">
        <v>5.2714394142873289</v>
      </c>
      <c r="Z121" s="516"/>
      <c r="AA121" s="516">
        <v>6.4129677584691365</v>
      </c>
      <c r="AB121" s="516">
        <v>5.4996277461753253</v>
      </c>
      <c r="AC121" s="516">
        <v>7.6654554254342493</v>
      </c>
      <c r="AD121" s="516">
        <v>6.0605822833047585</v>
      </c>
      <c r="AE121" s="516">
        <v>5.6802986094756687</v>
      </c>
      <c r="AF121" s="516">
        <v>5.6662338990337791</v>
      </c>
      <c r="AG121" s="516">
        <v>5.4220916414724911</v>
      </c>
      <c r="AH121" s="516">
        <v>4.985813751881639</v>
      </c>
      <c r="AI121" s="516">
        <v>5.0805183724426319</v>
      </c>
      <c r="AJ121" s="516">
        <v>5.0159201428255233</v>
      </c>
      <c r="AK121" s="516">
        <v>5.1679483328212106</v>
      </c>
      <c r="AL121" s="516">
        <v>5.0685654220704413</v>
      </c>
      <c r="AM121" s="516">
        <v>5.0610874707198965</v>
      </c>
      <c r="AN121" s="516">
        <v>5.0637923258621784</v>
      </c>
      <c r="AO121" s="516">
        <v>5.1160764808714001</v>
      </c>
      <c r="AP121" s="516">
        <v>5.0891472941600036</v>
      </c>
      <c r="AQ121" s="516">
        <v>5.0919829380861543</v>
      </c>
      <c r="AR121" s="516">
        <v>5.0935168920169929</v>
      </c>
      <c r="AS121" s="516">
        <v>5.0906139248804596</v>
      </c>
      <c r="AT121" s="516">
        <v>5.0598585130694307</v>
      </c>
    </row>
    <row r="122" spans="1:46" x14ac:dyDescent="0.25">
      <c r="A122" s="269" t="s">
        <v>454</v>
      </c>
      <c r="B122" s="269"/>
      <c r="C122" s="269"/>
      <c r="D122" s="269"/>
      <c r="E122" s="269"/>
      <c r="F122" s="268" t="s">
        <v>455</v>
      </c>
      <c r="G122" s="120"/>
      <c r="H122" s="120"/>
      <c r="I122" s="294" t="s">
        <v>1044</v>
      </c>
      <c r="J122" s="334" t="e">
        <f>'5.3 nutrient amount'!J122/'5.1 Crops and Forage'!J122</f>
        <v>#DIV/0!</v>
      </c>
      <c r="K122" s="334" t="e">
        <f>'5.3 nutrient amount'!K122/'5.1 Crops and Forage'!K122</f>
        <v>#DIV/0!</v>
      </c>
      <c r="L122" s="334" t="e">
        <f>'5.3 nutrient amount'!L122/'5.1 Crops and Forage'!L122</f>
        <v>#DIV/0!</v>
      </c>
      <c r="M122" s="334" t="e">
        <f>'5.3 nutrient amount'!M122/'5.1 Crops and Forage'!M122</f>
        <v>#DIV/0!</v>
      </c>
      <c r="N122" s="334" t="e">
        <f>'5.3 nutrient amount'!N122/'5.1 Crops and Forage'!N122</f>
        <v>#DIV/0!</v>
      </c>
      <c r="O122" s="516">
        <v>5.0398790429473976</v>
      </c>
      <c r="P122" s="516">
        <v>5.0263520945271907</v>
      </c>
      <c r="Q122" s="516">
        <v>5.0065947032162192</v>
      </c>
      <c r="R122" s="516">
        <v>5.0007823467486583</v>
      </c>
      <c r="S122" s="516">
        <v>4.9843897883594126</v>
      </c>
      <c r="T122" s="516">
        <v>5.0023581959502383</v>
      </c>
      <c r="U122" s="516">
        <v>4.9647615965243039</v>
      </c>
      <c r="V122" s="516">
        <v>4.9491315433957066</v>
      </c>
      <c r="W122" s="516">
        <v>4.9521651011066057</v>
      </c>
      <c r="X122" s="516">
        <v>4.9335002257968208</v>
      </c>
      <c r="Y122" s="516">
        <v>4.9299804078816791</v>
      </c>
      <c r="Z122" s="516">
        <v>4.9326730827482637</v>
      </c>
      <c r="AA122" s="516">
        <v>4.9365960177075152</v>
      </c>
      <c r="AB122" s="516">
        <v>4.9402623764113782</v>
      </c>
      <c r="AC122" s="516">
        <v>4.9450087684413493</v>
      </c>
      <c r="AD122" s="516">
        <v>4.9299682321498635</v>
      </c>
      <c r="AE122" s="516">
        <v>4.9295169377710524</v>
      </c>
      <c r="AF122" s="516">
        <v>4.930011252223256</v>
      </c>
      <c r="AG122" s="516">
        <v>4.9271774369870514</v>
      </c>
      <c r="AH122" s="516">
        <v>4.9206554042953075</v>
      </c>
      <c r="AI122" s="516">
        <v>4.9215208170620235</v>
      </c>
      <c r="AJ122" s="516">
        <v>4.9259134237674314</v>
      </c>
      <c r="AK122" s="516">
        <v>4.9198534189888141</v>
      </c>
      <c r="AL122" s="516">
        <v>4.9156976205337664</v>
      </c>
      <c r="AM122" s="516">
        <v>4.9187325119944676</v>
      </c>
      <c r="AN122" s="516">
        <v>4.9147214388795026</v>
      </c>
      <c r="AO122" s="516">
        <v>4.9168375794284414</v>
      </c>
      <c r="AP122" s="516">
        <v>4.9176024193356387</v>
      </c>
      <c r="AQ122" s="516">
        <v>4.9165851329257615</v>
      </c>
      <c r="AR122" s="516">
        <v>4.9243860472644645</v>
      </c>
      <c r="AS122" s="516">
        <v>4.9216475728414011</v>
      </c>
      <c r="AT122" s="516">
        <v>4.9224441163157682</v>
      </c>
    </row>
    <row r="123" spans="1:46" x14ac:dyDescent="0.25">
      <c r="A123" s="268" t="s">
        <v>719</v>
      </c>
      <c r="B123" s="120"/>
      <c r="C123" s="269"/>
      <c r="D123" s="269"/>
      <c r="E123" s="269"/>
      <c r="F123" s="268" t="s">
        <v>720</v>
      </c>
      <c r="G123" s="120"/>
      <c r="H123" s="120"/>
      <c r="I123" s="294" t="s">
        <v>1045</v>
      </c>
      <c r="J123" s="334" t="e">
        <f>'5.3 nutrient amount'!J123/'5.1 Crops and Forage'!J123</f>
        <v>#DIV/0!</v>
      </c>
      <c r="K123" s="334" t="e">
        <f>'5.3 nutrient amount'!K123/'5.1 Crops and Forage'!K123</f>
        <v>#DIV/0!</v>
      </c>
      <c r="L123" s="334" t="e">
        <f>'5.3 nutrient amount'!L123/'5.1 Crops and Forage'!L123</f>
        <v>#DIV/0!</v>
      </c>
      <c r="M123" s="334" t="e">
        <f>'5.3 nutrient amount'!M123/'5.1 Crops and Forage'!M123</f>
        <v>#DIV/0!</v>
      </c>
      <c r="N123" s="334" t="e">
        <f>'5.3 nutrient amount'!N123/'5.1 Crops and Forage'!N123</f>
        <v>#DIV/0!</v>
      </c>
      <c r="O123" s="516">
        <v>7.667395675146607</v>
      </c>
      <c r="P123" s="516">
        <v>7.5027394548243196</v>
      </c>
      <c r="Q123" s="516">
        <v>7.5091758843457344</v>
      </c>
      <c r="R123" s="516">
        <v>7.4096841283557477</v>
      </c>
      <c r="S123" s="516">
        <v>7.4179561972553039</v>
      </c>
      <c r="T123" s="516">
        <v>7.3492508088447916</v>
      </c>
      <c r="U123" s="516">
        <v>7.1604592878019684</v>
      </c>
      <c r="V123" s="516">
        <v>7.2315119159349699</v>
      </c>
      <c r="W123" s="516">
        <v>7.3264742708294293</v>
      </c>
      <c r="X123" s="516">
        <v>7.4119261600796706</v>
      </c>
      <c r="Y123" s="516">
        <v>7.4083036458214906</v>
      </c>
      <c r="Z123" s="516">
        <v>7.3560745125182274</v>
      </c>
      <c r="AA123" s="516">
        <v>7.2128047204984416</v>
      </c>
      <c r="AB123" s="516">
        <v>7.228161376987881</v>
      </c>
      <c r="AC123" s="516">
        <v>7.2083140420625123</v>
      </c>
      <c r="AD123" s="516">
        <v>7.2325974453021704</v>
      </c>
      <c r="AE123" s="516">
        <v>7.0885243093263046</v>
      </c>
      <c r="AF123" s="516">
        <v>7.0906642742471337</v>
      </c>
      <c r="AG123" s="516">
        <v>7.1448850170073648</v>
      </c>
      <c r="AH123" s="516">
        <v>7.0260993090577619</v>
      </c>
      <c r="AI123" s="516">
        <v>7.0541897476372695</v>
      </c>
      <c r="AJ123" s="516">
        <v>7.0601663922020634</v>
      </c>
      <c r="AK123" s="516">
        <v>7.0901740262987571</v>
      </c>
      <c r="AL123" s="516">
        <v>7.0169127094200103</v>
      </c>
      <c r="AM123" s="516">
        <v>7.1139578538786683</v>
      </c>
      <c r="AN123" s="516">
        <v>7.036432206536074</v>
      </c>
      <c r="AO123" s="516">
        <v>7.0964622698943769</v>
      </c>
      <c r="AP123" s="516">
        <v>6.9629911822737816</v>
      </c>
      <c r="AQ123" s="516">
        <v>7.0170097879657236</v>
      </c>
      <c r="AR123" s="516">
        <v>7.0415443086720098</v>
      </c>
      <c r="AS123" s="516">
        <v>7.0363810213708291</v>
      </c>
      <c r="AT123" s="516">
        <v>6.9868444793051276</v>
      </c>
    </row>
    <row r="124" spans="1:46" x14ac:dyDescent="0.25">
      <c r="A124" s="265" t="s">
        <v>721</v>
      </c>
      <c r="B124" s="120"/>
      <c r="C124" s="269"/>
      <c r="D124" s="269"/>
      <c r="E124" s="269"/>
      <c r="F124" s="265" t="s">
        <v>722</v>
      </c>
      <c r="G124" s="120"/>
      <c r="H124" s="120"/>
      <c r="I124" s="294" t="s">
        <v>1046</v>
      </c>
      <c r="J124" s="334" t="e">
        <f>'5.3 nutrient amount'!J124/'5.1 Crops and Forage'!J124</f>
        <v>#DIV/0!</v>
      </c>
      <c r="K124" s="334" t="e">
        <f>'5.3 nutrient amount'!K124/'5.1 Crops and Forage'!K124</f>
        <v>#DIV/0!</v>
      </c>
      <c r="L124" s="334" t="e">
        <f>'5.3 nutrient amount'!L124/'5.1 Crops and Forage'!L124</f>
        <v>#DIV/0!</v>
      </c>
      <c r="M124" s="334" t="e">
        <f>'5.3 nutrient amount'!M124/'5.1 Crops and Forage'!M124</f>
        <v>#DIV/0!</v>
      </c>
      <c r="N124" s="334" t="e">
        <f>'5.3 nutrient amount'!N124/'5.1 Crops and Forage'!N124</f>
        <v>#DIV/0!</v>
      </c>
      <c r="O124" s="516">
        <v>3.0752464780119828</v>
      </c>
      <c r="P124" s="516">
        <v>3.0792045396320713</v>
      </c>
      <c r="Q124" s="516">
        <v>3.0692801826474452</v>
      </c>
      <c r="R124" s="516">
        <v>3.1113395157314438</v>
      </c>
      <c r="S124" s="516">
        <v>3.06279909268657</v>
      </c>
      <c r="T124" s="516">
        <v>3.0772749133272908</v>
      </c>
      <c r="U124" s="516">
        <v>3.0539334975476362</v>
      </c>
      <c r="V124" s="516">
        <v>3.0289656707057437</v>
      </c>
      <c r="W124" s="516">
        <v>3.0201135452430141</v>
      </c>
      <c r="X124" s="516">
        <v>3.0048544484178876</v>
      </c>
      <c r="Y124" s="516">
        <v>2.9984428700296246</v>
      </c>
      <c r="Z124" s="516">
        <v>2.9905571241006705</v>
      </c>
      <c r="AA124" s="516">
        <v>2.9931114897720499</v>
      </c>
      <c r="AB124" s="516">
        <v>2.9936638709367513</v>
      </c>
      <c r="AC124" s="516">
        <v>2.9930264120082697</v>
      </c>
      <c r="AD124" s="516">
        <v>2.9864598582080712</v>
      </c>
      <c r="AE124" s="516">
        <v>2.9714667089002469</v>
      </c>
      <c r="AF124" s="516">
        <v>2.9691021890969806</v>
      </c>
      <c r="AG124" s="516">
        <v>2.9683916210533092</v>
      </c>
      <c r="AH124" s="516">
        <v>2.9704001565118663</v>
      </c>
      <c r="AI124" s="516">
        <v>2.9714071635350594</v>
      </c>
      <c r="AJ124" s="516">
        <v>2.9667196666524842</v>
      </c>
      <c r="AK124" s="516">
        <v>2.9757603157334502</v>
      </c>
      <c r="AL124" s="516">
        <v>2.9667718930962526</v>
      </c>
      <c r="AM124" s="516">
        <v>2.9672726078401852</v>
      </c>
      <c r="AN124" s="516">
        <v>2.9741502939534197</v>
      </c>
      <c r="AO124" s="516">
        <v>2.9659146993185672</v>
      </c>
      <c r="AP124" s="516">
        <v>2.9661917862047864</v>
      </c>
      <c r="AQ124" s="516">
        <v>2.9678795583714921</v>
      </c>
      <c r="AR124" s="516">
        <v>2.9631027936288699</v>
      </c>
      <c r="AS124" s="516">
        <v>2.9645174130672243</v>
      </c>
      <c r="AT124" s="516">
        <v>2.9603919276425104</v>
      </c>
    </row>
    <row r="125" spans="1:46" x14ac:dyDescent="0.25">
      <c r="A125" s="275" t="s">
        <v>1100</v>
      </c>
      <c r="B125" s="120"/>
      <c r="C125" s="269"/>
      <c r="D125" s="269"/>
      <c r="E125" s="269"/>
      <c r="F125" s="265" t="s">
        <v>110</v>
      </c>
      <c r="G125" s="120"/>
      <c r="H125" s="120"/>
      <c r="I125" s="292" t="s">
        <v>80</v>
      </c>
      <c r="J125" s="334" t="e">
        <f>'5.3 nutrient amount'!J125/'5.1 Crops and Forage'!J125</f>
        <v>#DIV/0!</v>
      </c>
      <c r="K125" s="334" t="e">
        <f>'5.3 nutrient amount'!K125/'5.1 Crops and Forage'!K125</f>
        <v>#DIV/0!</v>
      </c>
      <c r="L125" s="334" t="e">
        <f>'5.3 nutrient amount'!L125/'5.1 Crops and Forage'!L125</f>
        <v>#DIV/0!</v>
      </c>
      <c r="M125" s="334" t="e">
        <f>'5.3 nutrient amount'!M125/'5.1 Crops and Forage'!M125</f>
        <v>#DIV/0!</v>
      </c>
      <c r="N125" s="334" t="e">
        <f>'5.3 nutrient amount'!N125/'5.1 Crops and Forage'!N125</f>
        <v>#DIV/0!</v>
      </c>
      <c r="O125" s="516">
        <v>3.8389419307890753</v>
      </c>
      <c r="P125" s="516">
        <v>3.8135471126498697</v>
      </c>
      <c r="Q125" s="516">
        <v>3.8547477388059015</v>
      </c>
      <c r="R125" s="516">
        <v>3.7883360554848822</v>
      </c>
      <c r="S125" s="516">
        <v>3.7504977256011038</v>
      </c>
      <c r="T125" s="516">
        <v>3.707625881850384</v>
      </c>
      <c r="U125" s="516">
        <v>3.9029141302224764</v>
      </c>
      <c r="V125" s="516">
        <v>3.6804522837311526</v>
      </c>
      <c r="W125" s="516">
        <v>3.4699389958695166</v>
      </c>
      <c r="X125" s="516">
        <v>3.5672826017435608</v>
      </c>
      <c r="Y125" s="516">
        <v>3.5019237160543963</v>
      </c>
      <c r="Z125" s="516"/>
      <c r="AA125" s="516">
        <v>3.4314098173339929</v>
      </c>
      <c r="AB125" s="516">
        <v>3.4288128764067292</v>
      </c>
      <c r="AC125" s="516">
        <v>3.4361179484950384</v>
      </c>
      <c r="AD125" s="516">
        <v>3.3670107483025129</v>
      </c>
      <c r="AE125" s="516">
        <v>3.2495138359652134</v>
      </c>
      <c r="AF125" s="516">
        <v>3.1942835793710547</v>
      </c>
      <c r="AG125" s="516">
        <v>3.2233344176627359</v>
      </c>
      <c r="AH125" s="516">
        <v>3.187323264068076</v>
      </c>
      <c r="AI125" s="516">
        <v>3.1958266832177449</v>
      </c>
      <c r="AJ125" s="516">
        <v>3.3780974064386555</v>
      </c>
      <c r="AK125" s="516">
        <v>3.2141658052886668</v>
      </c>
      <c r="AL125" s="516">
        <v>3.2897448589355225</v>
      </c>
      <c r="AM125" s="516">
        <v>3.2765560300695462</v>
      </c>
      <c r="AN125" s="516">
        <v>3.2863867110933418</v>
      </c>
      <c r="AO125" s="516">
        <v>3.322163837648334</v>
      </c>
      <c r="AP125" s="516">
        <v>3.2693049927583262</v>
      </c>
      <c r="AQ125" s="516">
        <v>3.2819209982167505</v>
      </c>
      <c r="AR125" s="516">
        <v>3.2666256867542685</v>
      </c>
      <c r="AS125" s="516">
        <v>3.2363653266905867</v>
      </c>
      <c r="AT125" s="516">
        <v>3.3706351204479787</v>
      </c>
    </row>
    <row r="126" spans="1:46" x14ac:dyDescent="0.25">
      <c r="A126" s="265" t="s">
        <v>723</v>
      </c>
      <c r="B126" s="120"/>
      <c r="C126" s="269"/>
      <c r="D126" s="269"/>
      <c r="E126" s="269"/>
      <c r="F126" s="265" t="s">
        <v>724</v>
      </c>
      <c r="G126" s="120"/>
      <c r="H126" s="120"/>
      <c r="I126" s="294" t="s">
        <v>1047</v>
      </c>
      <c r="J126" s="336"/>
      <c r="K126" s="336"/>
      <c r="L126" s="336"/>
      <c r="M126" s="336"/>
      <c r="N126" s="336"/>
      <c r="O126" s="336"/>
      <c r="P126" s="336"/>
      <c r="Q126" s="336"/>
      <c r="R126" s="336"/>
      <c r="S126" s="336"/>
      <c r="T126" s="336"/>
      <c r="U126" s="336"/>
      <c r="V126" s="336"/>
      <c r="W126" s="336"/>
      <c r="X126" s="336"/>
      <c r="Y126" s="336"/>
      <c r="Z126" s="336"/>
      <c r="AA126" s="336"/>
      <c r="AB126" s="336"/>
      <c r="AC126" s="336"/>
      <c r="AD126" s="336"/>
      <c r="AE126" s="336"/>
      <c r="AF126" s="336"/>
      <c r="AG126" s="336"/>
      <c r="AH126" s="336"/>
      <c r="AI126" s="336"/>
      <c r="AJ126" s="336"/>
      <c r="AK126" s="336"/>
      <c r="AL126" s="336"/>
      <c r="AM126" s="336"/>
      <c r="AN126" s="336"/>
      <c r="AO126" s="336"/>
      <c r="AP126" s="336"/>
      <c r="AQ126" s="336"/>
      <c r="AR126" s="336"/>
      <c r="AS126" s="336"/>
      <c r="AT126" s="336"/>
    </row>
    <row r="127" spans="1:46" x14ac:dyDescent="0.25">
      <c r="A127" s="265" t="s">
        <v>725</v>
      </c>
      <c r="B127" s="120"/>
      <c r="C127" s="269"/>
      <c r="D127" s="269"/>
      <c r="E127" s="269"/>
      <c r="F127" s="265" t="s">
        <v>726</v>
      </c>
      <c r="G127" s="120"/>
      <c r="H127" s="120"/>
      <c r="I127" s="294" t="s">
        <v>81</v>
      </c>
      <c r="J127" s="334" t="e">
        <f>'5.3 nutrient amount'!J127/'5.1 Crops and Forage'!J127</f>
        <v>#DIV/0!</v>
      </c>
      <c r="K127" s="334" t="e">
        <f>'5.3 nutrient amount'!K127/'5.1 Crops and Forage'!K127</f>
        <v>#DIV/0!</v>
      </c>
      <c r="L127" s="334" t="e">
        <f>'5.3 nutrient amount'!L127/'5.1 Crops and Forage'!L127</f>
        <v>#DIV/0!</v>
      </c>
      <c r="M127" s="334" t="e">
        <f>'5.3 nutrient amount'!M127/'5.1 Crops and Forage'!M127</f>
        <v>#DIV/0!</v>
      </c>
      <c r="N127" s="334" t="e">
        <f>'5.3 nutrient amount'!N127/'5.1 Crops and Forage'!N127</f>
        <v>#DIV/0!</v>
      </c>
      <c r="O127" s="516">
        <v>5.4258057490074547</v>
      </c>
      <c r="P127" s="516">
        <v>5.4790208858703577</v>
      </c>
      <c r="Q127" s="516">
        <v>5.5279048177744921</v>
      </c>
      <c r="R127" s="516">
        <v>5.4662868140328964</v>
      </c>
      <c r="S127" s="516">
        <v>5.4803179444334065</v>
      </c>
      <c r="T127" s="516">
        <v>5.5118030478458628</v>
      </c>
      <c r="U127" s="516"/>
      <c r="V127" s="516">
        <v>5.3062131416343155</v>
      </c>
      <c r="W127" s="516">
        <v>5.3242438696302807</v>
      </c>
      <c r="X127" s="516">
        <v>5.2993212962231873</v>
      </c>
      <c r="Y127" s="516">
        <v>5.2230985158915688</v>
      </c>
      <c r="Z127" s="516"/>
      <c r="AA127" s="516">
        <v>5.2279196436621644</v>
      </c>
      <c r="AB127" s="516">
        <v>5.128704178119408</v>
      </c>
      <c r="AC127" s="516">
        <v>5.1608389825331384</v>
      </c>
      <c r="AD127" s="516">
        <v>5.2220580928392284</v>
      </c>
      <c r="AE127" s="516">
        <v>5.1580029372328449</v>
      </c>
      <c r="AF127" s="516">
        <v>5.1254399020933397</v>
      </c>
      <c r="AG127" s="516">
        <v>4.9693423446520795</v>
      </c>
      <c r="AH127" s="516">
        <v>4.9626697750107764</v>
      </c>
      <c r="AI127" s="516">
        <v>5.2012333876087338</v>
      </c>
      <c r="AJ127" s="516">
        <v>4.9769129082121681</v>
      </c>
      <c r="AK127" s="516">
        <v>4.9797964580305809</v>
      </c>
      <c r="AL127" s="516">
        <v>4.9544499677358607</v>
      </c>
      <c r="AM127" s="516">
        <v>4.9834678561795629</v>
      </c>
      <c r="AN127" s="516">
        <v>4.9808297450278847</v>
      </c>
      <c r="AO127" s="516">
        <v>4.9383016670118041</v>
      </c>
      <c r="AP127" s="516">
        <v>4.9802886077512429</v>
      </c>
      <c r="AQ127" s="516">
        <v>4.9790069800219721</v>
      </c>
      <c r="AR127" s="516">
        <v>4.9803578573222635</v>
      </c>
      <c r="AS127" s="516">
        <v>5.0152376285640461</v>
      </c>
      <c r="AT127" s="516">
        <v>5.006175160513239</v>
      </c>
    </row>
    <row r="128" spans="1:46" x14ac:dyDescent="0.25">
      <c r="A128" s="265" t="s">
        <v>727</v>
      </c>
      <c r="B128" s="120"/>
      <c r="C128" s="269"/>
      <c r="D128" s="269"/>
      <c r="E128" s="269"/>
      <c r="F128" s="265" t="s">
        <v>728</v>
      </c>
      <c r="G128" s="120"/>
      <c r="H128" s="120"/>
      <c r="I128" s="294" t="s">
        <v>1048</v>
      </c>
      <c r="J128" s="336"/>
      <c r="K128" s="336"/>
      <c r="L128" s="336"/>
      <c r="M128" s="336"/>
      <c r="N128" s="336"/>
      <c r="O128" s="336"/>
      <c r="P128" s="336"/>
      <c r="Q128" s="336"/>
      <c r="R128" s="336"/>
      <c r="S128" s="336"/>
      <c r="T128" s="336"/>
      <c r="U128" s="336"/>
      <c r="V128" s="336"/>
      <c r="W128" s="336"/>
      <c r="X128" s="336"/>
      <c r="Y128" s="336"/>
      <c r="Z128" s="336"/>
      <c r="AA128" s="336"/>
      <c r="AB128" s="336"/>
      <c r="AC128" s="336"/>
      <c r="AD128" s="336"/>
      <c r="AE128" s="336"/>
      <c r="AF128" s="336"/>
      <c r="AG128" s="336"/>
      <c r="AH128" s="336"/>
      <c r="AI128" s="336"/>
      <c r="AJ128" s="336"/>
      <c r="AK128" s="336"/>
      <c r="AL128" s="336"/>
      <c r="AM128" s="336"/>
      <c r="AN128" s="336"/>
      <c r="AO128" s="336"/>
      <c r="AP128" s="336"/>
      <c r="AQ128" s="336"/>
      <c r="AR128" s="336"/>
      <c r="AS128" s="336"/>
      <c r="AT128" s="336"/>
    </row>
    <row r="129" spans="1:46" x14ac:dyDescent="0.25">
      <c r="A129" s="265" t="s">
        <v>729</v>
      </c>
      <c r="B129" s="120"/>
      <c r="C129" s="269"/>
      <c r="D129" s="269"/>
      <c r="E129" s="269"/>
      <c r="F129" s="265" t="s">
        <v>730</v>
      </c>
      <c r="G129" s="120"/>
      <c r="H129" s="120"/>
      <c r="I129" s="294" t="s">
        <v>1049</v>
      </c>
      <c r="J129" s="336"/>
      <c r="K129" s="336"/>
      <c r="L129" s="336"/>
      <c r="M129" s="336"/>
      <c r="N129" s="336"/>
      <c r="O129" s="336"/>
      <c r="P129" s="336"/>
      <c r="Q129" s="336"/>
      <c r="R129" s="336"/>
      <c r="S129" s="336"/>
      <c r="T129" s="336"/>
      <c r="U129" s="336"/>
      <c r="V129" s="336"/>
      <c r="W129" s="336"/>
      <c r="X129" s="336"/>
      <c r="Y129" s="336"/>
      <c r="Z129" s="336"/>
      <c r="AA129" s="336"/>
      <c r="AB129" s="336"/>
      <c r="AC129" s="336"/>
      <c r="AD129" s="336"/>
      <c r="AE129" s="336"/>
      <c r="AF129" s="336"/>
      <c r="AG129" s="336"/>
      <c r="AH129" s="336"/>
      <c r="AI129" s="336"/>
      <c r="AJ129" s="336"/>
      <c r="AK129" s="336"/>
      <c r="AL129" s="336"/>
      <c r="AM129" s="336"/>
      <c r="AN129" s="336"/>
      <c r="AO129" s="336"/>
      <c r="AP129" s="336"/>
      <c r="AQ129" s="336"/>
      <c r="AR129" s="336"/>
      <c r="AS129" s="336"/>
      <c r="AT129" s="336"/>
    </row>
    <row r="130" spans="1:46" x14ac:dyDescent="0.25">
      <c r="A130" s="265" t="s">
        <v>731</v>
      </c>
      <c r="B130" s="120"/>
      <c r="C130" s="269"/>
      <c r="D130" s="269"/>
      <c r="E130" s="269"/>
      <c r="F130" s="265" t="s">
        <v>732</v>
      </c>
      <c r="G130" s="120"/>
      <c r="H130" s="120"/>
      <c r="I130" s="294" t="s">
        <v>1050</v>
      </c>
      <c r="J130" s="334" t="e">
        <f>'5.3 nutrient amount'!J130/'5.1 Crops and Forage'!J130</f>
        <v>#DIV/0!</v>
      </c>
      <c r="K130" s="334" t="e">
        <f>'5.3 nutrient amount'!K130/'5.1 Crops and Forage'!K130</f>
        <v>#DIV/0!</v>
      </c>
      <c r="L130" s="334" t="e">
        <f>'5.3 nutrient amount'!L130/'5.1 Crops and Forage'!L130</f>
        <v>#DIV/0!</v>
      </c>
      <c r="M130" s="334" t="e">
        <f>'5.3 nutrient amount'!M130/'5.1 Crops and Forage'!M130</f>
        <v>#DIV/0!</v>
      </c>
      <c r="N130" s="334" t="e">
        <f>'5.3 nutrient amount'!N130/'5.1 Crops and Forage'!N130</f>
        <v>#DIV/0!</v>
      </c>
      <c r="O130" s="516">
        <v>5.960953675709705</v>
      </c>
      <c r="P130" s="516">
        <v>5.9762209497225172</v>
      </c>
      <c r="Q130" s="516">
        <v>6.033919432224133</v>
      </c>
      <c r="R130" s="516">
        <v>5.8834444898054938</v>
      </c>
      <c r="S130" s="516">
        <v>5.845045980290438</v>
      </c>
      <c r="T130" s="516">
        <v>6.0516683232041455</v>
      </c>
      <c r="U130" s="516">
        <v>5.7123325665116855</v>
      </c>
      <c r="V130" s="516">
        <v>5.8453075445767011</v>
      </c>
      <c r="W130" s="516">
        <v>5.7511831794261017</v>
      </c>
      <c r="X130" s="516">
        <v>5.691256907563961</v>
      </c>
      <c r="Y130" s="516">
        <v>5.7288607697702911</v>
      </c>
      <c r="Z130" s="516"/>
      <c r="AA130" s="516">
        <v>5.8907879827875274</v>
      </c>
      <c r="AB130" s="516">
        <v>5.8213464102671209</v>
      </c>
      <c r="AC130" s="516">
        <v>5.7525333307746882</v>
      </c>
      <c r="AD130" s="516">
        <v>5.7354174178196899</v>
      </c>
      <c r="AE130" s="516">
        <v>5.7069186609733666</v>
      </c>
      <c r="AF130" s="516">
        <v>5.6715746517097863</v>
      </c>
      <c r="AG130" s="516">
        <v>5.530061410996578</v>
      </c>
      <c r="AH130" s="516">
        <v>5.6789780236488996</v>
      </c>
      <c r="AI130" s="516">
        <v>5.4942934920035009</v>
      </c>
      <c r="AJ130" s="516">
        <v>5.805075552053343</v>
      </c>
      <c r="AK130" s="516">
        <v>5.9327779056511547</v>
      </c>
      <c r="AL130" s="516">
        <v>5.838231254814116</v>
      </c>
      <c r="AM130" s="516">
        <v>5.5476905780127312</v>
      </c>
      <c r="AN130" s="516">
        <v>5.6231546876191834</v>
      </c>
      <c r="AO130" s="516">
        <v>5.8989109964745987</v>
      </c>
      <c r="AP130" s="516">
        <v>5.4440966933035551</v>
      </c>
      <c r="AQ130" s="516">
        <v>5.652859421137677</v>
      </c>
      <c r="AR130" s="516">
        <v>5.5130227030978842</v>
      </c>
      <c r="AS130" s="516">
        <v>5.9592613736369691</v>
      </c>
      <c r="AT130" s="516">
        <v>5.6622419520310059</v>
      </c>
    </row>
    <row r="131" spans="1:46" x14ac:dyDescent="0.25">
      <c r="A131" s="265" t="s">
        <v>733</v>
      </c>
      <c r="B131" s="120"/>
      <c r="C131" s="269"/>
      <c r="D131" s="269"/>
      <c r="E131" s="269"/>
      <c r="F131" s="265" t="s">
        <v>734</v>
      </c>
      <c r="G131" s="120"/>
      <c r="H131" s="120"/>
      <c r="I131" s="294" t="s">
        <v>1051</v>
      </c>
      <c r="J131" s="343"/>
      <c r="K131" s="343"/>
      <c r="L131" s="343"/>
      <c r="M131" s="343"/>
      <c r="N131" s="343"/>
      <c r="O131" s="335"/>
      <c r="P131" s="335"/>
      <c r="Q131" s="335"/>
      <c r="R131" s="335"/>
      <c r="S131" s="335"/>
      <c r="T131" s="335"/>
      <c r="U131" s="335"/>
      <c r="V131" s="335"/>
      <c r="W131" s="335"/>
      <c r="X131" s="335"/>
      <c r="Y131" s="335"/>
      <c r="Z131" s="335"/>
      <c r="AA131" s="335"/>
      <c r="AB131" s="335"/>
      <c r="AC131" s="335"/>
      <c r="AD131" s="335"/>
      <c r="AE131" s="335"/>
      <c r="AF131" s="335"/>
      <c r="AG131" s="335"/>
      <c r="AH131" s="335"/>
      <c r="AI131" s="335"/>
      <c r="AJ131" s="335"/>
      <c r="AK131" s="335"/>
      <c r="AL131" s="335"/>
      <c r="AM131" s="335"/>
      <c r="AN131" s="335"/>
      <c r="AO131" s="335"/>
      <c r="AP131" s="335"/>
      <c r="AQ131" s="335"/>
      <c r="AR131" s="335"/>
      <c r="AS131" s="335"/>
      <c r="AT131" s="335"/>
    </row>
    <row r="132" spans="1:46" x14ac:dyDescent="0.25">
      <c r="A132" s="269" t="s">
        <v>456</v>
      </c>
      <c r="B132" s="269"/>
      <c r="C132" s="269"/>
      <c r="D132" s="269"/>
      <c r="E132" s="269" t="s">
        <v>193</v>
      </c>
      <c r="F132" s="268"/>
      <c r="G132" s="120"/>
      <c r="H132" s="120"/>
      <c r="I132" s="294" t="s">
        <v>1052</v>
      </c>
      <c r="J132" s="336"/>
      <c r="K132" s="336"/>
      <c r="L132" s="336"/>
      <c r="M132" s="336"/>
      <c r="N132" s="336"/>
      <c r="O132" s="336"/>
      <c r="P132" s="336"/>
      <c r="Q132" s="336"/>
      <c r="R132" s="336"/>
      <c r="S132" s="336"/>
      <c r="T132" s="336"/>
      <c r="U132" s="336"/>
      <c r="V132" s="336"/>
      <c r="W132" s="336"/>
      <c r="X132" s="336"/>
      <c r="Y132" s="336"/>
      <c r="Z132" s="336"/>
      <c r="AA132" s="336"/>
      <c r="AB132" s="336"/>
      <c r="AC132" s="336"/>
      <c r="AD132" s="336"/>
      <c r="AE132" s="336"/>
      <c r="AF132" s="336"/>
      <c r="AG132" s="336"/>
      <c r="AH132" s="336"/>
      <c r="AI132" s="336"/>
      <c r="AJ132" s="336"/>
      <c r="AK132" s="336"/>
      <c r="AL132" s="336"/>
      <c r="AM132" s="336"/>
      <c r="AN132" s="336"/>
      <c r="AO132" s="336"/>
      <c r="AP132" s="336"/>
      <c r="AQ132" s="336"/>
      <c r="AR132" s="336"/>
      <c r="AS132" s="336"/>
      <c r="AT132" s="336"/>
    </row>
    <row r="133" spans="1:46" x14ac:dyDescent="0.25">
      <c r="A133" s="269" t="s">
        <v>457</v>
      </c>
      <c r="B133" s="269"/>
      <c r="C133" s="269"/>
      <c r="D133" s="269"/>
      <c r="E133" s="269"/>
      <c r="F133" s="268" t="s">
        <v>107</v>
      </c>
      <c r="G133" s="120"/>
      <c r="H133" s="120"/>
      <c r="I133" s="294" t="s">
        <v>1053</v>
      </c>
      <c r="J133" s="334" t="e">
        <f>'5.3 nutrient amount'!J133/'5.1 Crops and Forage'!J133</f>
        <v>#DIV/0!</v>
      </c>
      <c r="K133" s="334" t="e">
        <f>'5.3 nutrient amount'!K133/'5.1 Crops and Forage'!K133</f>
        <v>#DIV/0!</v>
      </c>
      <c r="L133" s="334" t="e">
        <f>'5.3 nutrient amount'!L133/'5.1 Crops and Forage'!L133</f>
        <v>#DIV/0!</v>
      </c>
      <c r="M133" s="334" t="e">
        <f>'5.3 nutrient amount'!M133/'5.1 Crops and Forage'!M133</f>
        <v>#DIV/0!</v>
      </c>
      <c r="N133" s="334" t="e">
        <f>'5.3 nutrient amount'!N133/'5.1 Crops and Forage'!N133</f>
        <v>#DIV/0!</v>
      </c>
      <c r="O133" s="516">
        <v>5.8554644999201733</v>
      </c>
      <c r="P133" s="516">
        <v>5.7876097961940207</v>
      </c>
      <c r="Q133" s="516">
        <v>6.0017029091001568</v>
      </c>
      <c r="R133" s="516">
        <v>5.8976911727250219</v>
      </c>
      <c r="S133" s="516">
        <v>5.8436756448260354</v>
      </c>
      <c r="T133" s="516">
        <v>5.808529582540034</v>
      </c>
      <c r="U133" s="516">
        <v>5.5930199443093072</v>
      </c>
      <c r="V133" s="516">
        <v>5.5097531452970401</v>
      </c>
      <c r="W133" s="516">
        <v>5.6263285521254778</v>
      </c>
      <c r="X133" s="516">
        <v>5.7719631536329246</v>
      </c>
      <c r="Y133" s="516">
        <v>5.5819064023123133</v>
      </c>
      <c r="Z133" s="516">
        <v>5.451435364344233</v>
      </c>
      <c r="AA133" s="516">
        <v>5.5216358651236845</v>
      </c>
      <c r="AB133" s="516">
        <v>5.4506140248912462</v>
      </c>
      <c r="AC133" s="516">
        <v>5.4524161382339065</v>
      </c>
      <c r="AD133" s="516">
        <v>5.6332575022642022</v>
      </c>
      <c r="AE133" s="516">
        <v>5.482067795563168</v>
      </c>
      <c r="AF133" s="516">
        <v>5.6648721654881165</v>
      </c>
      <c r="AG133" s="516">
        <v>5.4864046849535431</v>
      </c>
      <c r="AH133" s="516">
        <v>5.4860940064071437</v>
      </c>
      <c r="AI133" s="516">
        <v>5.6671817522934047</v>
      </c>
      <c r="AJ133" s="516">
        <v>5.4953796599957077</v>
      </c>
      <c r="AK133" s="516">
        <v>5.5056118223729715</v>
      </c>
      <c r="AL133" s="516">
        <v>5.4398421097343954</v>
      </c>
      <c r="AM133" s="516">
        <v>5.4669855111862482</v>
      </c>
      <c r="AN133" s="516">
        <v>5.7638020939010799</v>
      </c>
      <c r="AO133" s="516">
        <v>5.4257785283871094</v>
      </c>
      <c r="AP133" s="516">
        <v>5.4487252205150982</v>
      </c>
      <c r="AQ133" s="516">
        <v>5.4340796941329774</v>
      </c>
      <c r="AR133" s="516">
        <v>5.4183228742998439</v>
      </c>
      <c r="AS133" s="516">
        <v>5.4246589391402429</v>
      </c>
      <c r="AT133" s="516">
        <v>5.4456855534510833</v>
      </c>
    </row>
    <row r="134" spans="1:46" x14ac:dyDescent="0.25">
      <c r="A134" s="269" t="s">
        <v>458</v>
      </c>
      <c r="B134" s="269"/>
      <c r="C134" s="269"/>
      <c r="D134" s="269"/>
      <c r="E134" s="269"/>
      <c r="F134" s="268" t="s">
        <v>108</v>
      </c>
      <c r="G134" s="120"/>
      <c r="H134" s="120"/>
      <c r="I134" s="294" t="s">
        <v>1054</v>
      </c>
      <c r="J134" s="334" t="e">
        <f>'5.3 nutrient amount'!J134/'5.1 Crops and Forage'!J134</f>
        <v>#DIV/0!</v>
      </c>
      <c r="K134" s="334" t="e">
        <f>'5.3 nutrient amount'!K134/'5.1 Crops and Forage'!K134</f>
        <v>#DIV/0!</v>
      </c>
      <c r="L134" s="334" t="e">
        <f>'5.3 nutrient amount'!L134/'5.1 Crops and Forage'!L134</f>
        <v>#DIV/0!</v>
      </c>
      <c r="M134" s="334" t="e">
        <f>'5.3 nutrient amount'!M134/'5.1 Crops and Forage'!M134</f>
        <v>#DIV/0!</v>
      </c>
      <c r="N134" s="334" t="e">
        <f>'5.3 nutrient amount'!N134/'5.1 Crops and Forage'!N134</f>
        <v>#DIV/0!</v>
      </c>
      <c r="O134" s="516">
        <v>4.6276142218580425</v>
      </c>
      <c r="P134" s="516">
        <v>4.6472805949164693</v>
      </c>
      <c r="Q134" s="516">
        <v>4.642106051559808</v>
      </c>
      <c r="R134" s="516">
        <v>4.6510052902083459</v>
      </c>
      <c r="S134" s="516">
        <v>4.643677413721365</v>
      </c>
      <c r="T134" s="516">
        <v>4.6037036822382325</v>
      </c>
      <c r="U134" s="516">
        <v>4.5305004126538568</v>
      </c>
      <c r="V134" s="516">
        <v>4.530389505660616</v>
      </c>
      <c r="W134" s="516">
        <v>4.4216430543260605</v>
      </c>
      <c r="X134" s="516">
        <v>4.4017761103551436</v>
      </c>
      <c r="Y134" s="516">
        <v>4.4186608346771878</v>
      </c>
      <c r="Z134" s="516">
        <v>4.4112856700913641</v>
      </c>
      <c r="AA134" s="516">
        <v>4.4090603091199316</v>
      </c>
      <c r="AB134" s="516">
        <v>4.361514501127048</v>
      </c>
      <c r="AC134" s="516">
        <v>4.4535112512039685</v>
      </c>
      <c r="AD134" s="516">
        <v>4.3880221492541338</v>
      </c>
      <c r="AE134" s="516">
        <v>4.3645514888422987</v>
      </c>
      <c r="AF134" s="516">
        <v>4.360227677883417</v>
      </c>
      <c r="AG134" s="516">
        <v>4.3653853063366554</v>
      </c>
      <c r="AH134" s="516">
        <v>4.3386206814822081</v>
      </c>
      <c r="AI134" s="516">
        <v>4.336682459679559</v>
      </c>
      <c r="AJ134" s="516">
        <v>4.2962736870566305</v>
      </c>
      <c r="AK134" s="516">
        <v>4.2834462138389116</v>
      </c>
      <c r="AL134" s="516">
        <v>4.2722189240275039</v>
      </c>
      <c r="AM134" s="516">
        <v>4.2494456892485299</v>
      </c>
      <c r="AN134" s="516">
        <v>4.2385876096635879</v>
      </c>
      <c r="AO134" s="516">
        <v>4.2421141157655047</v>
      </c>
      <c r="AP134" s="516">
        <v>4.2480158898457487</v>
      </c>
      <c r="AQ134" s="516">
        <v>4.2624252949456389</v>
      </c>
      <c r="AR134" s="516">
        <v>4.2637816667495985</v>
      </c>
      <c r="AS134" s="516">
        <v>4.2524120803470193</v>
      </c>
      <c r="AT134" s="516">
        <v>4.2853342438813824</v>
      </c>
    </row>
    <row r="135" spans="1:46" x14ac:dyDescent="0.25">
      <c r="A135" s="273" t="s">
        <v>1101</v>
      </c>
      <c r="B135" s="269"/>
      <c r="C135" s="269"/>
      <c r="D135" s="269"/>
      <c r="E135" s="269"/>
      <c r="F135" s="268" t="s">
        <v>109</v>
      </c>
      <c r="G135" s="120"/>
      <c r="H135" s="120"/>
      <c r="I135" s="292" t="s">
        <v>82</v>
      </c>
      <c r="J135" s="334" t="e">
        <f>'5.3 nutrient amount'!J135/'5.1 Crops and Forage'!J135</f>
        <v>#DIV/0!</v>
      </c>
      <c r="K135" s="334" t="e">
        <f>'5.3 nutrient amount'!K135/'5.1 Crops and Forage'!K135</f>
        <v>#DIV/0!</v>
      </c>
      <c r="L135" s="334" t="e">
        <f>'5.3 nutrient amount'!L135/'5.1 Crops and Forage'!L135</f>
        <v>#DIV/0!</v>
      </c>
      <c r="M135" s="334" t="e">
        <f>'5.3 nutrient amount'!M135/'5.1 Crops and Forage'!M135</f>
        <v>#DIV/0!</v>
      </c>
      <c r="N135" s="334" t="e">
        <f>'5.3 nutrient amount'!N135/'5.1 Crops and Forage'!N135</f>
        <v>#DIV/0!</v>
      </c>
      <c r="O135" s="516">
        <v>8.4667157676520315</v>
      </c>
      <c r="P135" s="516">
        <v>8.4323572868800234</v>
      </c>
      <c r="Q135" s="516">
        <v>8.5789632819841692</v>
      </c>
      <c r="R135" s="516">
        <v>8.7824402312388159</v>
      </c>
      <c r="S135" s="516">
        <v>8.5706470139945274</v>
      </c>
      <c r="T135" s="516">
        <v>8.5886012047883113</v>
      </c>
      <c r="U135" s="516">
        <v>8.5677118950307527</v>
      </c>
      <c r="V135" s="516">
        <v>8.4685052054918515</v>
      </c>
      <c r="W135" s="516">
        <v>8.3775571551091108</v>
      </c>
      <c r="X135" s="516">
        <v>8.3248508710928188</v>
      </c>
      <c r="Y135" s="516">
        <v>8.4306026982251758</v>
      </c>
      <c r="Z135" s="516">
        <v>8.7066685636615855</v>
      </c>
      <c r="AA135" s="516">
        <v>8.425318508392067</v>
      </c>
      <c r="AB135" s="516">
        <v>8.4573589873708261</v>
      </c>
      <c r="AC135" s="516">
        <v>8.6872062258214644</v>
      </c>
      <c r="AD135" s="516">
        <v>8.8642292854213949</v>
      </c>
      <c r="AE135" s="516">
        <v>8.7218785075455365</v>
      </c>
      <c r="AF135" s="516">
        <v>8.7816458052535129</v>
      </c>
      <c r="AG135" s="516">
        <v>8.7246591823897841</v>
      </c>
      <c r="AH135" s="516">
        <v>8.7636810677646828</v>
      </c>
      <c r="AI135" s="516">
        <v>8.2785461972498595</v>
      </c>
      <c r="AJ135" s="516">
        <v>8.372106087768266</v>
      </c>
      <c r="AK135" s="516">
        <v>8.5030908050728957</v>
      </c>
      <c r="AL135" s="516">
        <v>8.4025077032950115</v>
      </c>
      <c r="AM135" s="516">
        <v>8.5441475669802074</v>
      </c>
      <c r="AN135" s="516">
        <v>8.7259323387118197</v>
      </c>
      <c r="AO135" s="516">
        <v>8.2726735168209871</v>
      </c>
      <c r="AP135" s="516">
        <v>8.3229751920568624</v>
      </c>
      <c r="AQ135" s="516">
        <v>8.4743369777534632</v>
      </c>
      <c r="AR135" s="516">
        <v>8.2947948937996632</v>
      </c>
      <c r="AS135" s="516">
        <v>8.3214372858981172</v>
      </c>
      <c r="AT135" s="516">
        <v>8.3051743517272634</v>
      </c>
    </row>
    <row r="136" spans="1:46" x14ac:dyDescent="0.25">
      <c r="A136" s="265" t="s">
        <v>735</v>
      </c>
      <c r="B136" s="120"/>
      <c r="C136" s="269"/>
      <c r="D136" s="269"/>
      <c r="E136" s="269"/>
      <c r="F136" s="265" t="s">
        <v>736</v>
      </c>
      <c r="G136" s="120"/>
      <c r="H136" s="120"/>
      <c r="I136" s="294" t="s">
        <v>1055</v>
      </c>
      <c r="J136" s="336"/>
      <c r="K136" s="336"/>
      <c r="L136" s="336"/>
      <c r="M136" s="336"/>
      <c r="N136" s="336"/>
      <c r="O136" s="336"/>
      <c r="P136" s="336"/>
      <c r="Q136" s="336"/>
      <c r="R136" s="336"/>
      <c r="S136" s="336"/>
      <c r="T136" s="336"/>
      <c r="U136" s="336"/>
      <c r="V136" s="336"/>
      <c r="W136" s="336"/>
      <c r="X136" s="336"/>
      <c r="Y136" s="336"/>
      <c r="Z136" s="336"/>
      <c r="AA136" s="336"/>
      <c r="AB136" s="336"/>
      <c r="AC136" s="336"/>
      <c r="AD136" s="336"/>
      <c r="AE136" s="336"/>
      <c r="AF136" s="336"/>
      <c r="AG136" s="336"/>
      <c r="AH136" s="336"/>
      <c r="AI136" s="336"/>
      <c r="AJ136" s="336"/>
      <c r="AK136" s="336"/>
      <c r="AL136" s="336"/>
      <c r="AM136" s="336"/>
      <c r="AN136" s="336"/>
      <c r="AO136" s="336"/>
      <c r="AP136" s="336"/>
      <c r="AQ136" s="336"/>
      <c r="AR136" s="336"/>
      <c r="AS136" s="336"/>
      <c r="AT136" s="336"/>
    </row>
    <row r="137" spans="1:46" x14ac:dyDescent="0.25">
      <c r="A137" s="265" t="s">
        <v>737</v>
      </c>
      <c r="B137" s="120"/>
      <c r="C137" s="269"/>
      <c r="D137" s="269"/>
      <c r="E137" s="265" t="s">
        <v>738</v>
      </c>
      <c r="F137" s="120"/>
      <c r="G137" s="120"/>
      <c r="H137" s="120"/>
      <c r="I137" s="294" t="s">
        <v>1056</v>
      </c>
      <c r="J137" s="336"/>
      <c r="K137" s="336"/>
      <c r="L137" s="336"/>
      <c r="M137" s="336"/>
      <c r="N137" s="336"/>
      <c r="O137" s="336"/>
      <c r="P137" s="336"/>
      <c r="Q137" s="336"/>
      <c r="R137" s="336"/>
      <c r="S137" s="336"/>
      <c r="T137" s="336"/>
      <c r="U137" s="336"/>
      <c r="V137" s="336"/>
      <c r="W137" s="336"/>
      <c r="X137" s="336"/>
      <c r="Y137" s="336"/>
      <c r="Z137" s="336"/>
      <c r="AA137" s="336"/>
      <c r="AB137" s="336"/>
      <c r="AC137" s="336"/>
      <c r="AD137" s="336"/>
      <c r="AE137" s="336"/>
      <c r="AF137" s="336"/>
      <c r="AG137" s="336"/>
      <c r="AH137" s="336"/>
      <c r="AI137" s="336"/>
      <c r="AJ137" s="336"/>
      <c r="AK137" s="336"/>
      <c r="AL137" s="336"/>
      <c r="AM137" s="336"/>
      <c r="AN137" s="336"/>
      <c r="AO137" s="336"/>
      <c r="AP137" s="336"/>
      <c r="AQ137" s="336"/>
      <c r="AR137" s="336"/>
      <c r="AS137" s="336"/>
      <c r="AT137" s="336"/>
    </row>
    <row r="138" spans="1:46" x14ac:dyDescent="0.25">
      <c r="A138" s="265" t="s">
        <v>739</v>
      </c>
      <c r="B138" s="120"/>
      <c r="C138" s="269"/>
      <c r="D138" s="269"/>
      <c r="E138" s="265" t="s">
        <v>740</v>
      </c>
      <c r="F138" s="120"/>
      <c r="G138" s="120"/>
      <c r="H138" s="120"/>
      <c r="I138" s="294" t="s">
        <v>1057</v>
      </c>
      <c r="J138" s="334" t="e">
        <f>'5.3 nutrient amount'!J138/'5.1 Crops and Forage'!J138</f>
        <v>#DIV/0!</v>
      </c>
      <c r="K138" s="334" t="e">
        <f>'5.3 nutrient amount'!K138/'5.1 Crops and Forage'!K138</f>
        <v>#DIV/0!</v>
      </c>
      <c r="L138" s="334" t="e">
        <f>'5.3 nutrient amount'!L138/'5.1 Crops and Forage'!L138</f>
        <v>#DIV/0!</v>
      </c>
      <c r="M138" s="334" t="e">
        <f>'5.3 nutrient amount'!M138/'5.1 Crops and Forage'!M138</f>
        <v>#DIV/0!</v>
      </c>
      <c r="N138" s="334" t="e">
        <f>'5.3 nutrient amount'!N138/'5.1 Crops and Forage'!N138</f>
        <v>#DIV/0!</v>
      </c>
      <c r="O138" s="516">
        <v>10.05145154480452</v>
      </c>
      <c r="P138" s="516">
        <v>8.7166916076058918</v>
      </c>
      <c r="Q138" s="516">
        <v>8.574008246364059</v>
      </c>
      <c r="R138" s="516">
        <v>8.8016647849020977</v>
      </c>
      <c r="S138" s="516">
        <v>8.1220720436228451</v>
      </c>
      <c r="T138" s="516">
        <v>8.59415384454506</v>
      </c>
      <c r="U138" s="516">
        <v>8.4354049694845585</v>
      </c>
      <c r="V138" s="516">
        <v>7.9118709510195746</v>
      </c>
      <c r="W138" s="516">
        <v>8.084710510625202</v>
      </c>
      <c r="X138" s="516">
        <v>8.3028870085978088</v>
      </c>
      <c r="Y138" s="516">
        <v>8.049220924801066</v>
      </c>
      <c r="Z138" s="516"/>
      <c r="AA138" s="516">
        <v>8.7555149253849152</v>
      </c>
      <c r="AB138" s="516">
        <v>8.7185379825687175</v>
      </c>
      <c r="AC138" s="516">
        <v>8.2466283599234611</v>
      </c>
      <c r="AD138" s="516">
        <v>7.959784099221241</v>
      </c>
      <c r="AE138" s="516">
        <v>7.6805735213886352</v>
      </c>
      <c r="AF138" s="516">
        <v>8.3137804802200126</v>
      </c>
      <c r="AG138" s="516">
        <v>8.4096238470398337</v>
      </c>
      <c r="AH138" s="516">
        <v>8.3489222469450777</v>
      </c>
      <c r="AI138" s="516">
        <v>7.8887210635641578</v>
      </c>
      <c r="AJ138" s="516">
        <v>7.6369001846334799</v>
      </c>
      <c r="AK138" s="516">
        <v>7.8934454990791432</v>
      </c>
      <c r="AL138" s="516">
        <v>8.157236776499337</v>
      </c>
      <c r="AM138" s="516">
        <v>7.9650367791501475</v>
      </c>
      <c r="AN138" s="516">
        <v>8.0662437151084401</v>
      </c>
      <c r="AO138" s="516">
        <v>7.6395191855620439</v>
      </c>
      <c r="AP138" s="516">
        <v>7.5553751591023861</v>
      </c>
      <c r="AQ138" s="516">
        <v>7.5696465507926254</v>
      </c>
      <c r="AR138" s="516">
        <v>7.4875512730981955</v>
      </c>
      <c r="AS138" s="516"/>
      <c r="AT138" s="516">
        <v>7.3272307636105998</v>
      </c>
    </row>
    <row r="139" spans="1:46" x14ac:dyDescent="0.25">
      <c r="A139" s="269"/>
      <c r="B139" s="269"/>
      <c r="C139" s="269"/>
      <c r="D139" s="269"/>
      <c r="E139" s="269"/>
      <c r="F139" s="269"/>
      <c r="G139" s="268"/>
      <c r="H139" s="268"/>
      <c r="I139" s="292"/>
      <c r="J139" s="336"/>
      <c r="K139" s="336"/>
      <c r="L139" s="336"/>
      <c r="M139" s="336"/>
      <c r="N139" s="336"/>
      <c r="O139" s="336"/>
      <c r="P139" s="336"/>
      <c r="Q139" s="336"/>
      <c r="R139" s="336"/>
      <c r="S139" s="336"/>
      <c r="T139" s="336"/>
      <c r="U139" s="336"/>
      <c r="V139" s="336"/>
      <c r="W139" s="336"/>
      <c r="X139" s="336"/>
      <c r="Y139" s="336"/>
      <c r="Z139" s="336"/>
      <c r="AA139" s="336"/>
      <c r="AB139" s="336"/>
      <c r="AC139" s="336"/>
      <c r="AD139" s="336"/>
      <c r="AE139" s="336"/>
      <c r="AF139" s="336"/>
      <c r="AG139" s="336"/>
      <c r="AH139" s="336"/>
      <c r="AI139" s="336"/>
      <c r="AJ139" s="336"/>
      <c r="AK139" s="336"/>
      <c r="AL139" s="336"/>
      <c r="AM139" s="336"/>
      <c r="AN139" s="336"/>
      <c r="AO139" s="336"/>
      <c r="AP139" s="336"/>
      <c r="AQ139" s="336"/>
      <c r="AR139" s="336"/>
      <c r="AS139" s="336"/>
      <c r="AT139" s="336"/>
    </row>
    <row r="140" spans="1:46" x14ac:dyDescent="0.25">
      <c r="A140" s="267" t="s">
        <v>411</v>
      </c>
      <c r="B140" s="267"/>
      <c r="C140" s="267"/>
      <c r="D140" s="267" t="s">
        <v>180</v>
      </c>
      <c r="E140" s="267"/>
      <c r="F140" s="267"/>
      <c r="G140" s="266"/>
      <c r="H140" s="266"/>
      <c r="I140" s="292" t="s">
        <v>1091</v>
      </c>
      <c r="J140" s="344"/>
      <c r="K140" s="344"/>
      <c r="L140" s="344"/>
      <c r="M140" s="344"/>
      <c r="N140" s="344"/>
      <c r="O140" s="344"/>
      <c r="P140" s="344"/>
      <c r="Q140" s="344"/>
      <c r="R140" s="344"/>
      <c r="S140" s="344"/>
      <c r="T140" s="344"/>
      <c r="U140" s="344"/>
      <c r="V140" s="344"/>
      <c r="W140" s="344"/>
      <c r="X140" s="344"/>
      <c r="Y140" s="344"/>
      <c r="Z140" s="344"/>
      <c r="AA140" s="344"/>
      <c r="AB140" s="344"/>
      <c r="AC140" s="344"/>
      <c r="AD140" s="344"/>
      <c r="AE140" s="344"/>
      <c r="AF140" s="344"/>
      <c r="AG140" s="344"/>
      <c r="AH140" s="344"/>
      <c r="AI140" s="344"/>
      <c r="AJ140" s="344"/>
      <c r="AK140" s="344"/>
      <c r="AL140" s="344"/>
      <c r="AM140" s="344"/>
      <c r="AN140" s="344"/>
      <c r="AO140" s="344"/>
      <c r="AP140" s="344"/>
      <c r="AQ140" s="344"/>
      <c r="AR140" s="344"/>
      <c r="AS140" s="344"/>
      <c r="AT140" s="344"/>
    </row>
    <row r="141" spans="1:46" x14ac:dyDescent="0.25">
      <c r="A141" s="264" t="s">
        <v>412</v>
      </c>
      <c r="E141" s="264" t="s">
        <v>413</v>
      </c>
      <c r="G141" s="265"/>
      <c r="H141" s="265"/>
      <c r="I141" s="292" t="s">
        <v>1058</v>
      </c>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row>
    <row r="142" spans="1:46" x14ac:dyDescent="0.25">
      <c r="A142" s="264" t="s">
        <v>414</v>
      </c>
      <c r="F142" s="265" t="s">
        <v>415</v>
      </c>
      <c r="I142" s="293" t="s">
        <v>1059</v>
      </c>
      <c r="J142" s="334" t="e">
        <f>'5.3 nutrient amount'!J142/'5.1 Crops and Forage'!J142</f>
        <v>#DIV/0!</v>
      </c>
      <c r="K142" s="334" t="e">
        <f>'5.3 nutrient amount'!K142/'5.1 Crops and Forage'!K142</f>
        <v>#DIV/0!</v>
      </c>
      <c r="L142" s="334" t="e">
        <f>'5.3 nutrient amount'!L142/'5.1 Crops and Forage'!L142</f>
        <v>#DIV/0!</v>
      </c>
      <c r="M142" s="334" t="e">
        <f>'5.3 nutrient amount'!M142/'5.1 Crops and Forage'!M142</f>
        <v>#DIV/0!</v>
      </c>
      <c r="N142" s="334" t="e">
        <f>'5.3 nutrient amount'!N142/'5.1 Crops and Forage'!N142</f>
        <v>#DIV/0!</v>
      </c>
      <c r="O142" s="516">
        <v>1.2693934325603624</v>
      </c>
      <c r="P142" s="516">
        <v>1.2672026006197241</v>
      </c>
      <c r="Q142" s="516">
        <v>1.229014220400342</v>
      </c>
      <c r="R142" s="516">
        <v>1.2757851196656076</v>
      </c>
      <c r="S142" s="516">
        <v>1.2714131042573646</v>
      </c>
      <c r="T142" s="516">
        <v>1.2583862786786977</v>
      </c>
      <c r="U142" s="516">
        <v>1.2381450984703715</v>
      </c>
      <c r="V142" s="516">
        <v>1.2407258697001191</v>
      </c>
      <c r="W142" s="516">
        <v>1.284491698113714</v>
      </c>
      <c r="X142" s="516">
        <v>1.2477728561245556</v>
      </c>
      <c r="Y142" s="516">
        <v>1.2732210491283253</v>
      </c>
      <c r="Z142" s="516">
        <v>1.2546641269151206</v>
      </c>
      <c r="AA142" s="516">
        <v>1.267884680248794</v>
      </c>
      <c r="AB142" s="516">
        <v>1.2552388926234253</v>
      </c>
      <c r="AC142" s="516">
        <v>1.2729398366897664</v>
      </c>
      <c r="AD142" s="516">
        <v>1.2353216136367942</v>
      </c>
      <c r="AE142" s="516">
        <v>1.2645635371661101</v>
      </c>
      <c r="AF142" s="516">
        <v>1.2495408849622684</v>
      </c>
      <c r="AG142" s="516">
        <v>1.224055243565529</v>
      </c>
      <c r="AH142" s="516">
        <v>1.2584135097228906</v>
      </c>
      <c r="AI142" s="516">
        <v>1.2315027114596939</v>
      </c>
      <c r="AJ142" s="516">
        <v>1.2230007890004748</v>
      </c>
      <c r="AK142" s="516">
        <v>1.2598776728529617</v>
      </c>
      <c r="AL142" s="516">
        <v>1.2553078518637288</v>
      </c>
      <c r="AM142" s="516">
        <v>1.222278366805402</v>
      </c>
      <c r="AN142" s="516">
        <v>1.2392521248935391</v>
      </c>
      <c r="AO142" s="516">
        <v>1.2243657790829545</v>
      </c>
      <c r="AP142" s="516">
        <v>1.2243657790829545</v>
      </c>
      <c r="AQ142" s="516">
        <v>1.2394200850652963</v>
      </c>
      <c r="AR142" s="516">
        <v>1.202126212970386</v>
      </c>
      <c r="AS142" s="516">
        <v>1.2477725626211633</v>
      </c>
      <c r="AT142" s="516">
        <v>1.2162103898435659</v>
      </c>
    </row>
    <row r="143" spans="1:46" x14ac:dyDescent="0.25">
      <c r="A143" s="264" t="s">
        <v>416</v>
      </c>
      <c r="F143" s="265" t="s">
        <v>417</v>
      </c>
      <c r="I143" s="293" t="s">
        <v>1087</v>
      </c>
      <c r="J143" s="334" t="e">
        <f>'5.3 nutrient amount'!J143/'5.1 Crops and Forage'!J143</f>
        <v>#DIV/0!</v>
      </c>
      <c r="K143" s="334" t="e">
        <f>'5.3 nutrient amount'!K143/'5.1 Crops and Forage'!K143</f>
        <v>#DIV/0!</v>
      </c>
      <c r="L143" s="334" t="e">
        <f>'5.3 nutrient amount'!L143/'5.1 Crops and Forage'!L143</f>
        <v>#DIV/0!</v>
      </c>
      <c r="M143" s="334" t="e">
        <f>'5.3 nutrient amount'!M143/'5.1 Crops and Forage'!M143</f>
        <v>#DIV/0!</v>
      </c>
      <c r="N143" s="334" t="e">
        <f>'5.3 nutrient amount'!N143/'5.1 Crops and Forage'!N143</f>
        <v>#DIV/0!</v>
      </c>
      <c r="O143" s="516">
        <v>1.2888870343085428</v>
      </c>
      <c r="P143" s="516">
        <v>1.2878545955926386</v>
      </c>
      <c r="Q143" s="516">
        <v>1.2808550181821026</v>
      </c>
      <c r="R143" s="516">
        <v>1.286925928044564</v>
      </c>
      <c r="S143" s="516">
        <v>1.2868806668116399</v>
      </c>
      <c r="T143" s="516">
        <v>1.2857752784869771</v>
      </c>
      <c r="U143" s="516">
        <v>1.2569396395138324</v>
      </c>
      <c r="V143" s="516">
        <v>1.2520664039390379</v>
      </c>
      <c r="W143" s="516">
        <v>1.2841616472918256</v>
      </c>
      <c r="X143" s="516">
        <v>1.2754148125138745</v>
      </c>
      <c r="Y143" s="516">
        <v>1.2850992494923625</v>
      </c>
      <c r="Z143" s="516">
        <v>1.2803714149223184</v>
      </c>
      <c r="AA143" s="516">
        <v>1.2746457271172702</v>
      </c>
      <c r="AB143" s="516">
        <v>1.2732535338143818</v>
      </c>
      <c r="AC143" s="516">
        <v>1.2856926623105163</v>
      </c>
      <c r="AD143" s="516">
        <v>1.2711132915498962</v>
      </c>
      <c r="AE143" s="516">
        <v>1.2776294241155519</v>
      </c>
      <c r="AF143" s="516">
        <v>1.2823050680293173</v>
      </c>
      <c r="AG143" s="516">
        <v>1.2775588672852183</v>
      </c>
      <c r="AH143" s="516">
        <v>1.2863575986315299</v>
      </c>
      <c r="AI143" s="516">
        <v>1.2831583513829197</v>
      </c>
      <c r="AJ143" s="516">
        <v>1.275758110322494</v>
      </c>
      <c r="AK143" s="516">
        <v>1.2794660620045313</v>
      </c>
      <c r="AL143" s="516">
        <v>1.2836553382506237</v>
      </c>
      <c r="AM143" s="516">
        <v>1.2804949087802848</v>
      </c>
      <c r="AN143" s="516">
        <v>1.2825432846012268</v>
      </c>
      <c r="AO143" s="516">
        <v>1.2799910359257782</v>
      </c>
      <c r="AP143" s="516">
        <v>1.2675336572022569</v>
      </c>
      <c r="AQ143" s="516">
        <v>1.2735913510311536</v>
      </c>
      <c r="AR143" s="516">
        <v>1.2842001338096343</v>
      </c>
      <c r="AS143" s="516">
        <v>1.2763176128472213</v>
      </c>
      <c r="AT143" s="516">
        <v>1.2709684769702247</v>
      </c>
    </row>
    <row r="144" spans="1:46" x14ac:dyDescent="0.25">
      <c r="A144" s="277" t="s">
        <v>1102</v>
      </c>
      <c r="F144" s="265" t="s">
        <v>117</v>
      </c>
      <c r="I144" s="292" t="s">
        <v>52</v>
      </c>
      <c r="J144" s="334" t="e">
        <f>'5.3 nutrient amount'!J144/'5.1 Crops and Forage'!J144</f>
        <v>#DIV/0!</v>
      </c>
      <c r="K144" s="334" t="e">
        <f>'5.3 nutrient amount'!K144/'5.1 Crops and Forage'!K144</f>
        <v>#DIV/0!</v>
      </c>
      <c r="L144" s="334" t="e">
        <f>'5.3 nutrient amount'!L144/'5.1 Crops and Forage'!L144</f>
        <v>#DIV/0!</v>
      </c>
      <c r="M144" s="334" t="e">
        <f>'5.3 nutrient amount'!M144/'5.1 Crops and Forage'!M144</f>
        <v>#DIV/0!</v>
      </c>
      <c r="N144" s="334" t="e">
        <f>'5.3 nutrient amount'!N144/'5.1 Crops and Forage'!N144</f>
        <v>#DIV/0!</v>
      </c>
      <c r="O144" s="516">
        <v>1.289472</v>
      </c>
      <c r="P144" s="516">
        <v>1.2764318084903705</v>
      </c>
      <c r="Q144" s="516">
        <v>1.2765423772272622</v>
      </c>
      <c r="R144" s="516">
        <v>1.285456526658298</v>
      </c>
      <c r="S144" s="516">
        <v>1.288237672425957</v>
      </c>
      <c r="T144" s="516">
        <v>1.2894720000000002</v>
      </c>
      <c r="U144" s="516">
        <v>1.2894720000000002</v>
      </c>
      <c r="V144" s="516">
        <v>1.289472</v>
      </c>
      <c r="W144" s="516">
        <v>1.2894719999999995</v>
      </c>
      <c r="X144" s="516">
        <v>1.2894720000000002</v>
      </c>
      <c r="Y144" s="516">
        <v>1.2894719999999997</v>
      </c>
      <c r="Z144" s="516">
        <v>1.2894720000000002</v>
      </c>
      <c r="AA144" s="516"/>
      <c r="AB144" s="516">
        <v>1.288869960263491</v>
      </c>
      <c r="AC144" s="516">
        <v>1.2886430574563694</v>
      </c>
      <c r="AD144" s="516">
        <v>1.2875636743265475</v>
      </c>
      <c r="AE144" s="516">
        <v>1.2749548048347963</v>
      </c>
      <c r="AF144" s="516">
        <v>1.2763486899969032</v>
      </c>
      <c r="AG144" s="516">
        <v>1.2769157469237864</v>
      </c>
      <c r="AH144" s="516">
        <v>1.2894719999999995</v>
      </c>
      <c r="AI144" s="516">
        <v>1.2894720000000004</v>
      </c>
      <c r="AJ144" s="516">
        <v>1.2852032336438524</v>
      </c>
      <c r="AK144" s="516">
        <v>1.2894719999999997</v>
      </c>
      <c r="AL144" s="516">
        <v>1.289472</v>
      </c>
      <c r="AM144" s="516">
        <v>1.289472</v>
      </c>
      <c r="AN144" s="516">
        <v>1.289472</v>
      </c>
      <c r="AO144" s="516">
        <v>1.2882568410434319</v>
      </c>
      <c r="AP144" s="516">
        <v>1.2868498827212875</v>
      </c>
      <c r="AQ144" s="516">
        <v>1.289472</v>
      </c>
      <c r="AR144" s="516">
        <v>1.2877135080674245</v>
      </c>
      <c r="AS144" s="516">
        <v>1.2894720000000002</v>
      </c>
      <c r="AT144" s="516">
        <v>1.2883097513482591</v>
      </c>
    </row>
    <row r="145" spans="1:46" x14ac:dyDescent="0.25">
      <c r="A145" s="277" t="s">
        <v>1103</v>
      </c>
      <c r="F145" s="265" t="s">
        <v>118</v>
      </c>
      <c r="I145" s="292" t="s">
        <v>53</v>
      </c>
      <c r="J145" s="334" t="e">
        <f>'5.3 nutrient amount'!J145/'5.1 Crops and Forage'!J145</f>
        <v>#DIV/0!</v>
      </c>
      <c r="K145" s="334" t="e">
        <f>'5.3 nutrient amount'!K145/'5.1 Crops and Forage'!K145</f>
        <v>#DIV/0!</v>
      </c>
      <c r="L145" s="334" t="e">
        <f>'5.3 nutrient amount'!L145/'5.1 Crops and Forage'!L145</f>
        <v>#DIV/0!</v>
      </c>
      <c r="M145" s="334" t="e">
        <f>'5.3 nutrient amount'!M145/'5.1 Crops and Forage'!M145</f>
        <v>#DIV/0!</v>
      </c>
      <c r="N145" s="334" t="e">
        <f>'5.3 nutrient amount'!N145/'5.1 Crops and Forage'!N145</f>
        <v>#DIV/0!</v>
      </c>
      <c r="O145" s="516">
        <v>2.1491199999999999</v>
      </c>
      <c r="P145" s="516">
        <v>2.1491200000000004</v>
      </c>
      <c r="Q145" s="516">
        <v>2.1491199999999995</v>
      </c>
      <c r="R145" s="516">
        <v>2.1491199999999999</v>
      </c>
      <c r="S145" s="516">
        <v>2.1491200000000004</v>
      </c>
      <c r="T145" s="516">
        <v>2.1491199999999999</v>
      </c>
      <c r="U145" s="516">
        <v>2.1491199999999999</v>
      </c>
      <c r="V145" s="516">
        <v>2.1491200000000008</v>
      </c>
      <c r="W145" s="516">
        <v>2.1196814050550921</v>
      </c>
      <c r="X145" s="516">
        <v>2.083211487734272</v>
      </c>
      <c r="Y145" s="516">
        <v>2.0862211304837674</v>
      </c>
      <c r="Z145" s="516">
        <v>2.1388863664767968</v>
      </c>
      <c r="AA145" s="516">
        <v>2.1290436710305554</v>
      </c>
      <c r="AB145" s="516">
        <v>2.1254382014602125</v>
      </c>
      <c r="AC145" s="516">
        <v>2.1491199999999995</v>
      </c>
      <c r="AD145" s="516">
        <v>2.1491200000000004</v>
      </c>
      <c r="AE145" s="516">
        <v>2.1491200000000004</v>
      </c>
      <c r="AF145" s="516">
        <v>2.1491199999999995</v>
      </c>
      <c r="AG145" s="516">
        <v>2.1491199999999999</v>
      </c>
      <c r="AH145" s="516">
        <v>2.1489728607743688</v>
      </c>
      <c r="AI145" s="516">
        <v>2.1491200000000004</v>
      </c>
      <c r="AJ145" s="516">
        <v>2.1489332676075112</v>
      </c>
      <c r="AK145" s="516">
        <v>2.1491200000000008</v>
      </c>
      <c r="AL145" s="516">
        <v>2.1491199999999999</v>
      </c>
      <c r="AM145" s="516">
        <v>2.1491199999999995</v>
      </c>
      <c r="AN145" s="516">
        <v>2.1491200000000004</v>
      </c>
      <c r="AO145" s="516">
        <v>2.1491199999999999</v>
      </c>
      <c r="AP145" s="516">
        <v>2.1491199999999995</v>
      </c>
      <c r="AQ145" s="516">
        <v>2.1488047465475102</v>
      </c>
      <c r="AR145" s="516">
        <v>2.1486602265554833</v>
      </c>
      <c r="AS145" s="516">
        <v>2.1481599312436725</v>
      </c>
      <c r="AT145" s="516">
        <v>2.1486595091432568</v>
      </c>
    </row>
    <row r="146" spans="1:46" x14ac:dyDescent="0.25">
      <c r="A146" s="264" t="s">
        <v>418</v>
      </c>
      <c r="F146" s="265" t="s">
        <v>419</v>
      </c>
      <c r="I146" s="293" t="s">
        <v>1060</v>
      </c>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row>
    <row r="147" spans="1:46" x14ac:dyDescent="0.25">
      <c r="A147" s="264" t="s">
        <v>420</v>
      </c>
      <c r="G147" s="265" t="s">
        <v>421</v>
      </c>
      <c r="H147" s="265"/>
      <c r="I147" s="292" t="s">
        <v>1061</v>
      </c>
      <c r="J147" s="334" t="e">
        <f>'5.3 nutrient amount'!J147/'5.1 Crops and Forage'!J147</f>
        <v>#DIV/0!</v>
      </c>
      <c r="K147" s="334" t="e">
        <f>'5.3 nutrient amount'!K147/'5.1 Crops and Forage'!K147</f>
        <v>#DIV/0!</v>
      </c>
      <c r="L147" s="334" t="e">
        <f>'5.3 nutrient amount'!L147/'5.1 Crops and Forage'!L147</f>
        <v>#DIV/0!</v>
      </c>
      <c r="M147" s="334" t="e">
        <f>'5.3 nutrient amount'!M147/'5.1 Crops and Forage'!M147</f>
        <v>#DIV/0!</v>
      </c>
      <c r="N147" s="334" t="e">
        <f>'5.3 nutrient amount'!N147/'5.1 Crops and Forage'!N147</f>
        <v>#DIV/0!</v>
      </c>
      <c r="O147" s="516">
        <v>2.5778400000000006</v>
      </c>
      <c r="P147" s="516">
        <v>2.5330124492906632</v>
      </c>
      <c r="Q147" s="516">
        <v>2.461852215036592</v>
      </c>
      <c r="R147" s="516">
        <v>2.569465245460496</v>
      </c>
      <c r="S147" s="516">
        <v>2.5240879920069803</v>
      </c>
      <c r="T147" s="516">
        <v>2.577839196203676</v>
      </c>
      <c r="U147" s="516">
        <v>2.5047297897587177</v>
      </c>
      <c r="V147" s="516">
        <v>2.5162499570085211</v>
      </c>
      <c r="W147" s="516">
        <v>2.5158761746044971</v>
      </c>
      <c r="X147" s="516">
        <v>2.4949164086270814</v>
      </c>
      <c r="Y147" s="516">
        <v>2.3778870395074287</v>
      </c>
      <c r="Z147" s="516">
        <v>2.4914196945584051</v>
      </c>
      <c r="AA147" s="516">
        <v>2.383141355311226</v>
      </c>
      <c r="AB147" s="516">
        <v>2.3769416570101027</v>
      </c>
      <c r="AC147" s="516">
        <v>2.526761672814319</v>
      </c>
      <c r="AD147" s="516">
        <v>2.3858070979130104</v>
      </c>
      <c r="AE147" s="516">
        <v>2.3929575333544828</v>
      </c>
      <c r="AF147" s="516">
        <v>2.4293951868194572</v>
      </c>
      <c r="AG147" s="516">
        <v>2.3320161551389402</v>
      </c>
      <c r="AH147" s="516">
        <v>2.4040668954776345</v>
      </c>
      <c r="AI147" s="516">
        <v>2.427807230880354</v>
      </c>
      <c r="AJ147" s="516">
        <v>2.4246993108528576</v>
      </c>
      <c r="AK147" s="516">
        <v>2.5078818627648514</v>
      </c>
      <c r="AL147" s="516">
        <v>2.434176771531066</v>
      </c>
      <c r="AM147" s="516">
        <v>2.3352244949309662</v>
      </c>
      <c r="AN147" s="516">
        <v>2.346866047402913</v>
      </c>
      <c r="AO147" s="516">
        <v>2.3545349742362047</v>
      </c>
      <c r="AP147" s="516">
        <v>2.3009024015306014</v>
      </c>
      <c r="AQ147" s="516">
        <v>2.310352556078997</v>
      </c>
      <c r="AR147" s="516">
        <v>2.2998442846016731</v>
      </c>
      <c r="AS147" s="516">
        <v>2.3070869559445986</v>
      </c>
      <c r="AT147" s="516">
        <v>2.3558355388225105</v>
      </c>
    </row>
    <row r="148" spans="1:46" x14ac:dyDescent="0.25">
      <c r="A148" s="264" t="s">
        <v>422</v>
      </c>
      <c r="G148" s="265" t="s">
        <v>423</v>
      </c>
      <c r="H148" s="265"/>
      <c r="I148" s="292" t="s">
        <v>1062</v>
      </c>
      <c r="J148" s="334" t="e">
        <f>'5.3 nutrient amount'!J148/'5.1 Crops and Forage'!J148</f>
        <v>#DIV/0!</v>
      </c>
      <c r="K148" s="334" t="e">
        <f>'5.3 nutrient amount'!K148/'5.1 Crops and Forage'!K148</f>
        <v>#DIV/0!</v>
      </c>
      <c r="L148" s="334" t="e">
        <f>'5.3 nutrient amount'!L148/'5.1 Crops and Forage'!L148</f>
        <v>#DIV/0!</v>
      </c>
      <c r="M148" s="334" t="e">
        <f>'5.3 nutrient amount'!M148/'5.1 Crops and Forage'!M148</f>
        <v>#DIV/0!</v>
      </c>
      <c r="N148" s="334" t="e">
        <f>'5.3 nutrient amount'!N148/'5.1 Crops and Forage'!N148</f>
        <v>#DIV/0!</v>
      </c>
      <c r="O148" s="516">
        <v>2.5774307585507752</v>
      </c>
      <c r="P148" s="516">
        <v>2.5778088394085477</v>
      </c>
      <c r="Q148" s="516">
        <v>2.5761855045551307</v>
      </c>
      <c r="R148" s="516">
        <v>2.5770802402112691</v>
      </c>
      <c r="S148" s="516">
        <v>2.5773109132457956</v>
      </c>
      <c r="T148" s="516">
        <v>2.5772800898792867</v>
      </c>
      <c r="U148" s="516">
        <v>2.5762440717372579</v>
      </c>
      <c r="V148" s="516">
        <v>2.576311465751596</v>
      </c>
      <c r="W148" s="516">
        <v>2.5775921255438501</v>
      </c>
      <c r="X148" s="516">
        <v>2.5770834718244897</v>
      </c>
      <c r="Y148" s="516">
        <v>2.5771357742399217</v>
      </c>
      <c r="Z148" s="516">
        <v>2.57683165156141</v>
      </c>
      <c r="AA148" s="516">
        <v>2.5762081337782923</v>
      </c>
      <c r="AB148" s="516">
        <v>2.5776012688487975</v>
      </c>
      <c r="AC148" s="516">
        <v>2.574245844002812</v>
      </c>
      <c r="AD148" s="516">
        <v>2.5691707829152084</v>
      </c>
      <c r="AE148" s="516">
        <v>2.5753394391272213</v>
      </c>
      <c r="AF148" s="516">
        <v>2.5740893250886825</v>
      </c>
      <c r="AG148" s="516">
        <v>2.5758544585227967</v>
      </c>
      <c r="AH148" s="516">
        <v>2.5747336480384977</v>
      </c>
      <c r="AI148" s="516">
        <v>2.574588007654572</v>
      </c>
      <c r="AJ148" s="516">
        <v>2.5753167694200858</v>
      </c>
      <c r="AK148" s="516">
        <v>2.5753168597834604</v>
      </c>
      <c r="AL148" s="516">
        <v>2.5762160353907562</v>
      </c>
      <c r="AM148" s="516">
        <v>2.5763326124873314</v>
      </c>
      <c r="AN148" s="516">
        <v>2.5731437359762994</v>
      </c>
      <c r="AO148" s="516">
        <v>2.5764090388532006</v>
      </c>
      <c r="AP148" s="516">
        <v>2.5667215315338727</v>
      </c>
      <c r="AQ148" s="516">
        <v>2.5710347500953219</v>
      </c>
      <c r="AR148" s="516">
        <v>2.5762866756913323</v>
      </c>
      <c r="AS148" s="516">
        <v>2.5769485129278134</v>
      </c>
      <c r="AT148" s="516">
        <v>2.5774452030355133</v>
      </c>
    </row>
    <row r="149" spans="1:46" x14ac:dyDescent="0.25">
      <c r="A149" s="264" t="s">
        <v>424</v>
      </c>
      <c r="G149" s="265" t="s">
        <v>425</v>
      </c>
      <c r="H149" s="265"/>
      <c r="I149" s="292" t="s">
        <v>1063</v>
      </c>
      <c r="J149" s="334" t="e">
        <f>'5.3 nutrient amount'!J149/'5.1 Crops and Forage'!J149</f>
        <v>#DIV/0!</v>
      </c>
      <c r="K149" s="334" t="e">
        <f>'5.3 nutrient amount'!K149/'5.1 Crops and Forage'!K149</f>
        <v>#DIV/0!</v>
      </c>
      <c r="L149" s="334" t="e">
        <f>'5.3 nutrient amount'!L149/'5.1 Crops and Forage'!L149</f>
        <v>#DIV/0!</v>
      </c>
      <c r="M149" s="334" t="e">
        <f>'5.3 nutrient amount'!M149/'5.1 Crops and Forage'!M149</f>
        <v>#DIV/0!</v>
      </c>
      <c r="N149" s="334" t="e">
        <f>'5.3 nutrient amount'!N149/'5.1 Crops and Forage'!N149</f>
        <v>#DIV/0!</v>
      </c>
      <c r="O149" s="516">
        <v>4.7733944106001411</v>
      </c>
      <c r="P149" s="516">
        <v>4.7749266773453458</v>
      </c>
      <c r="Q149" s="516">
        <v>4.7668407433709223</v>
      </c>
      <c r="R149" s="516">
        <v>4.7584852748660751</v>
      </c>
      <c r="S149" s="516">
        <v>4.764413715168744</v>
      </c>
      <c r="T149" s="516">
        <v>4.743382167337022</v>
      </c>
      <c r="U149" s="516">
        <v>4.7252652115597602</v>
      </c>
      <c r="V149" s="516">
        <v>4.7296612291273474</v>
      </c>
      <c r="W149" s="516">
        <v>4.7518388654565324</v>
      </c>
      <c r="X149" s="516">
        <v>4.7385300530309555</v>
      </c>
      <c r="Y149" s="516">
        <v>4.6959709006191224</v>
      </c>
      <c r="Z149" s="516">
        <v>4.7477693935995635</v>
      </c>
      <c r="AA149" s="516">
        <v>4.7216758880941123</v>
      </c>
      <c r="AB149" s="516">
        <v>4.7381836344298316</v>
      </c>
      <c r="AC149" s="516">
        <v>4.7612645863162077</v>
      </c>
      <c r="AD149" s="516">
        <v>4.7418174056357634</v>
      </c>
      <c r="AE149" s="516">
        <v>4.7326617926472823</v>
      </c>
      <c r="AF149" s="516">
        <v>4.7293693926238607</v>
      </c>
      <c r="AG149" s="516">
        <v>4.7545836429002293</v>
      </c>
      <c r="AH149" s="516">
        <v>4.7326818116964446</v>
      </c>
      <c r="AI149" s="516">
        <v>4.7510855895132629</v>
      </c>
      <c r="AJ149" s="516">
        <v>4.7192114859040872</v>
      </c>
      <c r="AK149" s="516">
        <v>4.7175331767101234</v>
      </c>
      <c r="AL149" s="516">
        <v>4.7599661900965105</v>
      </c>
      <c r="AM149" s="516">
        <v>4.6774354251246208</v>
      </c>
      <c r="AN149" s="516">
        <v>4.7612784440545752</v>
      </c>
      <c r="AO149" s="516">
        <v>4.6811500380991822</v>
      </c>
      <c r="AP149" s="516">
        <v>4.7058288603867995</v>
      </c>
      <c r="AQ149" s="516">
        <v>4.7174920578261244</v>
      </c>
      <c r="AR149" s="516">
        <v>4.6811370464191659</v>
      </c>
      <c r="AS149" s="516">
        <v>4.762605402803409</v>
      </c>
      <c r="AT149" s="516">
        <v>4.6900281697121313</v>
      </c>
    </row>
    <row r="150" spans="1:46" x14ac:dyDescent="0.25">
      <c r="A150" s="264" t="s">
        <v>426</v>
      </c>
      <c r="G150" s="265" t="s">
        <v>427</v>
      </c>
      <c r="H150" s="265"/>
      <c r="I150" s="292" t="s">
        <v>1064</v>
      </c>
      <c r="J150" s="334" t="e">
        <f>'5.3 nutrient amount'!J150/'5.1 Crops and Forage'!J150</f>
        <v>#DIV/0!</v>
      </c>
      <c r="K150" s="334" t="e">
        <f>'5.3 nutrient amount'!K150/'5.1 Crops and Forage'!K150</f>
        <v>#DIV/0!</v>
      </c>
      <c r="L150" s="334" t="e">
        <f>'5.3 nutrient amount'!L150/'5.1 Crops and Forage'!L150</f>
        <v>#DIV/0!</v>
      </c>
      <c r="M150" s="334" t="e">
        <f>'5.3 nutrient amount'!M150/'5.1 Crops and Forage'!M150</f>
        <v>#DIV/0!</v>
      </c>
      <c r="N150" s="334" t="e">
        <f>'5.3 nutrient amount'!N150/'5.1 Crops and Forage'!N150</f>
        <v>#DIV/0!</v>
      </c>
      <c r="O150" s="516">
        <v>2.3674153519366472</v>
      </c>
      <c r="P150" s="516">
        <v>2.3567037068055057</v>
      </c>
      <c r="Q150" s="516">
        <v>2.3574690534833307</v>
      </c>
      <c r="R150" s="516">
        <v>2.3661927357474344</v>
      </c>
      <c r="S150" s="516">
        <v>2.3674096981847188</v>
      </c>
      <c r="T150" s="516">
        <v>2.3691194571945555</v>
      </c>
      <c r="U150" s="516">
        <v>2.3481434929469338</v>
      </c>
      <c r="V150" s="516">
        <v>2.345235821916225</v>
      </c>
      <c r="W150" s="516">
        <v>2.3503081160933768</v>
      </c>
      <c r="X150" s="516">
        <v>2.3170126622134082</v>
      </c>
      <c r="Y150" s="516">
        <v>2.3193692571803597</v>
      </c>
      <c r="Z150" s="516">
        <v>2.3280984097015591</v>
      </c>
      <c r="AA150" s="516">
        <v>2.2792251822807095</v>
      </c>
      <c r="AB150" s="516">
        <v>2.2871680546800248</v>
      </c>
      <c r="AC150" s="516">
        <v>2.3614228565525264</v>
      </c>
      <c r="AD150" s="516">
        <v>2.2903167025113897</v>
      </c>
      <c r="AE150" s="516">
        <v>2.3206739520042339</v>
      </c>
      <c r="AF150" s="516">
        <v>2.2868704968388633</v>
      </c>
      <c r="AG150" s="516">
        <v>2.2735695571501333</v>
      </c>
      <c r="AH150" s="516">
        <v>2.2747725856968826</v>
      </c>
      <c r="AI150" s="516">
        <v>2.2802360357533464</v>
      </c>
      <c r="AJ150" s="516">
        <v>2.2708565276962256</v>
      </c>
      <c r="AK150" s="516">
        <v>2.2742983447264109</v>
      </c>
      <c r="AL150" s="516">
        <v>2.2796937378254052</v>
      </c>
      <c r="AM150" s="516">
        <v>2.2663831219426056</v>
      </c>
      <c r="AN150" s="516">
        <v>2.2708996353149007</v>
      </c>
      <c r="AO150" s="516">
        <v>2.268893767259005</v>
      </c>
      <c r="AP150" s="516">
        <v>2.2613808877619594</v>
      </c>
      <c r="AQ150" s="516">
        <v>2.2702484386173971</v>
      </c>
      <c r="AR150" s="516">
        <v>2.2580076366164699</v>
      </c>
      <c r="AS150" s="516">
        <v>2.2693334908401157</v>
      </c>
      <c r="AT150" s="516">
        <v>2.2577151390061223</v>
      </c>
    </row>
    <row r="151" spans="1:46" x14ac:dyDescent="0.25">
      <c r="A151" s="264" t="s">
        <v>192</v>
      </c>
      <c r="G151" s="265" t="s">
        <v>428</v>
      </c>
      <c r="H151" s="265"/>
      <c r="I151" s="292" t="s">
        <v>1065</v>
      </c>
      <c r="J151" s="334" t="e">
        <f>'5.3 nutrient amount'!J151/'5.1 Crops and Forage'!J151</f>
        <v>#DIV/0!</v>
      </c>
      <c r="K151" s="334" t="e">
        <f>'5.3 nutrient amount'!K151/'5.1 Crops and Forage'!K151</f>
        <v>#DIV/0!</v>
      </c>
      <c r="L151" s="334" t="e">
        <f>'5.3 nutrient amount'!L151/'5.1 Crops and Forage'!L151</f>
        <v>#DIV/0!</v>
      </c>
      <c r="M151" s="334" t="e">
        <f>'5.3 nutrient amount'!M151/'5.1 Crops and Forage'!M151</f>
        <v>#DIV/0!</v>
      </c>
      <c r="N151" s="334" t="e">
        <f>'5.3 nutrient amount'!N151/'5.1 Crops and Forage'!N151</f>
        <v>#DIV/0!</v>
      </c>
      <c r="O151" s="516"/>
      <c r="P151" s="516"/>
      <c r="Q151" s="516"/>
      <c r="R151" s="516"/>
      <c r="S151" s="516"/>
      <c r="T151" s="516"/>
      <c r="U151" s="516"/>
      <c r="V151" s="516"/>
      <c r="W151" s="516"/>
      <c r="X151" s="516"/>
      <c r="Y151" s="516"/>
      <c r="Z151" s="516"/>
      <c r="AA151" s="516"/>
      <c r="AB151" s="516"/>
      <c r="AC151" s="516">
        <v>2.5378187026927179</v>
      </c>
      <c r="AD151" s="516">
        <v>2.3313618805102192</v>
      </c>
      <c r="AE151" s="516">
        <v>2.4621011081579871</v>
      </c>
      <c r="AF151" s="516"/>
      <c r="AG151" s="516">
        <v>2.3772351075233851</v>
      </c>
      <c r="AH151" s="516">
        <v>2.4049396057348615</v>
      </c>
      <c r="AI151" s="516">
        <v>2.4382998001170595</v>
      </c>
      <c r="AJ151" s="516">
        <v>2.3200874982023811</v>
      </c>
      <c r="AK151" s="516">
        <v>2.5255208256160384</v>
      </c>
      <c r="AL151" s="516">
        <v>2.4076660998764767</v>
      </c>
      <c r="AM151" s="516">
        <v>2.3276023262304091</v>
      </c>
      <c r="AN151" s="516">
        <v>2.3551457798394759</v>
      </c>
      <c r="AO151" s="516">
        <v>2.43543826464964</v>
      </c>
      <c r="AP151" s="516">
        <v>2.2944641748524748</v>
      </c>
      <c r="AQ151" s="516">
        <v>2.3471135583995109</v>
      </c>
      <c r="AR151" s="516">
        <v>2.292442642224247</v>
      </c>
      <c r="AS151" s="516">
        <v>2.3692738782122458</v>
      </c>
      <c r="AT151" s="516">
        <v>2.4542891693476374</v>
      </c>
    </row>
    <row r="152" spans="1:46" x14ac:dyDescent="0.25">
      <c r="A152" s="120" t="s">
        <v>539</v>
      </c>
      <c r="B152" s="120"/>
      <c r="C152" s="120"/>
      <c r="D152" s="120"/>
      <c r="E152" s="120"/>
      <c r="F152" s="120"/>
      <c r="G152" s="120" t="s">
        <v>540</v>
      </c>
      <c r="H152" s="120"/>
      <c r="I152" s="294" t="s">
        <v>1066</v>
      </c>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row>
    <row r="153" spans="1:46" x14ac:dyDescent="0.25">
      <c r="A153" s="273" t="s">
        <v>1104</v>
      </c>
      <c r="G153" s="265" t="s">
        <v>89</v>
      </c>
      <c r="H153" s="265"/>
      <c r="I153" s="292" t="s">
        <v>54</v>
      </c>
      <c r="J153" s="334" t="e">
        <f>'5.3 nutrient amount'!J153/'5.1 Crops and Forage'!J153</f>
        <v>#DIV/0!</v>
      </c>
      <c r="K153" s="334" t="e">
        <f>'5.3 nutrient amount'!K153/'5.1 Crops and Forage'!K153</f>
        <v>#DIV/0!</v>
      </c>
      <c r="L153" s="334" t="e">
        <f>'5.3 nutrient amount'!L153/'5.1 Crops and Forage'!L153</f>
        <v>#DIV/0!</v>
      </c>
      <c r="M153" s="334" t="e">
        <f>'5.3 nutrient amount'!M153/'5.1 Crops and Forage'!M153</f>
        <v>#DIV/0!</v>
      </c>
      <c r="N153" s="334" t="e">
        <f>'5.3 nutrient amount'!N153/'5.1 Crops and Forage'!N153</f>
        <v>#DIV/0!</v>
      </c>
      <c r="O153" s="516">
        <v>2.5778400000000001</v>
      </c>
      <c r="P153" s="516">
        <v>2.5778399999999997</v>
      </c>
      <c r="Q153" s="516">
        <v>2.5778399999999984</v>
      </c>
      <c r="R153" s="516">
        <v>2.5778399999999997</v>
      </c>
      <c r="S153" s="516">
        <v>2.5778399999999997</v>
      </c>
      <c r="T153" s="516">
        <v>2.5778400000000006</v>
      </c>
      <c r="U153" s="516">
        <v>2.5778399999999997</v>
      </c>
      <c r="V153" s="516">
        <v>2.5778400000000006</v>
      </c>
      <c r="W153" s="516">
        <v>2.5778400000000006</v>
      </c>
      <c r="X153" s="516">
        <v>2.5778400000000001</v>
      </c>
      <c r="Y153" s="516">
        <v>2.5778400000000006</v>
      </c>
      <c r="Z153" s="516">
        <v>2.5778399999999997</v>
      </c>
      <c r="AA153" s="516">
        <v>2.5778400000000001</v>
      </c>
      <c r="AB153" s="516">
        <v>2.5778399999999997</v>
      </c>
      <c r="AC153" s="516">
        <v>2.5778400000000006</v>
      </c>
      <c r="AD153" s="516">
        <v>2.5778400000000001</v>
      </c>
      <c r="AE153" s="516">
        <v>2.5778400000000001</v>
      </c>
      <c r="AF153" s="516">
        <v>2.5778400000000006</v>
      </c>
      <c r="AG153" s="516">
        <v>2.577840000000001</v>
      </c>
      <c r="AH153" s="516">
        <v>2.5778399999999997</v>
      </c>
      <c r="AI153" s="516">
        <v>2.5778400000000001</v>
      </c>
      <c r="AJ153" s="516">
        <v>2.5778400000000001</v>
      </c>
      <c r="AK153" s="516">
        <v>2.5778400000000001</v>
      </c>
      <c r="AL153" s="516">
        <v>2.5778400000000001</v>
      </c>
      <c r="AM153" s="516">
        <v>2.5778400000000006</v>
      </c>
      <c r="AN153" s="516">
        <v>2.5778400000000006</v>
      </c>
      <c r="AO153" s="516">
        <v>2.5778399999999997</v>
      </c>
      <c r="AP153" s="516">
        <v>2.5778400000000001</v>
      </c>
      <c r="AQ153" s="516">
        <v>2.577840000000001</v>
      </c>
      <c r="AR153" s="516">
        <v>2.5778400000000001</v>
      </c>
      <c r="AS153" s="516">
        <v>2.5778400000000001</v>
      </c>
      <c r="AT153" s="516">
        <v>2.5778399999999997</v>
      </c>
    </row>
    <row r="154" spans="1:46" x14ac:dyDescent="0.25">
      <c r="A154" s="273" t="s">
        <v>1105</v>
      </c>
      <c r="G154" s="265" t="s">
        <v>90</v>
      </c>
      <c r="H154" s="265"/>
      <c r="I154" s="292" t="s">
        <v>55</v>
      </c>
      <c r="J154" s="334" t="e">
        <f>'5.3 nutrient amount'!J154/'5.1 Crops and Forage'!J154</f>
        <v>#DIV/0!</v>
      </c>
      <c r="K154" s="334" t="e">
        <f>'5.3 nutrient amount'!K154/'5.1 Crops and Forage'!K154</f>
        <v>#DIV/0!</v>
      </c>
      <c r="L154" s="334" t="e">
        <f>'5.3 nutrient amount'!L154/'5.1 Crops and Forage'!L154</f>
        <v>#DIV/0!</v>
      </c>
      <c r="M154" s="334" t="e">
        <f>'5.3 nutrient amount'!M154/'5.1 Crops and Forage'!M154</f>
        <v>#DIV/0!</v>
      </c>
      <c r="N154" s="334" t="e">
        <f>'5.3 nutrient amount'!N154/'5.1 Crops and Forage'!N154</f>
        <v>#DIV/0!</v>
      </c>
      <c r="O154" s="516">
        <v>3.4371200000000002</v>
      </c>
      <c r="P154" s="516">
        <v>3.4371200000000002</v>
      </c>
      <c r="Q154" s="516">
        <v>3.4371199999999997</v>
      </c>
      <c r="R154" s="516">
        <v>3.4371200000000002</v>
      </c>
      <c r="S154" s="516">
        <v>3.4371199999999997</v>
      </c>
      <c r="T154" s="516">
        <v>3.4371200000000006</v>
      </c>
      <c r="U154" s="516">
        <v>3.4371199999999997</v>
      </c>
      <c r="V154" s="516">
        <v>3.4371200000000011</v>
      </c>
      <c r="W154" s="516">
        <v>3.4371200000000006</v>
      </c>
      <c r="X154" s="516">
        <v>3.4371200000000002</v>
      </c>
      <c r="Y154" s="516">
        <v>3.4371200000000006</v>
      </c>
      <c r="Z154" s="516">
        <v>3.4371200000000006</v>
      </c>
      <c r="AA154" s="516">
        <v>3.4371200000000002</v>
      </c>
      <c r="AB154" s="516">
        <v>3.4371200000000011</v>
      </c>
      <c r="AC154" s="516">
        <v>3.4371199999999997</v>
      </c>
      <c r="AD154" s="516">
        <v>3.4371200000000002</v>
      </c>
      <c r="AE154" s="516">
        <v>3.4371199999999997</v>
      </c>
      <c r="AF154" s="516">
        <v>3.4371200000000002</v>
      </c>
      <c r="AG154" s="516">
        <v>3.4371199999999997</v>
      </c>
      <c r="AH154" s="516">
        <v>3.4371200000000002</v>
      </c>
      <c r="AI154" s="516">
        <v>3.4371200000000006</v>
      </c>
      <c r="AJ154" s="516">
        <v>3.4371200000000011</v>
      </c>
      <c r="AK154" s="516">
        <v>3.4371200000000006</v>
      </c>
      <c r="AL154" s="516">
        <v>3.4371200000000002</v>
      </c>
      <c r="AM154" s="516">
        <v>3.4371199999999997</v>
      </c>
      <c r="AN154" s="516">
        <v>3.4371200000000006</v>
      </c>
      <c r="AO154" s="516">
        <v>3.4371200000000006</v>
      </c>
      <c r="AP154" s="516">
        <v>3.4371199999999997</v>
      </c>
      <c r="AQ154" s="516">
        <v>3.4371199999999997</v>
      </c>
      <c r="AR154" s="516">
        <v>3.4371200000000002</v>
      </c>
      <c r="AS154" s="516">
        <v>3.4371200000000006</v>
      </c>
      <c r="AT154" s="516">
        <v>3.4371200000000011</v>
      </c>
    </row>
    <row r="155" spans="1:46" x14ac:dyDescent="0.25">
      <c r="A155" s="273" t="s">
        <v>1106</v>
      </c>
      <c r="G155" s="265" t="s">
        <v>91</v>
      </c>
      <c r="H155" s="265"/>
      <c r="I155" s="292" t="s">
        <v>56</v>
      </c>
      <c r="J155" s="334" t="e">
        <f>'5.3 nutrient amount'!J155/'5.1 Crops and Forage'!J155</f>
        <v>#DIV/0!</v>
      </c>
      <c r="K155" s="334" t="e">
        <f>'5.3 nutrient amount'!K155/'5.1 Crops and Forage'!K155</f>
        <v>#DIV/0!</v>
      </c>
      <c r="L155" s="334" t="e">
        <f>'5.3 nutrient amount'!L155/'5.1 Crops and Forage'!L155</f>
        <v>#DIV/0!</v>
      </c>
      <c r="M155" s="334" t="e">
        <f>'5.3 nutrient amount'!M155/'5.1 Crops and Forage'!M155</f>
        <v>#DIV/0!</v>
      </c>
      <c r="N155" s="334" t="e">
        <f>'5.3 nutrient amount'!N155/'5.1 Crops and Forage'!N155</f>
        <v>#DIV/0!</v>
      </c>
      <c r="O155" s="516">
        <v>12.652318945939289</v>
      </c>
      <c r="P155" s="516">
        <v>12.449695742526243</v>
      </c>
      <c r="Q155" s="516">
        <v>12.495047837506505</v>
      </c>
      <c r="R155" s="516">
        <v>12.45397546625987</v>
      </c>
      <c r="S155" s="516">
        <v>12.604456408407948</v>
      </c>
      <c r="T155" s="516">
        <v>12.764735709992747</v>
      </c>
      <c r="U155" s="516">
        <v>12.401060232642143</v>
      </c>
      <c r="V155" s="516">
        <v>12.464159216673961</v>
      </c>
      <c r="W155" s="516">
        <v>12.287097204497474</v>
      </c>
      <c r="X155" s="516">
        <v>11.815847703187961</v>
      </c>
      <c r="Y155" s="516">
        <v>12.021404715486462</v>
      </c>
      <c r="Z155" s="516">
        <v>11.779945083872589</v>
      </c>
      <c r="AA155" s="516">
        <v>11.793407729274492</v>
      </c>
      <c r="AB155" s="516">
        <v>11.837763451886268</v>
      </c>
      <c r="AC155" s="516">
        <v>11.993308064587502</v>
      </c>
      <c r="AD155" s="516">
        <v>12.001891861837557</v>
      </c>
      <c r="AE155" s="516">
        <v>11.808594463721194</v>
      </c>
      <c r="AF155" s="516">
        <v>11.788329818492283</v>
      </c>
      <c r="AG155" s="516">
        <v>12.065550565537212</v>
      </c>
      <c r="AH155" s="516">
        <v>12.167940300607608</v>
      </c>
      <c r="AI155" s="516">
        <v>12.104836812788003</v>
      </c>
      <c r="AJ155" s="516">
        <v>11.415296453189649</v>
      </c>
      <c r="AK155" s="516">
        <v>12.091612311892071</v>
      </c>
      <c r="AL155" s="516">
        <v>12.419813899834526</v>
      </c>
      <c r="AM155" s="516">
        <v>12.009741074199653</v>
      </c>
      <c r="AN155" s="516">
        <v>11.969707746098779</v>
      </c>
      <c r="AO155" s="516">
        <v>11.90027701287487</v>
      </c>
      <c r="AP155" s="516">
        <v>11.926302294765152</v>
      </c>
      <c r="AQ155" s="516">
        <v>11.972849108993779</v>
      </c>
      <c r="AR155" s="516">
        <v>12.05443301836171</v>
      </c>
      <c r="AS155" s="516">
        <v>12.101796683363284</v>
      </c>
      <c r="AT155" s="516">
        <v>11.993244838765182</v>
      </c>
    </row>
    <row r="156" spans="1:46" x14ac:dyDescent="0.25">
      <c r="A156" s="273" t="s">
        <v>1107</v>
      </c>
      <c r="G156" s="265" t="s">
        <v>92</v>
      </c>
      <c r="H156" s="265"/>
      <c r="I156" s="292" t="s">
        <v>57</v>
      </c>
      <c r="J156" s="334" t="e">
        <f>'5.3 nutrient amount'!J156/'5.1 Crops and Forage'!J156</f>
        <v>#DIV/0!</v>
      </c>
      <c r="K156" s="334" t="e">
        <f>'5.3 nutrient amount'!K156/'5.1 Crops and Forage'!K156</f>
        <v>#DIV/0!</v>
      </c>
      <c r="L156" s="334" t="e">
        <f>'5.3 nutrient amount'!L156/'5.1 Crops and Forage'!L156</f>
        <v>#DIV/0!</v>
      </c>
      <c r="M156" s="334" t="e">
        <f>'5.3 nutrient amount'!M156/'5.1 Crops and Forage'!M156</f>
        <v>#DIV/0!</v>
      </c>
      <c r="N156" s="334" t="e">
        <f>'5.3 nutrient amount'!N156/'5.1 Crops and Forage'!N156</f>
        <v>#DIV/0!</v>
      </c>
      <c r="O156" s="516">
        <v>2.8</v>
      </c>
      <c r="P156" s="516">
        <v>2.8276170824100184</v>
      </c>
      <c r="Q156" s="516">
        <v>2.8001087120239689</v>
      </c>
      <c r="R156" s="516">
        <v>2.8544444763195078</v>
      </c>
      <c r="S156" s="516">
        <v>2.9084639548220013</v>
      </c>
      <c r="T156" s="516">
        <v>2.8000134235971119</v>
      </c>
      <c r="U156" s="516">
        <v>2.8044088288205651</v>
      </c>
      <c r="V156" s="516">
        <v>2.800013585258498</v>
      </c>
      <c r="W156" s="516">
        <v>2.8000125958132984</v>
      </c>
      <c r="X156" s="516">
        <v>2.800015351494114</v>
      </c>
      <c r="Y156" s="516">
        <v>2.8000282201965496</v>
      </c>
      <c r="Z156" s="516">
        <v>2.8000265469896775</v>
      </c>
      <c r="AA156" s="516">
        <v>2.8000234893152727</v>
      </c>
      <c r="AB156" s="516">
        <v>2.8000238776550743</v>
      </c>
      <c r="AC156" s="516">
        <v>2.8000229641058354</v>
      </c>
      <c r="AD156" s="516">
        <v>2.9546032923045029</v>
      </c>
      <c r="AE156" s="516">
        <v>2.9460795952018439</v>
      </c>
      <c r="AF156" s="516">
        <v>2.9012693653776407</v>
      </c>
      <c r="AG156" s="516">
        <v>2.8027854019755738</v>
      </c>
      <c r="AH156" s="516">
        <v>2.852294018767755</v>
      </c>
      <c r="AI156" s="516">
        <v>2.8000249125903443</v>
      </c>
      <c r="AJ156" s="516">
        <v>2.8839442222148404</v>
      </c>
      <c r="AK156" s="516">
        <v>2.8001034260303497</v>
      </c>
      <c r="AL156" s="516">
        <v>2.8461725830320099</v>
      </c>
      <c r="AM156" s="516">
        <v>2.833419522033791</v>
      </c>
      <c r="AN156" s="516">
        <v>2.800015707131938</v>
      </c>
      <c r="AO156" s="516">
        <v>2.8000146789213116</v>
      </c>
      <c r="AP156" s="516">
        <v>2.8000142408609987</v>
      </c>
      <c r="AQ156" s="516">
        <v>2.8000077673704054</v>
      </c>
      <c r="AR156" s="516">
        <v>2.8</v>
      </c>
      <c r="AS156" s="516">
        <v>2.8000000000000003</v>
      </c>
      <c r="AT156" s="516">
        <v>2.8000000000000003</v>
      </c>
    </row>
    <row r="157" spans="1:46" x14ac:dyDescent="0.25">
      <c r="A157" s="273" t="s">
        <v>1108</v>
      </c>
      <c r="B157" s="120"/>
      <c r="C157" s="120"/>
      <c r="D157" s="120"/>
      <c r="E157" s="120"/>
      <c r="F157" s="120"/>
      <c r="G157" s="120" t="s">
        <v>93</v>
      </c>
      <c r="H157" s="120"/>
      <c r="I157" s="292" t="s">
        <v>58</v>
      </c>
      <c r="J157" s="334" t="e">
        <f>'5.3 nutrient amount'!J157/'5.1 Crops and Forage'!J157</f>
        <v>#DIV/0!</v>
      </c>
      <c r="K157" s="334" t="e">
        <f>'5.3 nutrient amount'!K157/'5.1 Crops and Forage'!K157</f>
        <v>#DIV/0!</v>
      </c>
      <c r="L157" s="334" t="e">
        <f>'5.3 nutrient amount'!L157/'5.1 Crops and Forage'!L157</f>
        <v>#DIV/0!</v>
      </c>
      <c r="M157" s="334" t="e">
        <f>'5.3 nutrient amount'!M157/'5.1 Crops and Forage'!M157</f>
        <v>#DIV/0!</v>
      </c>
      <c r="N157" s="334" t="e">
        <f>'5.3 nutrient amount'!N157/'5.1 Crops and Forage'!N157</f>
        <v>#DIV/0!</v>
      </c>
      <c r="O157" s="516">
        <v>28.868122157342381</v>
      </c>
      <c r="P157" s="516">
        <v>28.996877407272724</v>
      </c>
      <c r="Q157" s="516">
        <v>28.826889011766216</v>
      </c>
      <c r="R157" s="516">
        <v>29.00395906910699</v>
      </c>
      <c r="S157" s="516">
        <v>28.911709353057784</v>
      </c>
      <c r="T157" s="516">
        <v>29.123233131911768</v>
      </c>
      <c r="U157" s="516">
        <v>28.974749806124354</v>
      </c>
      <c r="V157" s="516">
        <v>28.630141755536304</v>
      </c>
      <c r="W157" s="516">
        <v>28.874654407812759</v>
      </c>
      <c r="X157" s="516">
        <v>28.705584386605945</v>
      </c>
      <c r="Y157" s="516">
        <v>28.780836709627266</v>
      </c>
      <c r="Z157" s="516">
        <v>28.798284054437438</v>
      </c>
      <c r="AA157" s="516">
        <v>28.871070864805422</v>
      </c>
      <c r="AB157" s="516">
        <v>28.841345785532479</v>
      </c>
      <c r="AC157" s="516">
        <v>29.271936891920568</v>
      </c>
      <c r="AD157" s="516">
        <v>28.951300881638453</v>
      </c>
      <c r="AE157" s="516">
        <v>28.713908591419234</v>
      </c>
      <c r="AF157" s="516">
        <v>29.085431871444609</v>
      </c>
      <c r="AG157" s="516">
        <v>29.148033230709203</v>
      </c>
      <c r="AH157" s="516">
        <v>28.967187253154144</v>
      </c>
      <c r="AI157" s="516">
        <v>29.093945885677929</v>
      </c>
      <c r="AJ157" s="516">
        <v>28.96619183718159</v>
      </c>
      <c r="AK157" s="516">
        <v>29.048335253610855</v>
      </c>
      <c r="AL157" s="516">
        <v>29.208566973416804</v>
      </c>
      <c r="AM157" s="516">
        <v>28.970157809378403</v>
      </c>
      <c r="AN157" s="516">
        <v>28.942836416098086</v>
      </c>
      <c r="AO157" s="516">
        <v>28.79194108372673</v>
      </c>
      <c r="AP157" s="516">
        <v>28.677519776093781</v>
      </c>
      <c r="AQ157" s="516">
        <v>28.452241015686578</v>
      </c>
      <c r="AR157" s="516">
        <v>28.323846656707232</v>
      </c>
      <c r="AS157" s="516">
        <v>28.141334111765811</v>
      </c>
      <c r="AT157" s="516">
        <v>28.268547554773239</v>
      </c>
    </row>
    <row r="158" spans="1:46" x14ac:dyDescent="0.25">
      <c r="A158" s="273" t="s">
        <v>1109</v>
      </c>
      <c r="B158" s="120"/>
      <c r="C158" s="120"/>
      <c r="D158" s="120"/>
      <c r="E158" s="120"/>
      <c r="F158" s="120"/>
      <c r="G158" s="120" t="s">
        <v>94</v>
      </c>
      <c r="H158" s="120"/>
      <c r="I158" s="292" t="s">
        <v>59</v>
      </c>
      <c r="J158" s="334" t="e">
        <f>'5.3 nutrient amount'!J158/'5.1 Crops and Forage'!J158</f>
        <v>#DIV/0!</v>
      </c>
      <c r="K158" s="334" t="e">
        <f>'5.3 nutrient amount'!K158/'5.1 Crops and Forage'!K158</f>
        <v>#DIV/0!</v>
      </c>
      <c r="L158" s="334" t="e">
        <f>'5.3 nutrient amount'!L158/'5.1 Crops and Forage'!L158</f>
        <v>#DIV/0!</v>
      </c>
      <c r="M158" s="334" t="e">
        <f>'5.3 nutrient amount'!M158/'5.1 Crops and Forage'!M158</f>
        <v>#DIV/0!</v>
      </c>
      <c r="N158" s="334" t="e">
        <f>'5.3 nutrient amount'!N158/'5.1 Crops and Forage'!N158</f>
        <v>#DIV/0!</v>
      </c>
      <c r="O158" s="516">
        <v>29.022287882210058</v>
      </c>
      <c r="P158" s="516">
        <v>29.130718222073479</v>
      </c>
      <c r="Q158" s="516">
        <v>28.570369656852979</v>
      </c>
      <c r="R158" s="516">
        <v>29.31645606893137</v>
      </c>
      <c r="S158" s="516">
        <v>28.905869308863096</v>
      </c>
      <c r="T158" s="516">
        <v>29.045290168525781</v>
      </c>
      <c r="U158" s="516">
        <v>29.301129859158301</v>
      </c>
      <c r="V158" s="516">
        <v>28.536908545722781</v>
      </c>
      <c r="W158" s="516">
        <v>28.951349752688955</v>
      </c>
      <c r="X158" s="516">
        <v>27.693180827087936</v>
      </c>
      <c r="Y158" s="516">
        <v>28.721135019175904</v>
      </c>
      <c r="Z158" s="516">
        <v>27.833292214607891</v>
      </c>
      <c r="AA158" s="516">
        <v>28.317607786512234</v>
      </c>
      <c r="AB158" s="516">
        <v>29.132487843982336</v>
      </c>
      <c r="AC158" s="516">
        <v>27.478417042464908</v>
      </c>
      <c r="AD158" s="516">
        <v>27.826706662967784</v>
      </c>
      <c r="AE158" s="516">
        <v>27.758929096328792</v>
      </c>
      <c r="AF158" s="516">
        <v>28.3294105916004</v>
      </c>
      <c r="AG158" s="516">
        <v>26.984824121622101</v>
      </c>
      <c r="AH158" s="516">
        <v>28.71501223368977</v>
      </c>
      <c r="AI158" s="516">
        <v>27.816873504785619</v>
      </c>
      <c r="AJ158" s="516">
        <v>27.386456466166958</v>
      </c>
      <c r="AK158" s="516">
        <v>27.948175862567005</v>
      </c>
      <c r="AL158" s="516">
        <v>28.076196114512712</v>
      </c>
      <c r="AM158" s="516">
        <v>28.299493281258961</v>
      </c>
      <c r="AN158" s="516">
        <v>28.621597694260544</v>
      </c>
      <c r="AO158" s="516">
        <v>28.912925588381633</v>
      </c>
      <c r="AP158" s="516">
        <v>28.66797209733949</v>
      </c>
      <c r="AQ158" s="516">
        <v>29.10009932419829</v>
      </c>
      <c r="AR158" s="516">
        <v>28.405640113550355</v>
      </c>
      <c r="AS158" s="516">
        <v>29.283289263927578</v>
      </c>
      <c r="AT158" s="516">
        <v>29.056168672683302</v>
      </c>
    </row>
    <row r="159" spans="1:46" x14ac:dyDescent="0.25">
      <c r="A159" s="264" t="s">
        <v>429</v>
      </c>
      <c r="F159" s="265" t="s">
        <v>95</v>
      </c>
      <c r="I159" s="293" t="s">
        <v>1088</v>
      </c>
      <c r="J159" s="334" t="e">
        <f>'5.3 nutrient amount'!J159/'5.1 Crops and Forage'!J159</f>
        <v>#DIV/0!</v>
      </c>
      <c r="K159" s="334" t="e">
        <f>'5.3 nutrient amount'!K159/'5.1 Crops and Forage'!K159</f>
        <v>#DIV/0!</v>
      </c>
      <c r="L159" s="334" t="e">
        <f>'5.3 nutrient amount'!L159/'5.1 Crops and Forage'!L159</f>
        <v>#DIV/0!</v>
      </c>
      <c r="M159" s="334" t="e">
        <f>'5.3 nutrient amount'!M159/'5.1 Crops and Forage'!M159</f>
        <v>#DIV/0!</v>
      </c>
      <c r="N159" s="334" t="e">
        <f>'5.3 nutrient amount'!N159/'5.1 Crops and Forage'!N159</f>
        <v>#DIV/0!</v>
      </c>
      <c r="O159" s="516">
        <v>27.935247173639656</v>
      </c>
      <c r="P159" s="516">
        <v>27.76821282687073</v>
      </c>
      <c r="Q159" s="516">
        <v>27.495561660982659</v>
      </c>
      <c r="R159" s="516">
        <v>27.517824651542618</v>
      </c>
      <c r="S159" s="516">
        <v>27.256738490448335</v>
      </c>
      <c r="T159" s="516">
        <v>27.285352016608385</v>
      </c>
      <c r="U159" s="516">
        <v>27.068585052322849</v>
      </c>
      <c r="V159" s="516">
        <v>27.001275436526996</v>
      </c>
      <c r="W159" s="516">
        <v>27.780525740029443</v>
      </c>
      <c r="X159" s="516">
        <v>26.687352714077619</v>
      </c>
      <c r="Y159" s="516">
        <v>27.287602747842161</v>
      </c>
      <c r="Z159" s="516">
        <v>26.716559394552444</v>
      </c>
      <c r="AA159" s="516">
        <v>26.823671386614276</v>
      </c>
      <c r="AB159" s="516">
        <v>26.480080503313399</v>
      </c>
      <c r="AC159" s="516">
        <v>26.939529995941854</v>
      </c>
      <c r="AD159" s="516">
        <v>26.954782557157969</v>
      </c>
      <c r="AE159" s="516">
        <v>27.05465099315099</v>
      </c>
      <c r="AF159" s="516">
        <v>27.438023640981047</v>
      </c>
      <c r="AG159" s="516">
        <v>27.364397524583698</v>
      </c>
      <c r="AH159" s="516">
        <v>27.096895357251451</v>
      </c>
      <c r="AI159" s="516">
        <v>27.174648078461281</v>
      </c>
      <c r="AJ159" s="516">
        <v>26.989320676938412</v>
      </c>
      <c r="AK159" s="516">
        <v>26.789222963092094</v>
      </c>
      <c r="AL159" s="516">
        <v>26.570455718413839</v>
      </c>
      <c r="AM159" s="516">
        <v>26.77726705639531</v>
      </c>
      <c r="AN159" s="516">
        <v>26.870617050942318</v>
      </c>
      <c r="AO159" s="516">
        <v>27.138356523407438</v>
      </c>
      <c r="AP159" s="516">
        <v>26.843417030709713</v>
      </c>
      <c r="AQ159" s="516">
        <v>27.280050381053748</v>
      </c>
      <c r="AR159" s="516">
        <v>26.941315563461593</v>
      </c>
      <c r="AS159" s="516">
        <v>27.350231577300395</v>
      </c>
      <c r="AT159" s="516">
        <v>27.13672241169273</v>
      </c>
    </row>
    <row r="160" spans="1:46" x14ac:dyDescent="0.25">
      <c r="A160" s="277" t="s">
        <v>1127</v>
      </c>
      <c r="F160" s="265"/>
      <c r="G160" s="264" t="s">
        <v>119</v>
      </c>
      <c r="I160" s="293" t="s">
        <v>1125</v>
      </c>
      <c r="J160" s="334" t="e">
        <f>'5.3 nutrient amount'!J160/'5.1 Crops and Forage'!J160</f>
        <v>#DIV/0!</v>
      </c>
      <c r="K160" s="334" t="e">
        <f>'5.3 nutrient amount'!K160/'5.1 Crops and Forage'!K160</f>
        <v>#DIV/0!</v>
      </c>
      <c r="L160" s="334" t="e">
        <f>'5.3 nutrient amount'!L160/'5.1 Crops and Forage'!L160</f>
        <v>#DIV/0!</v>
      </c>
      <c r="M160" s="334" t="e">
        <f>'5.3 nutrient amount'!M160/'5.1 Crops and Forage'!M160</f>
        <v>#DIV/0!</v>
      </c>
      <c r="N160" s="334" t="e">
        <f>'5.3 nutrient amount'!N160/'5.1 Crops and Forage'!N160</f>
        <v>#DIV/0!</v>
      </c>
      <c r="O160" s="516"/>
      <c r="P160" s="516"/>
      <c r="Q160" s="516"/>
      <c r="R160" s="516"/>
      <c r="S160" s="516"/>
      <c r="T160" s="516"/>
      <c r="U160" s="516"/>
      <c r="V160" s="516"/>
      <c r="W160" s="516"/>
      <c r="X160" s="516"/>
      <c r="Y160" s="516"/>
      <c r="Z160" s="516"/>
      <c r="AA160" s="516"/>
      <c r="AB160" s="516"/>
      <c r="AC160" s="516"/>
      <c r="AD160" s="516"/>
      <c r="AE160" s="516"/>
      <c r="AF160" s="516"/>
      <c r="AG160" s="516"/>
      <c r="AH160" s="516"/>
      <c r="AI160" s="516"/>
      <c r="AJ160" s="516">
        <v>29.265003713068467</v>
      </c>
      <c r="AK160" s="516">
        <v>29.289618235310371</v>
      </c>
      <c r="AL160" s="516">
        <v>29.177620583732864</v>
      </c>
      <c r="AM160" s="516">
        <v>29.043766794294395</v>
      </c>
      <c r="AN160" s="516">
        <v>29.108890882549805</v>
      </c>
      <c r="AO160" s="516">
        <v>29.296820494734508</v>
      </c>
      <c r="AP160" s="516">
        <v>29.237751498103908</v>
      </c>
      <c r="AQ160" s="516">
        <v>29.379130902886338</v>
      </c>
      <c r="AR160" s="516">
        <v>29.343957467986858</v>
      </c>
      <c r="AS160" s="516">
        <v>29.367008982472644</v>
      </c>
      <c r="AT160" s="516">
        <v>29.386223535665259</v>
      </c>
    </row>
    <row r="161" spans="1:46" x14ac:dyDescent="0.25">
      <c r="A161" s="277" t="s">
        <v>1128</v>
      </c>
      <c r="F161" s="265"/>
      <c r="G161" s="264" t="s">
        <v>120</v>
      </c>
      <c r="I161" s="293" t="s">
        <v>1126</v>
      </c>
      <c r="J161" s="334" t="e">
        <f>'5.3 nutrient amount'!J161/'5.1 Crops and Forage'!J161</f>
        <v>#DIV/0!</v>
      </c>
      <c r="K161" s="334" t="e">
        <f>'5.3 nutrient amount'!K161/'5.1 Crops and Forage'!K161</f>
        <v>#DIV/0!</v>
      </c>
      <c r="L161" s="334" t="e">
        <f>'5.3 nutrient amount'!L161/'5.1 Crops and Forage'!L161</f>
        <v>#DIV/0!</v>
      </c>
      <c r="M161" s="334" t="e">
        <f>'5.3 nutrient amount'!M161/'5.1 Crops and Forage'!M161</f>
        <v>#DIV/0!</v>
      </c>
      <c r="N161" s="334" t="e">
        <f>'5.3 nutrient amount'!N161/'5.1 Crops and Forage'!N161</f>
        <v>#DIV/0!</v>
      </c>
      <c r="O161" s="516"/>
      <c r="P161" s="516"/>
      <c r="Q161" s="516"/>
      <c r="R161" s="516"/>
      <c r="S161" s="516"/>
      <c r="T161" s="516"/>
      <c r="U161" s="516"/>
      <c r="V161" s="516"/>
      <c r="W161" s="516"/>
      <c r="X161" s="516"/>
      <c r="Y161" s="516"/>
      <c r="Z161" s="516"/>
      <c r="AA161" s="516"/>
      <c r="AB161" s="516"/>
      <c r="AC161" s="516"/>
      <c r="AD161" s="516"/>
      <c r="AE161" s="516"/>
      <c r="AF161" s="516"/>
      <c r="AG161" s="516"/>
      <c r="AH161" s="516">
        <v>25.583999999999993</v>
      </c>
      <c r="AI161" s="516"/>
      <c r="AJ161" s="516">
        <v>25.840634170789457</v>
      </c>
      <c r="AK161" s="516">
        <v>25.922593825586322</v>
      </c>
      <c r="AL161" s="516">
        <v>26.089859267622398</v>
      </c>
      <c r="AM161" s="516">
        <v>26.259425215315453</v>
      </c>
      <c r="AN161" s="516">
        <v>26.391123279908413</v>
      </c>
      <c r="AO161" s="516">
        <v>26.372290479472476</v>
      </c>
      <c r="AP161" s="516">
        <v>26.30486991933812</v>
      </c>
      <c r="AQ161" s="516">
        <v>26.068581487382659</v>
      </c>
      <c r="AR161" s="516">
        <v>25.972171814865387</v>
      </c>
      <c r="AS161" s="516">
        <v>25.92879404364308</v>
      </c>
      <c r="AT161" s="516">
        <v>25.939087203854175</v>
      </c>
    </row>
    <row r="162" spans="1:46" x14ac:dyDescent="0.25">
      <c r="A162" s="269" t="s">
        <v>430</v>
      </c>
      <c r="F162" s="264" t="s">
        <v>182</v>
      </c>
      <c r="G162" s="120"/>
      <c r="H162" s="120"/>
      <c r="I162" s="294" t="s">
        <v>1067</v>
      </c>
      <c r="J162" s="334" t="e">
        <f>'5.3 nutrient amount'!J162/'5.1 Crops and Forage'!J162</f>
        <v>#DIV/0!</v>
      </c>
      <c r="K162" s="334" t="e">
        <f>'5.3 nutrient amount'!K162/'5.1 Crops and Forage'!K162</f>
        <v>#DIV/0!</v>
      </c>
      <c r="L162" s="334" t="e">
        <f>'5.3 nutrient amount'!L162/'5.1 Crops and Forage'!L162</f>
        <v>#DIV/0!</v>
      </c>
      <c r="M162" s="334" t="e">
        <f>'5.3 nutrient amount'!M162/'5.1 Crops and Forage'!M162</f>
        <v>#DIV/0!</v>
      </c>
      <c r="N162" s="334" t="e">
        <f>'5.3 nutrient amount'!N162/'5.1 Crops and Forage'!N162</f>
        <v>#DIV/0!</v>
      </c>
      <c r="O162" s="516">
        <v>5.3588658126581006</v>
      </c>
      <c r="P162" s="516">
        <v>5.3645479144966588</v>
      </c>
      <c r="Q162" s="516">
        <v>5.3458539406292083</v>
      </c>
      <c r="R162" s="516">
        <v>5.3399622813751861</v>
      </c>
      <c r="S162" s="516">
        <v>5.3696314413227606</v>
      </c>
      <c r="T162" s="516">
        <v>5.3704999999999989</v>
      </c>
      <c r="U162" s="516">
        <v>5.3705000000000007</v>
      </c>
      <c r="V162" s="516">
        <v>5.3704999999999998</v>
      </c>
      <c r="W162" s="516">
        <v>5.3508215858411177</v>
      </c>
      <c r="X162" s="516">
        <v>5.3625240393040929</v>
      </c>
      <c r="Y162" s="516">
        <v>5.3666225115591777</v>
      </c>
      <c r="Z162" s="516">
        <v>5.3653541382705141</v>
      </c>
      <c r="AA162" s="516">
        <v>5.3576338168864579</v>
      </c>
      <c r="AB162" s="516">
        <v>5.3655420273393055</v>
      </c>
      <c r="AC162" s="516">
        <v>5.2797723177405169</v>
      </c>
      <c r="AD162" s="516">
        <v>5.3287277126101609</v>
      </c>
      <c r="AE162" s="516">
        <v>5.3356027703694497</v>
      </c>
      <c r="AF162" s="516">
        <v>5.3457504107745129</v>
      </c>
      <c r="AG162" s="516">
        <v>5.3361825930222189</v>
      </c>
      <c r="AH162" s="516">
        <v>5.2631358996975921</v>
      </c>
      <c r="AI162" s="516">
        <v>5.276179647583465</v>
      </c>
      <c r="AJ162" s="516">
        <v>5.2862725059440674</v>
      </c>
      <c r="AK162" s="516">
        <v>5.3225179335152477</v>
      </c>
      <c r="AL162" s="516">
        <v>5.3548782747726129</v>
      </c>
      <c r="AM162" s="516">
        <v>5.3136190881981511</v>
      </c>
      <c r="AN162" s="516">
        <v>5.3415176821977024</v>
      </c>
      <c r="AO162" s="516">
        <v>5.3310707201058651</v>
      </c>
      <c r="AP162" s="516">
        <v>5.273085491098537</v>
      </c>
      <c r="AQ162" s="516">
        <v>5.2946918917813184</v>
      </c>
      <c r="AR162" s="516">
        <v>5.093624015959171</v>
      </c>
      <c r="AS162" s="516">
        <v>5.2619817202493788</v>
      </c>
      <c r="AT162" s="516">
        <v>5.0150875478250656</v>
      </c>
    </row>
    <row r="163" spans="1:46" x14ac:dyDescent="0.25">
      <c r="A163" s="264" t="s">
        <v>433</v>
      </c>
      <c r="E163" s="264" t="s">
        <v>434</v>
      </c>
      <c r="F163" s="120"/>
      <c r="G163" s="265"/>
      <c r="H163" s="265"/>
      <c r="I163" s="292" t="s">
        <v>1068</v>
      </c>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row>
    <row r="164" spans="1:46" x14ac:dyDescent="0.25">
      <c r="A164" s="264" t="s">
        <v>435</v>
      </c>
      <c r="E164" s="264" t="s">
        <v>181</v>
      </c>
      <c r="F164" s="120"/>
      <c r="G164" s="265"/>
      <c r="H164" s="265"/>
      <c r="I164" s="292" t="s">
        <v>1069</v>
      </c>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row>
    <row r="165" spans="1:46" x14ac:dyDescent="0.25">
      <c r="A165" s="273" t="s">
        <v>1110</v>
      </c>
      <c r="F165" s="120"/>
      <c r="G165" s="265" t="s">
        <v>96</v>
      </c>
      <c r="H165" s="265"/>
      <c r="I165" s="292" t="s">
        <v>60</v>
      </c>
      <c r="J165" s="334" t="e">
        <f>'5.3 nutrient amount'!J165/'5.1 Crops and Forage'!J165</f>
        <v>#DIV/0!</v>
      </c>
      <c r="K165" s="334" t="e">
        <f>'5.3 nutrient amount'!K165/'5.1 Crops and Forage'!K165</f>
        <v>#DIV/0!</v>
      </c>
      <c r="L165" s="334" t="e">
        <f>'5.3 nutrient amount'!L165/'5.1 Crops and Forage'!L165</f>
        <v>#DIV/0!</v>
      </c>
      <c r="M165" s="334" t="e">
        <f>'5.3 nutrient amount'!M165/'5.1 Crops and Forage'!M165</f>
        <v>#DIV/0!</v>
      </c>
      <c r="N165" s="334" t="e">
        <f>'5.3 nutrient amount'!N165/'5.1 Crops and Forage'!N165</f>
        <v>#DIV/0!</v>
      </c>
      <c r="O165" s="516">
        <v>3.4359211289187281</v>
      </c>
      <c r="P165" s="516">
        <v>3.4334502701127039</v>
      </c>
      <c r="Q165" s="516">
        <v>3.2776258462976871</v>
      </c>
      <c r="R165" s="516">
        <v>3.450434752017256</v>
      </c>
      <c r="S165" s="516">
        <v>3.2914558450396845</v>
      </c>
      <c r="T165" s="516">
        <v>3.337189792254613</v>
      </c>
      <c r="U165" s="516">
        <v>3.4801173836403816</v>
      </c>
      <c r="V165" s="516">
        <v>3.2080164070632637</v>
      </c>
      <c r="W165" s="516">
        <v>3.5792870038552502</v>
      </c>
      <c r="X165" s="516">
        <v>3.3893672236995123</v>
      </c>
      <c r="Y165" s="516">
        <v>3.3920113899613735</v>
      </c>
      <c r="Z165" s="516">
        <v>3.2497511262209695</v>
      </c>
      <c r="AA165" s="516">
        <v>3.1984274243062227</v>
      </c>
      <c r="AB165" s="516">
        <v>3.1668547037262735</v>
      </c>
      <c r="AC165" s="516">
        <v>3.3435772903767376</v>
      </c>
      <c r="AD165" s="516">
        <v>3.6064746619338566</v>
      </c>
      <c r="AE165" s="516">
        <v>3.0191145062149363</v>
      </c>
      <c r="AF165" s="516">
        <v>3.4862423184418669</v>
      </c>
      <c r="AG165" s="516">
        <v>3.143140534100672</v>
      </c>
      <c r="AH165" s="516">
        <v>3.5397145708611801</v>
      </c>
      <c r="AI165" s="516">
        <v>3.3557176314881496</v>
      </c>
      <c r="AJ165" s="516">
        <v>3.5091921757823696</v>
      </c>
      <c r="AK165" s="516">
        <v>3.454174589760941</v>
      </c>
      <c r="AL165" s="516">
        <v>3.0624730719101074</v>
      </c>
      <c r="AM165" s="516">
        <v>3.0585993263706994</v>
      </c>
      <c r="AN165" s="516">
        <v>3.2714200756040972</v>
      </c>
      <c r="AO165" s="516">
        <v>2.8683634693008546</v>
      </c>
      <c r="AP165" s="516">
        <v>3.0328132585188166</v>
      </c>
      <c r="AQ165" s="516">
        <v>2.769541972533164</v>
      </c>
      <c r="AR165" s="516">
        <v>3.0273417496924906</v>
      </c>
      <c r="AS165" s="516">
        <v>2.979506140115515</v>
      </c>
      <c r="AT165" s="516">
        <v>2.9168227180466015</v>
      </c>
    </row>
    <row r="166" spans="1:46" x14ac:dyDescent="0.25">
      <c r="A166" s="273" t="s">
        <v>1111</v>
      </c>
      <c r="F166" s="120"/>
      <c r="G166" s="265" t="s">
        <v>97</v>
      </c>
      <c r="H166" s="265"/>
      <c r="I166" s="292" t="s">
        <v>61</v>
      </c>
      <c r="J166" s="334" t="e">
        <f>'5.3 nutrient amount'!J166/'5.1 Crops and Forage'!J166</f>
        <v>#DIV/0!</v>
      </c>
      <c r="K166" s="334" t="e">
        <f>'5.3 nutrient amount'!K166/'5.1 Crops and Forage'!K166</f>
        <v>#DIV/0!</v>
      </c>
      <c r="L166" s="334" t="e">
        <f>'5.3 nutrient amount'!L166/'5.1 Crops and Forage'!L166</f>
        <v>#DIV/0!</v>
      </c>
      <c r="M166" s="334" t="e">
        <f>'5.3 nutrient amount'!M166/'5.1 Crops and Forage'!M166</f>
        <v>#DIV/0!</v>
      </c>
      <c r="N166" s="334" t="e">
        <f>'5.3 nutrient amount'!N166/'5.1 Crops and Forage'!N166</f>
        <v>#DIV/0!</v>
      </c>
      <c r="O166" s="516">
        <v>3.2210341121509458</v>
      </c>
      <c r="P166" s="516">
        <v>3.5638299138605078</v>
      </c>
      <c r="Q166" s="516">
        <v>3.352407557097246</v>
      </c>
      <c r="R166" s="516">
        <v>3.021199980513201</v>
      </c>
      <c r="S166" s="516">
        <v>3.2811224722683532</v>
      </c>
      <c r="T166" s="516">
        <v>3.5657795640126233</v>
      </c>
      <c r="U166" s="516">
        <v>3.5488976079348431</v>
      </c>
      <c r="V166" s="516">
        <v>3.4196196980646585</v>
      </c>
      <c r="W166" s="516">
        <v>3.5679754394710499</v>
      </c>
      <c r="X166" s="516">
        <v>3.4654470640145285</v>
      </c>
      <c r="Y166" s="516">
        <v>3.7063978349357796</v>
      </c>
      <c r="Z166" s="516">
        <v>3.8505401842314235</v>
      </c>
      <c r="AA166" s="516">
        <v>3.6265618316574031</v>
      </c>
      <c r="AB166" s="516">
        <v>3.6686270950400841</v>
      </c>
      <c r="AC166" s="516">
        <v>3.2767164591249576</v>
      </c>
      <c r="AD166" s="516">
        <v>3.8272169397473581</v>
      </c>
      <c r="AE166" s="516">
        <v>3.2915031693513366</v>
      </c>
      <c r="AF166" s="516">
        <v>3.7661476480187828</v>
      </c>
      <c r="AG166" s="516">
        <v>3.4786709304968868</v>
      </c>
      <c r="AH166" s="516">
        <v>3.6913868092924744</v>
      </c>
      <c r="AI166" s="516">
        <v>3.546995059543991</v>
      </c>
      <c r="AJ166" s="516">
        <v>3.6201069330964115</v>
      </c>
      <c r="AK166" s="516">
        <v>3.8746730116453221</v>
      </c>
      <c r="AL166" s="516">
        <v>3.4634299692241317</v>
      </c>
      <c r="AM166" s="516">
        <v>3.2782012008291317</v>
      </c>
      <c r="AN166" s="516">
        <v>3.5894665044509488</v>
      </c>
      <c r="AO166" s="516">
        <v>3.2102828640324717</v>
      </c>
      <c r="AP166" s="516">
        <v>3.5569386462016337</v>
      </c>
      <c r="AQ166" s="516">
        <v>3.1692547592598945</v>
      </c>
      <c r="AR166" s="516">
        <v>3.5906122001362424</v>
      </c>
      <c r="AS166" s="516">
        <v>3.1574348331039177</v>
      </c>
      <c r="AT166" s="516">
        <v>3.2958411386510837</v>
      </c>
    </row>
    <row r="167" spans="1:46" x14ac:dyDescent="0.25">
      <c r="A167" s="273" t="s">
        <v>1112</v>
      </c>
      <c r="F167" s="120"/>
      <c r="G167" s="265" t="s">
        <v>98</v>
      </c>
      <c r="H167" s="265"/>
      <c r="I167" s="292" t="s">
        <v>62</v>
      </c>
      <c r="J167" s="334" t="e">
        <f>'5.3 nutrient amount'!J167/'5.1 Crops and Forage'!J167</f>
        <v>#DIV/0!</v>
      </c>
      <c r="K167" s="334" t="e">
        <f>'5.3 nutrient amount'!K167/'5.1 Crops and Forage'!K167</f>
        <v>#DIV/0!</v>
      </c>
      <c r="L167" s="334" t="e">
        <f>'5.3 nutrient amount'!L167/'5.1 Crops and Forage'!L167</f>
        <v>#DIV/0!</v>
      </c>
      <c r="M167" s="334" t="e">
        <f>'5.3 nutrient amount'!M167/'5.1 Crops and Forage'!M167</f>
        <v>#DIV/0!</v>
      </c>
      <c r="N167" s="334" t="e">
        <f>'5.3 nutrient amount'!N167/'5.1 Crops and Forage'!N167</f>
        <v>#DIV/0!</v>
      </c>
      <c r="O167" s="516">
        <v>4.224873116662704</v>
      </c>
      <c r="P167" s="516">
        <v>4.4114155191292461</v>
      </c>
      <c r="Q167" s="516">
        <v>4.0315279829573898</v>
      </c>
      <c r="R167" s="516">
        <v>4.1362408348622708</v>
      </c>
      <c r="S167" s="516">
        <v>4.3511668007700033</v>
      </c>
      <c r="T167" s="516">
        <v>4.4369845901681879</v>
      </c>
      <c r="U167" s="516">
        <v>4.4762443098324507</v>
      </c>
      <c r="V167" s="516">
        <v>3.6935770392636984</v>
      </c>
      <c r="W167" s="516">
        <v>3.7299074320503425</v>
      </c>
      <c r="X167" s="516">
        <v>3.7950874286359975</v>
      </c>
      <c r="Y167" s="516">
        <v>3.7170751590919147</v>
      </c>
      <c r="Z167" s="516">
        <v>3.5817798929528726</v>
      </c>
      <c r="AA167" s="516">
        <v>3.6342185950349672</v>
      </c>
      <c r="AB167" s="516">
        <v>3.392636935229802</v>
      </c>
      <c r="AC167" s="516">
        <v>3.899822801508269</v>
      </c>
      <c r="AD167" s="516">
        <v>3.6517965759364635</v>
      </c>
      <c r="AE167" s="516">
        <v>3.6969454280291627</v>
      </c>
      <c r="AF167" s="516">
        <v>4.3789452181635129</v>
      </c>
      <c r="AG167" s="516">
        <v>3.9392293710191009</v>
      </c>
      <c r="AH167" s="516">
        <v>4.2384551412814018</v>
      </c>
      <c r="AI167" s="516">
        <v>3.9502047251928674</v>
      </c>
      <c r="AJ167" s="516">
        <v>3.850266291503972</v>
      </c>
      <c r="AK167" s="516">
        <v>3.9394852675504235</v>
      </c>
      <c r="AL167" s="516">
        <v>3.580948059981282</v>
      </c>
      <c r="AM167" s="516">
        <v>2.8776908528722558</v>
      </c>
      <c r="AN167" s="516">
        <v>3.6986341979969479</v>
      </c>
      <c r="AO167" s="516">
        <v>3.4169116328618143</v>
      </c>
      <c r="AP167" s="516">
        <v>3.5625557432126156</v>
      </c>
      <c r="AQ167" s="516">
        <v>3.2889981429446946</v>
      </c>
      <c r="AR167" s="516">
        <v>3.7267381438995542</v>
      </c>
      <c r="AS167" s="516">
        <v>3.3451088451905204</v>
      </c>
      <c r="AT167" s="516">
        <v>3.6033346108390298</v>
      </c>
    </row>
    <row r="168" spans="1:46" x14ac:dyDescent="0.25">
      <c r="A168" s="273" t="s">
        <v>1113</v>
      </c>
      <c r="F168" s="120"/>
      <c r="G168" s="265" t="s">
        <v>99</v>
      </c>
      <c r="H168" s="265"/>
      <c r="I168" s="292" t="s">
        <v>63</v>
      </c>
      <c r="J168" s="334" t="e">
        <f>'5.3 nutrient amount'!J168/'5.1 Crops and Forage'!J168</f>
        <v>#DIV/0!</v>
      </c>
      <c r="K168" s="334" t="e">
        <f>'5.3 nutrient amount'!K168/'5.1 Crops and Forage'!K168</f>
        <v>#DIV/0!</v>
      </c>
      <c r="L168" s="334" t="e">
        <f>'5.3 nutrient amount'!L168/'5.1 Crops and Forage'!L168</f>
        <v>#DIV/0!</v>
      </c>
      <c r="M168" s="334" t="e">
        <f>'5.3 nutrient amount'!M168/'5.1 Crops and Forage'!M168</f>
        <v>#DIV/0!</v>
      </c>
      <c r="N168" s="334" t="e">
        <f>'5.3 nutrient amount'!N168/'5.1 Crops and Forage'!N168</f>
        <v>#DIV/0!</v>
      </c>
      <c r="O168" s="516">
        <v>3.8364708264533069</v>
      </c>
      <c r="P168" s="516">
        <v>3.9833261507023603</v>
      </c>
      <c r="Q168" s="516">
        <v>3.6900457534850224</v>
      </c>
      <c r="R168" s="516">
        <v>3.7590472935973755</v>
      </c>
      <c r="S168" s="516">
        <v>3.7812088475201513</v>
      </c>
      <c r="T168" s="516">
        <v>3.7483896313410017</v>
      </c>
      <c r="U168" s="516">
        <v>3.8405783543062757</v>
      </c>
      <c r="V168" s="516">
        <v>3.4651048577178152</v>
      </c>
      <c r="W168" s="516">
        <v>3.5349164162999571</v>
      </c>
      <c r="X168" s="516">
        <v>3.6013889080526669</v>
      </c>
      <c r="Y168" s="516">
        <v>3.6663056489881076</v>
      </c>
      <c r="Z168" s="516">
        <v>3.5132404742758934</v>
      </c>
      <c r="AA168" s="516">
        <v>3.5310562628318993</v>
      </c>
      <c r="AB168" s="516">
        <v>3.5930397274912949</v>
      </c>
      <c r="AC168" s="516">
        <v>3.445663253660785</v>
      </c>
      <c r="AD168" s="516">
        <v>3.6834034324879141</v>
      </c>
      <c r="AE168" s="516">
        <v>3.4013306967562862</v>
      </c>
      <c r="AF168" s="516">
        <v>3.1894958285114057</v>
      </c>
      <c r="AG168" s="516">
        <v>3.0890879139336294</v>
      </c>
      <c r="AH168" s="516">
        <v>3.6939965806163477</v>
      </c>
      <c r="AI168" s="516">
        <v>3.4896758165647404</v>
      </c>
      <c r="AJ168" s="516">
        <v>3.4598843031724216</v>
      </c>
      <c r="AK168" s="516">
        <v>3.2521775291859489</v>
      </c>
      <c r="AL168" s="516">
        <v>3.1822381339158974</v>
      </c>
      <c r="AM168" s="516">
        <v>3.3025245820778926</v>
      </c>
      <c r="AN168" s="516">
        <v>3.2699977843381243</v>
      </c>
      <c r="AO168" s="516">
        <v>3.3029204377578796</v>
      </c>
      <c r="AP168" s="516">
        <v>3.4732570467066726</v>
      </c>
      <c r="AQ168" s="516">
        <v>3.4859126764326067</v>
      </c>
      <c r="AR168" s="516">
        <v>3.5382260207099789</v>
      </c>
      <c r="AS168" s="516">
        <v>3.3698711330272291</v>
      </c>
      <c r="AT168" s="516">
        <v>3.5025727842999324</v>
      </c>
    </row>
    <row r="169" spans="1:46" x14ac:dyDescent="0.25">
      <c r="A169" s="269" t="s">
        <v>436</v>
      </c>
      <c r="B169" s="269"/>
      <c r="C169" s="269"/>
      <c r="E169" s="269" t="s">
        <v>437</v>
      </c>
      <c r="G169" s="268"/>
      <c r="H169" s="268"/>
      <c r="I169" s="292" t="s">
        <v>1070</v>
      </c>
      <c r="J169" s="336"/>
      <c r="K169" s="336"/>
      <c r="L169" s="336"/>
      <c r="M169" s="336"/>
      <c r="N169" s="336"/>
      <c r="O169" s="336"/>
      <c r="P169" s="336"/>
      <c r="Q169" s="336"/>
      <c r="R169" s="336"/>
      <c r="S169" s="336"/>
      <c r="T169" s="336"/>
      <c r="U169" s="336"/>
      <c r="V169" s="336"/>
      <c r="W169" s="336"/>
      <c r="X169" s="336"/>
      <c r="Y169" s="336"/>
      <c r="Z169" s="336"/>
      <c r="AA169" s="336"/>
      <c r="AB169" s="336"/>
      <c r="AC169" s="336"/>
      <c r="AD169" s="336"/>
      <c r="AE169" s="336"/>
      <c r="AF169" s="336"/>
      <c r="AG169" s="336"/>
      <c r="AH169" s="336"/>
      <c r="AI169" s="336"/>
      <c r="AJ169" s="336"/>
      <c r="AK169" s="336"/>
      <c r="AL169" s="336"/>
      <c r="AM169" s="336"/>
      <c r="AN169" s="336"/>
      <c r="AO169" s="336"/>
      <c r="AP169" s="336"/>
      <c r="AQ169" s="336"/>
      <c r="AR169" s="336"/>
      <c r="AS169" s="336"/>
      <c r="AT169" s="336"/>
    </row>
    <row r="170" spans="1:46" x14ac:dyDescent="0.25">
      <c r="A170" s="273" t="s">
        <v>1114</v>
      </c>
      <c r="B170" s="269"/>
      <c r="C170" s="269"/>
      <c r="E170" s="269"/>
      <c r="G170" s="268" t="s">
        <v>100</v>
      </c>
      <c r="H170" s="268"/>
      <c r="I170" s="292" t="s">
        <v>64</v>
      </c>
      <c r="J170" s="334" t="e">
        <f>'5.3 nutrient amount'!J170/'5.1 Crops and Forage'!J170</f>
        <v>#DIV/0!</v>
      </c>
      <c r="K170" s="334" t="e">
        <f>'5.3 nutrient amount'!K170/'5.1 Crops and Forage'!K170</f>
        <v>#DIV/0!</v>
      </c>
      <c r="L170" s="334" t="e">
        <f>'5.3 nutrient amount'!L170/'5.1 Crops and Forage'!L170</f>
        <v>#DIV/0!</v>
      </c>
      <c r="M170" s="334" t="e">
        <f>'5.3 nutrient amount'!M170/'5.1 Crops and Forage'!M170</f>
        <v>#DIV/0!</v>
      </c>
      <c r="N170" s="334" t="e">
        <f>'5.3 nutrient amount'!N170/'5.1 Crops and Forage'!N170</f>
        <v>#DIV/0!</v>
      </c>
      <c r="O170" s="516">
        <v>4.2115428540999247</v>
      </c>
      <c r="P170" s="516">
        <v>4.1598300210709427</v>
      </c>
      <c r="Q170" s="516">
        <v>4.2306484523739929</v>
      </c>
      <c r="R170" s="516">
        <v>4.2204762431929721</v>
      </c>
      <c r="S170" s="516">
        <v>4.2592400800362613</v>
      </c>
      <c r="T170" s="516">
        <v>4.0362118704570475</v>
      </c>
      <c r="U170" s="516">
        <v>4.0293682553895342</v>
      </c>
      <c r="V170" s="516">
        <v>4.1326235313174609</v>
      </c>
      <c r="W170" s="516">
        <v>4.0419641932754757</v>
      </c>
      <c r="X170" s="516">
        <v>3.9901501231662255</v>
      </c>
      <c r="Y170" s="516">
        <v>3.9762287475861551</v>
      </c>
      <c r="Z170" s="516">
        <v>4.0117107783005261</v>
      </c>
      <c r="AA170" s="516">
        <v>4.0002233305115924</v>
      </c>
      <c r="AB170" s="516">
        <v>3.9915044996729936</v>
      </c>
      <c r="AC170" s="516">
        <v>4.0049483478516059</v>
      </c>
      <c r="AD170" s="516">
        <v>3.9629965373046643</v>
      </c>
      <c r="AE170" s="516">
        <v>3.9379528829194608</v>
      </c>
      <c r="AF170" s="516">
        <v>3.9971858517999515</v>
      </c>
      <c r="AG170" s="516">
        <v>4.0055393495567788</v>
      </c>
      <c r="AH170" s="516">
        <v>4.0093032795003891</v>
      </c>
      <c r="AI170" s="516">
        <v>4.0183519128733023</v>
      </c>
      <c r="AJ170" s="516">
        <v>3.9398591896389474</v>
      </c>
      <c r="AK170" s="516">
        <v>3.9629231866183443</v>
      </c>
      <c r="AL170" s="516">
        <v>3.9617644471368427</v>
      </c>
      <c r="AM170" s="516">
        <v>3.9693373072397171</v>
      </c>
      <c r="AN170" s="516">
        <v>3.9569480470496976</v>
      </c>
      <c r="AO170" s="516">
        <v>3.965858682416739</v>
      </c>
      <c r="AP170" s="516">
        <v>3.9786859374538976</v>
      </c>
      <c r="AQ170" s="516">
        <v>3.9336828565116755</v>
      </c>
      <c r="AR170" s="516">
        <v>3.9253274623576204</v>
      </c>
      <c r="AS170" s="516">
        <v>3.9181525185948223</v>
      </c>
      <c r="AT170" s="516">
        <v>3.9164337399521707</v>
      </c>
    </row>
    <row r="171" spans="1:46" x14ac:dyDescent="0.25">
      <c r="A171" s="273" t="s">
        <v>1115</v>
      </c>
      <c r="B171" s="269"/>
      <c r="C171" s="269"/>
      <c r="E171" s="269"/>
      <c r="G171" s="268" t="s">
        <v>101</v>
      </c>
      <c r="H171" s="268"/>
      <c r="I171" s="292" t="s">
        <v>65</v>
      </c>
      <c r="J171" s="334" t="e">
        <f>'5.3 nutrient amount'!J171/'5.1 Crops and Forage'!J171</f>
        <v>#DIV/0!</v>
      </c>
      <c r="K171" s="334" t="e">
        <f>'5.3 nutrient amount'!K171/'5.1 Crops and Forage'!K171</f>
        <v>#DIV/0!</v>
      </c>
      <c r="L171" s="334" t="e">
        <f>'5.3 nutrient amount'!L171/'5.1 Crops and Forage'!L171</f>
        <v>#DIV/0!</v>
      </c>
      <c r="M171" s="334" t="e">
        <f>'5.3 nutrient amount'!M171/'5.1 Crops and Forage'!M171</f>
        <v>#DIV/0!</v>
      </c>
      <c r="N171" s="334" t="e">
        <f>'5.3 nutrient amount'!N171/'5.1 Crops and Forage'!N171</f>
        <v>#DIV/0!</v>
      </c>
      <c r="O171" s="516">
        <v>4.3696510330924907</v>
      </c>
      <c r="P171" s="516">
        <v>4.3908968849089058</v>
      </c>
      <c r="Q171" s="516">
        <v>4.4037719242263185</v>
      </c>
      <c r="R171" s="516">
        <v>4.396397554068737</v>
      </c>
      <c r="S171" s="516">
        <v>4.4195646079203392</v>
      </c>
      <c r="T171" s="516">
        <v>4.3421606721265826</v>
      </c>
      <c r="U171" s="516">
        <v>4.2940968053669595</v>
      </c>
      <c r="V171" s="516">
        <v>4.3239973044957933</v>
      </c>
      <c r="W171" s="516">
        <v>4.3222164473509475</v>
      </c>
      <c r="X171" s="516">
        <v>4.3532828179355008</v>
      </c>
      <c r="Y171" s="516">
        <v>4.2645052620079174</v>
      </c>
      <c r="Z171" s="516">
        <v>4.3183466692504977</v>
      </c>
      <c r="AA171" s="516">
        <v>4.2948265966401973</v>
      </c>
      <c r="AB171" s="516">
        <v>4.1826918096574905</v>
      </c>
      <c r="AC171" s="516">
        <v>4.160566735955058</v>
      </c>
      <c r="AD171" s="516">
        <v>4.2753286416538518</v>
      </c>
      <c r="AE171" s="516">
        <v>4.2105746389154621</v>
      </c>
      <c r="AF171" s="516">
        <v>4.2600087649416505</v>
      </c>
      <c r="AG171" s="516">
        <v>4.2547269544624324</v>
      </c>
      <c r="AH171" s="516">
        <v>4.2688053282512</v>
      </c>
      <c r="AI171" s="516">
        <v>4.2049264904362698</v>
      </c>
      <c r="AJ171" s="516">
        <v>4.1877120827026744</v>
      </c>
      <c r="AK171" s="516">
        <v>4.2316038823619389</v>
      </c>
      <c r="AL171" s="516">
        <v>4.0585519515549864</v>
      </c>
      <c r="AM171" s="516">
        <v>4.1540512063710784</v>
      </c>
      <c r="AN171" s="516">
        <v>4.1607156376691927</v>
      </c>
      <c r="AO171" s="516">
        <v>4.1667065635838547</v>
      </c>
      <c r="AP171" s="516">
        <v>4.1941259534962967</v>
      </c>
      <c r="AQ171" s="516">
        <v>4.1134275792334654</v>
      </c>
      <c r="AR171" s="516">
        <v>4.1644459081349634</v>
      </c>
      <c r="AS171" s="516">
        <v>4.1331941647356105</v>
      </c>
      <c r="AT171" s="516">
        <v>4.156833208736793</v>
      </c>
    </row>
    <row r="172" spans="1:46" x14ac:dyDescent="0.25">
      <c r="A172" s="273" t="s">
        <v>1116</v>
      </c>
      <c r="B172" s="269"/>
      <c r="C172" s="269"/>
      <c r="E172" s="269"/>
      <c r="G172" s="268" t="s">
        <v>102</v>
      </c>
      <c r="H172" s="268"/>
      <c r="I172" s="292" t="s">
        <v>66</v>
      </c>
      <c r="J172" s="334" t="e">
        <f>'5.3 nutrient amount'!J172/'5.1 Crops and Forage'!J172</f>
        <v>#DIV/0!</v>
      </c>
      <c r="K172" s="334" t="e">
        <f>'5.3 nutrient amount'!K172/'5.1 Crops and Forage'!K172</f>
        <v>#DIV/0!</v>
      </c>
      <c r="L172" s="334" t="e">
        <f>'5.3 nutrient amount'!L172/'5.1 Crops and Forage'!L172</f>
        <v>#DIV/0!</v>
      </c>
      <c r="M172" s="334" t="e">
        <f>'5.3 nutrient amount'!M172/'5.1 Crops and Forage'!M172</f>
        <v>#DIV/0!</v>
      </c>
      <c r="N172" s="334" t="e">
        <f>'5.3 nutrient amount'!N172/'5.1 Crops and Forage'!N172</f>
        <v>#DIV/0!</v>
      </c>
      <c r="O172" s="516"/>
      <c r="P172" s="516"/>
      <c r="Q172" s="516"/>
      <c r="R172" s="516"/>
      <c r="S172" s="516"/>
      <c r="T172" s="516"/>
      <c r="U172" s="516"/>
      <c r="V172" s="516">
        <v>4.4850000000000003</v>
      </c>
      <c r="W172" s="516">
        <v>4.4850000000000003</v>
      </c>
      <c r="X172" s="516">
        <v>4.4850000000000021</v>
      </c>
      <c r="Y172" s="516">
        <v>4.4850000000000003</v>
      </c>
      <c r="Z172" s="516">
        <v>4.4850000000000003</v>
      </c>
      <c r="AA172" s="516">
        <v>4.4850000000000003</v>
      </c>
      <c r="AB172" s="516">
        <v>4.4850000000000003</v>
      </c>
      <c r="AC172" s="516">
        <v>4.4850000000000012</v>
      </c>
      <c r="AD172" s="516">
        <v>4.4850000000000003</v>
      </c>
      <c r="AE172" s="516">
        <v>4.4850000000000003</v>
      </c>
      <c r="AF172" s="516">
        <v>4.4850000000000003</v>
      </c>
      <c r="AG172" s="516">
        <v>4.4850000000000012</v>
      </c>
      <c r="AH172" s="516">
        <v>4.4850000000000003</v>
      </c>
      <c r="AI172" s="516">
        <v>4.4850000000000003</v>
      </c>
      <c r="AJ172" s="516">
        <v>4.4850000000000003</v>
      </c>
      <c r="AK172" s="516">
        <v>4.4849999999999994</v>
      </c>
      <c r="AL172" s="516">
        <v>4.4850000000000003</v>
      </c>
      <c r="AM172" s="516">
        <v>4.4850000000000003</v>
      </c>
      <c r="AN172" s="516">
        <v>4.4850000000000012</v>
      </c>
      <c r="AO172" s="516">
        <v>4.4850000000000003</v>
      </c>
      <c r="AP172" s="516">
        <v>4.4850000000000003</v>
      </c>
      <c r="AQ172" s="516">
        <v>4.4850000000000012</v>
      </c>
      <c r="AR172" s="516">
        <v>4.4850000000000003</v>
      </c>
      <c r="AS172" s="516">
        <v>4.4735735320632246</v>
      </c>
      <c r="AT172" s="516">
        <v>4.4722798434442268</v>
      </c>
    </row>
    <row r="173" spans="1:46" x14ac:dyDescent="0.25">
      <c r="A173" s="269" t="s">
        <v>438</v>
      </c>
      <c r="B173" s="269"/>
      <c r="C173" s="269"/>
      <c r="D173" s="269"/>
      <c r="E173" s="269" t="s">
        <v>439</v>
      </c>
      <c r="G173" s="268"/>
      <c r="H173" s="268"/>
      <c r="I173" s="292" t="s">
        <v>1071</v>
      </c>
      <c r="J173" s="336"/>
      <c r="K173" s="336"/>
      <c r="L173" s="336"/>
      <c r="M173" s="336"/>
      <c r="N173" s="336"/>
      <c r="O173" s="336"/>
      <c r="P173" s="336"/>
      <c r="Q173" s="336"/>
      <c r="R173" s="336"/>
      <c r="S173" s="336"/>
      <c r="T173" s="336"/>
      <c r="U173" s="336"/>
      <c r="V173" s="336"/>
      <c r="W173" s="336"/>
      <c r="X173" s="336"/>
      <c r="Y173" s="336"/>
      <c r="Z173" s="336"/>
      <c r="AA173" s="336"/>
      <c r="AB173" s="336"/>
      <c r="AC173" s="336"/>
      <c r="AD173" s="336"/>
      <c r="AE173" s="336"/>
      <c r="AF173" s="336"/>
      <c r="AG173" s="336"/>
      <c r="AH173" s="336"/>
      <c r="AI173" s="336"/>
      <c r="AJ173" s="336"/>
      <c r="AK173" s="336"/>
      <c r="AL173" s="336"/>
      <c r="AM173" s="336"/>
      <c r="AN173" s="336"/>
      <c r="AO173" s="336"/>
      <c r="AP173" s="336"/>
      <c r="AQ173" s="336"/>
      <c r="AR173" s="336"/>
      <c r="AS173" s="336"/>
      <c r="AT173" s="336"/>
    </row>
    <row r="174" spans="1:46" x14ac:dyDescent="0.25">
      <c r="A174" s="273" t="s">
        <v>1117</v>
      </c>
      <c r="B174" s="269"/>
      <c r="C174" s="269"/>
      <c r="D174" s="269"/>
      <c r="E174" s="269"/>
      <c r="G174" s="268" t="s">
        <v>103</v>
      </c>
      <c r="H174" s="268"/>
      <c r="I174" s="292" t="s">
        <v>67</v>
      </c>
      <c r="J174" s="334" t="e">
        <f>'5.3 nutrient amount'!J174/'5.1 Crops and Forage'!J174</f>
        <v>#DIV/0!</v>
      </c>
      <c r="K174" s="334" t="e">
        <f>'5.3 nutrient amount'!K174/'5.1 Crops and Forage'!K174</f>
        <v>#DIV/0!</v>
      </c>
      <c r="L174" s="334" t="e">
        <f>'5.3 nutrient amount'!L174/'5.1 Crops and Forage'!L174</f>
        <v>#DIV/0!</v>
      </c>
      <c r="M174" s="334" t="e">
        <f>'5.3 nutrient amount'!M174/'5.1 Crops and Forage'!M174</f>
        <v>#DIV/0!</v>
      </c>
      <c r="N174" s="334" t="e">
        <f>'5.3 nutrient amount'!N174/'5.1 Crops and Forage'!N174</f>
        <v>#DIV/0!</v>
      </c>
      <c r="O174" s="516">
        <v>11.844750533218258</v>
      </c>
      <c r="P174" s="516">
        <v>11.629641979141272</v>
      </c>
      <c r="Q174" s="516">
        <v>11.649229848174933</v>
      </c>
      <c r="R174" s="516">
        <v>11.695667357759728</v>
      </c>
      <c r="S174" s="516">
        <v>11.711098386910294</v>
      </c>
      <c r="T174" s="516">
        <v>11.70497970205045</v>
      </c>
      <c r="U174" s="516">
        <v>11.615085022411819</v>
      </c>
      <c r="V174" s="516">
        <v>11.18580357048554</v>
      </c>
      <c r="W174" s="516">
        <v>11.187871801224579</v>
      </c>
      <c r="X174" s="516">
        <v>11.234566073732692</v>
      </c>
      <c r="Y174" s="516">
        <v>11.37954970560704</v>
      </c>
      <c r="Z174" s="516">
        <v>10.769543679186906</v>
      </c>
      <c r="AA174" s="516">
        <v>11.196653959595007</v>
      </c>
      <c r="AB174" s="516">
        <v>10.88206701157061</v>
      </c>
      <c r="AC174" s="516">
        <v>10.981097614730546</v>
      </c>
      <c r="AD174" s="516">
        <v>11.003605642424855</v>
      </c>
      <c r="AE174" s="516">
        <v>11.201680264072568</v>
      </c>
      <c r="AF174" s="516">
        <v>10.944526032666099</v>
      </c>
      <c r="AG174" s="516">
        <v>11.097148883578591</v>
      </c>
      <c r="AH174" s="516">
        <v>10.840066775478249</v>
      </c>
      <c r="AI174" s="516">
        <v>10.783927200186231</v>
      </c>
      <c r="AJ174" s="516">
        <v>10.894372995339173</v>
      </c>
      <c r="AK174" s="516">
        <v>10.93093039678975</v>
      </c>
      <c r="AL174" s="516">
        <v>10.874412372151733</v>
      </c>
      <c r="AM174" s="516">
        <v>10.819633403087233</v>
      </c>
      <c r="AN174" s="516">
        <v>10.780361590393291</v>
      </c>
      <c r="AO174" s="516">
        <v>10.736511951495896</v>
      </c>
      <c r="AP174" s="516">
        <v>10.968289780192606</v>
      </c>
      <c r="AQ174" s="516">
        <v>10.721933309058988</v>
      </c>
      <c r="AR174" s="516">
        <v>11.393315900369748</v>
      </c>
      <c r="AS174" s="516">
        <v>11.08901452500446</v>
      </c>
      <c r="AT174" s="516">
        <v>10.713188439487569</v>
      </c>
    </row>
    <row r="175" spans="1:46" x14ac:dyDescent="0.25">
      <c r="A175" s="273" t="s">
        <v>1118</v>
      </c>
      <c r="B175" s="269"/>
      <c r="C175" s="269"/>
      <c r="D175" s="269"/>
      <c r="E175" s="269"/>
      <c r="G175" s="268" t="s">
        <v>104</v>
      </c>
      <c r="H175" s="268"/>
      <c r="I175" s="292" t="s">
        <v>68</v>
      </c>
      <c r="J175" s="334" t="e">
        <f>'5.3 nutrient amount'!J175/'5.1 Crops and Forage'!J175</f>
        <v>#DIV/0!</v>
      </c>
      <c r="K175" s="334" t="e">
        <f>'5.3 nutrient amount'!K175/'5.1 Crops and Forage'!K175</f>
        <v>#DIV/0!</v>
      </c>
      <c r="L175" s="334" t="e">
        <f>'5.3 nutrient amount'!L175/'5.1 Crops and Forage'!L175</f>
        <v>#DIV/0!</v>
      </c>
      <c r="M175" s="334" t="e">
        <f>'5.3 nutrient amount'!M175/'5.1 Crops and Forage'!M175</f>
        <v>#DIV/0!</v>
      </c>
      <c r="N175" s="334" t="e">
        <f>'5.3 nutrient amount'!N175/'5.1 Crops and Forage'!N175</f>
        <v>#DIV/0!</v>
      </c>
      <c r="O175" s="516">
        <v>11.357818219708774</v>
      </c>
      <c r="P175" s="516">
        <v>11.737755689132502</v>
      </c>
      <c r="Q175" s="516">
        <v>11.557929326409397</v>
      </c>
      <c r="R175" s="516">
        <v>11.761118391543006</v>
      </c>
      <c r="S175" s="516">
        <v>11.607303687084249</v>
      </c>
      <c r="T175" s="516">
        <v>11.906180858147179</v>
      </c>
      <c r="U175" s="516">
        <v>11.092448130171224</v>
      </c>
      <c r="V175" s="516">
        <v>10.981078795141832</v>
      </c>
      <c r="W175" s="516">
        <v>11.283593929009285</v>
      </c>
      <c r="X175" s="516">
        <v>11.707009582204154</v>
      </c>
      <c r="Y175" s="516">
        <v>11.03218212191832</v>
      </c>
      <c r="Z175" s="516">
        <v>10.812419729020434</v>
      </c>
      <c r="AA175" s="516">
        <v>11.403240932434516</v>
      </c>
      <c r="AB175" s="516">
        <v>10.781810233352054</v>
      </c>
      <c r="AC175" s="516">
        <v>11.202535318012494</v>
      </c>
      <c r="AD175" s="516">
        <v>11.524557536294591</v>
      </c>
      <c r="AE175" s="516">
        <v>11.041086350541296</v>
      </c>
      <c r="AF175" s="516">
        <v>11.015484300796723</v>
      </c>
      <c r="AG175" s="516">
        <v>11.142612428900177</v>
      </c>
      <c r="AH175" s="516">
        <v>10.823328616236534</v>
      </c>
      <c r="AI175" s="516">
        <v>10.826673603966071</v>
      </c>
      <c r="AJ175" s="516">
        <v>10.757090480145502</v>
      </c>
      <c r="AK175" s="516">
        <v>11.525606460589344</v>
      </c>
      <c r="AL175" s="516">
        <v>10.69796835947516</v>
      </c>
      <c r="AM175" s="516">
        <v>11.39348783685679</v>
      </c>
      <c r="AN175" s="516">
        <v>10.904633539481212</v>
      </c>
      <c r="AO175" s="516">
        <v>10.908478593443627</v>
      </c>
      <c r="AP175" s="516">
        <v>11.026544779185846</v>
      </c>
      <c r="AQ175" s="516">
        <v>10.668272909847827</v>
      </c>
      <c r="AR175" s="516">
        <v>11.120906232749373</v>
      </c>
      <c r="AS175" s="516">
        <v>10.818179432033682</v>
      </c>
      <c r="AT175" s="516">
        <v>10.890328317538655</v>
      </c>
    </row>
    <row r="176" spans="1:46" x14ac:dyDescent="0.25">
      <c r="A176" s="273" t="s">
        <v>21</v>
      </c>
      <c r="B176" s="269"/>
      <c r="C176" s="269"/>
      <c r="D176" s="269"/>
      <c r="E176" s="269"/>
      <c r="F176" s="269"/>
      <c r="G176" s="268" t="s">
        <v>23</v>
      </c>
      <c r="H176" s="268"/>
      <c r="I176" s="292" t="s">
        <v>22</v>
      </c>
      <c r="J176" s="334" t="e">
        <f>'5.3 nutrient amount'!J176/'5.1 Crops and Forage'!J176</f>
        <v>#DIV/0!</v>
      </c>
      <c r="K176" s="334" t="e">
        <f>'5.3 nutrient amount'!K176/'5.1 Crops and Forage'!K176</f>
        <v>#DIV/0!</v>
      </c>
      <c r="L176" s="334" t="e">
        <f>'5.3 nutrient amount'!L176/'5.1 Crops and Forage'!L176</f>
        <v>#DIV/0!</v>
      </c>
      <c r="M176" s="334" t="e">
        <f>'5.3 nutrient amount'!M176/'5.1 Crops and Forage'!M176</f>
        <v>#DIV/0!</v>
      </c>
      <c r="N176" s="334" t="e">
        <f>'5.3 nutrient amount'!N176/'5.1 Crops and Forage'!N176</f>
        <v>#DIV/0!</v>
      </c>
      <c r="O176" s="516">
        <v>4.2893678111529709</v>
      </c>
      <c r="P176" s="516">
        <v>4.2890216543958326</v>
      </c>
      <c r="Q176" s="516">
        <v>4.2839463074680442</v>
      </c>
      <c r="R176" s="516">
        <v>4.2853707971490325</v>
      </c>
      <c r="S176" s="516">
        <v>4.2843161825553899</v>
      </c>
      <c r="T176" s="516">
        <v>4.284372198996901</v>
      </c>
      <c r="U176" s="516">
        <v>4.28598637667994</v>
      </c>
      <c r="V176" s="516">
        <v>4.2845404862624896</v>
      </c>
      <c r="W176" s="516">
        <v>4.2872182953701534</v>
      </c>
      <c r="X176" s="516">
        <v>4.2956934208034747</v>
      </c>
      <c r="Y176" s="516">
        <v>4.2960966081998633</v>
      </c>
      <c r="Z176" s="516">
        <v>4.2782776101002771</v>
      </c>
      <c r="AA176" s="516">
        <v>4.1743919764977875</v>
      </c>
      <c r="AB176" s="516">
        <v>4.2894578900813833</v>
      </c>
      <c r="AC176" s="516">
        <v>4.2854362482014441</v>
      </c>
      <c r="AD176" s="516">
        <v>4.2810759582722842</v>
      </c>
      <c r="AE176" s="516">
        <v>4.2793046529990351</v>
      </c>
      <c r="AF176" s="516">
        <v>4.2771270074189838</v>
      </c>
      <c r="AG176" s="516">
        <v>4.2947287212566909</v>
      </c>
      <c r="AH176" s="516">
        <v>4.2940402684754879</v>
      </c>
      <c r="AI176" s="516">
        <v>4.2700220163009313</v>
      </c>
      <c r="AJ176" s="516">
        <v>4.2964000000000011</v>
      </c>
      <c r="AK176" s="516">
        <v>4.2827957538793795</v>
      </c>
      <c r="AL176" s="516">
        <v>4.2819561128076327</v>
      </c>
      <c r="AM176" s="516">
        <v>4.288180364630354</v>
      </c>
      <c r="AN176" s="516">
        <v>4.2964000000000011</v>
      </c>
      <c r="AO176" s="516">
        <v>4.2614931371702305</v>
      </c>
      <c r="AP176" s="516">
        <v>4.2857975589819235</v>
      </c>
      <c r="AQ176" s="516">
        <v>4.2870775042021805</v>
      </c>
      <c r="AR176" s="516">
        <v>4.296400000000002</v>
      </c>
      <c r="AS176" s="516">
        <v>4.296287127695213</v>
      </c>
      <c r="AT176" s="516">
        <v>4.296271315709518</v>
      </c>
    </row>
    <row r="177" spans="1:46" x14ac:dyDescent="0.25">
      <c r="A177" s="278" t="s">
        <v>541</v>
      </c>
      <c r="B177" s="267"/>
      <c r="C177" s="267"/>
      <c r="D177" s="267" t="s">
        <v>459</v>
      </c>
      <c r="E177" s="267"/>
      <c r="F177" s="267"/>
      <c r="G177" s="266"/>
      <c r="H177" s="266"/>
      <c r="I177" s="292"/>
      <c r="J177" s="345" t="e">
        <f>'5.3 nutrient amount'!J177/'5.1 Crops and Forage'!J177</f>
        <v>#DIV/0!</v>
      </c>
      <c r="K177" s="345" t="e">
        <f>'5.3 nutrient amount'!K177/'5.1 Crops and Forage'!K177</f>
        <v>#DIV/0!</v>
      </c>
      <c r="L177" s="345" t="e">
        <f>'5.3 nutrient amount'!L177/'5.1 Crops and Forage'!L177</f>
        <v>#DIV/0!</v>
      </c>
      <c r="M177" s="345" t="e">
        <f>'5.3 nutrient amount'!M177/'5.1 Crops and Forage'!M177</f>
        <v>#DIV/0!</v>
      </c>
      <c r="N177" s="345" t="e">
        <f>'5.3 nutrient amount'!N177/'5.1 Crops and Forage'!N177</f>
        <v>#DIV/0!</v>
      </c>
      <c r="O177" s="517">
        <v>3.4448177117129277</v>
      </c>
      <c r="P177" s="517">
        <v>3.2866660346195853</v>
      </c>
      <c r="Q177" s="517">
        <v>3.2866660240512511</v>
      </c>
      <c r="R177" s="517">
        <v>3.34806639694827</v>
      </c>
      <c r="S177" s="517">
        <v>3.1966488469331606</v>
      </c>
      <c r="T177" s="517">
        <v>3.3053270704780444</v>
      </c>
      <c r="U177" s="517">
        <v>3.2009395050726774</v>
      </c>
      <c r="V177" s="517">
        <v>2.420431058647377</v>
      </c>
      <c r="W177" s="517">
        <v>3.0130526950774743</v>
      </c>
      <c r="X177" s="517">
        <v>3.2154247522173929</v>
      </c>
      <c r="Y177" s="517">
        <v>3.147093080162747</v>
      </c>
      <c r="Z177" s="517">
        <v>3.2202612053621524</v>
      </c>
      <c r="AA177" s="517">
        <v>2.9826954017161915</v>
      </c>
      <c r="AB177" s="517">
        <v>2.5021575154289337</v>
      </c>
      <c r="AC177" s="517">
        <v>2.5625731905060736</v>
      </c>
      <c r="AD177" s="517">
        <v>2.6541593691827203</v>
      </c>
      <c r="AE177" s="517">
        <v>2.7924338027723938</v>
      </c>
      <c r="AF177" s="517">
        <v>2.9874583992261323</v>
      </c>
      <c r="AG177" s="517">
        <v>2.8945366367984415</v>
      </c>
      <c r="AH177" s="517">
        <v>3.2225558677056707</v>
      </c>
      <c r="AI177" s="517">
        <v>3.3390474631075051</v>
      </c>
      <c r="AJ177" s="517">
        <v>3.211582308347674</v>
      </c>
      <c r="AK177" s="517">
        <v>3.2162784029385465</v>
      </c>
      <c r="AL177" s="517">
        <v>3.3973155425220298</v>
      </c>
      <c r="AM177" s="517">
        <v>3.2819490538201319</v>
      </c>
      <c r="AN177" s="517">
        <v>3.3688712065130395</v>
      </c>
      <c r="AO177" s="517">
        <v>3.3550129388442724</v>
      </c>
      <c r="AP177" s="517">
        <v>3.1534451786635658</v>
      </c>
      <c r="AQ177" s="517">
        <v>3.3361420946866613</v>
      </c>
      <c r="AR177" s="517">
        <v>3.1688333840992087</v>
      </c>
      <c r="AS177" s="517">
        <v>3.6055361292985055</v>
      </c>
      <c r="AT177" s="517">
        <v>3.5446489725578174</v>
      </c>
    </row>
    <row r="178" spans="1:46" x14ac:dyDescent="0.25">
      <c r="G178" s="265"/>
      <c r="H178" s="265"/>
      <c r="I178" s="292"/>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row>
    <row r="179" spans="1:46" x14ac:dyDescent="0.25">
      <c r="A179" s="278" t="s">
        <v>542</v>
      </c>
      <c r="B179" s="267"/>
      <c r="C179" s="267"/>
      <c r="D179" s="267" t="s">
        <v>189</v>
      </c>
      <c r="E179" s="267"/>
      <c r="F179" s="267"/>
      <c r="G179" s="266"/>
      <c r="H179" s="266"/>
      <c r="I179" s="292"/>
      <c r="J179" s="345"/>
      <c r="K179" s="345"/>
      <c r="L179" s="345"/>
      <c r="M179" s="345"/>
      <c r="N179" s="345"/>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row>
    <row r="180" spans="1:46" x14ac:dyDescent="0.25">
      <c r="G180" s="265"/>
      <c r="H180" s="265"/>
      <c r="I180" s="292"/>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row>
    <row r="181" spans="1:46" x14ac:dyDescent="0.25">
      <c r="A181" s="261" t="s">
        <v>387</v>
      </c>
      <c r="B181" s="261"/>
      <c r="C181" s="261" t="s">
        <v>460</v>
      </c>
      <c r="D181" s="260"/>
      <c r="E181" s="261"/>
      <c r="F181" s="261"/>
      <c r="G181" s="279"/>
      <c r="H181" s="279"/>
      <c r="I181" s="292"/>
      <c r="J181" s="346"/>
      <c r="K181" s="346"/>
      <c r="L181" s="346"/>
      <c r="M181" s="346"/>
      <c r="N181" s="346"/>
      <c r="O181" s="346"/>
      <c r="P181" s="346"/>
      <c r="Q181" s="346"/>
      <c r="R181" s="346"/>
      <c r="S181" s="346"/>
      <c r="T181" s="346"/>
      <c r="U181" s="346"/>
      <c r="V181" s="346"/>
      <c r="W181" s="346"/>
      <c r="X181" s="346"/>
      <c r="Y181" s="346"/>
      <c r="Z181" s="346"/>
      <c r="AA181" s="346"/>
      <c r="AB181" s="346"/>
      <c r="AC181" s="346"/>
      <c r="AD181" s="346"/>
      <c r="AE181" s="346"/>
      <c r="AF181" s="346"/>
      <c r="AG181" s="346"/>
      <c r="AH181" s="346"/>
      <c r="AI181" s="346"/>
      <c r="AJ181" s="346"/>
      <c r="AK181" s="346"/>
      <c r="AL181" s="346"/>
      <c r="AM181" s="346"/>
      <c r="AN181" s="346"/>
      <c r="AO181" s="346"/>
      <c r="AP181" s="346"/>
      <c r="AQ181" s="346"/>
      <c r="AR181" s="346"/>
      <c r="AS181" s="346"/>
      <c r="AT181" s="346"/>
    </row>
    <row r="182" spans="1:46" x14ac:dyDescent="0.25">
      <c r="A182" s="269"/>
      <c r="B182" s="269"/>
      <c r="C182" s="269"/>
      <c r="D182" s="269"/>
      <c r="E182" s="269"/>
      <c r="F182" s="269"/>
      <c r="G182" s="268"/>
      <c r="H182" s="268"/>
      <c r="I182" s="292"/>
      <c r="J182" s="336"/>
      <c r="K182" s="336"/>
      <c r="L182" s="336"/>
      <c r="M182" s="336"/>
      <c r="N182" s="336"/>
      <c r="O182" s="336"/>
      <c r="P182" s="336"/>
      <c r="Q182" s="336"/>
      <c r="R182" s="336"/>
      <c r="S182" s="336"/>
      <c r="T182" s="336"/>
      <c r="U182" s="336"/>
      <c r="V182" s="336"/>
      <c r="W182" s="336"/>
      <c r="X182" s="336"/>
      <c r="Y182" s="336"/>
      <c r="Z182" s="336"/>
      <c r="AA182" s="336"/>
      <c r="AB182" s="336"/>
      <c r="AC182" s="336"/>
      <c r="AD182" s="336"/>
      <c r="AE182" s="336"/>
      <c r="AF182" s="336"/>
      <c r="AG182" s="336"/>
      <c r="AH182" s="336"/>
      <c r="AI182" s="336"/>
      <c r="AJ182" s="336"/>
      <c r="AK182" s="336"/>
      <c r="AL182" s="336"/>
      <c r="AM182" s="336"/>
      <c r="AN182" s="336"/>
      <c r="AO182" s="336"/>
      <c r="AP182" s="336"/>
      <c r="AQ182" s="336"/>
      <c r="AR182" s="336"/>
      <c r="AS182" s="336"/>
      <c r="AT182" s="336"/>
    </row>
    <row r="183" spans="1:46" x14ac:dyDescent="0.25">
      <c r="A183" s="267" t="s">
        <v>388</v>
      </c>
      <c r="B183" s="267"/>
      <c r="C183" s="267"/>
      <c r="D183" s="267" t="s">
        <v>461</v>
      </c>
      <c r="E183" s="266"/>
      <c r="F183" s="280"/>
      <c r="G183" s="280"/>
      <c r="H183" s="280"/>
      <c r="I183" s="294" t="s">
        <v>1072</v>
      </c>
      <c r="J183" s="344"/>
      <c r="K183" s="344"/>
      <c r="L183" s="344"/>
      <c r="M183" s="344"/>
      <c r="N183" s="344"/>
      <c r="O183" s="344"/>
      <c r="P183" s="344"/>
      <c r="Q183" s="344"/>
      <c r="R183" s="344"/>
      <c r="S183" s="344"/>
      <c r="T183" s="344"/>
      <c r="U183" s="344"/>
      <c r="V183" s="344"/>
      <c r="W183" s="344"/>
      <c r="X183" s="344"/>
      <c r="Y183" s="344"/>
      <c r="Z183" s="344"/>
      <c r="AA183" s="344"/>
      <c r="AB183" s="344"/>
      <c r="AC183" s="344"/>
      <c r="AD183" s="344"/>
      <c r="AE183" s="344"/>
      <c r="AF183" s="344"/>
      <c r="AG183" s="344"/>
      <c r="AH183" s="344"/>
      <c r="AI183" s="344"/>
      <c r="AJ183" s="344"/>
      <c r="AK183" s="344"/>
      <c r="AL183" s="344"/>
      <c r="AM183" s="344"/>
      <c r="AN183" s="344"/>
      <c r="AO183" s="344"/>
      <c r="AP183" s="344"/>
      <c r="AQ183" s="344"/>
      <c r="AR183" s="344"/>
      <c r="AS183" s="344"/>
      <c r="AT183" s="344"/>
    </row>
    <row r="184" spans="1:46" x14ac:dyDescent="0.25">
      <c r="A184" s="269" t="s">
        <v>389</v>
      </c>
      <c r="B184" s="269"/>
      <c r="C184" s="269"/>
      <c r="E184" s="120" t="s">
        <v>394</v>
      </c>
      <c r="F184" s="120"/>
      <c r="G184" s="120"/>
      <c r="H184" s="120"/>
      <c r="I184" s="294" t="s">
        <v>1073</v>
      </c>
      <c r="J184" s="336"/>
      <c r="K184" s="336"/>
      <c r="L184" s="336"/>
      <c r="M184" s="336"/>
      <c r="N184" s="336"/>
      <c r="O184" s="336"/>
      <c r="P184" s="336"/>
      <c r="Q184" s="336"/>
      <c r="R184" s="336"/>
      <c r="S184" s="336"/>
      <c r="T184" s="336"/>
      <c r="U184" s="336"/>
      <c r="V184" s="336"/>
      <c r="W184" s="336"/>
      <c r="X184" s="336"/>
      <c r="Y184" s="336"/>
      <c r="Z184" s="336"/>
      <c r="AA184" s="336"/>
      <c r="AB184" s="336"/>
      <c r="AC184" s="336"/>
      <c r="AD184" s="336"/>
      <c r="AE184" s="336"/>
      <c r="AF184" s="336"/>
      <c r="AG184" s="336"/>
      <c r="AH184" s="336"/>
      <c r="AI184" s="336"/>
      <c r="AJ184" s="336"/>
      <c r="AK184" s="336"/>
      <c r="AL184" s="336"/>
      <c r="AM184" s="336"/>
      <c r="AN184" s="336"/>
      <c r="AO184" s="336"/>
      <c r="AP184" s="336"/>
      <c r="AQ184" s="336"/>
      <c r="AR184" s="336"/>
      <c r="AS184" s="336"/>
      <c r="AT184" s="336"/>
    </row>
    <row r="185" spans="1:46" x14ac:dyDescent="0.25">
      <c r="A185" s="264" t="s">
        <v>462</v>
      </c>
      <c r="D185" s="98"/>
      <c r="F185" s="281" t="s">
        <v>390</v>
      </c>
      <c r="G185" s="120"/>
      <c r="H185" s="120"/>
      <c r="I185" s="294" t="s">
        <v>1074</v>
      </c>
      <c r="J185" s="334" t="e">
        <f>'5.3 nutrient amount'!J185/'5.1 Crops and Forage'!J185</f>
        <v>#DIV/0!</v>
      </c>
      <c r="K185" s="334" t="e">
        <f>'5.3 nutrient amount'!K185/'5.1 Crops and Forage'!K185</f>
        <v>#DIV/0!</v>
      </c>
      <c r="L185" s="334" t="e">
        <f>'5.3 nutrient amount'!L185/'5.1 Crops and Forage'!L185</f>
        <v>#DIV/0!</v>
      </c>
      <c r="M185" s="334" t="e">
        <f>'5.3 nutrient amount'!M185/'5.1 Crops and Forage'!M185</f>
        <v>#DIV/0!</v>
      </c>
      <c r="N185" s="334" t="e">
        <f>'5.3 nutrient amount'!N185/'5.1 Crops and Forage'!N185</f>
        <v>#DIV/0!</v>
      </c>
      <c r="O185" s="516">
        <v>7.6806837857183616</v>
      </c>
      <c r="P185" s="516">
        <v>7.5843950586904896</v>
      </c>
      <c r="Q185" s="516">
        <v>7.7666772196525677</v>
      </c>
      <c r="R185" s="516">
        <v>7.7954771942233769</v>
      </c>
      <c r="S185" s="516">
        <v>8.4014660333866988</v>
      </c>
      <c r="T185" s="516">
        <v>8.3269905778478925</v>
      </c>
      <c r="U185" s="516">
        <v>8.1608917508399905</v>
      </c>
      <c r="V185" s="516">
        <v>8.1227263111514603</v>
      </c>
      <c r="W185" s="516">
        <v>8.0552567663410475</v>
      </c>
      <c r="X185" s="516">
        <v>8.1773808103427363</v>
      </c>
      <c r="Y185" s="516">
        <v>8.4558391166175184</v>
      </c>
      <c r="Z185" s="516">
        <v>8.7987345772624383</v>
      </c>
      <c r="AA185" s="516">
        <v>8.7256225084479002</v>
      </c>
      <c r="AB185" s="516">
        <v>8.9473961015216172</v>
      </c>
      <c r="AC185" s="516">
        <v>8.4476731382346966</v>
      </c>
      <c r="AD185" s="516">
        <v>8.7617397257575167</v>
      </c>
      <c r="AE185" s="516">
        <v>8.5060614862195418</v>
      </c>
      <c r="AF185" s="516">
        <v>8.3464512293059236</v>
      </c>
      <c r="AG185" s="516">
        <v>8.3245636629656161</v>
      </c>
      <c r="AH185" s="516">
        <v>8.6750097475137942</v>
      </c>
      <c r="AI185" s="516">
        <v>10.271071312633476</v>
      </c>
      <c r="AJ185" s="516">
        <v>8.8600952884660362</v>
      </c>
      <c r="AK185" s="516">
        <v>8.8056752551282749</v>
      </c>
      <c r="AL185" s="516">
        <v>8.1648065096571472</v>
      </c>
      <c r="AM185" s="516">
        <v>8.2782316353170415</v>
      </c>
      <c r="AN185" s="516">
        <v>8.3042186569038314</v>
      </c>
      <c r="AO185" s="516">
        <v>7.4787654201807152</v>
      </c>
      <c r="AP185" s="516">
        <v>8.0005067839358563</v>
      </c>
      <c r="AQ185" s="516">
        <v>7.194684566187207</v>
      </c>
      <c r="AR185" s="516">
        <v>8.3614250156457928</v>
      </c>
      <c r="AS185" s="516">
        <v>7.1932851640132629</v>
      </c>
      <c r="AT185" s="516">
        <v>7.3671263376476288</v>
      </c>
    </row>
    <row r="186" spans="1:46" x14ac:dyDescent="0.25">
      <c r="A186" s="269" t="s">
        <v>391</v>
      </c>
      <c r="B186" s="269"/>
      <c r="C186" s="269"/>
      <c r="D186" s="120"/>
      <c r="F186" s="120" t="s">
        <v>395</v>
      </c>
      <c r="G186" s="120"/>
      <c r="H186" s="120"/>
      <c r="I186" s="294" t="s">
        <v>1075</v>
      </c>
      <c r="J186" s="334" t="e">
        <f>'5.3 nutrient amount'!J186/'5.1 Crops and Forage'!J186</f>
        <v>#DIV/0!</v>
      </c>
      <c r="K186" s="334" t="e">
        <f>'5.3 nutrient amount'!K186/'5.1 Crops and Forage'!K186</f>
        <v>#DIV/0!</v>
      </c>
      <c r="L186" s="334" t="e">
        <f>'5.3 nutrient amount'!L186/'5.1 Crops and Forage'!L186</f>
        <v>#DIV/0!</v>
      </c>
      <c r="M186" s="334" t="e">
        <f>'5.3 nutrient amount'!M186/'5.1 Crops and Forage'!M186</f>
        <v>#DIV/0!</v>
      </c>
      <c r="N186" s="334" t="e">
        <f>'5.3 nutrient amount'!N186/'5.1 Crops and Forage'!N186</f>
        <v>#DIV/0!</v>
      </c>
      <c r="O186" s="516">
        <v>9.8595084322451285</v>
      </c>
      <c r="P186" s="516">
        <v>9.8765144830332012</v>
      </c>
      <c r="Q186" s="516">
        <v>9.7487042560081676</v>
      </c>
      <c r="R186" s="516">
        <v>9.542644585094834</v>
      </c>
      <c r="S186" s="516">
        <v>9.5298850893471112</v>
      </c>
      <c r="T186" s="516">
        <v>9.5023220652469718</v>
      </c>
      <c r="U186" s="516">
        <v>9.2126352724712426</v>
      </c>
      <c r="V186" s="516">
        <v>9.2884995134725337</v>
      </c>
      <c r="W186" s="516">
        <v>9.2294973512349188</v>
      </c>
      <c r="X186" s="516">
        <v>9.5198635078440166</v>
      </c>
      <c r="Y186" s="516">
        <v>9.055289574132372</v>
      </c>
      <c r="Z186" s="516">
        <v>9.0214987909564481</v>
      </c>
      <c r="AA186" s="516">
        <v>9.437524141764138</v>
      </c>
      <c r="AB186" s="516">
        <v>9.6689759563394979</v>
      </c>
      <c r="AC186" s="516">
        <v>9.684430182224812</v>
      </c>
      <c r="AD186" s="516">
        <v>9.7067219461266863</v>
      </c>
      <c r="AE186" s="516">
        <v>9.9408579391294687</v>
      </c>
      <c r="AF186" s="516">
        <v>10.328531245601093</v>
      </c>
      <c r="AG186" s="516">
        <v>10.269071273185274</v>
      </c>
      <c r="AH186" s="516">
        <v>9.9563994252745278</v>
      </c>
      <c r="AI186" s="516">
        <v>13.235360846897184</v>
      </c>
      <c r="AJ186" s="516">
        <v>10.178010995769601</v>
      </c>
      <c r="AK186" s="516">
        <v>9.975002876529512</v>
      </c>
      <c r="AL186" s="516">
        <v>10.20496655148888</v>
      </c>
      <c r="AM186" s="516">
        <v>10.062541062902069</v>
      </c>
      <c r="AN186" s="516">
        <v>10.087790570700061</v>
      </c>
      <c r="AO186" s="516">
        <v>10.170470942766343</v>
      </c>
      <c r="AP186" s="516">
        <v>10.157137922109813</v>
      </c>
      <c r="AQ186" s="516">
        <v>10.0504430153672</v>
      </c>
      <c r="AR186" s="516">
        <v>10.155767187336316</v>
      </c>
      <c r="AS186" s="516">
        <v>10.034075413810125</v>
      </c>
      <c r="AT186" s="516">
        <v>9.9845084919402289</v>
      </c>
    </row>
    <row r="187" spans="1:46" x14ac:dyDescent="0.25">
      <c r="A187" s="273" t="s">
        <v>1181</v>
      </c>
      <c r="B187" s="269"/>
      <c r="C187" s="269"/>
      <c r="D187" s="120"/>
      <c r="F187" s="120" t="s">
        <v>27</v>
      </c>
      <c r="G187" s="120"/>
      <c r="H187" s="120"/>
      <c r="I187" s="292" t="s">
        <v>69</v>
      </c>
      <c r="J187" s="334" t="e">
        <f>'5.3 nutrient amount'!J187/'5.1 Crops and Forage'!J187</f>
        <v>#DIV/0!</v>
      </c>
      <c r="K187" s="334" t="e">
        <f>'5.3 nutrient amount'!K187/'5.1 Crops and Forage'!K187</f>
        <v>#DIV/0!</v>
      </c>
      <c r="L187" s="334" t="e">
        <f>'5.3 nutrient amount'!L187/'5.1 Crops and Forage'!L187</f>
        <v>#DIV/0!</v>
      </c>
      <c r="M187" s="334" t="e">
        <f>'5.3 nutrient amount'!M187/'5.1 Crops and Forage'!M187</f>
        <v>#DIV/0!</v>
      </c>
      <c r="N187" s="334" t="e">
        <f>'5.3 nutrient amount'!N187/'5.1 Crops and Forage'!N187</f>
        <v>#DIV/0!</v>
      </c>
      <c r="O187" s="516">
        <v>19.098314418100585</v>
      </c>
      <c r="P187" s="516">
        <v>19.136045212240166</v>
      </c>
      <c r="Q187" s="516">
        <v>19.472507341278696</v>
      </c>
      <c r="R187" s="516">
        <v>19.196903190960608</v>
      </c>
      <c r="S187" s="516">
        <v>19.550375811260771</v>
      </c>
      <c r="T187" s="516">
        <v>19.68036625971795</v>
      </c>
      <c r="U187" s="516">
        <v>18.42239998185843</v>
      </c>
      <c r="V187" s="516">
        <v>18.778001392417099</v>
      </c>
      <c r="W187" s="516">
        <v>19.431922295991733</v>
      </c>
      <c r="X187" s="516">
        <v>18.478626787160078</v>
      </c>
      <c r="Y187" s="516">
        <v>19.030520544159391</v>
      </c>
      <c r="Z187" s="516">
        <v>18.531350312684921</v>
      </c>
      <c r="AA187" s="516">
        <v>18.56990899593065</v>
      </c>
      <c r="AB187" s="516">
        <v>18.734402953522629</v>
      </c>
      <c r="AC187" s="516">
        <v>18.819950381191678</v>
      </c>
      <c r="AD187" s="516">
        <v>18.831737889418779</v>
      </c>
      <c r="AE187" s="516">
        <v>18.586518586478515</v>
      </c>
      <c r="AF187" s="516">
        <v>18.88368516512584</v>
      </c>
      <c r="AG187" s="516">
        <v>18.884421030895663</v>
      </c>
      <c r="AH187" s="516">
        <v>19.571290081244328</v>
      </c>
      <c r="AI187" s="516">
        <v>45.166587912946831</v>
      </c>
      <c r="AJ187" s="516">
        <v>19.779369277185548</v>
      </c>
      <c r="AK187" s="516">
        <v>19.949815324418655</v>
      </c>
      <c r="AL187" s="516">
        <v>19.893698066851531</v>
      </c>
      <c r="AM187" s="516">
        <v>19.787009703526895</v>
      </c>
      <c r="AN187" s="516">
        <v>18.645933963025627</v>
      </c>
      <c r="AO187" s="516">
        <v>18.043904111598202</v>
      </c>
      <c r="AP187" s="516">
        <v>18.28460407983335</v>
      </c>
      <c r="AQ187" s="516">
        <v>17.913194834887602</v>
      </c>
      <c r="AR187" s="516">
        <v>17.326852054063522</v>
      </c>
      <c r="AS187" s="516">
        <v>17.779379531449244</v>
      </c>
      <c r="AT187" s="516">
        <v>17.605852338499993</v>
      </c>
    </row>
    <row r="188" spans="1:46" x14ac:dyDescent="0.25">
      <c r="A188" s="269" t="s">
        <v>463</v>
      </c>
      <c r="B188" s="269"/>
      <c r="C188" s="269"/>
      <c r="D188" s="120"/>
      <c r="F188" s="120" t="s">
        <v>464</v>
      </c>
      <c r="G188" s="120"/>
      <c r="H188" s="120"/>
      <c r="I188" s="294" t="s">
        <v>1076</v>
      </c>
      <c r="J188" s="334" t="e">
        <f>'5.3 nutrient amount'!J188/'5.1 Crops and Forage'!J188</f>
        <v>#DIV/0!</v>
      </c>
      <c r="K188" s="334" t="e">
        <f>'5.3 nutrient amount'!K188/'5.1 Crops and Forage'!K188</f>
        <v>#DIV/0!</v>
      </c>
      <c r="L188" s="334" t="e">
        <f>'5.3 nutrient amount'!L188/'5.1 Crops and Forage'!L188</f>
        <v>#DIV/0!</v>
      </c>
      <c r="M188" s="334" t="e">
        <f>'5.3 nutrient amount'!M188/'5.1 Crops and Forage'!M188</f>
        <v>#DIV/0!</v>
      </c>
      <c r="N188" s="334" t="e">
        <f>'5.3 nutrient amount'!N188/'5.1 Crops and Forage'!N188</f>
        <v>#DIV/0!</v>
      </c>
      <c r="O188" s="516">
        <v>11.606982256731104</v>
      </c>
      <c r="P188" s="516">
        <v>11.40389627387732</v>
      </c>
      <c r="Q188" s="516">
        <v>11.643433241505653</v>
      </c>
      <c r="R188" s="516">
        <v>12.27183891507379</v>
      </c>
      <c r="S188" s="516">
        <v>12.310848256513875</v>
      </c>
      <c r="T188" s="516">
        <v>12.170423015274039</v>
      </c>
      <c r="U188" s="516">
        <v>11.991391534494099</v>
      </c>
      <c r="V188" s="516">
        <v>11.956171125456908</v>
      </c>
      <c r="W188" s="516">
        <v>11.661587171205571</v>
      </c>
      <c r="X188" s="516">
        <v>11.005735025684496</v>
      </c>
      <c r="Y188" s="516">
        <v>11.235614373066259</v>
      </c>
      <c r="Z188" s="516">
        <v>12.077146495419868</v>
      </c>
      <c r="AA188" s="516">
        <v>11.780849975679502</v>
      </c>
      <c r="AB188" s="516">
        <v>11.618564630509677</v>
      </c>
      <c r="AC188" s="516">
        <v>10.088891908163756</v>
      </c>
      <c r="AD188" s="516">
        <v>11.320278291186762</v>
      </c>
      <c r="AE188" s="516">
        <v>10.203757268515364</v>
      </c>
      <c r="AF188" s="516">
        <v>10.18382692887878</v>
      </c>
      <c r="AG188" s="516">
        <v>7.3126691415764036</v>
      </c>
      <c r="AH188" s="516">
        <v>8.530161075710911</v>
      </c>
      <c r="AI188" s="516">
        <v>21.273755427726407</v>
      </c>
      <c r="AJ188" s="516">
        <v>11.90811795783951</v>
      </c>
      <c r="AK188" s="516">
        <v>12.380044588962027</v>
      </c>
      <c r="AL188" s="516">
        <v>11.418815234412525</v>
      </c>
      <c r="AM188" s="516">
        <v>13.710902077776915</v>
      </c>
      <c r="AN188" s="516">
        <v>11.272049143550509</v>
      </c>
      <c r="AO188" s="516">
        <v>13.162670138913628</v>
      </c>
      <c r="AP188" s="516">
        <v>12.25959952234135</v>
      </c>
      <c r="AQ188" s="516">
        <v>12.739362638655949</v>
      </c>
      <c r="AR188" s="516">
        <v>12.046835430881565</v>
      </c>
      <c r="AS188" s="516">
        <v>10.095188561888538</v>
      </c>
      <c r="AT188" s="516">
        <v>11.67831132308069</v>
      </c>
    </row>
    <row r="189" spans="1:46" ht="30" x14ac:dyDescent="0.25">
      <c r="A189" s="264" t="s">
        <v>466</v>
      </c>
      <c r="E189" s="264" t="s">
        <v>465</v>
      </c>
      <c r="F189" s="120"/>
      <c r="G189" s="120"/>
      <c r="H189" s="120"/>
      <c r="I189" s="294" t="s">
        <v>1077</v>
      </c>
      <c r="J189" s="336"/>
      <c r="K189" s="336"/>
      <c r="L189" s="336"/>
      <c r="M189" s="336"/>
      <c r="N189" s="336"/>
      <c r="O189" s="336"/>
      <c r="P189" s="336"/>
      <c r="Q189" s="336"/>
      <c r="R189" s="336"/>
      <c r="S189" s="336"/>
      <c r="T189" s="336"/>
      <c r="U189" s="336"/>
      <c r="V189" s="336"/>
      <c r="W189" s="336"/>
      <c r="X189" s="336"/>
      <c r="Y189" s="336"/>
      <c r="Z189" s="336"/>
      <c r="AA189" s="336"/>
      <c r="AB189" s="336"/>
      <c r="AC189" s="336"/>
      <c r="AD189" s="336"/>
      <c r="AE189" s="336"/>
      <c r="AF189" s="336"/>
      <c r="AG189" s="336"/>
      <c r="AH189" s="336"/>
      <c r="AI189" s="336"/>
      <c r="AJ189" s="336"/>
      <c r="AK189" s="336"/>
      <c r="AL189" s="336"/>
      <c r="AM189" s="335"/>
      <c r="AN189" s="335"/>
      <c r="AO189" s="335"/>
      <c r="AP189" s="335"/>
      <c r="AQ189" s="335"/>
      <c r="AR189" s="335"/>
      <c r="AS189" s="335"/>
      <c r="AT189" s="335"/>
    </row>
    <row r="190" spans="1:46" x14ac:dyDescent="0.25">
      <c r="A190" s="264" t="s">
        <v>393</v>
      </c>
      <c r="F190" s="120" t="s">
        <v>467</v>
      </c>
      <c r="G190" s="120"/>
      <c r="H190" s="120"/>
      <c r="I190" s="294" t="s">
        <v>1079</v>
      </c>
      <c r="J190" s="334" t="e">
        <f>'5.3 nutrient amount'!J190/'5.1 Crops and Forage'!J190</f>
        <v>#DIV/0!</v>
      </c>
      <c r="K190" s="334" t="e">
        <f>'5.3 nutrient amount'!K190/'5.1 Crops and Forage'!K190</f>
        <v>#DIV/0!</v>
      </c>
      <c r="L190" s="334" t="e">
        <f>'5.3 nutrient amount'!L190/'5.1 Crops and Forage'!L190</f>
        <v>#DIV/0!</v>
      </c>
      <c r="M190" s="334" t="e">
        <f>'5.3 nutrient amount'!M190/'5.1 Crops and Forage'!M190</f>
        <v>#DIV/0!</v>
      </c>
      <c r="N190" s="334" t="e">
        <f>'5.3 nutrient amount'!N190/'5.1 Crops and Forage'!N190</f>
        <v>#DIV/0!</v>
      </c>
      <c r="O190" s="516">
        <v>11.201048694809757</v>
      </c>
      <c r="P190" s="516">
        <v>9.2271853166177422</v>
      </c>
      <c r="Q190" s="516">
        <v>8.2031404722747236</v>
      </c>
      <c r="R190" s="516">
        <v>5.3460524111776166</v>
      </c>
      <c r="S190" s="516">
        <v>5.6988011142256028</v>
      </c>
      <c r="T190" s="516">
        <v>4.2445151096060751</v>
      </c>
      <c r="U190" s="516">
        <v>19.070405200279342</v>
      </c>
      <c r="V190" s="516">
        <v>7.1394779353808397</v>
      </c>
      <c r="W190" s="516">
        <v>3.9224015116990558</v>
      </c>
      <c r="X190" s="516">
        <v>3.1796757049952005</v>
      </c>
      <c r="Y190" s="516">
        <v>3.7864224555299542</v>
      </c>
      <c r="Z190" s="516">
        <v>2.6978076409034282</v>
      </c>
      <c r="AA190" s="516">
        <v>1.3817130412707821</v>
      </c>
      <c r="AB190" s="516">
        <v>0.85181163553124417</v>
      </c>
      <c r="AC190" s="516">
        <v>1.1053190476618948</v>
      </c>
      <c r="AD190" s="516">
        <v>0.72021863661494057</v>
      </c>
      <c r="AE190" s="516">
        <v>0.72163340158847189</v>
      </c>
      <c r="AF190" s="516">
        <v>0.28845408842963632</v>
      </c>
      <c r="AG190" s="516">
        <v>1.8345073520209902</v>
      </c>
      <c r="AH190" s="516">
        <v>1.3425876340174723</v>
      </c>
      <c r="AI190" s="516">
        <v>8.7804242431064647</v>
      </c>
      <c r="AJ190" s="516">
        <v>5.1160531293259988</v>
      </c>
      <c r="AK190" s="516">
        <v>5.9048686916811599</v>
      </c>
      <c r="AL190" s="516">
        <v>6.1087039200597468</v>
      </c>
      <c r="AM190" s="516">
        <v>7.3664804049926023</v>
      </c>
      <c r="AN190" s="516">
        <v>10.513099627670364</v>
      </c>
      <c r="AO190" s="516">
        <v>14.689078674452952</v>
      </c>
      <c r="AP190" s="516">
        <v>17.86388432277062</v>
      </c>
      <c r="AQ190" s="516">
        <v>17.64112681215228</v>
      </c>
      <c r="AR190" s="516">
        <v>15.644436389862241</v>
      </c>
      <c r="AS190" s="516">
        <v>16.930395492934935</v>
      </c>
      <c r="AT190" s="516">
        <v>20.034934917254713</v>
      </c>
    </row>
    <row r="191" spans="1:46" x14ac:dyDescent="0.25">
      <c r="A191" s="264" t="s">
        <v>392</v>
      </c>
      <c r="F191" s="120" t="s">
        <v>468</v>
      </c>
      <c r="G191" s="120"/>
      <c r="H191" s="120"/>
      <c r="I191" s="294" t="s">
        <v>1080</v>
      </c>
      <c r="J191" s="334" t="e">
        <f>'5.3 nutrient amount'!J191/'5.1 Crops and Forage'!J191</f>
        <v>#DIV/0!</v>
      </c>
      <c r="K191" s="334" t="e">
        <f>'5.3 nutrient amount'!K191/'5.1 Crops and Forage'!K191</f>
        <v>#DIV/0!</v>
      </c>
      <c r="L191" s="334" t="e">
        <f>'5.3 nutrient amount'!L191/'5.1 Crops and Forage'!L191</f>
        <v>#DIV/0!</v>
      </c>
      <c r="M191" s="334" t="e">
        <f>'5.3 nutrient amount'!M191/'5.1 Crops and Forage'!M191</f>
        <v>#DIV/0!</v>
      </c>
      <c r="N191" s="334" t="e">
        <f>'5.3 nutrient amount'!N191/'5.1 Crops and Forage'!N191</f>
        <v>#DIV/0!</v>
      </c>
      <c r="O191" s="516">
        <v>30.693588922306084</v>
      </c>
      <c r="P191" s="516">
        <v>31.244903840377415</v>
      </c>
      <c r="Q191" s="516">
        <v>31.314134023474399</v>
      </c>
      <c r="R191" s="516">
        <v>32.382758838023555</v>
      </c>
      <c r="S191" s="516">
        <v>31.362025479342599</v>
      </c>
      <c r="T191" s="516">
        <v>31.265321818923422</v>
      </c>
      <c r="U191" s="516">
        <v>30.639122400673308</v>
      </c>
      <c r="V191" s="516">
        <v>29.758960005647012</v>
      </c>
      <c r="W191" s="516">
        <v>29.336856732586874</v>
      </c>
      <c r="X191" s="516">
        <v>30.219632987519308</v>
      </c>
      <c r="Y191" s="516">
        <v>29.443787918529679</v>
      </c>
      <c r="Z191" s="516">
        <v>29.741499404459162</v>
      </c>
      <c r="AA191" s="516">
        <v>30.668186930004055</v>
      </c>
      <c r="AB191" s="516">
        <v>30.119409065627035</v>
      </c>
      <c r="AC191" s="516">
        <v>29.653287862554059</v>
      </c>
      <c r="AD191" s="516">
        <v>31.537575045609543</v>
      </c>
      <c r="AE191" s="516">
        <v>29.709143633116486</v>
      </c>
      <c r="AF191" s="516">
        <v>29.982292427212869</v>
      </c>
      <c r="AG191" s="516">
        <v>30.2531834745342</v>
      </c>
      <c r="AH191" s="516">
        <v>30.68925697356083</v>
      </c>
      <c r="AI191" s="516">
        <v>197.42605522172548</v>
      </c>
      <c r="AJ191" s="516">
        <v>31.06495784166172</v>
      </c>
      <c r="AK191" s="516">
        <v>30.715246186188523</v>
      </c>
      <c r="AL191" s="516">
        <v>30.55898180417255</v>
      </c>
      <c r="AM191" s="516">
        <v>31.022877466745676</v>
      </c>
      <c r="AN191" s="516">
        <v>32.29961395752855</v>
      </c>
      <c r="AO191" s="516">
        <v>31.32633276203574</v>
      </c>
      <c r="AP191" s="516">
        <v>32.233206512182214</v>
      </c>
      <c r="AQ191" s="516">
        <v>33.372750383050473</v>
      </c>
      <c r="AR191" s="516">
        <v>33.181767855395229</v>
      </c>
      <c r="AS191" s="516">
        <v>32.567271878512052</v>
      </c>
      <c r="AT191" s="516">
        <v>33.374551119192532</v>
      </c>
    </row>
    <row r="192" spans="1:46" x14ac:dyDescent="0.25">
      <c r="A192" s="273" t="s">
        <v>1119</v>
      </c>
      <c r="F192" s="120" t="s">
        <v>24</v>
      </c>
      <c r="G192" s="120"/>
      <c r="H192" s="120"/>
      <c r="I192" s="294" t="s">
        <v>70</v>
      </c>
      <c r="J192" s="334" t="e">
        <f>'5.3 nutrient amount'!J192/'5.1 Crops and Forage'!J192</f>
        <v>#DIV/0!</v>
      </c>
      <c r="K192" s="334" t="e">
        <f>'5.3 nutrient amount'!K192/'5.1 Crops and Forage'!K192</f>
        <v>#DIV/0!</v>
      </c>
      <c r="L192" s="334" t="e">
        <f>'5.3 nutrient amount'!L192/'5.1 Crops and Forage'!L192</f>
        <v>#DIV/0!</v>
      </c>
      <c r="M192" s="334" t="e">
        <f>'5.3 nutrient amount'!M192/'5.1 Crops and Forage'!M192</f>
        <v>#DIV/0!</v>
      </c>
      <c r="N192" s="334" t="e">
        <f>'5.3 nutrient amount'!N192/'5.1 Crops and Forage'!N192</f>
        <v>#DIV/0!</v>
      </c>
      <c r="O192" s="516">
        <v>26.210543048790907</v>
      </c>
      <c r="P192" s="516">
        <v>26.433937849892857</v>
      </c>
      <c r="Q192" s="516">
        <v>26.251099372223848</v>
      </c>
      <c r="R192" s="516">
        <v>22.58516569652484</v>
      </c>
      <c r="S192" s="516">
        <v>25.030478299668097</v>
      </c>
      <c r="T192" s="516">
        <v>31.066660793003138</v>
      </c>
      <c r="U192" s="516">
        <v>28.978412903771158</v>
      </c>
      <c r="V192" s="516">
        <v>25.947681435766885</v>
      </c>
      <c r="W192" s="516">
        <v>21.098522465212515</v>
      </c>
      <c r="X192" s="516">
        <v>20.410535657921169</v>
      </c>
      <c r="Y192" s="516">
        <v>20.888187058400035</v>
      </c>
      <c r="Z192" s="516">
        <v>21.156073567690559</v>
      </c>
      <c r="AA192" s="516">
        <v>20.294602420696318</v>
      </c>
      <c r="AB192" s="516">
        <v>22.152694083886015</v>
      </c>
      <c r="AC192" s="516">
        <v>22.914478760142259</v>
      </c>
      <c r="AD192" s="516">
        <v>21.704873029812635</v>
      </c>
      <c r="AE192" s="516">
        <v>19.878128964090038</v>
      </c>
      <c r="AF192" s="516">
        <v>22.453033449376061</v>
      </c>
      <c r="AG192" s="516">
        <v>24.236732522682978</v>
      </c>
      <c r="AH192" s="516">
        <v>22.583343818940993</v>
      </c>
      <c r="AI192" s="516">
        <v>27.448081326311502</v>
      </c>
      <c r="AJ192" s="516">
        <v>22.456405523925493</v>
      </c>
      <c r="AK192" s="516">
        <v>20.660381077088477</v>
      </c>
      <c r="AL192" s="516">
        <v>21.207325887665952</v>
      </c>
      <c r="AM192" s="516">
        <v>22.698481204096566</v>
      </c>
      <c r="AN192" s="516">
        <v>22.727312985415832</v>
      </c>
      <c r="AO192" s="516">
        <v>23.494694251775108</v>
      </c>
      <c r="AP192" s="516">
        <v>17.838491987907219</v>
      </c>
      <c r="AQ192" s="516">
        <v>23.504887886138146</v>
      </c>
      <c r="AR192" s="516">
        <v>25.284237190580509</v>
      </c>
      <c r="AS192" s="516">
        <v>25.576706924057355</v>
      </c>
      <c r="AT192" s="516">
        <v>25.515714188367316</v>
      </c>
    </row>
    <row r="193" spans="1:46" x14ac:dyDescent="0.25">
      <c r="A193" s="273" t="s">
        <v>1120</v>
      </c>
      <c r="F193" s="120" t="s">
        <v>25</v>
      </c>
      <c r="G193" s="120"/>
      <c r="H193" s="120"/>
      <c r="I193" s="294" t="s">
        <v>71</v>
      </c>
      <c r="J193" s="334" t="e">
        <f>'5.3 nutrient amount'!J193/'5.1 Crops and Forage'!J193</f>
        <v>#DIV/0!</v>
      </c>
      <c r="K193" s="334" t="e">
        <f>'5.3 nutrient amount'!K193/'5.1 Crops and Forage'!K193</f>
        <v>#DIV/0!</v>
      </c>
      <c r="L193" s="334" t="e">
        <f>'5.3 nutrient amount'!L193/'5.1 Crops and Forage'!L193</f>
        <v>#DIV/0!</v>
      </c>
      <c r="M193" s="334" t="e">
        <f>'5.3 nutrient amount'!M193/'5.1 Crops and Forage'!M193</f>
        <v>#DIV/0!</v>
      </c>
      <c r="N193" s="334" t="e">
        <f>'5.3 nutrient amount'!N193/'5.1 Crops and Forage'!N193</f>
        <v>#DIV/0!</v>
      </c>
      <c r="O193" s="516">
        <v>61.125061378516193</v>
      </c>
      <c r="P193" s="516">
        <v>52.712240837273626</v>
      </c>
      <c r="Q193" s="516">
        <v>52.569486999766063</v>
      </c>
      <c r="R193" s="516">
        <v>52.230508361009363</v>
      </c>
      <c r="S193" s="516">
        <v>52.537931193389468</v>
      </c>
      <c r="T193" s="516">
        <v>35.860407951665337</v>
      </c>
      <c r="U193" s="516">
        <v>38.685548449245488</v>
      </c>
      <c r="V193" s="516">
        <v>34.920426883608215</v>
      </c>
      <c r="W193" s="516">
        <v>35.065548213318138</v>
      </c>
      <c r="X193" s="516">
        <v>35.545228923905768</v>
      </c>
      <c r="Y193" s="516">
        <v>36.084759863802574</v>
      </c>
      <c r="Z193" s="516">
        <v>36.08917932562651</v>
      </c>
      <c r="AA193" s="516">
        <v>35.84151921587997</v>
      </c>
      <c r="AB193" s="516">
        <v>35.192260488367076</v>
      </c>
      <c r="AC193" s="516">
        <v>34.471468194597321</v>
      </c>
      <c r="AD193" s="516">
        <v>33.568055822059605</v>
      </c>
      <c r="AE193" s="516">
        <v>35.898722403878388</v>
      </c>
      <c r="AF193" s="516">
        <v>35.82</v>
      </c>
      <c r="AG193" s="516">
        <v>35.078011411360265</v>
      </c>
      <c r="AH193" s="516">
        <v>35.802815348664474</v>
      </c>
      <c r="AI193" s="516">
        <v>38.158877481009085</v>
      </c>
      <c r="AJ193" s="516">
        <v>34.28923076923077</v>
      </c>
      <c r="AK193" s="516">
        <v>34.756039603960389</v>
      </c>
      <c r="AL193" s="516">
        <v>31.790253082543078</v>
      </c>
      <c r="AM193" s="516">
        <v>34.007763378043258</v>
      </c>
      <c r="AN193" s="516">
        <v>5.390582643714585</v>
      </c>
      <c r="AO193" s="516">
        <v>21.390848605782413</v>
      </c>
      <c r="AP193" s="516">
        <v>24.264680154729913</v>
      </c>
      <c r="AQ193" s="516">
        <v>21.956662511331309</v>
      </c>
      <c r="AR193" s="516">
        <v>37.430052541338114</v>
      </c>
      <c r="AS193" s="516">
        <v>26.417693433444519</v>
      </c>
      <c r="AT193" s="516">
        <v>35.682320812942116</v>
      </c>
    </row>
    <row r="194" spans="1:46" x14ac:dyDescent="0.25">
      <c r="A194" s="273" t="s">
        <v>1121</v>
      </c>
      <c r="F194" s="120" t="s">
        <v>26</v>
      </c>
      <c r="G194" s="120"/>
      <c r="H194" s="120"/>
      <c r="I194" s="292" t="s">
        <v>72</v>
      </c>
      <c r="J194" s="334" t="e">
        <f>'5.3 nutrient amount'!J194/'5.1 Crops and Forage'!J194</f>
        <v>#DIV/0!</v>
      </c>
      <c r="K194" s="334" t="e">
        <f>'5.3 nutrient amount'!K194/'5.1 Crops and Forage'!K194</f>
        <v>#DIV/0!</v>
      </c>
      <c r="L194" s="334" t="e">
        <f>'5.3 nutrient amount'!L194/'5.1 Crops and Forage'!L194</f>
        <v>#DIV/0!</v>
      </c>
      <c r="M194" s="334" t="e">
        <f>'5.3 nutrient amount'!M194/'5.1 Crops and Forage'!M194</f>
        <v>#DIV/0!</v>
      </c>
      <c r="N194" s="334" t="e">
        <f>'5.3 nutrient amount'!N194/'5.1 Crops and Forage'!N194</f>
        <v>#DIV/0!</v>
      </c>
      <c r="O194" s="516">
        <v>24.893008202763028</v>
      </c>
      <c r="P194" s="516">
        <v>25.501436450133003</v>
      </c>
      <c r="Q194" s="516">
        <v>23.54021820812148</v>
      </c>
      <c r="R194" s="516">
        <v>21.603766745435976</v>
      </c>
      <c r="S194" s="516">
        <v>24.797806856610649</v>
      </c>
      <c r="T194" s="516">
        <v>23.201681791696171</v>
      </c>
      <c r="U194" s="516">
        <v>21.537468673538267</v>
      </c>
      <c r="V194" s="516">
        <v>21.876037182640676</v>
      </c>
      <c r="W194" s="516">
        <v>22.962685506283226</v>
      </c>
      <c r="X194" s="516">
        <v>21.464752655059236</v>
      </c>
      <c r="Y194" s="516">
        <v>24.068841357367162</v>
      </c>
      <c r="Z194" s="516">
        <v>23.640225096143158</v>
      </c>
      <c r="AA194" s="516">
        <v>24.810583087845099</v>
      </c>
      <c r="AB194" s="516">
        <v>24.383680392504939</v>
      </c>
      <c r="AC194" s="516">
        <v>23.992495319862012</v>
      </c>
      <c r="AD194" s="516">
        <v>26.813646297155195</v>
      </c>
      <c r="AE194" s="516">
        <v>25.252142659026124</v>
      </c>
      <c r="AF194" s="516">
        <v>25.109903772637463</v>
      </c>
      <c r="AG194" s="516">
        <v>24.932737080990531</v>
      </c>
      <c r="AH194" s="516">
        <v>24.065729849558611</v>
      </c>
      <c r="AI194" s="516">
        <v>29.266733144195005</v>
      </c>
      <c r="AJ194" s="516">
        <v>26.459655738005928</v>
      </c>
      <c r="AK194" s="516">
        <v>26.080798325060048</v>
      </c>
      <c r="AL194" s="516">
        <v>24.836164338034294</v>
      </c>
      <c r="AM194" s="516">
        <v>26.769951042469849</v>
      </c>
      <c r="AN194" s="516">
        <v>27.802311915257135</v>
      </c>
      <c r="AO194" s="516">
        <v>24.055603122889647</v>
      </c>
      <c r="AP194" s="516">
        <v>26.352755593545247</v>
      </c>
      <c r="AQ194" s="516">
        <v>24.794032942446524</v>
      </c>
      <c r="AR194" s="516">
        <v>26.593442321816514</v>
      </c>
      <c r="AS194" s="516">
        <v>24.103437536257577</v>
      </c>
      <c r="AT194" s="516">
        <v>24.970865424950791</v>
      </c>
    </row>
    <row r="195" spans="1:46" ht="30" x14ac:dyDescent="0.25">
      <c r="A195" s="264" t="s">
        <v>469</v>
      </c>
      <c r="F195" s="120" t="s">
        <v>470</v>
      </c>
      <c r="G195" s="120"/>
      <c r="H195" s="120"/>
      <c r="I195" s="294" t="s">
        <v>1122</v>
      </c>
      <c r="J195" s="334" t="e">
        <f>'5.3 nutrient amount'!J195/'5.1 Crops and Forage'!J195</f>
        <v>#DIV/0!</v>
      </c>
      <c r="K195" s="334" t="e">
        <f>'5.3 nutrient amount'!K195/'5.1 Crops and Forage'!K195</f>
        <v>#DIV/0!</v>
      </c>
      <c r="L195" s="334" t="e">
        <f>'5.3 nutrient amount'!L195/'5.1 Crops and Forage'!L195</f>
        <v>#DIV/0!</v>
      </c>
      <c r="M195" s="334" t="e">
        <f>'5.3 nutrient amount'!M195/'5.1 Crops and Forage'!M195</f>
        <v>#DIV/0!</v>
      </c>
      <c r="N195" s="334" t="e">
        <f>'5.3 nutrient amount'!N195/'5.1 Crops and Forage'!N195</f>
        <v>#DIV/0!</v>
      </c>
      <c r="O195" s="516">
        <v>56.735795300731162</v>
      </c>
      <c r="P195" s="516">
        <v>57.074677260935374</v>
      </c>
      <c r="Q195" s="516">
        <v>55.556125145103742</v>
      </c>
      <c r="R195" s="516">
        <v>52.493060581331683</v>
      </c>
      <c r="S195" s="516">
        <v>54.363434547069119</v>
      </c>
      <c r="T195" s="516">
        <v>50.644326715149219</v>
      </c>
      <c r="U195" s="516">
        <v>48.766292019991837</v>
      </c>
      <c r="V195" s="516">
        <v>55.334249497897972</v>
      </c>
      <c r="W195" s="516">
        <v>58.073126037565324</v>
      </c>
      <c r="X195" s="516">
        <v>52.894480613176789</v>
      </c>
      <c r="Y195" s="516">
        <v>55.528014982407868</v>
      </c>
      <c r="Z195" s="516">
        <v>55.35004778799302</v>
      </c>
      <c r="AA195" s="516">
        <v>55.051245496764722</v>
      </c>
      <c r="AB195" s="516">
        <v>53.168913687786095</v>
      </c>
      <c r="AC195" s="516">
        <v>53.207961503226464</v>
      </c>
      <c r="AD195" s="516">
        <v>54.021612299926659</v>
      </c>
      <c r="AE195" s="516">
        <v>53.37102129593351</v>
      </c>
      <c r="AF195" s="516">
        <v>57.467185731372233</v>
      </c>
      <c r="AG195" s="516">
        <v>47.912023466190696</v>
      </c>
      <c r="AH195" s="516">
        <v>52.223477221891002</v>
      </c>
      <c r="AI195" s="516">
        <v>61.80525879137209</v>
      </c>
      <c r="AJ195" s="516">
        <v>55.302124502471116</v>
      </c>
      <c r="AK195" s="516">
        <v>55.047846575808627</v>
      </c>
      <c r="AL195" s="516">
        <v>55.03050523688497</v>
      </c>
      <c r="AM195" s="516">
        <v>56.301713632186271</v>
      </c>
      <c r="AN195" s="516">
        <v>54.246499876014298</v>
      </c>
      <c r="AO195" s="516">
        <v>54.871703987945395</v>
      </c>
      <c r="AP195" s="516">
        <v>55.708656132874992</v>
      </c>
      <c r="AQ195" s="516">
        <v>55.340340655076304</v>
      </c>
      <c r="AR195" s="516">
        <v>55.047177632592167</v>
      </c>
      <c r="AS195" s="516">
        <v>56.149716984490055</v>
      </c>
      <c r="AT195" s="516">
        <v>57.756333538019625</v>
      </c>
    </row>
    <row r="196" spans="1:46" x14ac:dyDescent="0.25">
      <c r="A196" s="276" t="s">
        <v>405</v>
      </c>
      <c r="F196" s="264" t="s">
        <v>190</v>
      </c>
      <c r="G196" s="120"/>
      <c r="H196" s="120"/>
      <c r="I196" s="294" t="s">
        <v>985</v>
      </c>
      <c r="J196" s="334" t="e">
        <f>'5.3 nutrient amount'!J196/'5.1 Crops and Forage'!J196</f>
        <v>#DIV/0!</v>
      </c>
      <c r="K196" s="334" t="e">
        <f>'5.3 nutrient amount'!K196/'5.1 Crops and Forage'!K196</f>
        <v>#DIV/0!</v>
      </c>
      <c r="L196" s="334" t="e">
        <f>'5.3 nutrient amount'!L196/'5.1 Crops and Forage'!L196</f>
        <v>#DIV/0!</v>
      </c>
      <c r="M196" s="334" t="e">
        <f>'5.3 nutrient amount'!M196/'5.1 Crops and Forage'!M196</f>
        <v>#DIV/0!</v>
      </c>
      <c r="N196" s="334" t="e">
        <f>'5.3 nutrient amount'!N196/'5.1 Crops and Forage'!N196</f>
        <v>#DIV/0!</v>
      </c>
      <c r="O196" s="516">
        <v>28.60260531599446</v>
      </c>
      <c r="P196" s="516">
        <v>28.102395279253258</v>
      </c>
      <c r="Q196" s="516">
        <v>28.208332447054257</v>
      </c>
      <c r="R196" s="516">
        <v>27.99130996634721</v>
      </c>
      <c r="S196" s="516">
        <v>28.070220247693218</v>
      </c>
      <c r="T196" s="516">
        <v>28.15418672904238</v>
      </c>
      <c r="U196" s="516">
        <v>27.964094613159208</v>
      </c>
      <c r="V196" s="516">
        <v>27.642295224375232</v>
      </c>
      <c r="W196" s="516">
        <v>27.33904318558816</v>
      </c>
      <c r="X196" s="516">
        <v>27.552606466650246</v>
      </c>
      <c r="Y196" s="516">
        <v>27.456447518590988</v>
      </c>
      <c r="Z196" s="516">
        <v>27.041384510280562</v>
      </c>
      <c r="AA196" s="516">
        <v>26.821499327304046</v>
      </c>
      <c r="AB196" s="516">
        <v>26.981818693749542</v>
      </c>
      <c r="AC196" s="516">
        <v>26.92917152514573</v>
      </c>
      <c r="AD196" s="516">
        <v>26.942615141693842</v>
      </c>
      <c r="AE196" s="516">
        <v>26.84018259346578</v>
      </c>
      <c r="AF196" s="516">
        <v>26.960801124746414</v>
      </c>
      <c r="AG196" s="516">
        <v>27.068564942502345</v>
      </c>
      <c r="AH196" s="516">
        <v>29.176265041487007</v>
      </c>
      <c r="AI196" s="516">
        <v>54.844461191340194</v>
      </c>
      <c r="AJ196" s="516">
        <v>28.180366200373065</v>
      </c>
      <c r="AK196" s="516">
        <v>28.459769135705493</v>
      </c>
      <c r="AL196" s="516">
        <v>28.380917352226142</v>
      </c>
      <c r="AM196" s="516">
        <v>28.336604093066175</v>
      </c>
      <c r="AN196" s="516">
        <v>29.779482717871602</v>
      </c>
      <c r="AO196" s="516">
        <v>28.765573070659453</v>
      </c>
      <c r="AP196" s="516">
        <v>29.404579005926479</v>
      </c>
      <c r="AQ196" s="516">
        <v>29.62893031160921</v>
      </c>
      <c r="AR196" s="516">
        <v>29.247985973070904</v>
      </c>
      <c r="AS196" s="516">
        <v>29.646426604369807</v>
      </c>
      <c r="AT196" s="516">
        <v>29.481691649150761</v>
      </c>
    </row>
    <row r="197" spans="1:46" x14ac:dyDescent="0.25">
      <c r="A197" s="276" t="s">
        <v>489</v>
      </c>
      <c r="F197" s="364" t="s">
        <v>191</v>
      </c>
      <c r="G197" s="120"/>
      <c r="H197" s="120"/>
      <c r="I197" s="294" t="s">
        <v>986</v>
      </c>
      <c r="J197" s="336"/>
      <c r="K197" s="336"/>
      <c r="L197" s="336"/>
      <c r="M197" s="336"/>
      <c r="N197" s="336"/>
      <c r="O197" s="336"/>
      <c r="P197" s="336"/>
      <c r="Q197" s="336"/>
      <c r="R197" s="336"/>
      <c r="S197" s="336"/>
      <c r="T197" s="336"/>
      <c r="U197" s="336"/>
      <c r="V197" s="336"/>
      <c r="W197" s="336"/>
      <c r="X197" s="336"/>
      <c r="Y197" s="336"/>
      <c r="Z197" s="336"/>
      <c r="AA197" s="336"/>
      <c r="AB197" s="336"/>
      <c r="AC197" s="336"/>
      <c r="AD197" s="336"/>
      <c r="AE197" s="336"/>
      <c r="AF197" s="336"/>
      <c r="AG197" s="336"/>
      <c r="AH197" s="336"/>
      <c r="AI197" s="336"/>
      <c r="AJ197" s="336"/>
      <c r="AK197" s="336"/>
      <c r="AL197" s="336"/>
      <c r="AM197" s="335"/>
      <c r="AN197" s="335"/>
      <c r="AO197" s="335"/>
      <c r="AP197" s="335"/>
      <c r="AQ197" s="335"/>
      <c r="AR197" s="335"/>
      <c r="AS197" s="335"/>
      <c r="AT197" s="335"/>
    </row>
    <row r="198" spans="1:46" x14ac:dyDescent="0.25">
      <c r="A198" s="276" t="s">
        <v>492</v>
      </c>
      <c r="G198" s="270" t="s">
        <v>495</v>
      </c>
      <c r="H198" s="270"/>
      <c r="I198" s="292" t="s">
        <v>988</v>
      </c>
      <c r="J198" s="336"/>
      <c r="K198" s="336"/>
      <c r="L198" s="336"/>
      <c r="M198" s="336"/>
      <c r="N198" s="336"/>
      <c r="O198" s="336"/>
      <c r="P198" s="336"/>
      <c r="Q198" s="336"/>
      <c r="R198" s="336"/>
      <c r="S198" s="336"/>
      <c r="T198" s="336"/>
      <c r="U198" s="336"/>
      <c r="V198" s="336"/>
      <c r="W198" s="336"/>
      <c r="X198" s="336"/>
      <c r="Y198" s="336"/>
      <c r="Z198" s="336"/>
      <c r="AA198" s="336"/>
      <c r="AB198" s="336"/>
      <c r="AC198" s="336"/>
      <c r="AD198" s="336"/>
      <c r="AE198" s="336"/>
      <c r="AF198" s="336"/>
      <c r="AG198" s="336"/>
      <c r="AH198" s="336"/>
      <c r="AI198" s="336"/>
      <c r="AJ198" s="336"/>
      <c r="AK198" s="336"/>
      <c r="AL198" s="336"/>
      <c r="AM198" s="335"/>
      <c r="AN198" s="335"/>
      <c r="AO198" s="335"/>
      <c r="AP198" s="335"/>
      <c r="AQ198" s="335"/>
      <c r="AR198" s="335"/>
      <c r="AS198" s="335"/>
      <c r="AT198" s="335"/>
    </row>
    <row r="199" spans="1:46" x14ac:dyDescent="0.25">
      <c r="A199" s="276" t="s">
        <v>493</v>
      </c>
      <c r="G199" s="270" t="s">
        <v>496</v>
      </c>
      <c r="H199" s="270"/>
      <c r="I199" s="292" t="s">
        <v>989</v>
      </c>
      <c r="J199" s="334" t="e">
        <f>'5.3 nutrient amount'!J199/'5.1 Crops and Forage'!J199</f>
        <v>#DIV/0!</v>
      </c>
      <c r="K199" s="334" t="e">
        <f>'5.3 nutrient amount'!K199/'5.1 Crops and Forage'!K199</f>
        <v>#DIV/0!</v>
      </c>
      <c r="L199" s="334" t="e">
        <f>'5.3 nutrient amount'!L199/'5.1 Crops and Forage'!L199</f>
        <v>#DIV/0!</v>
      </c>
      <c r="M199" s="334" t="e">
        <f>'5.3 nutrient amount'!M199/'5.1 Crops and Forage'!M199</f>
        <v>#DIV/0!</v>
      </c>
      <c r="N199" s="334" t="e">
        <f>'5.3 nutrient amount'!N199/'5.1 Crops and Forage'!N199</f>
        <v>#DIV/0!</v>
      </c>
      <c r="O199" s="516">
        <v>48.965966446863</v>
      </c>
      <c r="P199" s="516">
        <v>50.371797187211797</v>
      </c>
      <c r="Q199" s="516">
        <v>50.502255659555942</v>
      </c>
      <c r="R199" s="516">
        <v>48.085151091878721</v>
      </c>
      <c r="S199" s="516">
        <v>53.032244204843593</v>
      </c>
      <c r="T199" s="516">
        <v>48.091149261518694</v>
      </c>
      <c r="U199" s="516">
        <v>50.938685277740177</v>
      </c>
      <c r="V199" s="516">
        <v>46.778237326626282</v>
      </c>
      <c r="W199" s="516">
        <v>46.863031814164863</v>
      </c>
      <c r="X199" s="516">
        <v>46.510869446955247</v>
      </c>
      <c r="Y199" s="516">
        <v>45.645582715811749</v>
      </c>
      <c r="Z199" s="516"/>
      <c r="AA199" s="516">
        <v>58.095000000000006</v>
      </c>
      <c r="AB199" s="516">
        <v>56.06233950086655</v>
      </c>
      <c r="AC199" s="516">
        <v>52.73138297872341</v>
      </c>
      <c r="AD199" s="516">
        <v>49.546712802768148</v>
      </c>
      <c r="AE199" s="516">
        <v>51.265270665691297</v>
      </c>
      <c r="AF199" s="516">
        <v>53.526967930029151</v>
      </c>
      <c r="AG199" s="516">
        <v>60.460820895522396</v>
      </c>
      <c r="AH199" s="516">
        <v>55.422029702970292</v>
      </c>
      <c r="AI199" s="516">
        <v>347.62500000000006</v>
      </c>
      <c r="AJ199" s="516">
        <v>46.587360122075282</v>
      </c>
      <c r="AK199" s="516">
        <v>48.417785234899327</v>
      </c>
      <c r="AL199" s="516">
        <v>54.570906929347821</v>
      </c>
      <c r="AM199" s="516">
        <v>53.849481783919586</v>
      </c>
      <c r="AN199" s="516">
        <v>58.555274566473983</v>
      </c>
      <c r="AO199" s="516">
        <v>55.631250000000009</v>
      </c>
      <c r="AP199" s="516">
        <v>51.750000000000007</v>
      </c>
      <c r="AQ199" s="516"/>
      <c r="AR199" s="516">
        <v>77.625</v>
      </c>
      <c r="AS199" s="516">
        <v>45</v>
      </c>
      <c r="AT199" s="516">
        <v>71.907799566088116</v>
      </c>
    </row>
    <row r="200" spans="1:46" x14ac:dyDescent="0.25">
      <c r="A200" s="276" t="s">
        <v>494</v>
      </c>
      <c r="G200" s="270" t="s">
        <v>497</v>
      </c>
      <c r="H200" s="270"/>
      <c r="I200" s="292" t="s">
        <v>990</v>
      </c>
      <c r="J200" s="334" t="e">
        <f>'5.3 nutrient amount'!J200/'5.1 Crops and Forage'!J200</f>
        <v>#DIV/0!</v>
      </c>
      <c r="K200" s="334" t="e">
        <f>'5.3 nutrient amount'!K200/'5.1 Crops and Forage'!K200</f>
        <v>#DIV/0!</v>
      </c>
      <c r="L200" s="334" t="e">
        <f>'5.3 nutrient amount'!L200/'5.1 Crops and Forage'!L200</f>
        <v>#DIV/0!</v>
      </c>
      <c r="M200" s="334" t="e">
        <f>'5.3 nutrient amount'!M200/'5.1 Crops and Forage'!M200</f>
        <v>#DIV/0!</v>
      </c>
      <c r="N200" s="334" t="e">
        <f>'5.3 nutrient amount'!N200/'5.1 Crops and Forage'!N200</f>
        <v>#DIV/0!</v>
      </c>
      <c r="O200" s="516">
        <v>60.666265113364332</v>
      </c>
      <c r="P200" s="516">
        <v>60.414708504269583</v>
      </c>
      <c r="Q200" s="516">
        <v>61.036235244661299</v>
      </c>
      <c r="R200" s="516">
        <v>59.440595054506481</v>
      </c>
      <c r="S200" s="516">
        <v>55.98978871534009</v>
      </c>
      <c r="T200" s="516">
        <v>55.129737568991885</v>
      </c>
      <c r="U200" s="516">
        <v>54.207418224402872</v>
      </c>
      <c r="V200" s="516">
        <v>54.401374637895216</v>
      </c>
      <c r="W200" s="516">
        <v>48.159628832762053</v>
      </c>
      <c r="X200" s="516">
        <v>51.349188530855365</v>
      </c>
      <c r="Y200" s="516">
        <v>50.384961067585792</v>
      </c>
      <c r="Z200" s="516">
        <v>48.386733653249784</v>
      </c>
      <c r="AA200" s="516">
        <v>48.030595786522142</v>
      </c>
      <c r="AB200" s="516">
        <v>47.524898681076195</v>
      </c>
      <c r="AC200" s="516">
        <v>47.807376606023112</v>
      </c>
      <c r="AD200" s="516">
        <v>48.398302048757984</v>
      </c>
      <c r="AE200" s="516">
        <v>47.570238044568995</v>
      </c>
      <c r="AF200" s="516">
        <v>47.562779951800351</v>
      </c>
      <c r="AG200" s="516">
        <v>47.7337199673482</v>
      </c>
      <c r="AH200" s="516">
        <v>53.036289345556426</v>
      </c>
      <c r="AI200" s="516">
        <v>56.471163125949744</v>
      </c>
      <c r="AJ200" s="516">
        <v>62.800417373975471</v>
      </c>
      <c r="AK200" s="516">
        <v>64.81540958438643</v>
      </c>
      <c r="AL200" s="516">
        <v>56.644700961365061</v>
      </c>
      <c r="AM200" s="516">
        <v>56.25238030491785</v>
      </c>
      <c r="AN200" s="516">
        <v>67.696217180879898</v>
      </c>
      <c r="AO200" s="516">
        <v>67.488907203165311</v>
      </c>
      <c r="AP200" s="516">
        <v>61.946220222307744</v>
      </c>
      <c r="AQ200" s="516">
        <v>65.825644371209307</v>
      </c>
      <c r="AR200" s="516">
        <v>66.358824655606313</v>
      </c>
      <c r="AS200" s="516">
        <v>64.870006473273108</v>
      </c>
      <c r="AT200" s="516">
        <v>56.868424790327495</v>
      </c>
    </row>
    <row r="201" spans="1:46" x14ac:dyDescent="0.25">
      <c r="A201" s="276" t="s">
        <v>491</v>
      </c>
      <c r="G201" s="270" t="s">
        <v>490</v>
      </c>
      <c r="H201" s="270"/>
      <c r="I201" s="292" t="s">
        <v>987</v>
      </c>
      <c r="J201" s="334" t="e">
        <f>'5.3 nutrient amount'!J201/'5.1 Crops and Forage'!J201</f>
        <v>#DIV/0!</v>
      </c>
      <c r="K201" s="334" t="e">
        <f>'5.3 nutrient amount'!K201/'5.1 Crops and Forage'!K201</f>
        <v>#DIV/0!</v>
      </c>
      <c r="L201" s="334" t="e">
        <f>'5.3 nutrient amount'!L201/'5.1 Crops and Forage'!L201</f>
        <v>#DIV/0!</v>
      </c>
      <c r="M201" s="334" t="e">
        <f>'5.3 nutrient amount'!M201/'5.1 Crops and Forage'!M201</f>
        <v>#DIV/0!</v>
      </c>
      <c r="N201" s="334" t="e">
        <f>'5.3 nutrient amount'!N201/'5.1 Crops and Forage'!N201</f>
        <v>#DIV/0!</v>
      </c>
      <c r="O201" s="516">
        <v>49.217650330812489</v>
      </c>
      <c r="P201" s="516">
        <v>49.32555486929278</v>
      </c>
      <c r="Q201" s="516">
        <v>50.613163171181832</v>
      </c>
      <c r="R201" s="516">
        <v>49.475065381688204</v>
      </c>
      <c r="S201" s="516">
        <v>49.264585343279002</v>
      </c>
      <c r="T201" s="516">
        <v>50.217316598991566</v>
      </c>
      <c r="U201" s="516">
        <v>49.994766518890287</v>
      </c>
      <c r="V201" s="516">
        <v>48.699494041718324</v>
      </c>
      <c r="W201" s="516">
        <v>51.683492427920207</v>
      </c>
      <c r="X201" s="516">
        <v>53.581330450007108</v>
      </c>
      <c r="Y201" s="516">
        <v>53.998570859426422</v>
      </c>
      <c r="Z201" s="516">
        <v>54.879493697832253</v>
      </c>
      <c r="AA201" s="516">
        <v>47.112530782116735</v>
      </c>
      <c r="AB201" s="516">
        <v>50.65758365094969</v>
      </c>
      <c r="AC201" s="516">
        <v>51.183850485308575</v>
      </c>
      <c r="AD201" s="516">
        <v>48.005245621175803</v>
      </c>
      <c r="AE201" s="516">
        <v>50.023883413469846</v>
      </c>
      <c r="AF201" s="516">
        <v>48.21810979481279</v>
      </c>
      <c r="AG201" s="516">
        <v>48.818949513596138</v>
      </c>
      <c r="AH201" s="516">
        <v>52.285638132540278</v>
      </c>
      <c r="AI201" s="516">
        <v>69.261974779891943</v>
      </c>
      <c r="AJ201" s="516">
        <v>52.16197126655171</v>
      </c>
      <c r="AK201" s="516">
        <v>52.000316875344843</v>
      </c>
      <c r="AL201" s="516">
        <v>50.480877753453491</v>
      </c>
      <c r="AM201" s="516">
        <v>50.633071477251669</v>
      </c>
      <c r="AN201" s="516">
        <v>50.529118344482661</v>
      </c>
      <c r="AO201" s="516">
        <v>53.236568366154309</v>
      </c>
      <c r="AP201" s="516">
        <v>53.242588699465621</v>
      </c>
      <c r="AQ201" s="516">
        <v>54.486483372487747</v>
      </c>
      <c r="AR201" s="516">
        <v>54.541291627922433</v>
      </c>
      <c r="AS201" s="516">
        <v>56.319610189773329</v>
      </c>
      <c r="AT201" s="516">
        <v>56.560876382675481</v>
      </c>
    </row>
    <row r="202" spans="1:46" x14ac:dyDescent="0.25">
      <c r="A202" s="273" t="s">
        <v>1123</v>
      </c>
      <c r="B202" s="120"/>
      <c r="C202" s="120"/>
      <c r="D202" s="120"/>
      <c r="E202" s="120"/>
      <c r="F202" s="120"/>
      <c r="G202" s="120"/>
      <c r="H202" s="120"/>
      <c r="I202" s="292" t="s">
        <v>73</v>
      </c>
      <c r="J202" s="334" t="e">
        <f>'5.3 nutrient amount'!J202/'5.1 Crops and Forage'!J202</f>
        <v>#DIV/0!</v>
      </c>
      <c r="K202" s="334" t="e">
        <f>'5.3 nutrient amount'!K202/'5.1 Crops and Forage'!K202</f>
        <v>#DIV/0!</v>
      </c>
      <c r="L202" s="334" t="e">
        <f>'5.3 nutrient amount'!L202/'5.1 Crops and Forage'!L202</f>
        <v>#DIV/0!</v>
      </c>
      <c r="M202" s="334" t="e">
        <f>'5.3 nutrient amount'!M202/'5.1 Crops and Forage'!M202</f>
        <v>#DIV/0!</v>
      </c>
      <c r="N202" s="334" t="e">
        <f>'5.3 nutrient amount'!N202/'5.1 Crops and Forage'!N202</f>
        <v>#DIV/0!</v>
      </c>
      <c r="O202" s="516">
        <v>49.045381470486319</v>
      </c>
      <c r="P202" s="516">
        <v>48.101963786186779</v>
      </c>
      <c r="Q202" s="516">
        <v>46.320816926259333</v>
      </c>
      <c r="R202" s="516">
        <v>49.271235788422977</v>
      </c>
      <c r="S202" s="516">
        <v>49.808460503961086</v>
      </c>
      <c r="T202" s="516">
        <v>46.337950832329106</v>
      </c>
      <c r="U202" s="516">
        <v>37.790121240387329</v>
      </c>
      <c r="V202" s="516">
        <v>49.135911862373028</v>
      </c>
      <c r="W202" s="516">
        <v>48.413891975163786</v>
      </c>
      <c r="X202" s="516">
        <v>48.904625363906277</v>
      </c>
      <c r="Y202" s="516">
        <v>46.674373596945692</v>
      </c>
      <c r="Z202" s="516">
        <v>43.472282347797773</v>
      </c>
      <c r="AA202" s="516">
        <v>39.358179439106323</v>
      </c>
      <c r="AB202" s="516">
        <v>40.17088615495576</v>
      </c>
      <c r="AC202" s="516">
        <v>40.210787478528701</v>
      </c>
      <c r="AD202" s="516">
        <v>38.726022740626817</v>
      </c>
      <c r="AE202" s="516">
        <v>39.376759557763776</v>
      </c>
      <c r="AF202" s="516">
        <v>40.292816907431991</v>
      </c>
      <c r="AG202" s="516"/>
      <c r="AH202" s="516">
        <v>39.859281266768484</v>
      </c>
      <c r="AI202" s="516">
        <v>42.944796883010355</v>
      </c>
      <c r="AJ202" s="516">
        <v>35.87777198122005</v>
      </c>
      <c r="AK202" s="516">
        <v>38.415494440739813</v>
      </c>
      <c r="AL202" s="516">
        <v>40.514620354096124</v>
      </c>
      <c r="AM202" s="516">
        <v>40.357222371803388</v>
      </c>
      <c r="AN202" s="516">
        <v>40.28236388852892</v>
      </c>
      <c r="AO202" s="516">
        <v>40.221580920042477</v>
      </c>
      <c r="AP202" s="516">
        <v>40.130815031274288</v>
      </c>
      <c r="AQ202" s="516">
        <v>40.967529226286238</v>
      </c>
      <c r="AR202" s="516">
        <v>40.882143972872427</v>
      </c>
      <c r="AS202" s="516">
        <v>41.674141959971479</v>
      </c>
      <c r="AT202" s="516">
        <v>41.357162598078254</v>
      </c>
    </row>
    <row r="203" spans="1:46" x14ac:dyDescent="0.25">
      <c r="A203" s="273" t="s">
        <v>1124</v>
      </c>
      <c r="F203" s="120"/>
      <c r="G203" s="120" t="s">
        <v>1260</v>
      </c>
      <c r="H203" s="120"/>
      <c r="I203" s="292" t="s">
        <v>74</v>
      </c>
      <c r="J203" s="334" t="e">
        <f>'5.3 nutrient amount'!J203/'5.1 Crops and Forage'!J203</f>
        <v>#DIV/0!</v>
      </c>
      <c r="K203" s="334" t="e">
        <f>'5.3 nutrient amount'!K203/'5.1 Crops and Forage'!K203</f>
        <v>#DIV/0!</v>
      </c>
      <c r="L203" s="334" t="e">
        <f>'5.3 nutrient amount'!L203/'5.1 Crops and Forage'!L203</f>
        <v>#DIV/0!</v>
      </c>
      <c r="M203" s="334" t="e">
        <f>'5.3 nutrient amount'!M203/'5.1 Crops and Forage'!M203</f>
        <v>#DIV/0!</v>
      </c>
      <c r="N203" s="334" t="e">
        <f>'5.3 nutrient amount'!N203/'5.1 Crops and Forage'!N203</f>
        <v>#DIV/0!</v>
      </c>
      <c r="O203" s="516">
        <v>17.026230898144593</v>
      </c>
      <c r="P203" s="516">
        <v>17.235542487736737</v>
      </c>
      <c r="Q203" s="516">
        <v>17.933096891519472</v>
      </c>
      <c r="R203" s="516">
        <v>17.848468139761014</v>
      </c>
      <c r="S203" s="516">
        <v>16.505323942467321</v>
      </c>
      <c r="T203" s="516">
        <v>16.667003395471784</v>
      </c>
      <c r="U203" s="516">
        <v>18.081179822688718</v>
      </c>
      <c r="V203" s="516">
        <v>15.09890907640872</v>
      </c>
      <c r="W203" s="516">
        <v>13.677147635501669</v>
      </c>
      <c r="X203" s="516">
        <v>14.479268726709725</v>
      </c>
      <c r="Y203" s="516">
        <v>14.725815036958124</v>
      </c>
      <c r="Z203" s="516">
        <v>14.651400518631958</v>
      </c>
      <c r="AA203" s="516">
        <v>12.875837279212465</v>
      </c>
      <c r="AB203" s="516">
        <v>13.151900320095063</v>
      </c>
      <c r="AC203" s="516">
        <v>11.061903473018422</v>
      </c>
      <c r="AD203" s="516">
        <v>14.578374098218017</v>
      </c>
      <c r="AE203" s="516">
        <v>13.431346803225935</v>
      </c>
      <c r="AF203" s="516">
        <v>15.552852816424478</v>
      </c>
      <c r="AG203" s="516">
        <v>15.255087752630418</v>
      </c>
      <c r="AH203" s="516">
        <v>23.213705260850414</v>
      </c>
      <c r="AI203" s="516">
        <v>25.047938261627042</v>
      </c>
      <c r="AJ203" s="516">
        <v>21.728256330040924</v>
      </c>
      <c r="AK203" s="516">
        <v>22.18401644610374</v>
      </c>
      <c r="AL203" s="516">
        <v>22.082257651227401</v>
      </c>
      <c r="AM203" s="516">
        <v>22.381782595495647</v>
      </c>
      <c r="AN203" s="516">
        <v>23.338784908060287</v>
      </c>
      <c r="AO203" s="516">
        <v>21.89542582399595</v>
      </c>
      <c r="AP203" s="516">
        <v>20.019636419699427</v>
      </c>
      <c r="AQ203" s="516">
        <v>21.059368789121329</v>
      </c>
      <c r="AR203" s="516">
        <v>21.57682652573941</v>
      </c>
      <c r="AS203" s="516">
        <v>19.319336075895819</v>
      </c>
      <c r="AT203" s="516">
        <v>19.444667651960618</v>
      </c>
    </row>
    <row r="204" spans="1:46" x14ac:dyDescent="0.25">
      <c r="A204" s="273" t="s">
        <v>17</v>
      </c>
      <c r="F204" s="120" t="s">
        <v>19</v>
      </c>
      <c r="G204" s="120"/>
      <c r="H204" s="120"/>
      <c r="I204" s="292" t="s">
        <v>18</v>
      </c>
      <c r="J204" s="334" t="e">
        <f>'5.3 nutrient amount'!J204/'5.1 Crops and Forage'!J204</f>
        <v>#DIV/0!</v>
      </c>
      <c r="K204" s="334" t="e">
        <f>'5.3 nutrient amount'!K204/'5.1 Crops and Forage'!K204</f>
        <v>#DIV/0!</v>
      </c>
      <c r="L204" s="334" t="e">
        <f>'5.3 nutrient amount'!L204/'5.1 Crops and Forage'!L204</f>
        <v>#DIV/0!</v>
      </c>
      <c r="M204" s="334" t="e">
        <f>'5.3 nutrient amount'!M204/'5.1 Crops and Forage'!M204</f>
        <v>#DIV/0!</v>
      </c>
      <c r="N204" s="334" t="e">
        <f>'5.3 nutrient amount'!N204/'5.1 Crops and Forage'!N204</f>
        <v>#DIV/0!</v>
      </c>
      <c r="O204" s="516">
        <v>29.052206975644566</v>
      </c>
      <c r="P204" s="516">
        <v>30.293043739083679</v>
      </c>
      <c r="Q204" s="516">
        <v>28.781201068446766</v>
      </c>
      <c r="R204" s="516">
        <v>28.478886962035386</v>
      </c>
      <c r="S204" s="516">
        <v>29.920686628002038</v>
      </c>
      <c r="T204" s="516">
        <v>30.491515704796715</v>
      </c>
      <c r="U204" s="516">
        <v>26.343654173325916</v>
      </c>
      <c r="V204" s="516">
        <v>27.825450932713647</v>
      </c>
      <c r="W204" s="516">
        <v>29.008264930021195</v>
      </c>
      <c r="X204" s="516">
        <v>30.523549217207584</v>
      </c>
      <c r="Y204" s="516">
        <v>30.681346643530876</v>
      </c>
      <c r="Z204" s="516"/>
      <c r="AA204" s="516">
        <v>30.634678665931808</v>
      </c>
      <c r="AB204" s="516">
        <v>30.63641039449924</v>
      </c>
      <c r="AC204" s="516">
        <v>28.939304188422408</v>
      </c>
      <c r="AD204" s="516">
        <v>26.196053293274201</v>
      </c>
      <c r="AE204" s="516">
        <v>28.511136133344944</v>
      </c>
      <c r="AF204" s="516">
        <v>27.49323027797502</v>
      </c>
      <c r="AG204" s="516">
        <v>31.991136167432977</v>
      </c>
      <c r="AH204" s="516">
        <v>30.660238903012395</v>
      </c>
      <c r="AI204" s="516">
        <v>42.126376812446665</v>
      </c>
      <c r="AJ204" s="516">
        <v>31.536247322951247</v>
      </c>
      <c r="AK204" s="516">
        <v>29.801359869132785</v>
      </c>
      <c r="AL204" s="516">
        <v>31.760308928872085</v>
      </c>
      <c r="AM204" s="516">
        <v>31.346571698064391</v>
      </c>
      <c r="AN204" s="516">
        <v>32.05111490081466</v>
      </c>
      <c r="AO204" s="516">
        <v>29.128863419418074</v>
      </c>
      <c r="AP204" s="516">
        <v>30.559891517770172</v>
      </c>
      <c r="AQ204" s="516">
        <v>28.984055225901194</v>
      </c>
      <c r="AR204" s="516">
        <v>25.699526856314648</v>
      </c>
      <c r="AS204" s="516">
        <v>26.940180542666059</v>
      </c>
      <c r="AT204" s="516">
        <v>28.65799294645592</v>
      </c>
    </row>
    <row r="205" spans="1:46" x14ac:dyDescent="0.25">
      <c r="E205" s="120"/>
      <c r="F205" s="120"/>
      <c r="G205" s="120"/>
      <c r="H205" s="120"/>
      <c r="I205" s="296"/>
      <c r="J205" s="336"/>
      <c r="K205" s="336"/>
      <c r="L205" s="336"/>
      <c r="M205" s="336"/>
      <c r="N205" s="336"/>
      <c r="O205" s="336"/>
      <c r="P205" s="336"/>
      <c r="Q205" s="336"/>
      <c r="R205" s="336"/>
      <c r="S205" s="336"/>
      <c r="T205" s="336"/>
      <c r="U205" s="336"/>
      <c r="V205" s="336"/>
      <c r="W205" s="336"/>
      <c r="X205" s="336"/>
      <c r="Y205" s="336"/>
      <c r="Z205" s="336"/>
      <c r="AA205" s="336"/>
      <c r="AB205" s="336"/>
      <c r="AC205" s="336"/>
      <c r="AD205" s="336"/>
      <c r="AE205" s="336"/>
      <c r="AF205" s="336"/>
      <c r="AG205" s="336"/>
      <c r="AH205" s="336"/>
      <c r="AI205" s="336"/>
      <c r="AJ205" s="336"/>
      <c r="AK205" s="336"/>
      <c r="AL205" s="336"/>
      <c r="AM205" s="336"/>
      <c r="AN205" s="336"/>
      <c r="AO205" s="336"/>
      <c r="AP205" s="336"/>
      <c r="AQ205" s="336"/>
      <c r="AR205" s="336"/>
      <c r="AS205" s="336"/>
      <c r="AT205" s="336"/>
    </row>
    <row r="206" spans="1:46" x14ac:dyDescent="0.25">
      <c r="A206" s="278" t="s">
        <v>543</v>
      </c>
      <c r="B206" s="267"/>
      <c r="C206" s="267"/>
      <c r="D206" s="282" t="s">
        <v>905</v>
      </c>
      <c r="E206" s="283"/>
      <c r="F206" s="283"/>
      <c r="G206" s="283"/>
      <c r="H206" s="283"/>
      <c r="I206" s="294"/>
      <c r="J206" s="344"/>
      <c r="K206" s="344"/>
      <c r="L206" s="344"/>
      <c r="M206" s="344"/>
      <c r="N206" s="344"/>
      <c r="O206" s="344"/>
      <c r="P206" s="344"/>
      <c r="Q206" s="344"/>
      <c r="R206" s="344"/>
      <c r="S206" s="344"/>
      <c r="T206" s="344"/>
      <c r="U206" s="344"/>
      <c r="V206" s="344"/>
      <c r="W206" s="344"/>
      <c r="X206" s="344"/>
      <c r="Y206" s="344"/>
      <c r="Z206" s="344"/>
      <c r="AA206" s="344"/>
      <c r="AB206" s="344"/>
      <c r="AC206" s="344"/>
      <c r="AD206" s="344"/>
      <c r="AE206" s="344"/>
      <c r="AF206" s="344"/>
      <c r="AG206" s="344"/>
      <c r="AH206" s="344"/>
      <c r="AI206" s="344"/>
      <c r="AJ206" s="344"/>
      <c r="AK206" s="344"/>
      <c r="AL206" s="344"/>
      <c r="AM206" s="344"/>
      <c r="AN206" s="344"/>
      <c r="AO206" s="344"/>
      <c r="AP206" s="344"/>
      <c r="AQ206" s="344"/>
      <c r="AR206" s="344"/>
      <c r="AS206" s="344"/>
      <c r="AT206" s="344"/>
    </row>
    <row r="207" spans="1:46" x14ac:dyDescent="0.25">
      <c r="A207" s="264" t="s">
        <v>471</v>
      </c>
      <c r="E207" s="264" t="s">
        <v>906</v>
      </c>
      <c r="F207" s="120"/>
      <c r="G207" s="120"/>
      <c r="H207" s="120"/>
      <c r="I207" s="294" t="s">
        <v>1182</v>
      </c>
      <c r="J207" s="347"/>
      <c r="K207" s="347"/>
      <c r="L207" s="347"/>
      <c r="M207" s="347"/>
      <c r="N207" s="347"/>
      <c r="O207" s="347"/>
      <c r="P207" s="347"/>
      <c r="Q207" s="347"/>
      <c r="R207" s="347"/>
      <c r="S207" s="347"/>
      <c r="T207" s="347"/>
      <c r="U207" s="347"/>
      <c r="V207" s="347"/>
      <c r="W207" s="347"/>
      <c r="X207" s="347"/>
      <c r="Y207" s="347"/>
      <c r="Z207" s="347"/>
      <c r="AA207" s="347"/>
      <c r="AB207" s="347"/>
      <c r="AC207" s="347"/>
      <c r="AD207" s="347"/>
      <c r="AE207" s="347"/>
      <c r="AF207" s="347"/>
      <c r="AG207" s="347"/>
      <c r="AH207" s="347"/>
      <c r="AI207" s="347"/>
      <c r="AJ207" s="347"/>
      <c r="AK207" s="347"/>
      <c r="AL207" s="347"/>
      <c r="AM207" s="347"/>
      <c r="AN207" s="347"/>
      <c r="AO207" s="347"/>
      <c r="AP207" s="347"/>
      <c r="AQ207" s="347"/>
      <c r="AR207" s="347"/>
      <c r="AS207" s="347"/>
      <c r="AT207" s="347"/>
    </row>
    <row r="208" spans="1:46" x14ac:dyDescent="0.25">
      <c r="A208" s="264" t="s">
        <v>472</v>
      </c>
      <c r="F208" s="264" t="s">
        <v>907</v>
      </c>
      <c r="G208" s="120"/>
      <c r="H208" s="120"/>
      <c r="I208" s="294" t="s">
        <v>1183</v>
      </c>
      <c r="J208" s="334">
        <f>J227</f>
        <v>0</v>
      </c>
      <c r="K208" s="334">
        <f t="shared" ref="K208:AJ221" si="0">K227</f>
        <v>0</v>
      </c>
      <c r="L208" s="334">
        <f t="shared" si="0"/>
        <v>0</v>
      </c>
      <c r="M208" s="334">
        <f t="shared" si="0"/>
        <v>0</v>
      </c>
      <c r="N208" s="334">
        <f t="shared" si="0"/>
        <v>0</v>
      </c>
      <c r="O208" s="516">
        <v>0</v>
      </c>
      <c r="P208" s="516">
        <v>0</v>
      </c>
      <c r="Q208" s="516">
        <v>0</v>
      </c>
      <c r="R208" s="516">
        <v>0</v>
      </c>
      <c r="S208" s="516">
        <v>0</v>
      </c>
      <c r="T208" s="516">
        <v>0</v>
      </c>
      <c r="U208" s="516">
        <v>0</v>
      </c>
      <c r="V208" s="516">
        <v>0</v>
      </c>
      <c r="W208" s="516">
        <v>0</v>
      </c>
      <c r="X208" s="516">
        <v>0</v>
      </c>
      <c r="Y208" s="516">
        <v>0</v>
      </c>
      <c r="Z208" s="516">
        <v>0</v>
      </c>
      <c r="AA208" s="516">
        <v>0</v>
      </c>
      <c r="AB208" s="516">
        <v>0</v>
      </c>
      <c r="AC208" s="516">
        <v>0</v>
      </c>
      <c r="AD208" s="516">
        <v>0</v>
      </c>
      <c r="AE208" s="516">
        <v>0</v>
      </c>
      <c r="AF208" s="516">
        <v>0</v>
      </c>
      <c r="AG208" s="516">
        <v>0</v>
      </c>
      <c r="AH208" s="516">
        <v>0</v>
      </c>
      <c r="AI208" s="516">
        <v>0</v>
      </c>
      <c r="AJ208" s="516">
        <v>0</v>
      </c>
      <c r="AK208" s="516">
        <v>0</v>
      </c>
      <c r="AL208" s="516">
        <v>0</v>
      </c>
      <c r="AM208" s="516">
        <v>0</v>
      </c>
      <c r="AN208" s="516">
        <v>0</v>
      </c>
      <c r="AO208" s="516">
        <v>0</v>
      </c>
      <c r="AP208" s="516">
        <v>0</v>
      </c>
      <c r="AQ208" s="516">
        <v>0</v>
      </c>
      <c r="AR208" s="516">
        <v>0</v>
      </c>
      <c r="AS208" s="516">
        <v>0</v>
      </c>
      <c r="AT208" s="516">
        <v>1</v>
      </c>
    </row>
    <row r="209" spans="1:46" x14ac:dyDescent="0.25">
      <c r="A209" s="264" t="s">
        <v>473</v>
      </c>
      <c r="F209" s="264" t="s">
        <v>908</v>
      </c>
      <c r="G209" s="120"/>
      <c r="H209" s="120"/>
      <c r="I209" s="294" t="s">
        <v>1184</v>
      </c>
      <c r="J209" s="347"/>
      <c r="K209" s="347"/>
      <c r="L209" s="347"/>
      <c r="M209" s="347"/>
      <c r="N209" s="347"/>
      <c r="O209" s="347"/>
      <c r="P209" s="347"/>
      <c r="Q209" s="347"/>
      <c r="R209" s="347"/>
      <c r="S209" s="347"/>
      <c r="T209" s="347"/>
      <c r="U209" s="347"/>
      <c r="V209" s="347"/>
      <c r="W209" s="347"/>
      <c r="X209" s="347"/>
      <c r="Y209" s="347"/>
      <c r="Z209" s="347"/>
      <c r="AA209" s="347"/>
      <c r="AB209" s="347"/>
      <c r="AC209" s="347"/>
      <c r="AD209" s="347"/>
      <c r="AE209" s="347"/>
      <c r="AF209" s="347"/>
      <c r="AG209" s="347"/>
      <c r="AH209" s="347"/>
      <c r="AI209" s="347"/>
      <c r="AJ209" s="347"/>
      <c r="AK209" s="347"/>
      <c r="AL209" s="347"/>
      <c r="AM209" s="347"/>
      <c r="AN209" s="347"/>
      <c r="AO209" s="347"/>
      <c r="AP209" s="347"/>
      <c r="AQ209" s="347"/>
      <c r="AR209" s="347"/>
      <c r="AS209" s="347"/>
      <c r="AT209" s="347"/>
    </row>
    <row r="210" spans="1:46" x14ac:dyDescent="0.25">
      <c r="A210" s="277" t="s">
        <v>1261</v>
      </c>
      <c r="G210" s="120" t="s">
        <v>1198</v>
      </c>
      <c r="H210" s="120"/>
      <c r="I210" s="294" t="s">
        <v>1197</v>
      </c>
      <c r="J210" s="334" t="e">
        <f>J229</f>
        <v>#DIV/0!</v>
      </c>
      <c r="K210" s="334" t="e">
        <f t="shared" si="0"/>
        <v>#DIV/0!</v>
      </c>
      <c r="L210" s="334" t="e">
        <f t="shared" si="0"/>
        <v>#DIV/0!</v>
      </c>
      <c r="M210" s="334" t="e">
        <f t="shared" si="0"/>
        <v>#DIV/0!</v>
      </c>
      <c r="N210" s="334" t="e">
        <f t="shared" si="0"/>
        <v>#DIV/0!</v>
      </c>
      <c r="O210" s="516">
        <v>7.2000000000000011</v>
      </c>
      <c r="P210" s="516">
        <v>7.2000000000000028</v>
      </c>
      <c r="Q210" s="516">
        <v>7.2000000000000011</v>
      </c>
      <c r="R210" s="516">
        <v>7.1999999999999993</v>
      </c>
      <c r="S210" s="516">
        <v>7.2000000000000011</v>
      </c>
      <c r="T210" s="516">
        <v>7.1999999999999993</v>
      </c>
      <c r="U210" s="516">
        <v>7.2000000000000011</v>
      </c>
      <c r="V210" s="516">
        <v>7.2000000000000028</v>
      </c>
      <c r="W210" s="516">
        <v>7.2000000000000028</v>
      </c>
      <c r="X210" s="516">
        <v>7.200000000000002</v>
      </c>
      <c r="Y210" s="516">
        <v>7.2000000000000011</v>
      </c>
      <c r="Z210" s="516">
        <v>7.2</v>
      </c>
      <c r="AA210" s="516">
        <v>7.2</v>
      </c>
      <c r="AB210" s="516">
        <v>7.1999999999999993</v>
      </c>
      <c r="AC210" s="516">
        <v>7.1999999999999993</v>
      </c>
      <c r="AD210" s="516">
        <v>7.1999999999999993</v>
      </c>
      <c r="AE210" s="516">
        <v>7.2</v>
      </c>
      <c r="AF210" s="516">
        <v>7.1999999999999966</v>
      </c>
      <c r="AG210" s="516">
        <v>7.1999999999999975</v>
      </c>
      <c r="AH210" s="516">
        <v>7.200000000000002</v>
      </c>
      <c r="AI210" s="516">
        <v>7.1999999999999966</v>
      </c>
      <c r="AJ210" s="516">
        <v>7.1999999999999993</v>
      </c>
      <c r="AK210" s="516">
        <v>7.2000000000000011</v>
      </c>
      <c r="AL210" s="516">
        <v>7.2</v>
      </c>
      <c r="AM210" s="516">
        <v>7.2000000000000011</v>
      </c>
      <c r="AN210" s="516">
        <v>7.1999999999999993</v>
      </c>
      <c r="AO210" s="516">
        <v>7.1999999999999984</v>
      </c>
      <c r="AP210" s="516">
        <v>7.1999999999999993</v>
      </c>
      <c r="AQ210" s="516">
        <v>7.2000000000000028</v>
      </c>
      <c r="AR210" s="516">
        <v>7.2</v>
      </c>
      <c r="AS210" s="516">
        <v>7.2000000000000011</v>
      </c>
      <c r="AT210" s="516">
        <v>7.2000000000000028</v>
      </c>
    </row>
    <row r="211" spans="1:46" x14ac:dyDescent="0.25">
      <c r="A211" s="277" t="s">
        <v>1262</v>
      </c>
      <c r="G211" s="120" t="s">
        <v>1185</v>
      </c>
      <c r="H211" s="120"/>
      <c r="I211" s="294" t="s">
        <v>1186</v>
      </c>
      <c r="J211" s="334" t="e">
        <f>J230</f>
        <v>#DIV/0!</v>
      </c>
      <c r="K211" s="334" t="e">
        <f t="shared" si="0"/>
        <v>#DIV/0!</v>
      </c>
      <c r="L211" s="334" t="e">
        <f t="shared" si="0"/>
        <v>#DIV/0!</v>
      </c>
      <c r="M211" s="334" t="e">
        <f t="shared" si="0"/>
        <v>#DIV/0!</v>
      </c>
      <c r="N211" s="334" t="e">
        <f t="shared" si="0"/>
        <v>#DIV/0!</v>
      </c>
      <c r="O211" s="516">
        <v>24.934899547413881</v>
      </c>
      <c r="P211" s="516">
        <v>26.479178838100719</v>
      </c>
      <c r="Q211" s="516">
        <v>25.010032025444236</v>
      </c>
      <c r="R211" s="516">
        <v>24.996849899294059</v>
      </c>
      <c r="S211" s="516">
        <v>26.228846733788547</v>
      </c>
      <c r="T211" s="516">
        <v>24.971068411928091</v>
      </c>
      <c r="U211" s="516">
        <v>22.783730568756837</v>
      </c>
      <c r="V211" s="516">
        <v>26.084296457174005</v>
      </c>
      <c r="W211" s="516">
        <v>26.859284851376046</v>
      </c>
      <c r="X211" s="516">
        <v>24.221447714992493</v>
      </c>
      <c r="Y211" s="516">
        <v>26.564479547747492</v>
      </c>
      <c r="Z211" s="516">
        <v>22.789157898646494</v>
      </c>
      <c r="AA211" s="516">
        <v>20.489506815897585</v>
      </c>
      <c r="AB211" s="516">
        <v>20.911625891305441</v>
      </c>
      <c r="AC211" s="516">
        <v>18.506290671521601</v>
      </c>
      <c r="AD211" s="516">
        <v>23.367973984080741</v>
      </c>
      <c r="AE211" s="516">
        <v>20.607218571382415</v>
      </c>
      <c r="AF211" s="516">
        <v>25.672218573998645</v>
      </c>
      <c r="AG211" s="516">
        <v>20.701236518141386</v>
      </c>
      <c r="AH211" s="516">
        <v>23.843417540848865</v>
      </c>
      <c r="AI211" s="516">
        <v>27.891995896646762</v>
      </c>
      <c r="AJ211" s="516">
        <v>27.891995896646755</v>
      </c>
      <c r="AK211" s="516">
        <v>26.562972955043861</v>
      </c>
      <c r="AL211" s="516">
        <v>28.630244539515882</v>
      </c>
      <c r="AM211" s="516">
        <v>28.572890077138084</v>
      </c>
      <c r="AN211" s="516">
        <v>22.383627740171619</v>
      </c>
      <c r="AO211" s="516">
        <v>26.259831348392058</v>
      </c>
      <c r="AP211" s="516">
        <v>23.944995862957061</v>
      </c>
      <c r="AQ211" s="516">
        <v>26.139952556359578</v>
      </c>
      <c r="AR211" s="516">
        <v>24.6317684221066</v>
      </c>
      <c r="AS211" s="516">
        <v>21.286631316922588</v>
      </c>
      <c r="AT211" s="516">
        <v>21.781325293270466</v>
      </c>
    </row>
    <row r="212" spans="1:46" x14ac:dyDescent="0.25">
      <c r="A212" s="277" t="s">
        <v>1263</v>
      </c>
      <c r="G212" s="120" t="s">
        <v>1189</v>
      </c>
      <c r="H212" s="120"/>
      <c r="I212" s="294" t="s">
        <v>1187</v>
      </c>
      <c r="J212" s="334" t="e">
        <f>J231</f>
        <v>#DIV/0!</v>
      </c>
      <c r="K212" s="334" t="e">
        <f t="shared" si="0"/>
        <v>#DIV/0!</v>
      </c>
      <c r="L212" s="334" t="e">
        <f t="shared" si="0"/>
        <v>#DIV/0!</v>
      </c>
      <c r="M212" s="334" t="e">
        <f t="shared" si="0"/>
        <v>#DIV/0!</v>
      </c>
      <c r="N212" s="334" t="e">
        <f t="shared" si="0"/>
        <v>#DIV/0!</v>
      </c>
      <c r="O212" s="516">
        <v>4.8000000000000007</v>
      </c>
      <c r="P212" s="516">
        <v>4.8</v>
      </c>
      <c r="Q212" s="516">
        <v>4.8</v>
      </c>
      <c r="R212" s="516">
        <v>4.799999999999998</v>
      </c>
      <c r="S212" s="516">
        <v>4.7999999999999989</v>
      </c>
      <c r="T212" s="516">
        <v>4.7999999999999989</v>
      </c>
      <c r="U212" s="516">
        <v>4.8000000000000016</v>
      </c>
      <c r="V212" s="516">
        <v>4.8</v>
      </c>
      <c r="W212" s="516">
        <v>4.8</v>
      </c>
      <c r="X212" s="516">
        <v>4.7999999999999989</v>
      </c>
      <c r="Y212" s="516">
        <v>4.799999999999998</v>
      </c>
      <c r="Z212" s="516">
        <v>4.8</v>
      </c>
      <c r="AA212" s="516">
        <v>4.8</v>
      </c>
      <c r="AB212" s="516">
        <v>4.8000000000000034</v>
      </c>
      <c r="AC212" s="516">
        <v>4.8000000000000016</v>
      </c>
      <c r="AD212" s="516">
        <v>4.7999999999999963</v>
      </c>
      <c r="AE212" s="516">
        <v>4.8000000000000007</v>
      </c>
      <c r="AF212" s="516">
        <v>4.799999999999998</v>
      </c>
      <c r="AG212" s="516">
        <v>4.7999999999999989</v>
      </c>
      <c r="AH212" s="516">
        <v>4.7999999999999989</v>
      </c>
      <c r="AI212" s="516">
        <v>4.7999999999999989</v>
      </c>
      <c r="AJ212" s="516">
        <v>4.8000000000000007</v>
      </c>
      <c r="AK212" s="516">
        <v>4.8</v>
      </c>
      <c r="AL212" s="516">
        <v>4.8000000000000016</v>
      </c>
      <c r="AM212" s="516">
        <v>4.8000000000000007</v>
      </c>
      <c r="AN212" s="516">
        <v>4.7999999999999989</v>
      </c>
      <c r="AO212" s="516">
        <v>4.7999999999999989</v>
      </c>
      <c r="AP212" s="516">
        <v>4.7999999999999989</v>
      </c>
      <c r="AQ212" s="516">
        <v>4.7999999999999989</v>
      </c>
      <c r="AR212" s="516">
        <v>4.7999999999999989</v>
      </c>
      <c r="AS212" s="516">
        <v>4.7999999999999989</v>
      </c>
      <c r="AT212" s="516">
        <v>4.7999999999999972</v>
      </c>
    </row>
    <row r="213" spans="1:46" x14ac:dyDescent="0.25">
      <c r="A213" s="277" t="s">
        <v>0</v>
      </c>
      <c r="G213" s="120" t="s">
        <v>1199</v>
      </c>
      <c r="H213" s="120"/>
      <c r="I213" s="294" t="s">
        <v>1188</v>
      </c>
      <c r="J213" s="334" t="e">
        <f>J232</f>
        <v>#DIV/0!</v>
      </c>
      <c r="K213" s="334" t="e">
        <f t="shared" si="0"/>
        <v>#DIV/0!</v>
      </c>
      <c r="L213" s="334" t="e">
        <f t="shared" si="0"/>
        <v>#DIV/0!</v>
      </c>
      <c r="M213" s="334" t="e">
        <f t="shared" si="0"/>
        <v>#DIV/0!</v>
      </c>
      <c r="N213" s="334" t="e">
        <f t="shared" si="0"/>
        <v>#DIV/0!</v>
      </c>
      <c r="O213" s="516"/>
      <c r="P213" s="516"/>
      <c r="Q213" s="516"/>
      <c r="R213" s="516"/>
      <c r="S213" s="516"/>
      <c r="T213" s="516"/>
      <c r="U213" s="516"/>
      <c r="V213" s="516"/>
      <c r="W213" s="516"/>
      <c r="X213" s="516"/>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row>
    <row r="214" spans="1:46" x14ac:dyDescent="0.25">
      <c r="A214" s="269" t="s">
        <v>396</v>
      </c>
      <c r="B214" s="269"/>
      <c r="C214" s="269"/>
      <c r="D214" s="120"/>
      <c r="E214" s="269" t="s">
        <v>909</v>
      </c>
      <c r="F214" s="269"/>
      <c r="G214" s="268"/>
      <c r="H214" s="268"/>
      <c r="I214" s="292"/>
      <c r="J214" s="347"/>
      <c r="K214" s="347"/>
      <c r="L214" s="347"/>
      <c r="M214" s="347"/>
      <c r="N214" s="347"/>
      <c r="O214" s="347"/>
      <c r="P214" s="347"/>
      <c r="Q214" s="347"/>
      <c r="R214" s="347"/>
      <c r="S214" s="347"/>
      <c r="T214" s="347"/>
      <c r="U214" s="347"/>
      <c r="V214" s="347"/>
      <c r="W214" s="347"/>
      <c r="X214" s="347"/>
      <c r="Y214" s="347"/>
      <c r="Z214" s="347"/>
      <c r="AA214" s="347"/>
      <c r="AB214" s="347"/>
      <c r="AC214" s="347"/>
      <c r="AD214" s="347"/>
      <c r="AE214" s="347"/>
      <c r="AF214" s="347"/>
      <c r="AG214" s="347"/>
      <c r="AH214" s="347"/>
      <c r="AI214" s="347"/>
      <c r="AJ214" s="347"/>
      <c r="AK214" s="347"/>
      <c r="AL214" s="347"/>
      <c r="AM214" s="347"/>
      <c r="AN214" s="347"/>
      <c r="AO214" s="347"/>
      <c r="AP214" s="347"/>
      <c r="AQ214" s="347"/>
      <c r="AR214" s="347"/>
      <c r="AS214" s="347"/>
      <c r="AT214" s="347"/>
    </row>
    <row r="215" spans="1:46" x14ac:dyDescent="0.25">
      <c r="A215" s="269" t="s">
        <v>474</v>
      </c>
      <c r="B215" s="269"/>
      <c r="C215" s="269"/>
      <c r="D215" s="269"/>
      <c r="E215" s="120"/>
      <c r="F215" s="269" t="s">
        <v>910</v>
      </c>
      <c r="I215" s="293" t="s">
        <v>1191</v>
      </c>
      <c r="J215" s="334" t="e">
        <f>J234</f>
        <v>#DIV/0!</v>
      </c>
      <c r="K215" s="334" t="e">
        <f t="shared" si="0"/>
        <v>#DIV/0!</v>
      </c>
      <c r="L215" s="334" t="e">
        <f t="shared" si="0"/>
        <v>#DIV/0!</v>
      </c>
      <c r="M215" s="334" t="e">
        <f t="shared" si="0"/>
        <v>#DIV/0!</v>
      </c>
      <c r="N215" s="334" t="e">
        <f t="shared" si="0"/>
        <v>#DIV/0!</v>
      </c>
      <c r="O215" s="516">
        <v>21.599999999999998</v>
      </c>
      <c r="P215" s="516">
        <v>21.600000000000009</v>
      </c>
      <c r="Q215" s="516">
        <v>21.599999999999994</v>
      </c>
      <c r="R215" s="516">
        <v>21.6</v>
      </c>
      <c r="S215" s="516">
        <v>21.600000000000005</v>
      </c>
      <c r="T215" s="516">
        <v>21.6</v>
      </c>
      <c r="U215" s="516">
        <v>21.600000000000005</v>
      </c>
      <c r="V215" s="516">
        <v>21.599999999999998</v>
      </c>
      <c r="W215" s="516">
        <v>21.6</v>
      </c>
      <c r="X215" s="516">
        <v>21.6</v>
      </c>
      <c r="Y215" s="516">
        <v>21.599999999999998</v>
      </c>
      <c r="Z215" s="516">
        <v>21.599999999999998</v>
      </c>
      <c r="AA215" s="516">
        <v>21.600000000000005</v>
      </c>
      <c r="AB215" s="516">
        <v>21.600000000000005</v>
      </c>
      <c r="AC215" s="516">
        <v>21.6</v>
      </c>
      <c r="AD215" s="516">
        <v>21.6</v>
      </c>
      <c r="AE215" s="516">
        <v>21.6</v>
      </c>
      <c r="AF215" s="516">
        <v>21.6</v>
      </c>
      <c r="AG215" s="516">
        <v>21.599999999999994</v>
      </c>
      <c r="AH215" s="516">
        <v>21.599999999999991</v>
      </c>
      <c r="AI215" s="516">
        <v>21.599999999999998</v>
      </c>
      <c r="AJ215" s="516">
        <v>21.6</v>
      </c>
      <c r="AK215" s="516">
        <v>21.599999999999998</v>
      </c>
      <c r="AL215" s="516">
        <v>21.6</v>
      </c>
      <c r="AM215" s="516">
        <v>21.599999999999998</v>
      </c>
      <c r="AN215" s="516">
        <v>21.600000000000005</v>
      </c>
      <c r="AO215" s="516">
        <v>21.6</v>
      </c>
      <c r="AP215" s="516">
        <v>21.6</v>
      </c>
      <c r="AQ215" s="516">
        <v>21.600000000000009</v>
      </c>
      <c r="AR215" s="516">
        <v>21.599999999999994</v>
      </c>
      <c r="AS215" s="516">
        <v>21.599999999999998</v>
      </c>
      <c r="AT215" s="516">
        <v>21.6</v>
      </c>
    </row>
    <row r="216" spans="1:46" x14ac:dyDescent="0.25">
      <c r="A216" s="264" t="s">
        <v>475</v>
      </c>
      <c r="E216" s="120"/>
      <c r="F216" s="264" t="s">
        <v>911</v>
      </c>
      <c r="I216" s="293"/>
      <c r="J216" s="347"/>
      <c r="K216" s="347"/>
      <c r="L216" s="347"/>
      <c r="M216" s="347"/>
      <c r="N216" s="347"/>
      <c r="O216" s="347"/>
      <c r="P216" s="347"/>
      <c r="Q216" s="347"/>
      <c r="R216" s="347"/>
      <c r="S216" s="347"/>
      <c r="T216" s="347"/>
      <c r="U216" s="347"/>
      <c r="V216" s="347"/>
      <c r="W216" s="347"/>
      <c r="X216" s="347"/>
      <c r="Y216" s="347"/>
      <c r="Z216" s="347"/>
      <c r="AA216" s="347"/>
      <c r="AB216" s="347"/>
      <c r="AC216" s="347"/>
      <c r="AD216" s="347"/>
      <c r="AE216" s="347"/>
      <c r="AF216" s="347"/>
      <c r="AG216" s="347"/>
      <c r="AH216" s="347"/>
      <c r="AI216" s="347"/>
      <c r="AJ216" s="347"/>
      <c r="AK216" s="347"/>
      <c r="AL216" s="347"/>
      <c r="AM216" s="347"/>
      <c r="AN216" s="347"/>
      <c r="AO216" s="347"/>
      <c r="AP216" s="347"/>
      <c r="AQ216" s="347"/>
      <c r="AR216" s="347"/>
      <c r="AS216" s="347"/>
      <c r="AT216" s="347"/>
    </row>
    <row r="217" spans="1:46" x14ac:dyDescent="0.25">
      <c r="A217" s="264" t="s">
        <v>476</v>
      </c>
      <c r="E217" s="120"/>
      <c r="G217" s="264" t="s">
        <v>912</v>
      </c>
      <c r="I217" s="293" t="s">
        <v>1190</v>
      </c>
      <c r="J217" s="334" t="e">
        <f>J236</f>
        <v>#DIV/0!</v>
      </c>
      <c r="K217" s="334" t="e">
        <f t="shared" si="0"/>
        <v>#DIV/0!</v>
      </c>
      <c r="L217" s="334" t="e">
        <f t="shared" si="0"/>
        <v>#DIV/0!</v>
      </c>
      <c r="M217" s="334" t="e">
        <f t="shared" si="0"/>
        <v>#DIV/0!</v>
      </c>
      <c r="N217" s="334" t="e">
        <f t="shared" si="0"/>
        <v>#DIV/0!</v>
      </c>
      <c r="O217" s="516">
        <v>21.6</v>
      </c>
      <c r="P217" s="516">
        <v>21.600000000000005</v>
      </c>
      <c r="Q217" s="516">
        <v>21.6</v>
      </c>
      <c r="R217" s="516">
        <v>21.599999999999998</v>
      </c>
      <c r="S217" s="516">
        <v>21.6</v>
      </c>
      <c r="T217" s="516">
        <v>21.599999999999991</v>
      </c>
      <c r="U217" s="516">
        <v>21.600000000000009</v>
      </c>
      <c r="V217" s="516">
        <v>21.600000000000005</v>
      </c>
      <c r="W217" s="516">
        <v>21.600000000000005</v>
      </c>
      <c r="X217" s="516">
        <v>21.6</v>
      </c>
      <c r="Y217" s="516">
        <v>21.599999999999994</v>
      </c>
      <c r="Z217" s="516">
        <v>21.599999999999998</v>
      </c>
      <c r="AA217" s="516">
        <v>21.599999999999994</v>
      </c>
      <c r="AB217" s="516">
        <v>21.599999999999998</v>
      </c>
      <c r="AC217" s="516">
        <v>21.599999999999994</v>
      </c>
      <c r="AD217" s="516">
        <v>21.599999999999994</v>
      </c>
      <c r="AE217" s="516">
        <v>21.600000000000005</v>
      </c>
      <c r="AF217" s="516">
        <v>21.600000000000012</v>
      </c>
      <c r="AG217" s="516">
        <v>21.599999999999994</v>
      </c>
      <c r="AH217" s="516">
        <v>21.6</v>
      </c>
      <c r="AI217" s="516">
        <v>21.599999999999998</v>
      </c>
      <c r="AJ217" s="516">
        <v>21.599999999999991</v>
      </c>
      <c r="AK217" s="516">
        <v>21.600000000000009</v>
      </c>
      <c r="AL217" s="516">
        <v>21.599999999999998</v>
      </c>
      <c r="AM217" s="516">
        <v>21.599999999999998</v>
      </c>
      <c r="AN217" s="516">
        <v>21.6</v>
      </c>
      <c r="AO217" s="516">
        <v>21.6</v>
      </c>
      <c r="AP217" s="516">
        <v>21.600000000000005</v>
      </c>
      <c r="AQ217" s="516">
        <v>21.599999999999998</v>
      </c>
      <c r="AR217" s="516">
        <v>21.6</v>
      </c>
      <c r="AS217" s="516">
        <v>21.599999999999998</v>
      </c>
      <c r="AT217" s="516">
        <v>21.600000000000005</v>
      </c>
    </row>
    <row r="218" spans="1:46" x14ac:dyDescent="0.25">
      <c r="A218" s="269" t="s">
        <v>477</v>
      </c>
      <c r="B218" s="269"/>
      <c r="C218" s="269"/>
      <c r="D218" s="269"/>
      <c r="E218" s="120"/>
      <c r="F218" s="269"/>
      <c r="G218" s="268" t="s">
        <v>913</v>
      </c>
      <c r="H218" s="268"/>
      <c r="I218" s="292"/>
      <c r="J218" s="347"/>
      <c r="K218" s="347"/>
      <c r="L218" s="347"/>
      <c r="M218" s="347"/>
      <c r="N218" s="347"/>
      <c r="O218" s="347"/>
      <c r="P218" s="347"/>
      <c r="Q218" s="347"/>
      <c r="R218" s="347"/>
      <c r="S218" s="347"/>
      <c r="T218" s="347"/>
      <c r="U218" s="347"/>
      <c r="V218" s="347"/>
      <c r="W218" s="347"/>
      <c r="X218" s="347"/>
      <c r="Y218" s="347"/>
      <c r="Z218" s="347"/>
      <c r="AA218" s="347"/>
      <c r="AB218" s="347"/>
      <c r="AC218" s="347"/>
      <c r="AD218" s="347"/>
      <c r="AE218" s="347"/>
      <c r="AF218" s="347"/>
      <c r="AG218" s="347"/>
      <c r="AH218" s="347"/>
      <c r="AI218" s="347"/>
      <c r="AJ218" s="347"/>
      <c r="AK218" s="347"/>
      <c r="AL218" s="347"/>
      <c r="AM218" s="347"/>
      <c r="AN218" s="347"/>
      <c r="AO218" s="347"/>
      <c r="AP218" s="347"/>
      <c r="AQ218" s="347"/>
      <c r="AR218" s="347"/>
      <c r="AS218" s="347"/>
      <c r="AT218" s="347"/>
    </row>
    <row r="219" spans="1:46" x14ac:dyDescent="0.25">
      <c r="A219" s="269"/>
      <c r="B219" s="269"/>
      <c r="C219" s="269"/>
      <c r="D219" s="269"/>
      <c r="E219" s="120"/>
      <c r="F219" s="269"/>
      <c r="G219" s="268" t="s">
        <v>1200</v>
      </c>
      <c r="H219" s="268"/>
      <c r="I219" s="293" t="s">
        <v>1192</v>
      </c>
      <c r="J219" s="334" t="e">
        <f>J238</f>
        <v>#DIV/0!</v>
      </c>
      <c r="K219" s="334" t="e">
        <f t="shared" si="0"/>
        <v>#DIV/0!</v>
      </c>
      <c r="L219" s="334" t="e">
        <f t="shared" si="0"/>
        <v>#DIV/0!</v>
      </c>
      <c r="M219" s="334" t="e">
        <f t="shared" si="0"/>
        <v>#DIV/0!</v>
      </c>
      <c r="N219" s="334" t="e">
        <f t="shared" si="0"/>
        <v>#DIV/0!</v>
      </c>
      <c r="O219" s="516">
        <v>16.480000000000004</v>
      </c>
      <c r="P219" s="516">
        <v>16.480000000000008</v>
      </c>
      <c r="Q219" s="516">
        <v>16.48</v>
      </c>
      <c r="R219" s="516">
        <v>16.48</v>
      </c>
      <c r="S219" s="516">
        <v>16.480000000000004</v>
      </c>
      <c r="T219" s="516">
        <v>16.479999999999997</v>
      </c>
      <c r="U219" s="516">
        <v>16.47999999999999</v>
      </c>
      <c r="V219" s="516">
        <v>16.480000000000008</v>
      </c>
      <c r="W219" s="516">
        <v>16.479999999999997</v>
      </c>
      <c r="X219" s="516">
        <v>16.48</v>
      </c>
      <c r="Y219" s="516">
        <v>16.48</v>
      </c>
      <c r="Z219" s="516">
        <v>16.480000000000008</v>
      </c>
      <c r="AA219" s="516">
        <v>16.479999999999997</v>
      </c>
      <c r="AB219" s="516">
        <v>16.48</v>
      </c>
      <c r="AC219" s="516">
        <v>16.480000000000011</v>
      </c>
      <c r="AD219" s="516">
        <v>16.48</v>
      </c>
      <c r="AE219" s="516">
        <v>16.480000000000008</v>
      </c>
      <c r="AF219" s="516">
        <v>16.48</v>
      </c>
      <c r="AG219" s="516">
        <v>16.479999999999997</v>
      </c>
      <c r="AH219" s="516">
        <v>16.48</v>
      </c>
      <c r="AI219" s="516">
        <v>16.48</v>
      </c>
      <c r="AJ219" s="516">
        <v>16.480000000000004</v>
      </c>
      <c r="AK219" s="516">
        <v>16.480000000000004</v>
      </c>
      <c r="AL219" s="516">
        <v>16.480000000000004</v>
      </c>
      <c r="AM219" s="516">
        <v>16.48</v>
      </c>
      <c r="AN219" s="516">
        <v>16.48</v>
      </c>
      <c r="AO219" s="516">
        <v>16.479999999999997</v>
      </c>
      <c r="AP219" s="516">
        <v>16.479999999999997</v>
      </c>
      <c r="AQ219" s="516">
        <v>16.480000000000004</v>
      </c>
      <c r="AR219" s="516">
        <v>16.479999999999997</v>
      </c>
      <c r="AS219" s="516">
        <v>16.480000000000004</v>
      </c>
      <c r="AT219" s="516">
        <v>16.480000000000004</v>
      </c>
    </row>
    <row r="220" spans="1:46" x14ac:dyDescent="0.25">
      <c r="A220" s="269"/>
      <c r="B220" s="269"/>
      <c r="C220" s="269"/>
      <c r="D220" s="269"/>
      <c r="E220" s="120"/>
      <c r="F220" s="269"/>
      <c r="G220" s="268" t="s">
        <v>1202</v>
      </c>
      <c r="H220" s="268"/>
      <c r="I220" s="293" t="s">
        <v>1193</v>
      </c>
      <c r="J220" s="334" t="e">
        <f>J239</f>
        <v>#DIV/0!</v>
      </c>
      <c r="K220" s="334" t="e">
        <f t="shared" si="0"/>
        <v>#DIV/0!</v>
      </c>
      <c r="L220" s="334" t="e">
        <f t="shared" si="0"/>
        <v>#DIV/0!</v>
      </c>
      <c r="M220" s="334" t="e">
        <f t="shared" si="0"/>
        <v>#DIV/0!</v>
      </c>
      <c r="N220" s="334" t="e">
        <f t="shared" si="0"/>
        <v>#DIV/0!</v>
      </c>
      <c r="O220" s="516">
        <v>16.479999999999993</v>
      </c>
      <c r="P220" s="516">
        <v>16.480000000000004</v>
      </c>
      <c r="Q220" s="516">
        <v>16.480000000000015</v>
      </c>
      <c r="R220" s="516">
        <v>16.48</v>
      </c>
      <c r="S220" s="516">
        <v>16.480000000000004</v>
      </c>
      <c r="T220" s="516">
        <v>16.479999999999997</v>
      </c>
      <c r="U220" s="516">
        <v>16.48</v>
      </c>
      <c r="V220" s="516">
        <v>16.48</v>
      </c>
      <c r="W220" s="516">
        <v>16.480000000000004</v>
      </c>
      <c r="X220" s="516">
        <v>16.48</v>
      </c>
      <c r="Y220" s="516">
        <v>16.48</v>
      </c>
      <c r="Z220" s="516">
        <v>16.480000000000011</v>
      </c>
      <c r="AA220" s="516">
        <v>16.47999999999999</v>
      </c>
      <c r="AB220" s="516">
        <v>16.48</v>
      </c>
      <c r="AC220" s="516">
        <v>16.479999999999997</v>
      </c>
      <c r="AD220" s="516">
        <v>16.480000000000008</v>
      </c>
      <c r="AE220" s="516">
        <v>16.480000000000004</v>
      </c>
      <c r="AF220" s="516">
        <v>16.48</v>
      </c>
      <c r="AG220" s="516">
        <v>16.48</v>
      </c>
      <c r="AH220" s="516">
        <v>16.48</v>
      </c>
      <c r="AI220" s="516">
        <v>16.480000000000004</v>
      </c>
      <c r="AJ220" s="516">
        <v>16.48</v>
      </c>
      <c r="AK220" s="516">
        <v>16.479999999999997</v>
      </c>
      <c r="AL220" s="516">
        <v>16.479999999999997</v>
      </c>
      <c r="AM220" s="516">
        <v>16.47999999999999</v>
      </c>
      <c r="AN220" s="516">
        <v>16.480000000000004</v>
      </c>
      <c r="AO220" s="516">
        <v>16.48</v>
      </c>
      <c r="AP220" s="516">
        <v>16.480000000000004</v>
      </c>
      <c r="AQ220" s="516">
        <v>16.479999999999993</v>
      </c>
      <c r="AR220" s="516">
        <v>16.479999999999997</v>
      </c>
      <c r="AS220" s="516">
        <v>16.480000000000011</v>
      </c>
      <c r="AT220" s="516">
        <v>16.480000000000008</v>
      </c>
    </row>
    <row r="221" spans="1:46" x14ac:dyDescent="0.25">
      <c r="A221" s="269"/>
      <c r="B221" s="269"/>
      <c r="C221" s="269"/>
      <c r="D221" s="269"/>
      <c r="E221" s="120"/>
      <c r="F221" s="269"/>
      <c r="G221" s="268" t="s">
        <v>1258</v>
      </c>
      <c r="H221" s="268"/>
      <c r="I221" s="293" t="s">
        <v>1194</v>
      </c>
      <c r="J221" s="334" t="e">
        <f>J240</f>
        <v>#DIV/0!</v>
      </c>
      <c r="K221" s="334" t="e">
        <f t="shared" si="0"/>
        <v>#DIV/0!</v>
      </c>
      <c r="L221" s="334" t="e">
        <f t="shared" si="0"/>
        <v>#DIV/0!</v>
      </c>
      <c r="M221" s="334" t="e">
        <f t="shared" si="0"/>
        <v>#DIV/0!</v>
      </c>
      <c r="N221" s="334" t="e">
        <f t="shared" si="0"/>
        <v>#DIV/0!</v>
      </c>
      <c r="O221" s="516">
        <v>12.799999999999999</v>
      </c>
      <c r="P221" s="516">
        <v>12.8</v>
      </c>
      <c r="Q221" s="516">
        <v>12.8</v>
      </c>
      <c r="R221" s="516">
        <v>12.8</v>
      </c>
      <c r="S221" s="516">
        <v>12.79999999999999</v>
      </c>
      <c r="T221" s="516">
        <v>12.800000000000002</v>
      </c>
      <c r="U221" s="516">
        <v>12.800000000000004</v>
      </c>
      <c r="V221" s="516">
        <v>12.799999999999997</v>
      </c>
      <c r="W221" s="516">
        <v>12.800000000000002</v>
      </c>
      <c r="X221" s="516">
        <v>12.799999999999999</v>
      </c>
      <c r="Y221" s="516">
        <v>12.8</v>
      </c>
      <c r="Z221" s="516">
        <v>12.8</v>
      </c>
      <c r="AA221" s="516">
        <v>12.799999999999997</v>
      </c>
      <c r="AB221" s="516">
        <v>12.800000000000004</v>
      </c>
      <c r="AC221" s="516">
        <v>12.800000000000004</v>
      </c>
      <c r="AD221" s="516">
        <v>12.799999999999999</v>
      </c>
      <c r="AE221" s="516">
        <v>12.799999999999995</v>
      </c>
      <c r="AF221" s="516">
        <v>12.799999999999999</v>
      </c>
      <c r="AG221" s="516">
        <v>12.799999999999995</v>
      </c>
      <c r="AH221" s="516">
        <v>12.799999999999995</v>
      </c>
      <c r="AI221" s="516">
        <v>12.800000000000002</v>
      </c>
      <c r="AJ221" s="516">
        <v>12.800000000000004</v>
      </c>
      <c r="AK221" s="516">
        <v>12.800000000000002</v>
      </c>
      <c r="AL221" s="516">
        <v>12.800000000000002</v>
      </c>
      <c r="AM221" s="516">
        <v>12.8</v>
      </c>
      <c r="AN221" s="516">
        <v>12.800000000000004</v>
      </c>
      <c r="AO221" s="516">
        <v>12.8</v>
      </c>
      <c r="AP221" s="516">
        <v>12.799999999999999</v>
      </c>
      <c r="AQ221" s="516">
        <v>12.8</v>
      </c>
      <c r="AR221" s="516">
        <v>12.8</v>
      </c>
      <c r="AS221" s="516">
        <v>12.800000000000006</v>
      </c>
      <c r="AT221" s="516">
        <v>12.800000000000011</v>
      </c>
    </row>
    <row r="222" spans="1:46" x14ac:dyDescent="0.25">
      <c r="A222" s="269"/>
      <c r="B222" s="269"/>
      <c r="C222" s="269"/>
      <c r="D222" s="269"/>
      <c r="E222" s="120"/>
      <c r="F222" s="269"/>
      <c r="G222" s="268" t="s">
        <v>1259</v>
      </c>
      <c r="H222" s="268"/>
      <c r="I222" s="293" t="s">
        <v>1195</v>
      </c>
      <c r="J222" s="334" t="e">
        <f>J241</f>
        <v>#DIV/0!</v>
      </c>
      <c r="K222" s="334" t="e">
        <f t="shared" ref="K222:N223" si="1">K241</f>
        <v>#DIV/0!</v>
      </c>
      <c r="L222" s="334" t="e">
        <f t="shared" si="1"/>
        <v>#DIV/0!</v>
      </c>
      <c r="M222" s="334" t="e">
        <f t="shared" si="1"/>
        <v>#DIV/0!</v>
      </c>
      <c r="N222" s="334" t="e">
        <f t="shared" si="1"/>
        <v>#DIV/0!</v>
      </c>
      <c r="O222" s="516"/>
      <c r="P222" s="516"/>
      <c r="Q222" s="516"/>
      <c r="R222" s="516"/>
      <c r="S222" s="516"/>
      <c r="T222" s="516"/>
      <c r="U222" s="516"/>
      <c r="V222" s="516"/>
      <c r="W222" s="516"/>
      <c r="X222" s="516"/>
      <c r="Y222" s="516"/>
      <c r="Z222" s="516"/>
      <c r="AA222" s="516"/>
      <c r="AB222" s="516"/>
      <c r="AC222" s="516"/>
      <c r="AD222" s="516"/>
      <c r="AE222" s="516"/>
      <c r="AF222" s="516"/>
      <c r="AG222" s="516"/>
      <c r="AH222" s="516"/>
      <c r="AI222" s="516"/>
      <c r="AJ222" s="516"/>
      <c r="AK222" s="516"/>
      <c r="AL222" s="516"/>
      <c r="AM222" s="516"/>
      <c r="AN222" s="516"/>
      <c r="AO222" s="516"/>
      <c r="AP222" s="516"/>
      <c r="AQ222" s="516"/>
      <c r="AR222" s="516"/>
      <c r="AS222" s="516"/>
      <c r="AT222" s="516"/>
    </row>
    <row r="223" spans="1:46" ht="30" x14ac:dyDescent="0.25">
      <c r="A223" s="269"/>
      <c r="B223" s="269"/>
      <c r="C223" s="269"/>
      <c r="D223" s="269"/>
      <c r="E223" s="120"/>
      <c r="F223" s="269"/>
      <c r="G223" s="268" t="s">
        <v>1201</v>
      </c>
      <c r="H223" s="268"/>
      <c r="I223" s="293" t="s">
        <v>1196</v>
      </c>
      <c r="J223" s="334" t="e">
        <f>J242</f>
        <v>#DIV/0!</v>
      </c>
      <c r="K223" s="334" t="e">
        <f t="shared" si="1"/>
        <v>#DIV/0!</v>
      </c>
      <c r="L223" s="334" t="e">
        <f t="shared" si="1"/>
        <v>#DIV/0!</v>
      </c>
      <c r="M223" s="334" t="e">
        <f t="shared" si="1"/>
        <v>#DIV/0!</v>
      </c>
      <c r="N223" s="334" t="e">
        <f t="shared" si="1"/>
        <v>#DIV/0!</v>
      </c>
      <c r="O223" s="516"/>
      <c r="P223" s="516"/>
      <c r="Q223" s="516"/>
      <c r="R223" s="516"/>
      <c r="S223" s="516"/>
      <c r="T223" s="516"/>
      <c r="U223" s="516"/>
      <c r="V223" s="516"/>
      <c r="W223" s="516"/>
      <c r="X223" s="516"/>
      <c r="Y223" s="516"/>
      <c r="Z223" s="516"/>
      <c r="AA223" s="516"/>
      <c r="AB223" s="516"/>
      <c r="AC223" s="516"/>
      <c r="AD223" s="516"/>
      <c r="AE223" s="516"/>
      <c r="AF223" s="516"/>
      <c r="AG223" s="516"/>
      <c r="AH223" s="516"/>
      <c r="AI223" s="516"/>
      <c r="AJ223" s="516"/>
      <c r="AK223" s="516"/>
      <c r="AL223" s="516"/>
      <c r="AM223" s="516"/>
      <c r="AN223" s="516"/>
      <c r="AO223" s="516"/>
      <c r="AP223" s="516"/>
      <c r="AQ223" s="516"/>
      <c r="AR223" s="516"/>
      <c r="AS223" s="516"/>
      <c r="AT223" s="516"/>
    </row>
    <row r="224" spans="1:46" x14ac:dyDescent="0.25">
      <c r="A224" s="269"/>
      <c r="B224" s="269"/>
      <c r="C224" s="269"/>
      <c r="D224" s="269"/>
      <c r="E224" s="120"/>
      <c r="F224" s="269"/>
      <c r="G224" s="268"/>
      <c r="H224" s="268"/>
      <c r="I224" s="292"/>
      <c r="J224" s="243"/>
      <c r="K224" s="243"/>
      <c r="L224" s="243"/>
      <c r="M224" s="243"/>
      <c r="N224" s="243"/>
      <c r="O224" s="243"/>
      <c r="P224" s="243"/>
      <c r="Q224" s="243"/>
      <c r="R224" s="243"/>
      <c r="S224" s="243"/>
      <c r="T224" s="243"/>
      <c r="U224" s="243"/>
      <c r="V224" s="243"/>
      <c r="W224" s="243"/>
      <c r="X224" s="243"/>
      <c r="Y224" s="243"/>
      <c r="Z224" s="243"/>
      <c r="AA224" s="243"/>
      <c r="AB224" s="243"/>
      <c r="AC224" s="243"/>
      <c r="AD224" s="243"/>
      <c r="AE224" s="243"/>
      <c r="AF224" s="243"/>
      <c r="AG224" s="243"/>
      <c r="AH224" s="243"/>
      <c r="AI224" s="243"/>
      <c r="AJ224" s="243"/>
      <c r="AK224" s="243"/>
      <c r="AL224" s="243"/>
      <c r="AM224" s="243"/>
      <c r="AN224" s="243"/>
      <c r="AO224" s="243"/>
      <c r="AP224" s="243"/>
      <c r="AQ224" s="243"/>
      <c r="AR224" s="243"/>
      <c r="AS224" s="243"/>
      <c r="AT224" s="243"/>
    </row>
    <row r="225" spans="1:46" x14ac:dyDescent="0.25">
      <c r="A225" s="278" t="s">
        <v>544</v>
      </c>
      <c r="B225" s="267"/>
      <c r="C225" s="267"/>
      <c r="D225" s="282" t="s">
        <v>914</v>
      </c>
      <c r="E225" s="283"/>
      <c r="F225" s="283"/>
      <c r="G225" s="283"/>
      <c r="H225" s="283"/>
      <c r="I225" s="294" t="s">
        <v>1081</v>
      </c>
      <c r="J225" s="344"/>
      <c r="K225" s="344"/>
      <c r="L225" s="344"/>
      <c r="M225" s="344"/>
      <c r="N225" s="344"/>
      <c r="O225" s="344"/>
      <c r="P225" s="344"/>
      <c r="Q225" s="344"/>
      <c r="R225" s="344"/>
      <c r="S225" s="344"/>
      <c r="T225" s="344"/>
      <c r="U225" s="344"/>
      <c r="V225" s="344"/>
      <c r="W225" s="344"/>
      <c r="X225" s="344"/>
      <c r="Y225" s="344"/>
      <c r="Z225" s="344"/>
      <c r="AA225" s="344"/>
      <c r="AB225" s="344"/>
      <c r="AC225" s="344"/>
      <c r="AD225" s="344"/>
      <c r="AE225" s="344"/>
      <c r="AF225" s="344"/>
      <c r="AG225" s="344"/>
      <c r="AH225" s="344"/>
      <c r="AI225" s="344"/>
      <c r="AJ225" s="344"/>
      <c r="AK225" s="344"/>
      <c r="AL225" s="344"/>
      <c r="AM225" s="344"/>
      <c r="AN225" s="344"/>
      <c r="AO225" s="344"/>
      <c r="AP225" s="344"/>
      <c r="AQ225" s="344"/>
      <c r="AR225" s="344"/>
      <c r="AS225" s="344"/>
      <c r="AT225" s="344"/>
    </row>
    <row r="226" spans="1:46" s="2" customFormat="1" x14ac:dyDescent="0.25">
      <c r="A226" s="264" t="s">
        <v>545</v>
      </c>
      <c r="B226" s="264"/>
      <c r="C226" s="264"/>
      <c r="E226" s="284" t="s">
        <v>915</v>
      </c>
      <c r="I226" s="297"/>
      <c r="J226" s="347"/>
      <c r="K226" s="347"/>
      <c r="L226" s="347"/>
      <c r="M226" s="347"/>
      <c r="N226" s="347"/>
      <c r="O226" s="347"/>
      <c r="P226" s="347"/>
      <c r="Q226" s="347"/>
      <c r="R226" s="347"/>
      <c r="S226" s="347"/>
      <c r="T226" s="347"/>
      <c r="U226" s="347"/>
      <c r="V226" s="347"/>
      <c r="W226" s="347"/>
      <c r="X226" s="347"/>
      <c r="Y226" s="347"/>
      <c r="Z226" s="347"/>
      <c r="AA226" s="347"/>
      <c r="AB226" s="347"/>
      <c r="AC226" s="347"/>
      <c r="AD226" s="347"/>
      <c r="AE226" s="347"/>
      <c r="AF226" s="347"/>
      <c r="AG226" s="347"/>
      <c r="AH226" s="347"/>
      <c r="AI226" s="347"/>
      <c r="AJ226" s="347"/>
      <c r="AK226" s="347"/>
      <c r="AL226" s="347"/>
      <c r="AM226" s="347"/>
      <c r="AN226" s="347"/>
      <c r="AO226" s="347"/>
      <c r="AP226" s="347"/>
      <c r="AQ226" s="347"/>
      <c r="AR226" s="347"/>
      <c r="AS226" s="347"/>
      <c r="AT226" s="347"/>
    </row>
    <row r="227" spans="1:46" s="2" customFormat="1" x14ac:dyDescent="0.25">
      <c r="A227" s="284" t="s">
        <v>546</v>
      </c>
      <c r="B227" s="284"/>
      <c r="C227" s="284"/>
      <c r="D227" s="284"/>
      <c r="F227" s="284" t="s">
        <v>916</v>
      </c>
      <c r="I227" s="297"/>
      <c r="J227" s="334">
        <v>0</v>
      </c>
      <c r="K227" s="334">
        <v>0</v>
      </c>
      <c r="L227" s="334">
        <v>0</v>
      </c>
      <c r="M227" s="334">
        <v>0</v>
      </c>
      <c r="N227" s="334">
        <v>0</v>
      </c>
      <c r="O227" s="516">
        <v>0</v>
      </c>
      <c r="P227" s="516">
        <v>0</v>
      </c>
      <c r="Q227" s="516">
        <v>0</v>
      </c>
      <c r="R227" s="516">
        <v>0</v>
      </c>
      <c r="S227" s="516">
        <v>0</v>
      </c>
      <c r="T227" s="516">
        <v>0</v>
      </c>
      <c r="U227" s="516">
        <v>0</v>
      </c>
      <c r="V227" s="516">
        <v>0</v>
      </c>
      <c r="W227" s="516">
        <v>0</v>
      </c>
      <c r="X227" s="516">
        <v>0</v>
      </c>
      <c r="Y227" s="516">
        <v>0</v>
      </c>
      <c r="Z227" s="516">
        <v>0</v>
      </c>
      <c r="AA227" s="516">
        <v>0</v>
      </c>
      <c r="AB227" s="516">
        <v>0</v>
      </c>
      <c r="AC227" s="516">
        <v>0</v>
      </c>
      <c r="AD227" s="516">
        <v>0</v>
      </c>
      <c r="AE227" s="516">
        <v>0</v>
      </c>
      <c r="AF227" s="516">
        <v>0</v>
      </c>
      <c r="AG227" s="516">
        <v>0</v>
      </c>
      <c r="AH227" s="516">
        <v>0</v>
      </c>
      <c r="AI227" s="516">
        <v>0</v>
      </c>
      <c r="AJ227" s="516">
        <v>0</v>
      </c>
      <c r="AK227" s="516">
        <v>0</v>
      </c>
      <c r="AL227" s="516">
        <v>0</v>
      </c>
      <c r="AM227" s="516">
        <v>0</v>
      </c>
      <c r="AN227" s="516">
        <v>0</v>
      </c>
      <c r="AO227" s="516">
        <v>0</v>
      </c>
      <c r="AP227" s="516">
        <v>0</v>
      </c>
      <c r="AQ227" s="516">
        <v>0</v>
      </c>
      <c r="AR227" s="516">
        <v>0</v>
      </c>
      <c r="AS227" s="516">
        <v>0</v>
      </c>
      <c r="AT227" s="516">
        <v>1</v>
      </c>
    </row>
    <row r="228" spans="1:46" s="2" customFormat="1" x14ac:dyDescent="0.25">
      <c r="A228" s="284" t="s">
        <v>547</v>
      </c>
      <c r="B228" s="284"/>
      <c r="C228" s="284"/>
      <c r="D228" s="284"/>
      <c r="F228" s="284" t="s">
        <v>917</v>
      </c>
      <c r="I228" s="297"/>
      <c r="J228" s="347"/>
      <c r="K228" s="347"/>
      <c r="L228" s="347"/>
      <c r="M228" s="347"/>
      <c r="N228" s="347"/>
      <c r="O228" s="347"/>
      <c r="P228" s="347"/>
      <c r="Q228" s="347"/>
      <c r="R228" s="347"/>
      <c r="S228" s="347"/>
      <c r="T228" s="347"/>
      <c r="U228" s="347"/>
      <c r="V228" s="347"/>
      <c r="W228" s="347"/>
      <c r="X228" s="347"/>
      <c r="Y228" s="347"/>
      <c r="Z228" s="347"/>
      <c r="AA228" s="347"/>
      <c r="AB228" s="347"/>
      <c r="AC228" s="347"/>
      <c r="AD228" s="347"/>
      <c r="AE228" s="347"/>
      <c r="AF228" s="347"/>
      <c r="AG228" s="347"/>
      <c r="AH228" s="347"/>
      <c r="AI228" s="347"/>
      <c r="AJ228" s="347"/>
      <c r="AK228" s="347"/>
      <c r="AL228" s="347"/>
      <c r="AM228" s="347"/>
      <c r="AN228" s="347"/>
      <c r="AO228" s="347"/>
      <c r="AP228" s="347"/>
      <c r="AQ228" s="347"/>
      <c r="AR228" s="347"/>
      <c r="AS228" s="347"/>
      <c r="AT228" s="347"/>
    </row>
    <row r="229" spans="1:46" s="2" customFormat="1" x14ac:dyDescent="0.25">
      <c r="A229" s="285" t="s">
        <v>6</v>
      </c>
      <c r="B229" s="284"/>
      <c r="C229" s="284"/>
      <c r="D229" s="284"/>
      <c r="F229" s="284"/>
      <c r="G229" s="121" t="s">
        <v>1198</v>
      </c>
      <c r="H229" s="121"/>
      <c r="I229" s="294" t="s">
        <v>1197</v>
      </c>
      <c r="J229" s="334" t="e">
        <f>'5.3 nutrient amount'!J229/'5.1 Crops and Forage'!J229</f>
        <v>#DIV/0!</v>
      </c>
      <c r="K229" s="334" t="e">
        <f>'5.3 nutrient amount'!K229/'5.1 Crops and Forage'!K229</f>
        <v>#DIV/0!</v>
      </c>
      <c r="L229" s="334" t="e">
        <f>'5.3 nutrient amount'!L229/'5.1 Crops and Forage'!L229</f>
        <v>#DIV/0!</v>
      </c>
      <c r="M229" s="334" t="e">
        <f>'5.3 nutrient amount'!M229/'5.1 Crops and Forage'!M229</f>
        <v>#DIV/0!</v>
      </c>
      <c r="N229" s="334" t="e">
        <f>'5.3 nutrient amount'!N229/'5.1 Crops and Forage'!N229</f>
        <v>#DIV/0!</v>
      </c>
      <c r="O229" s="516">
        <v>7.2000000000000011</v>
      </c>
      <c r="P229" s="516">
        <v>7.2000000000000028</v>
      </c>
      <c r="Q229" s="516">
        <v>7.2000000000000011</v>
      </c>
      <c r="R229" s="516">
        <v>7.1999999999999993</v>
      </c>
      <c r="S229" s="516">
        <v>7.2000000000000011</v>
      </c>
      <c r="T229" s="516">
        <v>7.1999999999999993</v>
      </c>
      <c r="U229" s="516">
        <v>7.2000000000000011</v>
      </c>
      <c r="V229" s="516">
        <v>7.2000000000000028</v>
      </c>
      <c r="W229" s="516">
        <v>7.2000000000000028</v>
      </c>
      <c r="X229" s="516">
        <v>7.200000000000002</v>
      </c>
      <c r="Y229" s="516">
        <v>7.2000000000000011</v>
      </c>
      <c r="Z229" s="516">
        <v>7.2</v>
      </c>
      <c r="AA229" s="516">
        <v>7.2</v>
      </c>
      <c r="AB229" s="516">
        <v>7.1999999999999993</v>
      </c>
      <c r="AC229" s="516">
        <v>7.1999999999999993</v>
      </c>
      <c r="AD229" s="516">
        <v>7.1999999999999993</v>
      </c>
      <c r="AE229" s="516">
        <v>7.2</v>
      </c>
      <c r="AF229" s="516">
        <v>7.1999999999999966</v>
      </c>
      <c r="AG229" s="516">
        <v>7.1999999999999975</v>
      </c>
      <c r="AH229" s="516">
        <v>7.200000000000002</v>
      </c>
      <c r="AI229" s="516">
        <v>7.1999999999999966</v>
      </c>
      <c r="AJ229" s="516">
        <v>7.1999999999999993</v>
      </c>
      <c r="AK229" s="516">
        <v>7.2000000000000011</v>
      </c>
      <c r="AL229" s="516">
        <v>7.2</v>
      </c>
      <c r="AM229" s="516">
        <v>7.2000000000000011</v>
      </c>
      <c r="AN229" s="516">
        <v>7.1999999999999993</v>
      </c>
      <c r="AO229" s="516">
        <v>7.1999999999999984</v>
      </c>
      <c r="AP229" s="516">
        <v>7.1999999999999993</v>
      </c>
      <c r="AQ229" s="516">
        <v>7.2000000000000028</v>
      </c>
      <c r="AR229" s="516">
        <v>7.2</v>
      </c>
      <c r="AS229" s="516">
        <v>7.2000000000000011</v>
      </c>
      <c r="AT229" s="516">
        <v>7.2000000000000028</v>
      </c>
    </row>
    <row r="230" spans="1:46" s="2" customFormat="1" x14ac:dyDescent="0.25">
      <c r="A230" s="285" t="s">
        <v>7</v>
      </c>
      <c r="B230" s="284"/>
      <c r="C230" s="284"/>
      <c r="D230" s="284"/>
      <c r="F230" s="284"/>
      <c r="G230" s="121" t="s">
        <v>1185</v>
      </c>
      <c r="H230" s="121"/>
      <c r="I230" s="294" t="s">
        <v>1186</v>
      </c>
      <c r="J230" s="334" t="e">
        <f>'5.3 nutrient amount'!J230/'5.1 Crops and Forage'!J230</f>
        <v>#DIV/0!</v>
      </c>
      <c r="K230" s="334" t="e">
        <f>'5.3 nutrient amount'!K230/'5.1 Crops and Forage'!K230</f>
        <v>#DIV/0!</v>
      </c>
      <c r="L230" s="334" t="e">
        <f>'5.3 nutrient amount'!L230/'5.1 Crops and Forage'!L230</f>
        <v>#DIV/0!</v>
      </c>
      <c r="M230" s="334" t="e">
        <f>'5.3 nutrient amount'!M230/'5.1 Crops and Forage'!M230</f>
        <v>#DIV/0!</v>
      </c>
      <c r="N230" s="334" t="e">
        <f>'5.3 nutrient amount'!N230/'5.1 Crops and Forage'!N230</f>
        <v>#DIV/0!</v>
      </c>
      <c r="O230" s="516">
        <v>24.934899547413881</v>
      </c>
      <c r="P230" s="516">
        <v>26.479178838100719</v>
      </c>
      <c r="Q230" s="516">
        <v>25.010032025444236</v>
      </c>
      <c r="R230" s="516">
        <v>24.996849899294059</v>
      </c>
      <c r="S230" s="516">
        <v>26.228846733788547</v>
      </c>
      <c r="T230" s="516">
        <v>24.971068411928091</v>
      </c>
      <c r="U230" s="516">
        <v>22.783730568756837</v>
      </c>
      <c r="V230" s="516">
        <v>26.084296457174005</v>
      </c>
      <c r="W230" s="516">
        <v>26.859284851376046</v>
      </c>
      <c r="X230" s="516">
        <v>24.221447714992493</v>
      </c>
      <c r="Y230" s="516">
        <v>26.564479547747492</v>
      </c>
      <c r="Z230" s="516">
        <v>22.789157898646494</v>
      </c>
      <c r="AA230" s="516">
        <v>20.489506815897585</v>
      </c>
      <c r="AB230" s="516">
        <v>20.911625891305441</v>
      </c>
      <c r="AC230" s="516">
        <v>18.506290671521601</v>
      </c>
      <c r="AD230" s="516">
        <v>23.367973984080741</v>
      </c>
      <c r="AE230" s="516">
        <v>20.607218571382415</v>
      </c>
      <c r="AF230" s="516">
        <v>25.672218573998645</v>
      </c>
      <c r="AG230" s="516">
        <v>20.701236518141386</v>
      </c>
      <c r="AH230" s="516">
        <v>23.843417540848865</v>
      </c>
      <c r="AI230" s="516">
        <v>27.891995896646762</v>
      </c>
      <c r="AJ230" s="516">
        <v>27.891995896646755</v>
      </c>
      <c r="AK230" s="516">
        <v>26.562972955043861</v>
      </c>
      <c r="AL230" s="516">
        <v>28.630244539515882</v>
      </c>
      <c r="AM230" s="516">
        <v>28.572890077138084</v>
      </c>
      <c r="AN230" s="516">
        <v>22.383627740171619</v>
      </c>
      <c r="AO230" s="516">
        <v>26.259831348392058</v>
      </c>
      <c r="AP230" s="516">
        <v>23.944995862957061</v>
      </c>
      <c r="AQ230" s="516">
        <v>26.139952556359578</v>
      </c>
      <c r="AR230" s="516">
        <v>24.6317684221066</v>
      </c>
      <c r="AS230" s="516">
        <v>21.286631316922588</v>
      </c>
      <c r="AT230" s="516">
        <v>21.781325293270466</v>
      </c>
    </row>
    <row r="231" spans="1:46" s="2" customFormat="1" x14ac:dyDescent="0.25">
      <c r="A231" s="285" t="s">
        <v>8</v>
      </c>
      <c r="B231" s="284"/>
      <c r="C231" s="284"/>
      <c r="D231" s="284"/>
      <c r="F231" s="284"/>
      <c r="G231" s="121" t="s">
        <v>1189</v>
      </c>
      <c r="H231" s="121"/>
      <c r="I231" s="294" t="s">
        <v>1187</v>
      </c>
      <c r="J231" s="334" t="e">
        <f>'5.3 nutrient amount'!J231/'5.1 Crops and Forage'!J231</f>
        <v>#DIV/0!</v>
      </c>
      <c r="K231" s="334" t="e">
        <f>'5.3 nutrient amount'!K231/'5.1 Crops and Forage'!K231</f>
        <v>#DIV/0!</v>
      </c>
      <c r="L231" s="334" t="e">
        <f>'5.3 nutrient amount'!L231/'5.1 Crops and Forage'!L231</f>
        <v>#DIV/0!</v>
      </c>
      <c r="M231" s="334" t="e">
        <f>'5.3 nutrient amount'!M231/'5.1 Crops and Forage'!M231</f>
        <v>#DIV/0!</v>
      </c>
      <c r="N231" s="334" t="e">
        <f>'5.3 nutrient amount'!N231/'5.1 Crops and Forage'!N231</f>
        <v>#DIV/0!</v>
      </c>
      <c r="O231" s="516">
        <v>4.8000000000000007</v>
      </c>
      <c r="P231" s="516">
        <v>4.8</v>
      </c>
      <c r="Q231" s="516">
        <v>4.8</v>
      </c>
      <c r="R231" s="516">
        <v>4.799999999999998</v>
      </c>
      <c r="S231" s="516">
        <v>4.7999999999999989</v>
      </c>
      <c r="T231" s="516">
        <v>4.7999999999999989</v>
      </c>
      <c r="U231" s="516">
        <v>4.8000000000000016</v>
      </c>
      <c r="V231" s="516">
        <v>4.8</v>
      </c>
      <c r="W231" s="516">
        <v>4.8</v>
      </c>
      <c r="X231" s="516">
        <v>4.7999999999999989</v>
      </c>
      <c r="Y231" s="516">
        <v>4.799999999999998</v>
      </c>
      <c r="Z231" s="516">
        <v>4.8</v>
      </c>
      <c r="AA231" s="516">
        <v>4.8</v>
      </c>
      <c r="AB231" s="516">
        <v>4.8000000000000034</v>
      </c>
      <c r="AC231" s="516">
        <v>4.8000000000000016</v>
      </c>
      <c r="AD231" s="516">
        <v>4.7999999999999963</v>
      </c>
      <c r="AE231" s="516">
        <v>4.8000000000000007</v>
      </c>
      <c r="AF231" s="516">
        <v>4.799999999999998</v>
      </c>
      <c r="AG231" s="516">
        <v>4.7999999999999989</v>
      </c>
      <c r="AH231" s="516">
        <v>4.7999999999999989</v>
      </c>
      <c r="AI231" s="516">
        <v>4.7999999999999989</v>
      </c>
      <c r="AJ231" s="516">
        <v>4.8000000000000007</v>
      </c>
      <c r="AK231" s="516">
        <v>4.8</v>
      </c>
      <c r="AL231" s="516">
        <v>4.8000000000000016</v>
      </c>
      <c r="AM231" s="516">
        <v>4.8000000000000007</v>
      </c>
      <c r="AN231" s="516">
        <v>4.7999999999999989</v>
      </c>
      <c r="AO231" s="516">
        <v>4.7999999999999989</v>
      </c>
      <c r="AP231" s="516">
        <v>4.7999999999999989</v>
      </c>
      <c r="AQ231" s="516">
        <v>4.7999999999999989</v>
      </c>
      <c r="AR231" s="516">
        <v>4.7999999999999989</v>
      </c>
      <c r="AS231" s="516">
        <v>4.7999999999999989</v>
      </c>
      <c r="AT231" s="516">
        <v>4.7999999999999972</v>
      </c>
    </row>
    <row r="232" spans="1:46" s="2" customFormat="1" x14ac:dyDescent="0.25">
      <c r="A232" s="285" t="s">
        <v>45</v>
      </c>
      <c r="B232" s="284"/>
      <c r="C232" s="284"/>
      <c r="D232" s="284"/>
      <c r="F232" s="284"/>
      <c r="G232" s="121" t="s">
        <v>1199</v>
      </c>
      <c r="H232" s="121"/>
      <c r="I232" s="294" t="s">
        <v>1188</v>
      </c>
      <c r="J232" s="334" t="e">
        <f>'5.3 nutrient amount'!J232/'5.1 Crops and Forage'!J232</f>
        <v>#DIV/0!</v>
      </c>
      <c r="K232" s="334" t="e">
        <f>'5.3 nutrient amount'!K232/'5.1 Crops and Forage'!K232</f>
        <v>#DIV/0!</v>
      </c>
      <c r="L232" s="334" t="e">
        <f>'5.3 nutrient amount'!L232/'5.1 Crops and Forage'!L232</f>
        <v>#DIV/0!</v>
      </c>
      <c r="M232" s="334" t="e">
        <f>'5.3 nutrient amount'!M232/'5.1 Crops and Forage'!M232</f>
        <v>#DIV/0!</v>
      </c>
      <c r="N232" s="334" t="e">
        <f>'5.3 nutrient amount'!N232/'5.1 Crops and Forage'!N232</f>
        <v>#DIV/0!</v>
      </c>
      <c r="O232" s="516"/>
      <c r="P232" s="516"/>
      <c r="Q232" s="516"/>
      <c r="R232" s="516"/>
      <c r="S232" s="516"/>
      <c r="T232" s="516"/>
      <c r="U232" s="516"/>
      <c r="V232" s="516"/>
      <c r="W232" s="516"/>
      <c r="X232" s="516"/>
      <c r="Y232" s="516"/>
      <c r="Z232" s="516"/>
      <c r="AA232" s="516"/>
      <c r="AB232" s="516"/>
      <c r="AC232" s="516"/>
      <c r="AD232" s="516"/>
      <c r="AE232" s="516"/>
      <c r="AF232" s="516"/>
      <c r="AG232" s="516"/>
      <c r="AH232" s="516"/>
      <c r="AI232" s="516"/>
      <c r="AJ232" s="516"/>
      <c r="AK232" s="516"/>
      <c r="AL232" s="516"/>
      <c r="AM232" s="516"/>
      <c r="AN232" s="516"/>
      <c r="AO232" s="516"/>
      <c r="AP232" s="516"/>
      <c r="AQ232" s="516"/>
      <c r="AR232" s="516"/>
      <c r="AS232" s="516"/>
      <c r="AT232" s="516"/>
    </row>
    <row r="233" spans="1:46" s="2" customFormat="1" x14ac:dyDescent="0.25">
      <c r="A233" s="286" t="s">
        <v>548</v>
      </c>
      <c r="B233" s="286"/>
      <c r="C233" s="286"/>
      <c r="E233" s="286" t="s">
        <v>918</v>
      </c>
      <c r="F233" s="286"/>
      <c r="G233" s="287"/>
      <c r="H233" s="287"/>
      <c r="I233" s="292"/>
      <c r="J233" s="347"/>
      <c r="K233" s="347"/>
      <c r="L233" s="347"/>
      <c r="M233" s="347"/>
      <c r="N233" s="347"/>
      <c r="O233" s="347"/>
      <c r="P233" s="347"/>
      <c r="Q233" s="347"/>
      <c r="R233" s="347"/>
      <c r="S233" s="347"/>
      <c r="T233" s="347"/>
      <c r="U233" s="347"/>
      <c r="V233" s="347"/>
      <c r="W233" s="347"/>
      <c r="X233" s="347"/>
      <c r="Y233" s="347"/>
      <c r="Z233" s="347"/>
      <c r="AA233" s="347"/>
      <c r="AB233" s="347"/>
      <c r="AC233" s="347"/>
      <c r="AD233" s="347"/>
      <c r="AE233" s="347"/>
      <c r="AF233" s="347"/>
      <c r="AG233" s="347"/>
      <c r="AH233" s="347"/>
      <c r="AI233" s="347"/>
      <c r="AJ233" s="347"/>
      <c r="AK233" s="347"/>
      <c r="AL233" s="347"/>
      <c r="AM233" s="335"/>
      <c r="AN233" s="335"/>
      <c r="AO233" s="335"/>
      <c r="AP233" s="335"/>
      <c r="AQ233" s="335"/>
      <c r="AR233" s="335"/>
      <c r="AS233" s="335"/>
      <c r="AT233" s="335"/>
    </row>
    <row r="234" spans="1:46" s="2" customFormat="1" x14ac:dyDescent="0.25">
      <c r="A234" s="286" t="s">
        <v>549</v>
      </c>
      <c r="B234" s="286"/>
      <c r="C234" s="286"/>
      <c r="D234" s="286"/>
      <c r="F234" s="286" t="s">
        <v>919</v>
      </c>
      <c r="I234" s="293" t="s">
        <v>1191</v>
      </c>
      <c r="J234" s="334" t="e">
        <f>'5.3 nutrient amount'!J234/'5.1 Crops and Forage'!J234</f>
        <v>#DIV/0!</v>
      </c>
      <c r="K234" s="334" t="e">
        <f>'5.3 nutrient amount'!K234/'5.1 Crops and Forage'!K234</f>
        <v>#DIV/0!</v>
      </c>
      <c r="L234" s="334" t="e">
        <f>'5.3 nutrient amount'!L234/'5.1 Crops and Forage'!L234</f>
        <v>#DIV/0!</v>
      </c>
      <c r="M234" s="334" t="e">
        <f>'5.3 nutrient amount'!M234/'5.1 Crops and Forage'!M234</f>
        <v>#DIV/0!</v>
      </c>
      <c r="N234" s="334" t="e">
        <f>'5.3 nutrient amount'!N234/'5.1 Crops and Forage'!N234</f>
        <v>#DIV/0!</v>
      </c>
      <c r="O234" s="516">
        <v>21.599999999999998</v>
      </c>
      <c r="P234" s="516">
        <v>21.600000000000009</v>
      </c>
      <c r="Q234" s="516">
        <v>21.599999999999994</v>
      </c>
      <c r="R234" s="516">
        <v>21.6</v>
      </c>
      <c r="S234" s="516">
        <v>21.600000000000005</v>
      </c>
      <c r="T234" s="516">
        <v>21.6</v>
      </c>
      <c r="U234" s="516">
        <v>21.600000000000005</v>
      </c>
      <c r="V234" s="516">
        <v>21.599999999999998</v>
      </c>
      <c r="W234" s="516">
        <v>21.6</v>
      </c>
      <c r="X234" s="516">
        <v>21.6</v>
      </c>
      <c r="Y234" s="516">
        <v>21.599999999999998</v>
      </c>
      <c r="Z234" s="516">
        <v>21.599999999999998</v>
      </c>
      <c r="AA234" s="516">
        <v>21.600000000000005</v>
      </c>
      <c r="AB234" s="516">
        <v>21.600000000000005</v>
      </c>
      <c r="AC234" s="516">
        <v>21.6</v>
      </c>
      <c r="AD234" s="516">
        <v>21.6</v>
      </c>
      <c r="AE234" s="516">
        <v>21.6</v>
      </c>
      <c r="AF234" s="516">
        <v>21.6</v>
      </c>
      <c r="AG234" s="516">
        <v>21.599999999999994</v>
      </c>
      <c r="AH234" s="516">
        <v>21.599999999999991</v>
      </c>
      <c r="AI234" s="516">
        <v>21.599999999999998</v>
      </c>
      <c r="AJ234" s="516">
        <v>21.6</v>
      </c>
      <c r="AK234" s="516">
        <v>21.599999999999998</v>
      </c>
      <c r="AL234" s="516">
        <v>21.6</v>
      </c>
      <c r="AM234" s="516">
        <v>21.599999999999998</v>
      </c>
      <c r="AN234" s="516">
        <v>21.600000000000005</v>
      </c>
      <c r="AO234" s="516">
        <v>21.6</v>
      </c>
      <c r="AP234" s="516">
        <v>21.6</v>
      </c>
      <c r="AQ234" s="516">
        <v>21.600000000000009</v>
      </c>
      <c r="AR234" s="516">
        <v>21.599999999999994</v>
      </c>
      <c r="AS234" s="516">
        <v>21.599999999999998</v>
      </c>
      <c r="AT234" s="516">
        <v>21.6</v>
      </c>
    </row>
    <row r="235" spans="1:46" s="2" customFormat="1" x14ac:dyDescent="0.25">
      <c r="A235" s="284" t="s">
        <v>550</v>
      </c>
      <c r="B235" s="284"/>
      <c r="C235" s="284"/>
      <c r="D235" s="284"/>
      <c r="F235" s="284" t="s">
        <v>920</v>
      </c>
      <c r="I235" s="293"/>
      <c r="J235" s="347"/>
      <c r="K235" s="347"/>
      <c r="L235" s="347"/>
      <c r="M235" s="347"/>
      <c r="N235" s="347"/>
      <c r="O235" s="347"/>
      <c r="P235" s="347"/>
      <c r="Q235" s="347"/>
      <c r="R235" s="347"/>
      <c r="S235" s="347"/>
      <c r="T235" s="347"/>
      <c r="U235" s="347"/>
      <c r="V235" s="347"/>
      <c r="W235" s="347"/>
      <c r="X235" s="347"/>
      <c r="Y235" s="347"/>
      <c r="Z235" s="347"/>
      <c r="AA235" s="347"/>
      <c r="AB235" s="347"/>
      <c r="AC235" s="347"/>
      <c r="AD235" s="347"/>
      <c r="AE235" s="347"/>
      <c r="AF235" s="347"/>
      <c r="AG235" s="347"/>
      <c r="AH235" s="347"/>
      <c r="AI235" s="347"/>
      <c r="AJ235" s="347"/>
      <c r="AK235" s="347"/>
      <c r="AL235" s="347"/>
      <c r="AM235" s="335"/>
      <c r="AN235" s="335"/>
      <c r="AO235" s="335"/>
      <c r="AP235" s="335"/>
      <c r="AQ235" s="335"/>
      <c r="AR235" s="335"/>
      <c r="AS235" s="335"/>
      <c r="AT235" s="335"/>
    </row>
    <row r="236" spans="1:46" s="2" customFormat="1" x14ac:dyDescent="0.25">
      <c r="A236" s="284" t="s">
        <v>551</v>
      </c>
      <c r="B236" s="284"/>
      <c r="C236" s="284"/>
      <c r="D236" s="284"/>
      <c r="E236" s="284"/>
      <c r="G236" s="284" t="s">
        <v>921</v>
      </c>
      <c r="H236" s="284"/>
      <c r="I236" s="293" t="s">
        <v>1190</v>
      </c>
      <c r="J236" s="334" t="e">
        <f>'5.3 nutrient amount'!J236/'5.1 Crops and Forage'!J236</f>
        <v>#DIV/0!</v>
      </c>
      <c r="K236" s="334" t="e">
        <f>'5.3 nutrient amount'!K236/'5.1 Crops and Forage'!K236</f>
        <v>#DIV/0!</v>
      </c>
      <c r="L236" s="334" t="e">
        <f>'5.3 nutrient amount'!L236/'5.1 Crops and Forage'!L236</f>
        <v>#DIV/0!</v>
      </c>
      <c r="M236" s="334" t="e">
        <f>'5.3 nutrient amount'!M236/'5.1 Crops and Forage'!M236</f>
        <v>#DIV/0!</v>
      </c>
      <c r="N236" s="334" t="e">
        <f>'5.3 nutrient amount'!N236/'5.1 Crops and Forage'!N236</f>
        <v>#DIV/0!</v>
      </c>
      <c r="O236" s="516">
        <v>21.6</v>
      </c>
      <c r="P236" s="516">
        <v>21.600000000000005</v>
      </c>
      <c r="Q236" s="516">
        <v>21.6</v>
      </c>
      <c r="R236" s="516">
        <v>21.599999999999998</v>
      </c>
      <c r="S236" s="516">
        <v>21.6</v>
      </c>
      <c r="T236" s="516">
        <v>21.599999999999991</v>
      </c>
      <c r="U236" s="516">
        <v>21.600000000000009</v>
      </c>
      <c r="V236" s="516">
        <v>21.600000000000005</v>
      </c>
      <c r="W236" s="516">
        <v>21.600000000000005</v>
      </c>
      <c r="X236" s="516">
        <v>21.6</v>
      </c>
      <c r="Y236" s="516">
        <v>21.599999999999994</v>
      </c>
      <c r="Z236" s="516">
        <v>21.599999999999998</v>
      </c>
      <c r="AA236" s="516">
        <v>21.599999999999994</v>
      </c>
      <c r="AB236" s="516">
        <v>21.599999999999998</v>
      </c>
      <c r="AC236" s="516">
        <v>21.599999999999994</v>
      </c>
      <c r="AD236" s="516">
        <v>21.599999999999994</v>
      </c>
      <c r="AE236" s="516">
        <v>21.600000000000005</v>
      </c>
      <c r="AF236" s="516">
        <v>21.600000000000012</v>
      </c>
      <c r="AG236" s="516">
        <v>21.599999999999994</v>
      </c>
      <c r="AH236" s="516">
        <v>21.6</v>
      </c>
      <c r="AI236" s="516">
        <v>21.599999999999998</v>
      </c>
      <c r="AJ236" s="516">
        <v>21.599999999999991</v>
      </c>
      <c r="AK236" s="516">
        <v>21.600000000000009</v>
      </c>
      <c r="AL236" s="516">
        <v>21.599999999999998</v>
      </c>
      <c r="AM236" s="516">
        <v>21.599999999999998</v>
      </c>
      <c r="AN236" s="516">
        <v>21.6</v>
      </c>
      <c r="AO236" s="516">
        <v>21.6</v>
      </c>
      <c r="AP236" s="516">
        <v>21.600000000000005</v>
      </c>
      <c r="AQ236" s="516">
        <v>21.599999999999998</v>
      </c>
      <c r="AR236" s="516">
        <v>21.6</v>
      </c>
      <c r="AS236" s="516">
        <v>21.599999999999998</v>
      </c>
      <c r="AT236" s="516">
        <v>21.600000000000005</v>
      </c>
    </row>
    <row r="237" spans="1:46" x14ac:dyDescent="0.25">
      <c r="A237" s="286" t="s">
        <v>552</v>
      </c>
      <c r="B237" s="286"/>
      <c r="C237" s="286"/>
      <c r="D237" s="286"/>
      <c r="E237" s="286"/>
      <c r="F237" s="121"/>
      <c r="G237" s="287" t="s">
        <v>922</v>
      </c>
      <c r="H237" s="287"/>
      <c r="I237" s="292"/>
      <c r="J237" s="347"/>
      <c r="K237" s="347"/>
      <c r="L237" s="347"/>
      <c r="M237" s="347"/>
      <c r="N237" s="347"/>
      <c r="O237" s="347"/>
      <c r="P237" s="347"/>
      <c r="Q237" s="347"/>
      <c r="R237" s="347"/>
      <c r="S237" s="347"/>
      <c r="T237" s="347"/>
      <c r="U237" s="347"/>
      <c r="V237" s="347"/>
      <c r="W237" s="347"/>
      <c r="X237" s="347"/>
      <c r="Y237" s="347"/>
      <c r="Z237" s="347"/>
      <c r="AA237" s="347"/>
      <c r="AB237" s="347"/>
      <c r="AC237" s="347"/>
      <c r="AD237" s="347"/>
      <c r="AE237" s="347"/>
      <c r="AF237" s="347"/>
      <c r="AG237" s="347"/>
      <c r="AH237" s="347"/>
      <c r="AI237" s="347"/>
      <c r="AJ237" s="347"/>
      <c r="AK237" s="347"/>
      <c r="AL237" s="347"/>
      <c r="AM237" s="335"/>
      <c r="AN237" s="335"/>
      <c r="AO237" s="335"/>
      <c r="AP237" s="335"/>
      <c r="AQ237" s="335"/>
      <c r="AR237" s="335"/>
      <c r="AS237" s="335"/>
      <c r="AT237" s="335"/>
    </row>
    <row r="238" spans="1:46" x14ac:dyDescent="0.25">
      <c r="A238" s="277" t="s">
        <v>46</v>
      </c>
      <c r="B238" s="269"/>
      <c r="C238" s="269"/>
      <c r="D238" s="269"/>
      <c r="E238" s="269"/>
      <c r="F238" s="269"/>
      <c r="G238" s="268" t="s">
        <v>1200</v>
      </c>
      <c r="H238" s="268"/>
      <c r="I238" s="293" t="s">
        <v>1192</v>
      </c>
      <c r="J238" s="334" t="e">
        <f>'5.3 nutrient amount'!J238/'5.1 Crops and Forage'!J238</f>
        <v>#DIV/0!</v>
      </c>
      <c r="K238" s="334" t="e">
        <f>'5.3 nutrient amount'!K238/'5.1 Crops and Forage'!K238</f>
        <v>#DIV/0!</v>
      </c>
      <c r="L238" s="334" t="e">
        <f>'5.3 nutrient amount'!L238/'5.1 Crops and Forage'!L238</f>
        <v>#DIV/0!</v>
      </c>
      <c r="M238" s="334" t="e">
        <f>'5.3 nutrient amount'!M238/'5.1 Crops and Forage'!M238</f>
        <v>#DIV/0!</v>
      </c>
      <c r="N238" s="334" t="e">
        <f>'5.3 nutrient amount'!N238/'5.1 Crops and Forage'!N238</f>
        <v>#DIV/0!</v>
      </c>
      <c r="O238" s="516">
        <v>16.480000000000004</v>
      </c>
      <c r="P238" s="516">
        <v>16.480000000000008</v>
      </c>
      <c r="Q238" s="516">
        <v>16.48</v>
      </c>
      <c r="R238" s="516">
        <v>16.48</v>
      </c>
      <c r="S238" s="516">
        <v>16.480000000000004</v>
      </c>
      <c r="T238" s="516">
        <v>16.479999999999997</v>
      </c>
      <c r="U238" s="516">
        <v>16.47999999999999</v>
      </c>
      <c r="V238" s="516">
        <v>16.480000000000008</v>
      </c>
      <c r="W238" s="516">
        <v>16.479999999999997</v>
      </c>
      <c r="X238" s="516">
        <v>16.48</v>
      </c>
      <c r="Y238" s="516">
        <v>16.48</v>
      </c>
      <c r="Z238" s="516">
        <v>16.480000000000008</v>
      </c>
      <c r="AA238" s="516">
        <v>16.479999999999997</v>
      </c>
      <c r="AB238" s="516">
        <v>16.48</v>
      </c>
      <c r="AC238" s="516">
        <v>16.480000000000011</v>
      </c>
      <c r="AD238" s="516">
        <v>16.48</v>
      </c>
      <c r="AE238" s="516">
        <v>16.480000000000008</v>
      </c>
      <c r="AF238" s="516">
        <v>16.48</v>
      </c>
      <c r="AG238" s="516">
        <v>16.479999999999997</v>
      </c>
      <c r="AH238" s="516">
        <v>16.48</v>
      </c>
      <c r="AI238" s="516">
        <v>16.48</v>
      </c>
      <c r="AJ238" s="516">
        <v>16.480000000000004</v>
      </c>
      <c r="AK238" s="516">
        <v>16.480000000000004</v>
      </c>
      <c r="AL238" s="516">
        <v>16.480000000000004</v>
      </c>
      <c r="AM238" s="516">
        <v>16.48</v>
      </c>
      <c r="AN238" s="516">
        <v>16.48</v>
      </c>
      <c r="AO238" s="516">
        <v>16.479999999999997</v>
      </c>
      <c r="AP238" s="516">
        <v>16.479999999999997</v>
      </c>
      <c r="AQ238" s="516">
        <v>16.480000000000004</v>
      </c>
      <c r="AR238" s="516">
        <v>16.479999999999997</v>
      </c>
      <c r="AS238" s="516">
        <v>16.480000000000004</v>
      </c>
      <c r="AT238" s="516">
        <v>16.480000000000004</v>
      </c>
    </row>
    <row r="239" spans="1:46" x14ac:dyDescent="0.25">
      <c r="A239" s="277" t="s">
        <v>47</v>
      </c>
      <c r="G239" s="268" t="s">
        <v>1202</v>
      </c>
      <c r="H239" s="268"/>
      <c r="I239" s="293" t="s">
        <v>1193</v>
      </c>
      <c r="J239" s="334" t="e">
        <f>'5.3 nutrient amount'!J239/'5.1 Crops and Forage'!J239</f>
        <v>#DIV/0!</v>
      </c>
      <c r="K239" s="334" t="e">
        <f>'5.3 nutrient amount'!K239/'5.1 Crops and Forage'!K239</f>
        <v>#DIV/0!</v>
      </c>
      <c r="L239" s="334" t="e">
        <f>'5.3 nutrient amount'!L239/'5.1 Crops and Forage'!L239</f>
        <v>#DIV/0!</v>
      </c>
      <c r="M239" s="334" t="e">
        <f>'5.3 nutrient amount'!M239/'5.1 Crops and Forage'!M239</f>
        <v>#DIV/0!</v>
      </c>
      <c r="N239" s="334" t="e">
        <f>'5.3 nutrient amount'!N239/'5.1 Crops and Forage'!N239</f>
        <v>#DIV/0!</v>
      </c>
      <c r="O239" s="516">
        <v>16.479999999999993</v>
      </c>
      <c r="P239" s="516">
        <v>16.480000000000004</v>
      </c>
      <c r="Q239" s="516">
        <v>16.480000000000015</v>
      </c>
      <c r="R239" s="516">
        <v>16.48</v>
      </c>
      <c r="S239" s="516">
        <v>16.480000000000004</v>
      </c>
      <c r="T239" s="516">
        <v>16.479999999999997</v>
      </c>
      <c r="U239" s="516">
        <v>16.48</v>
      </c>
      <c r="V239" s="516">
        <v>16.48</v>
      </c>
      <c r="W239" s="516">
        <v>16.480000000000004</v>
      </c>
      <c r="X239" s="516">
        <v>16.48</v>
      </c>
      <c r="Y239" s="516">
        <v>16.48</v>
      </c>
      <c r="Z239" s="516">
        <v>16.480000000000011</v>
      </c>
      <c r="AA239" s="516">
        <v>16.47999999999999</v>
      </c>
      <c r="AB239" s="516">
        <v>16.48</v>
      </c>
      <c r="AC239" s="516">
        <v>16.479999999999997</v>
      </c>
      <c r="AD239" s="516">
        <v>16.480000000000008</v>
      </c>
      <c r="AE239" s="516">
        <v>16.480000000000004</v>
      </c>
      <c r="AF239" s="516">
        <v>16.48</v>
      </c>
      <c r="AG239" s="516">
        <v>16.48</v>
      </c>
      <c r="AH239" s="516">
        <v>16.48</v>
      </c>
      <c r="AI239" s="516">
        <v>16.480000000000004</v>
      </c>
      <c r="AJ239" s="516">
        <v>16.48</v>
      </c>
      <c r="AK239" s="516">
        <v>16.479999999999997</v>
      </c>
      <c r="AL239" s="516">
        <v>16.479999999999997</v>
      </c>
      <c r="AM239" s="516">
        <v>16.47999999999999</v>
      </c>
      <c r="AN239" s="516">
        <v>16.480000000000004</v>
      </c>
      <c r="AO239" s="516">
        <v>16.48</v>
      </c>
      <c r="AP239" s="516">
        <v>16.480000000000004</v>
      </c>
      <c r="AQ239" s="516">
        <v>16.479999999999993</v>
      </c>
      <c r="AR239" s="516">
        <v>16.479999999999997</v>
      </c>
      <c r="AS239" s="516">
        <v>16.480000000000011</v>
      </c>
      <c r="AT239" s="516">
        <v>16.480000000000008</v>
      </c>
    </row>
    <row r="240" spans="1:46" x14ac:dyDescent="0.25">
      <c r="A240" s="277" t="s">
        <v>48</v>
      </c>
      <c r="G240" s="268" t="s">
        <v>1258</v>
      </c>
      <c r="H240" s="268"/>
      <c r="I240" s="293" t="s">
        <v>1194</v>
      </c>
      <c r="J240" s="334" t="e">
        <f>'5.3 nutrient amount'!J240/'5.1 Crops and Forage'!J240</f>
        <v>#DIV/0!</v>
      </c>
      <c r="K240" s="334" t="e">
        <f>'5.3 nutrient amount'!K240/'5.1 Crops and Forage'!K240</f>
        <v>#DIV/0!</v>
      </c>
      <c r="L240" s="334" t="e">
        <f>'5.3 nutrient amount'!L240/'5.1 Crops and Forage'!L240</f>
        <v>#DIV/0!</v>
      </c>
      <c r="M240" s="334" t="e">
        <f>'5.3 nutrient amount'!M240/'5.1 Crops and Forage'!M240</f>
        <v>#DIV/0!</v>
      </c>
      <c r="N240" s="334" t="e">
        <f>'5.3 nutrient amount'!N240/'5.1 Crops and Forage'!N240</f>
        <v>#DIV/0!</v>
      </c>
      <c r="O240" s="516">
        <v>12.799999999999999</v>
      </c>
      <c r="P240" s="516">
        <v>12.8</v>
      </c>
      <c r="Q240" s="516">
        <v>12.8</v>
      </c>
      <c r="R240" s="516">
        <v>12.8</v>
      </c>
      <c r="S240" s="516">
        <v>12.79999999999999</v>
      </c>
      <c r="T240" s="516">
        <v>12.800000000000002</v>
      </c>
      <c r="U240" s="516">
        <v>12.800000000000004</v>
      </c>
      <c r="V240" s="516">
        <v>12.799999999999997</v>
      </c>
      <c r="W240" s="516">
        <v>12.800000000000002</v>
      </c>
      <c r="X240" s="516">
        <v>12.799999999999999</v>
      </c>
      <c r="Y240" s="516">
        <v>12.8</v>
      </c>
      <c r="Z240" s="516">
        <v>12.8</v>
      </c>
      <c r="AA240" s="516">
        <v>12.799999999999997</v>
      </c>
      <c r="AB240" s="516">
        <v>12.800000000000004</v>
      </c>
      <c r="AC240" s="516">
        <v>12.800000000000004</v>
      </c>
      <c r="AD240" s="516">
        <v>12.799999999999999</v>
      </c>
      <c r="AE240" s="516">
        <v>12.799999999999995</v>
      </c>
      <c r="AF240" s="516">
        <v>12.799999999999999</v>
      </c>
      <c r="AG240" s="516">
        <v>12.799999999999995</v>
      </c>
      <c r="AH240" s="516">
        <v>12.799999999999995</v>
      </c>
      <c r="AI240" s="516">
        <v>12.800000000000002</v>
      </c>
      <c r="AJ240" s="516">
        <v>12.800000000000004</v>
      </c>
      <c r="AK240" s="516">
        <v>12.800000000000002</v>
      </c>
      <c r="AL240" s="516">
        <v>12.800000000000002</v>
      </c>
      <c r="AM240" s="516">
        <v>12.8</v>
      </c>
      <c r="AN240" s="516">
        <v>12.800000000000004</v>
      </c>
      <c r="AO240" s="516">
        <v>12.8</v>
      </c>
      <c r="AP240" s="516">
        <v>12.799999999999999</v>
      </c>
      <c r="AQ240" s="516">
        <v>12.8</v>
      </c>
      <c r="AR240" s="516">
        <v>12.8</v>
      </c>
      <c r="AS240" s="516">
        <v>12.800000000000006</v>
      </c>
      <c r="AT240" s="516">
        <v>12.800000000000011</v>
      </c>
    </row>
    <row r="241" spans="1:46" x14ac:dyDescent="0.25">
      <c r="A241" s="277" t="s">
        <v>49</v>
      </c>
      <c r="G241" s="268" t="s">
        <v>1259</v>
      </c>
      <c r="H241" s="268"/>
      <c r="I241" s="293" t="s">
        <v>1195</v>
      </c>
      <c r="J241" s="334" t="e">
        <f>'5.3 nutrient amount'!J241/'5.1 Crops and Forage'!J241</f>
        <v>#DIV/0!</v>
      </c>
      <c r="K241" s="334" t="e">
        <f>'5.3 nutrient amount'!K241/'5.1 Crops and Forage'!K241</f>
        <v>#DIV/0!</v>
      </c>
      <c r="L241" s="334" t="e">
        <f>'5.3 nutrient amount'!L241/'5.1 Crops and Forage'!L241</f>
        <v>#DIV/0!</v>
      </c>
      <c r="M241" s="334" t="e">
        <f>'5.3 nutrient amount'!M241/'5.1 Crops and Forage'!M241</f>
        <v>#DIV/0!</v>
      </c>
      <c r="N241" s="334" t="e">
        <f>'5.3 nutrient amount'!N241/'5.1 Crops and Forage'!N241</f>
        <v>#DIV/0!</v>
      </c>
      <c r="O241" s="516"/>
      <c r="P241" s="516"/>
      <c r="Q241" s="516"/>
      <c r="R241" s="516"/>
      <c r="S241" s="516"/>
      <c r="T241" s="516"/>
      <c r="U241" s="516"/>
      <c r="V241" s="516"/>
      <c r="W241" s="516"/>
      <c r="X241" s="516"/>
      <c r="Y241" s="516"/>
      <c r="Z241" s="516"/>
      <c r="AA241" s="516"/>
      <c r="AB241" s="516"/>
      <c r="AC241" s="516"/>
      <c r="AD241" s="516"/>
      <c r="AE241" s="516"/>
      <c r="AF241" s="516"/>
      <c r="AG241" s="516"/>
      <c r="AH241" s="516"/>
      <c r="AI241" s="516"/>
      <c r="AJ241" s="516"/>
      <c r="AK241" s="516"/>
      <c r="AL241" s="516"/>
      <c r="AM241" s="516"/>
      <c r="AN241" s="516"/>
      <c r="AO241" s="516"/>
      <c r="AP241" s="516"/>
      <c r="AQ241" s="516"/>
      <c r="AR241" s="516"/>
      <c r="AS241" s="516"/>
      <c r="AT241" s="516"/>
    </row>
    <row r="242" spans="1:46" ht="30" x14ac:dyDescent="0.25">
      <c r="A242" s="277" t="s">
        <v>50</v>
      </c>
      <c r="G242" s="268" t="s">
        <v>1201</v>
      </c>
      <c r="H242" s="268"/>
      <c r="I242" s="293" t="s">
        <v>1196</v>
      </c>
      <c r="J242" s="334" t="e">
        <f>'5.3 nutrient amount'!J242/'5.1 Crops and Forage'!J242</f>
        <v>#DIV/0!</v>
      </c>
      <c r="K242" s="334" t="e">
        <f>'5.3 nutrient amount'!K242/'5.1 Crops and Forage'!K242</f>
        <v>#DIV/0!</v>
      </c>
      <c r="L242" s="334" t="e">
        <f>'5.3 nutrient amount'!L242/'5.1 Crops and Forage'!L242</f>
        <v>#DIV/0!</v>
      </c>
      <c r="M242" s="334" t="e">
        <f>'5.3 nutrient amount'!M242/'5.1 Crops and Forage'!M242</f>
        <v>#DIV/0!</v>
      </c>
      <c r="N242" s="334" t="e">
        <f>'5.3 nutrient amount'!N242/'5.1 Crops and Forage'!N242</f>
        <v>#DIV/0!</v>
      </c>
      <c r="O242" s="516"/>
      <c r="P242" s="516"/>
      <c r="Q242" s="516"/>
      <c r="R242" s="516"/>
      <c r="S242" s="516"/>
      <c r="T242" s="516"/>
      <c r="U242" s="516"/>
      <c r="V242" s="516"/>
      <c r="W242" s="516"/>
      <c r="X242" s="516"/>
      <c r="Y242" s="516"/>
      <c r="Z242" s="516"/>
      <c r="AA242" s="516"/>
      <c r="AB242" s="516"/>
      <c r="AC242" s="516"/>
      <c r="AD242" s="516"/>
      <c r="AE242" s="516"/>
      <c r="AF242" s="516"/>
      <c r="AG242" s="516"/>
      <c r="AH242" s="516"/>
      <c r="AI242" s="516"/>
      <c r="AJ242" s="516"/>
      <c r="AK242" s="516"/>
      <c r="AL242" s="516"/>
      <c r="AM242" s="516"/>
      <c r="AN242" s="516"/>
      <c r="AO242" s="516"/>
      <c r="AP242" s="516"/>
      <c r="AQ242" s="516"/>
      <c r="AR242" s="516"/>
      <c r="AS242" s="516"/>
      <c r="AT242" s="516"/>
    </row>
    <row r="243" spans="1:46" x14ac:dyDescent="0.25">
      <c r="G243" s="288"/>
      <c r="H243" s="288"/>
    </row>
    <row r="244" spans="1:46" x14ac:dyDescent="0.25">
      <c r="G244" s="288"/>
      <c r="H244" s="288"/>
    </row>
    <row r="245" spans="1:46" x14ac:dyDescent="0.25">
      <c r="G245" s="288"/>
      <c r="H245" s="288"/>
    </row>
    <row r="264" spans="10:10" x14ac:dyDescent="0.25">
      <c r="J264" s="84"/>
    </row>
    <row r="265" spans="10:10" x14ac:dyDescent="0.25">
      <c r="J265" s="84"/>
    </row>
    <row r="266" spans="10:10" x14ac:dyDescent="0.25">
      <c r="J266" s="84"/>
    </row>
    <row r="267" spans="10:10" x14ac:dyDescent="0.25">
      <c r="J267" s="84"/>
    </row>
    <row r="268" spans="10:10" x14ac:dyDescent="0.25">
      <c r="J268" s="84"/>
    </row>
    <row r="269" spans="10:10" x14ac:dyDescent="0.25">
      <c r="J269" s="84"/>
    </row>
    <row r="270" spans="10:10" x14ac:dyDescent="0.25">
      <c r="J270" s="84"/>
    </row>
    <row r="271" spans="10:10" x14ac:dyDescent="0.25">
      <c r="J271" s="84"/>
    </row>
    <row r="272" spans="10:10" x14ac:dyDescent="0.25">
      <c r="J272" s="84"/>
    </row>
    <row r="273" spans="10:10" x14ac:dyDescent="0.25">
      <c r="J273" s="84"/>
    </row>
    <row r="274" spans="10:10" x14ac:dyDescent="0.25">
      <c r="J274" s="84"/>
    </row>
    <row r="275" spans="10:10" x14ac:dyDescent="0.25">
      <c r="J275" s="84"/>
    </row>
    <row r="276" spans="10:10" x14ac:dyDescent="0.25">
      <c r="J276" s="84"/>
    </row>
    <row r="277" spans="10:10" x14ac:dyDescent="0.25">
      <c r="J277" s="84"/>
    </row>
  </sheetData>
  <mergeCells count="3">
    <mergeCell ref="A1:I1"/>
    <mergeCell ref="B2:G2"/>
    <mergeCell ref="AH1:AO1"/>
  </mergeCells>
  <phoneticPr fontId="29" type="noConversion"/>
  <printOptions gridLines="1"/>
  <pageMargins left="0.98425196850393704" right="0" top="0.51181102362204722" bottom="0.31496062992125984" header="0.19685039370078741" footer="0.19685039370078741"/>
  <pageSetup paperSize="8" scale="20" fitToWidth="2" orientation="landscape" r:id="rId1"/>
  <headerFooter alignWithMargins="0">
    <oddHeader>&amp;LCOUNTRY:        ESPAÑA</oddHeader>
    <oddFooter>&amp;R&amp;"Times,Normal"&amp;D</oddFooter>
  </headerFooter>
  <ignoredErrors>
    <ignoredError sqref="J2:U2"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0000FF"/>
    <pageSetUpPr fitToPage="1"/>
  </sheetPr>
  <dimension ref="A1:AT242"/>
  <sheetViews>
    <sheetView zoomScale="85" zoomScaleNormal="85" zoomScaleSheetLayoutView="70" workbookViewId="0">
      <pane xSplit="7" ySplit="2" topLeftCell="H3" activePane="bottomRight" state="frozen"/>
      <selection activeCell="AS25" sqref="AS25"/>
      <selection pane="topRight" activeCell="AS25" sqref="AS25"/>
      <selection pane="bottomLeft" activeCell="AS25" sqref="AS25"/>
      <selection pane="bottomRight" activeCell="H3" sqref="H3"/>
    </sheetView>
  </sheetViews>
  <sheetFormatPr baseColWidth="10" defaultColWidth="9.140625" defaultRowHeight="15" outlineLevelCol="1" x14ac:dyDescent="0.25"/>
  <cols>
    <col min="1" max="1" width="12" style="115" customWidth="1"/>
    <col min="2" max="3" width="3" style="115" customWidth="1"/>
    <col min="4" max="6" width="2.28515625" style="115" customWidth="1"/>
    <col min="7" max="7" width="40.140625" style="115" customWidth="1"/>
    <col min="8" max="8" width="1.85546875" style="115" customWidth="1"/>
    <col min="9" max="9" width="39" style="289" customWidth="1"/>
    <col min="10" max="14" width="8.7109375" style="119" hidden="1" customWidth="1" outlineLevel="1"/>
    <col min="15" max="15" width="9.28515625" style="118" bestFit="1" customWidth="1" collapsed="1"/>
    <col min="16" max="16" width="9.28515625" style="118" bestFit="1" customWidth="1"/>
    <col min="17" max="19" width="7.7109375" style="118" customWidth="1" collapsed="1"/>
    <col min="20" max="20" width="7.7109375" style="118" customWidth="1"/>
    <col min="21" max="23" width="9.28515625" style="118" bestFit="1" customWidth="1"/>
    <col min="24" max="24" width="9.28515625" style="118" bestFit="1" customWidth="1" collapsed="1"/>
    <col min="25" max="27" width="9.28515625" style="118" bestFit="1" customWidth="1"/>
    <col min="28" max="28" width="9.28515625" style="118" bestFit="1" customWidth="1" collapsed="1"/>
    <col min="29" max="29" width="9.28515625" style="118" bestFit="1" customWidth="1"/>
    <col min="30" max="30" width="7.7109375" style="118" customWidth="1"/>
    <col min="31" max="33" width="9.28515625" style="118" bestFit="1" customWidth="1"/>
    <col min="34" max="34" width="7.7109375" style="118" customWidth="1"/>
    <col min="35" max="36" width="9.28515625" style="118" bestFit="1" customWidth="1"/>
    <col min="37" max="37" width="7.7109375" style="118" bestFit="1" customWidth="1"/>
    <col min="38" max="41" width="9.28515625" style="118" bestFit="1" customWidth="1"/>
    <col min="42" max="42" width="7.7109375" style="118" bestFit="1" customWidth="1"/>
    <col min="43" max="43" width="9.28515625" style="118" bestFit="1" customWidth="1"/>
    <col min="44" max="46" width="9.28515625" style="118" customWidth="1"/>
    <col min="47" max="16384" width="9.140625" style="118"/>
  </cols>
  <sheetData>
    <row r="1" spans="1:46" s="109" customFormat="1" ht="14.25" x14ac:dyDescent="0.2">
      <c r="A1" s="768" t="s">
        <v>743</v>
      </c>
      <c r="B1" s="768"/>
      <c r="C1" s="768"/>
      <c r="D1" s="768"/>
      <c r="E1" s="768"/>
      <c r="F1" s="768"/>
      <c r="G1" s="768"/>
      <c r="H1" s="770"/>
      <c r="I1" s="768"/>
      <c r="J1" s="80"/>
      <c r="K1" s="80"/>
      <c r="L1" s="80"/>
      <c r="O1" s="453"/>
      <c r="P1" s="453"/>
      <c r="Q1" s="453"/>
      <c r="R1" s="453"/>
      <c r="S1" s="453"/>
      <c r="T1" s="453"/>
      <c r="U1" s="453"/>
      <c r="V1" s="453"/>
      <c r="W1" s="453"/>
      <c r="X1" s="453"/>
      <c r="Y1" s="453"/>
      <c r="Z1" s="453"/>
      <c r="AA1" s="453"/>
      <c r="AB1" s="453"/>
      <c r="AC1" s="453"/>
      <c r="AD1" s="453"/>
      <c r="AE1" s="453"/>
      <c r="AF1" s="453"/>
      <c r="AG1" s="453"/>
      <c r="AH1" s="760" t="s">
        <v>197</v>
      </c>
      <c r="AI1" s="760"/>
      <c r="AJ1" s="760"/>
      <c r="AK1" s="760"/>
      <c r="AL1" s="760"/>
      <c r="AM1" s="586"/>
      <c r="AN1" s="586"/>
      <c r="AO1" s="586"/>
      <c r="AP1" s="586"/>
      <c r="AQ1" s="586"/>
      <c r="AR1" s="586"/>
      <c r="AS1" s="586"/>
      <c r="AT1" s="586"/>
    </row>
    <row r="2" spans="1:46" s="111" customFormat="1" ht="28.5" x14ac:dyDescent="0.2">
      <c r="A2" s="580" t="s">
        <v>1129</v>
      </c>
      <c r="B2" s="771" t="s">
        <v>122</v>
      </c>
      <c r="C2" s="771"/>
      <c r="D2" s="771"/>
      <c r="E2" s="771"/>
      <c r="F2" s="771"/>
      <c r="G2" s="771"/>
      <c r="H2" s="672"/>
      <c r="I2" s="545" t="s">
        <v>121</v>
      </c>
      <c r="J2" s="497" t="s">
        <v>123</v>
      </c>
      <c r="K2" s="497" t="s">
        <v>124</v>
      </c>
      <c r="L2" s="497" t="s">
        <v>125</v>
      </c>
      <c r="M2" s="497" t="s">
        <v>126</v>
      </c>
      <c r="N2" s="497" t="s">
        <v>127</v>
      </c>
      <c r="O2" s="496" t="s">
        <v>128</v>
      </c>
      <c r="P2" s="496" t="s">
        <v>129</v>
      </c>
      <c r="Q2" s="496" t="s">
        <v>130</v>
      </c>
      <c r="R2" s="496" t="s">
        <v>131</v>
      </c>
      <c r="S2" s="496" t="s">
        <v>132</v>
      </c>
      <c r="T2" s="496" t="s">
        <v>133</v>
      </c>
      <c r="U2" s="496" t="s">
        <v>134</v>
      </c>
      <c r="V2" s="496">
        <v>1997</v>
      </c>
      <c r="W2" s="496">
        <v>1998</v>
      </c>
      <c r="X2" s="496">
        <v>1999</v>
      </c>
      <c r="Y2" s="496">
        <v>2000</v>
      </c>
      <c r="Z2" s="496">
        <v>2001</v>
      </c>
      <c r="AA2" s="496">
        <v>2002</v>
      </c>
      <c r="AB2" s="496">
        <v>2003</v>
      </c>
      <c r="AC2" s="496">
        <v>2004</v>
      </c>
      <c r="AD2" s="496">
        <v>2005</v>
      </c>
      <c r="AE2" s="496">
        <v>2006</v>
      </c>
      <c r="AF2" s="496">
        <v>2007</v>
      </c>
      <c r="AG2" s="496">
        <v>2008</v>
      </c>
      <c r="AH2" s="496">
        <v>2009</v>
      </c>
      <c r="AI2" s="496">
        <v>2010</v>
      </c>
      <c r="AJ2" s="496">
        <v>2011</v>
      </c>
      <c r="AK2" s="496">
        <v>2012</v>
      </c>
      <c r="AL2" s="496">
        <v>2013</v>
      </c>
      <c r="AM2" s="496">
        <v>2014</v>
      </c>
      <c r="AN2" s="496">
        <v>2015</v>
      </c>
      <c r="AO2" s="496">
        <v>2016</v>
      </c>
      <c r="AP2" s="496">
        <v>2017</v>
      </c>
      <c r="AQ2" s="496">
        <v>2018</v>
      </c>
      <c r="AR2" s="496">
        <v>2019</v>
      </c>
      <c r="AS2" s="496">
        <v>2020</v>
      </c>
      <c r="AT2" s="496">
        <v>2021</v>
      </c>
    </row>
    <row r="3" spans="1:46" s="111" customFormat="1" x14ac:dyDescent="0.25">
      <c r="A3" s="258" t="s">
        <v>902</v>
      </c>
      <c r="B3" s="259"/>
      <c r="C3" s="260" t="s">
        <v>903</v>
      </c>
      <c r="D3" s="261"/>
      <c r="E3" s="261"/>
      <c r="F3" s="260"/>
      <c r="G3" s="259"/>
      <c r="H3" s="259"/>
      <c r="I3" s="290"/>
      <c r="J3" s="638">
        <f t="shared" ref="J3:AK3" si="0">J5+J181</f>
        <v>0</v>
      </c>
      <c r="K3" s="638">
        <f t="shared" si="0"/>
        <v>0</v>
      </c>
      <c r="L3" s="638">
        <f t="shared" si="0"/>
        <v>0</v>
      </c>
      <c r="M3" s="638">
        <f t="shared" si="0"/>
        <v>0</v>
      </c>
      <c r="N3" s="638">
        <f t="shared" si="0"/>
        <v>0</v>
      </c>
      <c r="O3" s="638">
        <f t="shared" si="0"/>
        <v>1042382.604884363</v>
      </c>
      <c r="P3" s="638">
        <f t="shared" si="0"/>
        <v>1029950.1221794218</v>
      </c>
      <c r="Q3" s="638">
        <f t="shared" si="0"/>
        <v>956018.98054430378</v>
      </c>
      <c r="R3" s="638">
        <f t="shared" si="0"/>
        <v>991831.83411548298</v>
      </c>
      <c r="S3" s="638">
        <f t="shared" si="0"/>
        <v>932750.78147712792</v>
      </c>
      <c r="T3" s="638">
        <f t="shared" si="0"/>
        <v>808763.93504100991</v>
      </c>
      <c r="U3" s="638">
        <f t="shared" si="0"/>
        <v>1088879.1996522541</v>
      </c>
      <c r="V3" s="638">
        <f t="shared" si="0"/>
        <v>1066786.1144711657</v>
      </c>
      <c r="W3" s="638">
        <f t="shared" si="0"/>
        <v>1114695.9578466518</v>
      </c>
      <c r="X3" s="638">
        <f t="shared" si="0"/>
        <v>1014318.1256587494</v>
      </c>
      <c r="Y3" s="638">
        <f t="shared" si="0"/>
        <v>1133208.5436784779</v>
      </c>
      <c r="Z3" s="638">
        <f t="shared" si="0"/>
        <v>1028941.6714133604</v>
      </c>
      <c r="AA3" s="638">
        <f t="shared" si="0"/>
        <v>1082711.5839831675</v>
      </c>
      <c r="AB3" s="638">
        <f t="shared" si="0"/>
        <v>1107746.6396179462</v>
      </c>
      <c r="AC3" s="638">
        <f t="shared" si="0"/>
        <v>1138187.4971441096</v>
      </c>
      <c r="AD3" s="638">
        <f t="shared" si="0"/>
        <v>916965.79824271007</v>
      </c>
      <c r="AE3" s="638">
        <f t="shared" si="0"/>
        <v>1009623.9476684056</v>
      </c>
      <c r="AF3" s="638">
        <f t="shared" si="0"/>
        <v>1089969.8856752361</v>
      </c>
      <c r="AG3" s="638">
        <f t="shared" si="0"/>
        <v>1066695.5365697867</v>
      </c>
      <c r="AH3" s="638">
        <f t="shared" si="0"/>
        <v>979596.63990322431</v>
      </c>
      <c r="AI3" s="638">
        <f t="shared" si="0"/>
        <v>1027903.5058722943</v>
      </c>
      <c r="AJ3" s="638">
        <f t="shared" si="0"/>
        <v>1084827.0736503638</v>
      </c>
      <c r="AK3" s="638">
        <f t="shared" si="0"/>
        <v>934596.74970162706</v>
      </c>
      <c r="AL3" s="638">
        <f t="shared" ref="AL3:AQ3" si="1">AL5+AL181</f>
        <v>1148159.4526685416</v>
      </c>
      <c r="AM3" s="638">
        <f t="shared" si="1"/>
        <v>1033620.6939151889</v>
      </c>
      <c r="AN3" s="638">
        <f t="shared" si="1"/>
        <v>1039594.5878270229</v>
      </c>
      <c r="AO3" s="638">
        <f t="shared" si="1"/>
        <v>1117023.4974650582</v>
      </c>
      <c r="AP3" s="638">
        <f t="shared" si="1"/>
        <v>962490.50162908179</v>
      </c>
      <c r="AQ3" s="638">
        <f t="shared" si="1"/>
        <v>1151904.5467351596</v>
      </c>
      <c r="AR3" s="638">
        <f t="shared" ref="AR3:AS3" si="2">AR5+AR181</f>
        <v>1008856.9976842399</v>
      </c>
      <c r="AS3" s="638">
        <f t="shared" si="2"/>
        <v>1139231.1792009762</v>
      </c>
      <c r="AT3" s="638">
        <f t="shared" ref="AT3" si="3">AT5+AT181</f>
        <v>1115744.8763282881</v>
      </c>
    </row>
    <row r="4" spans="1:46" s="114" customFormat="1" x14ac:dyDescent="0.25">
      <c r="A4" s="262"/>
      <c r="B4" s="262"/>
      <c r="C4" s="262"/>
      <c r="D4" s="262"/>
      <c r="E4" s="262"/>
      <c r="F4" s="262"/>
      <c r="G4" s="262"/>
      <c r="H4" s="262"/>
      <c r="I4" s="291"/>
      <c r="J4" s="639"/>
      <c r="K4" s="639"/>
      <c r="L4" s="639"/>
      <c r="M4" s="639"/>
      <c r="N4" s="639"/>
      <c r="O4" s="639"/>
      <c r="P4" s="639"/>
      <c r="Q4" s="639"/>
      <c r="R4" s="639"/>
      <c r="S4" s="639"/>
      <c r="T4" s="639"/>
      <c r="U4" s="639"/>
      <c r="V4" s="639"/>
      <c r="W4" s="639"/>
      <c r="X4" s="639"/>
      <c r="Y4" s="639"/>
      <c r="Z4" s="639"/>
      <c r="AA4" s="639"/>
      <c r="AB4" s="639"/>
      <c r="AC4" s="639"/>
      <c r="AD4" s="639"/>
      <c r="AE4" s="639"/>
      <c r="AF4" s="639"/>
      <c r="AG4" s="639"/>
      <c r="AH4" s="639"/>
      <c r="AI4" s="639"/>
      <c r="AJ4" s="639"/>
      <c r="AK4" s="639"/>
      <c r="AL4" s="639"/>
      <c r="AM4" s="639"/>
      <c r="AN4" s="639"/>
      <c r="AO4" s="639"/>
      <c r="AP4" s="639"/>
      <c r="AQ4" s="639"/>
      <c r="AR4" s="639"/>
      <c r="AS4" s="639"/>
      <c r="AT4" s="639"/>
    </row>
    <row r="5" spans="1:46" x14ac:dyDescent="0.25">
      <c r="A5" s="258" t="s">
        <v>530</v>
      </c>
      <c r="B5" s="259"/>
      <c r="C5" s="260" t="s">
        <v>169</v>
      </c>
      <c r="D5" s="261"/>
      <c r="E5" s="261"/>
      <c r="F5" s="260"/>
      <c r="G5" s="259"/>
      <c r="H5" s="259"/>
      <c r="I5" s="290"/>
      <c r="J5" s="638">
        <f t="shared" ref="J5:AK5" si="4">J7+J34+J47+J140+J81+J55+J177+J179</f>
        <v>0</v>
      </c>
      <c r="K5" s="638">
        <f t="shared" si="4"/>
        <v>0</v>
      </c>
      <c r="L5" s="638">
        <f t="shared" si="4"/>
        <v>0</v>
      </c>
      <c r="M5" s="638">
        <f t="shared" si="4"/>
        <v>0</v>
      </c>
      <c r="N5" s="638">
        <f t="shared" si="4"/>
        <v>0</v>
      </c>
      <c r="O5" s="638">
        <f t="shared" si="4"/>
        <v>610960.4072143666</v>
      </c>
      <c r="P5" s="638">
        <f t="shared" si="4"/>
        <v>601449.21183293778</v>
      </c>
      <c r="Q5" s="638">
        <f t="shared" si="4"/>
        <v>533821.4773183238</v>
      </c>
      <c r="R5" s="638">
        <f t="shared" si="4"/>
        <v>564288.02296991984</v>
      </c>
      <c r="S5" s="638">
        <f t="shared" si="4"/>
        <v>513886.69726125948</v>
      </c>
      <c r="T5" s="638">
        <f>T7+T34+T47+T140+T81+T55+T177+T179</f>
        <v>413801.76231539028</v>
      </c>
      <c r="U5" s="638">
        <f t="shared" si="4"/>
        <v>674437.90775997564</v>
      </c>
      <c r="V5" s="638">
        <f t="shared" si="4"/>
        <v>650178.83592126006</v>
      </c>
      <c r="W5" s="638">
        <f>W7+W34+W47+W140+W81+W55+W177+W179</f>
        <v>673328.87593282328</v>
      </c>
      <c r="X5" s="638">
        <f t="shared" si="4"/>
        <v>586092.68294001371</v>
      </c>
      <c r="Y5" s="638">
        <f>Y7+Y34+Y47+Y140+Y81+Y55+Y177+Y179</f>
        <v>703306.53640726814</v>
      </c>
      <c r="Z5" s="638">
        <f>Z7+Z34+Z47+Z140+Z81+Z55+Z177+Z179</f>
        <v>604196.67787838087</v>
      </c>
      <c r="AA5" s="638">
        <f t="shared" si="4"/>
        <v>650311.7365811537</v>
      </c>
      <c r="AB5" s="638">
        <f t="shared" si="4"/>
        <v>673070.09667988599</v>
      </c>
      <c r="AC5" s="638">
        <f t="shared" si="4"/>
        <v>703804.69125110772</v>
      </c>
      <c r="AD5" s="638">
        <f t="shared" si="4"/>
        <v>507495.53637779079</v>
      </c>
      <c r="AE5" s="638">
        <f t="shared" si="4"/>
        <v>592536.79947652342</v>
      </c>
      <c r="AF5" s="638">
        <f t="shared" si="4"/>
        <v>666934.56270639645</v>
      </c>
      <c r="AG5" s="638">
        <f t="shared" si="4"/>
        <v>659283.85233456304</v>
      </c>
      <c r="AH5" s="638">
        <f t="shared" si="4"/>
        <v>578313.01059972344</v>
      </c>
      <c r="AI5" s="638">
        <f t="shared" si="4"/>
        <v>612056.85759942362</v>
      </c>
      <c r="AJ5" s="638">
        <f t="shared" si="4"/>
        <v>670022.59470926016</v>
      </c>
      <c r="AK5" s="638">
        <f t="shared" si="4"/>
        <v>533661.86671179591</v>
      </c>
      <c r="AL5" s="638">
        <f t="shared" ref="AL5:AQ5" si="5">AL7+AL34+AL47+AL140+AL81+AL55+AL177+AL179</f>
        <v>734959.15587206627</v>
      </c>
      <c r="AM5" s="638">
        <f t="shared" si="5"/>
        <v>619964.31823164271</v>
      </c>
      <c r="AN5" s="638">
        <f t="shared" si="5"/>
        <v>635848.87739992805</v>
      </c>
      <c r="AO5" s="638">
        <f t="shared" si="5"/>
        <v>700977.78902302438</v>
      </c>
      <c r="AP5" s="638">
        <f t="shared" si="5"/>
        <v>577363.51927213976</v>
      </c>
      <c r="AQ5" s="638">
        <f t="shared" si="5"/>
        <v>745269.05985321279</v>
      </c>
      <c r="AR5" s="638">
        <f t="shared" ref="AR5:AS5" si="6">AR7+AR34+AR47+AR140+AR81+AR55+AR177+AR179</f>
        <v>619078.42084495525</v>
      </c>
      <c r="AS5" s="638">
        <f t="shared" si="6"/>
        <v>745912.90832028561</v>
      </c>
      <c r="AT5" s="638">
        <f t="shared" ref="AT5" si="7">AT7+AT34+AT47+AT140+AT81+AT55+AT177+AT179</f>
        <v>722824.68883743847</v>
      </c>
    </row>
    <row r="6" spans="1:46" x14ac:dyDescent="0.25">
      <c r="A6" s="263"/>
      <c r="B6" s="263"/>
      <c r="C6" s="263"/>
      <c r="D6" s="264"/>
      <c r="E6" s="264"/>
      <c r="F6" s="264"/>
      <c r="G6" s="265"/>
      <c r="H6" s="265"/>
      <c r="I6" s="257"/>
      <c r="J6" s="640"/>
      <c r="K6" s="640"/>
      <c r="L6" s="640"/>
      <c r="M6" s="640"/>
      <c r="N6" s="640"/>
      <c r="O6" s="640"/>
      <c r="P6" s="640"/>
      <c r="Q6" s="640"/>
      <c r="R6" s="640"/>
      <c r="S6" s="640"/>
      <c r="T6" s="640"/>
      <c r="U6" s="640"/>
      <c r="V6" s="640"/>
      <c r="W6" s="640"/>
      <c r="X6" s="640"/>
      <c r="Y6" s="640"/>
      <c r="Z6" s="640"/>
      <c r="AA6" s="640"/>
      <c r="AB6" s="640"/>
      <c r="AC6" s="640"/>
      <c r="AD6" s="640"/>
      <c r="AE6" s="640"/>
      <c r="AF6" s="640"/>
      <c r="AG6" s="640"/>
      <c r="AH6" s="640"/>
      <c r="AI6" s="640"/>
      <c r="AJ6" s="640"/>
      <c r="AK6" s="640"/>
      <c r="AL6" s="640"/>
      <c r="AM6" s="640"/>
      <c r="AN6" s="640"/>
      <c r="AO6" s="640"/>
      <c r="AP6" s="640"/>
      <c r="AQ6" s="640"/>
      <c r="AR6" s="640"/>
      <c r="AS6" s="640"/>
      <c r="AT6" s="640"/>
    </row>
    <row r="7" spans="1:46" x14ac:dyDescent="0.25">
      <c r="A7" s="266" t="s">
        <v>312</v>
      </c>
      <c r="B7" s="266"/>
      <c r="C7" s="267"/>
      <c r="D7" s="267" t="s">
        <v>340</v>
      </c>
      <c r="E7" s="267"/>
      <c r="F7" s="267"/>
      <c r="G7" s="266"/>
      <c r="H7" s="266"/>
      <c r="I7" s="292" t="s">
        <v>947</v>
      </c>
      <c r="J7" s="641">
        <f t="shared" ref="J7:AI7" si="8">SUM(J9:J32)</f>
        <v>0</v>
      </c>
      <c r="K7" s="641">
        <f t="shared" si="8"/>
        <v>0</v>
      </c>
      <c r="L7" s="641">
        <f t="shared" si="8"/>
        <v>0</v>
      </c>
      <c r="M7" s="641">
        <f t="shared" si="8"/>
        <v>0</v>
      </c>
      <c r="N7" s="641">
        <f t="shared" si="8"/>
        <v>0</v>
      </c>
      <c r="O7" s="641">
        <f t="shared" si="8"/>
        <v>355058.77481618634</v>
      </c>
      <c r="P7" s="641">
        <f t="shared" si="8"/>
        <v>371405.60912076558</v>
      </c>
      <c r="Q7" s="641">
        <f t="shared" si="8"/>
        <v>285266.79907296842</v>
      </c>
      <c r="R7" s="641">
        <f t="shared" si="8"/>
        <v>326070.36024517997</v>
      </c>
      <c r="S7" s="641">
        <f t="shared" si="8"/>
        <v>293232.70926137932</v>
      </c>
      <c r="T7" s="641">
        <f t="shared" si="8"/>
        <v>232441.71852116234</v>
      </c>
      <c r="U7" s="641">
        <f t="shared" si="8"/>
        <v>398576.74768584658</v>
      </c>
      <c r="V7" s="641">
        <f t="shared" si="8"/>
        <v>352554.76446493238</v>
      </c>
      <c r="W7" s="641">
        <f t="shared" si="8"/>
        <v>397968.67890228395</v>
      </c>
      <c r="X7" s="641">
        <f>SUM(X9:X32)</f>
        <v>336249.84906791232</v>
      </c>
      <c r="Y7" s="641">
        <f t="shared" si="8"/>
        <v>438046.44156444509</v>
      </c>
      <c r="Z7" s="641">
        <f>SUM(Z9:Z32)</f>
        <v>334425.08802199166</v>
      </c>
      <c r="AA7" s="641">
        <f t="shared" si="8"/>
        <v>390907.82195388811</v>
      </c>
      <c r="AB7" s="641">
        <f t="shared" si="8"/>
        <v>384200.86585136841</v>
      </c>
      <c r="AC7" s="641">
        <f t="shared" si="8"/>
        <v>435285.06290351669</v>
      </c>
      <c r="AD7" s="641">
        <f t="shared" si="8"/>
        <v>279169.74446532241</v>
      </c>
      <c r="AE7" s="641">
        <f t="shared" si="8"/>
        <v>343016.79227759968</v>
      </c>
      <c r="AF7" s="641">
        <f t="shared" si="8"/>
        <v>424629.41280367767</v>
      </c>
      <c r="AG7" s="641">
        <f t="shared" si="8"/>
        <v>425984.25784928579</v>
      </c>
      <c r="AH7" s="641">
        <f t="shared" si="8"/>
        <v>318947.74394785013</v>
      </c>
      <c r="AI7" s="641">
        <f t="shared" si="8"/>
        <v>350338.15289915761</v>
      </c>
      <c r="AJ7" s="641">
        <f t="shared" ref="AJ7:AO7" si="9">SUM(AJ9:AJ32)</f>
        <v>384756.51549071248</v>
      </c>
      <c r="AK7" s="641">
        <f t="shared" si="9"/>
        <v>316468.03117198596</v>
      </c>
      <c r="AL7" s="641">
        <f t="shared" si="9"/>
        <v>438673.2327309656</v>
      </c>
      <c r="AM7" s="641">
        <f t="shared" si="9"/>
        <v>363571.75814574317</v>
      </c>
      <c r="AN7" s="641">
        <f t="shared" si="9"/>
        <v>357110.81533104135</v>
      </c>
      <c r="AO7" s="641">
        <f t="shared" si="9"/>
        <v>418462.18383204087</v>
      </c>
      <c r="AP7" s="641">
        <f t="shared" ref="AP7:AQ7" si="10">SUM(AP9:AP32)</f>
        <v>303152.02465618873</v>
      </c>
      <c r="AQ7" s="641">
        <f t="shared" si="10"/>
        <v>421245.43236462463</v>
      </c>
      <c r="AR7" s="641">
        <f t="shared" ref="AR7:AS7" si="11">SUM(AR9:AR32)</f>
        <v>348190.91609596211</v>
      </c>
      <c r="AS7" s="641">
        <f t="shared" si="11"/>
        <v>447834.60822250706</v>
      </c>
      <c r="AT7" s="641">
        <f t="shared" ref="AT7" si="12">SUM(AT9:AT32)</f>
        <v>423697.81959117693</v>
      </c>
    </row>
    <row r="8" spans="1:46" x14ac:dyDescent="0.25">
      <c r="A8" s="268" t="s">
        <v>531</v>
      </c>
      <c r="B8" s="268"/>
      <c r="C8" s="269"/>
      <c r="D8" s="269"/>
      <c r="E8" s="269" t="s">
        <v>532</v>
      </c>
      <c r="F8" s="269"/>
      <c r="G8" s="268"/>
      <c r="H8" s="268"/>
      <c r="I8" s="292" t="s">
        <v>948</v>
      </c>
      <c r="J8" s="642"/>
      <c r="K8" s="642"/>
      <c r="L8" s="642"/>
      <c r="M8" s="642"/>
      <c r="N8" s="642"/>
      <c r="O8" s="642"/>
      <c r="P8" s="642"/>
      <c r="Q8" s="642"/>
      <c r="R8" s="642"/>
      <c r="S8" s="642"/>
      <c r="T8" s="642"/>
      <c r="U8" s="642"/>
      <c r="V8" s="642"/>
      <c r="W8" s="642"/>
      <c r="X8" s="642"/>
      <c r="Y8" s="642"/>
      <c r="Z8" s="642"/>
      <c r="AA8" s="642"/>
      <c r="AB8" s="642"/>
      <c r="AC8" s="642"/>
      <c r="AD8" s="642"/>
      <c r="AE8" s="642"/>
      <c r="AF8" s="642"/>
      <c r="AG8" s="642"/>
      <c r="AH8" s="642"/>
      <c r="AI8" s="642"/>
      <c r="AJ8" s="642"/>
      <c r="AK8" s="642"/>
      <c r="AL8" s="642"/>
      <c r="AM8" s="642"/>
      <c r="AN8" s="642"/>
      <c r="AO8" s="642"/>
      <c r="AP8" s="642"/>
      <c r="AQ8" s="642"/>
      <c r="AR8" s="642"/>
      <c r="AS8" s="642"/>
      <c r="AT8" s="642"/>
    </row>
    <row r="9" spans="1:46" x14ac:dyDescent="0.25">
      <c r="A9" s="265" t="s">
        <v>314</v>
      </c>
      <c r="B9" s="265"/>
      <c r="C9" s="265"/>
      <c r="D9" s="264"/>
      <c r="E9" s="264"/>
      <c r="F9" s="264" t="s">
        <v>170</v>
      </c>
      <c r="G9" s="265"/>
      <c r="H9" s="265"/>
      <c r="I9" s="293" t="s">
        <v>949</v>
      </c>
      <c r="J9" s="643"/>
      <c r="K9" s="643"/>
      <c r="L9" s="643"/>
      <c r="M9" s="643"/>
      <c r="N9" s="643"/>
      <c r="O9" s="644">
        <v>104322.4250144378</v>
      </c>
      <c r="P9" s="644">
        <v>119136.38841121869</v>
      </c>
      <c r="Q9" s="644">
        <v>97913.926127914892</v>
      </c>
      <c r="R9" s="644">
        <v>109419.90441598451</v>
      </c>
      <c r="S9" s="644">
        <v>95789.662497800164</v>
      </c>
      <c r="T9" s="644">
        <v>75262.179189484377</v>
      </c>
      <c r="U9" s="644">
        <v>127196.35559088709</v>
      </c>
      <c r="V9" s="644">
        <v>102485.22224339558</v>
      </c>
      <c r="W9" s="644">
        <v>115908.00394296926</v>
      </c>
      <c r="X9" s="644">
        <v>117081.47827299542</v>
      </c>
      <c r="Y9" s="644">
        <v>153998.00495415673</v>
      </c>
      <c r="Z9" s="644">
        <v>110966.03236340782</v>
      </c>
      <c r="AA9" s="644">
        <v>144514.79294980035</v>
      </c>
      <c r="AB9" s="644">
        <v>129588.38902832844</v>
      </c>
      <c r="AC9" s="644">
        <v>147647.12761842844</v>
      </c>
      <c r="AD9" s="644">
        <v>94282.632378540846</v>
      </c>
      <c r="AE9" s="644">
        <v>117256.56273809206</v>
      </c>
      <c r="AF9" s="644">
        <v>132617.44080802676</v>
      </c>
      <c r="AG9" s="644">
        <v>143393.85670044695</v>
      </c>
      <c r="AH9" s="644">
        <v>102512.29325317797</v>
      </c>
      <c r="AI9" s="644">
        <v>124091.16659336085</v>
      </c>
      <c r="AJ9" s="644">
        <v>141886.92521077592</v>
      </c>
      <c r="AK9" s="644">
        <v>112585.77327192186</v>
      </c>
      <c r="AL9" s="644">
        <v>158847.82279541987</v>
      </c>
      <c r="AM9" s="644">
        <v>136249.84647838169</v>
      </c>
      <c r="AN9" s="644">
        <v>134335.67436961862</v>
      </c>
      <c r="AO9" s="643">
        <v>161253.01879248561</v>
      </c>
      <c r="AP9" s="643">
        <v>107303.53639203511</v>
      </c>
      <c r="AQ9" s="643">
        <v>162861.95613977427</v>
      </c>
      <c r="AR9" s="643">
        <v>121122.64249686958</v>
      </c>
      <c r="AS9" s="643">
        <v>158545.33563447683</v>
      </c>
      <c r="AT9" s="643">
        <v>167807.10952258343</v>
      </c>
    </row>
    <row r="10" spans="1:46" x14ac:dyDescent="0.25">
      <c r="A10" s="265" t="s">
        <v>315</v>
      </c>
      <c r="B10" s="265"/>
      <c r="C10" s="265"/>
      <c r="D10" s="264"/>
      <c r="E10" s="264"/>
      <c r="F10" s="265"/>
      <c r="G10" s="120" t="s">
        <v>313</v>
      </c>
      <c r="H10" s="120"/>
      <c r="I10" s="294" t="s">
        <v>950</v>
      </c>
      <c r="J10" s="642"/>
      <c r="K10" s="642"/>
      <c r="L10" s="642"/>
      <c r="M10" s="642"/>
      <c r="N10" s="642"/>
      <c r="O10" s="720"/>
      <c r="P10" s="720"/>
      <c r="Q10" s="720"/>
      <c r="R10" s="720"/>
      <c r="S10" s="720"/>
      <c r="T10" s="720"/>
      <c r="U10" s="720"/>
      <c r="V10" s="720"/>
      <c r="W10" s="720"/>
      <c r="X10" s="720"/>
      <c r="Y10" s="720"/>
      <c r="Z10" s="720"/>
      <c r="AA10" s="720"/>
      <c r="AB10" s="720"/>
      <c r="AC10" s="720"/>
      <c r="AD10" s="720"/>
      <c r="AE10" s="720"/>
      <c r="AF10" s="720"/>
      <c r="AG10" s="720"/>
      <c r="AH10" s="720"/>
      <c r="AI10" s="720"/>
      <c r="AJ10" s="720"/>
      <c r="AK10" s="720"/>
      <c r="AL10" s="720"/>
      <c r="AM10" s="720"/>
      <c r="AN10" s="720"/>
      <c r="AO10" s="642"/>
      <c r="AP10" s="642"/>
      <c r="AQ10" s="642"/>
      <c r="AR10" s="642"/>
      <c r="AS10" s="642"/>
      <c r="AT10" s="642"/>
    </row>
    <row r="11" spans="1:46" x14ac:dyDescent="0.25">
      <c r="A11" s="265" t="s">
        <v>316</v>
      </c>
      <c r="B11" s="265"/>
      <c r="C11" s="265"/>
      <c r="D11" s="264"/>
      <c r="E11" s="264"/>
      <c r="F11" s="264"/>
      <c r="G11" s="270" t="s">
        <v>224</v>
      </c>
      <c r="H11" s="270"/>
      <c r="I11" s="292" t="s">
        <v>951</v>
      </c>
      <c r="J11" s="640"/>
      <c r="K11" s="640"/>
      <c r="L11" s="640"/>
      <c r="M11" s="640"/>
      <c r="N11" s="640"/>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640"/>
      <c r="AP11" s="640"/>
      <c r="AQ11" s="640"/>
      <c r="AR11" s="640"/>
      <c r="AS11" s="640"/>
      <c r="AT11" s="640"/>
    </row>
    <row r="12" spans="1:46" x14ac:dyDescent="0.25">
      <c r="A12" s="264" t="s">
        <v>670</v>
      </c>
      <c r="B12" s="264"/>
      <c r="C12" s="264"/>
      <c r="D12" s="264"/>
      <c r="E12" s="264"/>
      <c r="F12" s="264"/>
      <c r="G12" s="270" t="s">
        <v>478</v>
      </c>
      <c r="H12" s="270"/>
      <c r="I12" s="292" t="s">
        <v>952</v>
      </c>
      <c r="J12" s="640"/>
      <c r="K12" s="640"/>
      <c r="L12" s="640"/>
      <c r="M12" s="640"/>
      <c r="N12" s="640"/>
      <c r="O12" s="721"/>
      <c r="P12" s="721"/>
      <c r="Q12" s="721"/>
      <c r="R12" s="721"/>
      <c r="S12" s="721"/>
      <c r="T12" s="721"/>
      <c r="U12" s="721"/>
      <c r="V12" s="721"/>
      <c r="W12" s="721"/>
      <c r="X12" s="721"/>
      <c r="Y12" s="721"/>
      <c r="Z12" s="721"/>
      <c r="AA12" s="721"/>
      <c r="AB12" s="721"/>
      <c r="AC12" s="721"/>
      <c r="AD12" s="721"/>
      <c r="AE12" s="721"/>
      <c r="AF12" s="721"/>
      <c r="AG12" s="721"/>
      <c r="AH12" s="721"/>
      <c r="AI12" s="721"/>
      <c r="AJ12" s="721"/>
      <c r="AK12" s="721"/>
      <c r="AL12" s="721"/>
      <c r="AM12" s="721"/>
      <c r="AN12" s="721"/>
      <c r="AO12" s="640"/>
      <c r="AP12" s="640"/>
      <c r="AQ12" s="640"/>
      <c r="AR12" s="640"/>
      <c r="AS12" s="640"/>
      <c r="AT12" s="640"/>
    </row>
    <row r="13" spans="1:46" x14ac:dyDescent="0.25">
      <c r="A13" s="265" t="s">
        <v>317</v>
      </c>
      <c r="B13" s="265"/>
      <c r="C13" s="265"/>
      <c r="D13" s="264"/>
      <c r="E13" s="264"/>
      <c r="F13" s="264"/>
      <c r="G13" s="120" t="s">
        <v>171</v>
      </c>
      <c r="H13" s="120"/>
      <c r="I13" s="292" t="s">
        <v>953</v>
      </c>
      <c r="J13" s="642"/>
      <c r="K13" s="642"/>
      <c r="L13" s="642"/>
      <c r="M13" s="642"/>
      <c r="N13" s="642"/>
      <c r="O13" s="720"/>
      <c r="P13" s="720"/>
      <c r="Q13" s="720"/>
      <c r="R13" s="720"/>
      <c r="S13" s="720"/>
      <c r="T13" s="720"/>
      <c r="U13" s="720"/>
      <c r="V13" s="720"/>
      <c r="W13" s="720"/>
      <c r="X13" s="720"/>
      <c r="Y13" s="720"/>
      <c r="Z13" s="720"/>
      <c r="AA13" s="720"/>
      <c r="AB13" s="720"/>
      <c r="AC13" s="720"/>
      <c r="AD13" s="720"/>
      <c r="AE13" s="720"/>
      <c r="AF13" s="720"/>
      <c r="AG13" s="720"/>
      <c r="AH13" s="720"/>
      <c r="AI13" s="720"/>
      <c r="AJ13" s="720"/>
      <c r="AK13" s="720"/>
      <c r="AL13" s="720"/>
      <c r="AM13" s="720"/>
      <c r="AN13" s="720"/>
      <c r="AO13" s="642"/>
      <c r="AP13" s="642"/>
      <c r="AQ13" s="642"/>
      <c r="AR13" s="642"/>
      <c r="AS13" s="642"/>
      <c r="AT13" s="642"/>
    </row>
    <row r="14" spans="1:46" x14ac:dyDescent="0.25">
      <c r="A14" s="265" t="s">
        <v>217</v>
      </c>
      <c r="B14" s="265"/>
      <c r="C14" s="265"/>
      <c r="D14" s="264"/>
      <c r="E14" s="264"/>
      <c r="F14" s="264"/>
      <c r="G14" s="270" t="s">
        <v>327</v>
      </c>
      <c r="H14" s="270"/>
      <c r="I14" s="292" t="s">
        <v>954</v>
      </c>
      <c r="J14" s="640"/>
      <c r="K14" s="640"/>
      <c r="L14" s="640"/>
      <c r="M14" s="640"/>
      <c r="N14" s="640"/>
      <c r="O14" s="721"/>
      <c r="P14" s="721"/>
      <c r="Q14" s="721"/>
      <c r="R14" s="721"/>
      <c r="S14" s="721"/>
      <c r="T14" s="721"/>
      <c r="U14" s="721"/>
      <c r="V14" s="721"/>
      <c r="W14" s="721"/>
      <c r="X14" s="721"/>
      <c r="Y14" s="721"/>
      <c r="Z14" s="721"/>
      <c r="AA14" s="721"/>
      <c r="AB14" s="721"/>
      <c r="AC14" s="721"/>
      <c r="AD14" s="721"/>
      <c r="AE14" s="721"/>
      <c r="AF14" s="721"/>
      <c r="AG14" s="721"/>
      <c r="AH14" s="721"/>
      <c r="AI14" s="721"/>
      <c r="AJ14" s="721"/>
      <c r="AK14" s="721"/>
      <c r="AL14" s="721"/>
      <c r="AM14" s="721"/>
      <c r="AN14" s="721"/>
      <c r="AO14" s="640"/>
      <c r="AP14" s="640"/>
      <c r="AQ14" s="640"/>
      <c r="AR14" s="640"/>
      <c r="AS14" s="640"/>
      <c r="AT14" s="640"/>
    </row>
    <row r="15" spans="1:46" x14ac:dyDescent="0.25">
      <c r="A15" s="265" t="s">
        <v>218</v>
      </c>
      <c r="B15" s="265"/>
      <c r="C15" s="265"/>
      <c r="D15" s="264"/>
      <c r="E15" s="264"/>
      <c r="F15" s="264"/>
      <c r="G15" s="270" t="s">
        <v>328</v>
      </c>
      <c r="H15" s="270"/>
      <c r="I15" s="292" t="s">
        <v>955</v>
      </c>
      <c r="J15" s="640"/>
      <c r="K15" s="640"/>
      <c r="L15" s="640"/>
      <c r="M15" s="640"/>
      <c r="N15" s="640"/>
      <c r="O15" s="721"/>
      <c r="P15" s="721"/>
      <c r="Q15" s="721"/>
      <c r="R15" s="721"/>
      <c r="S15" s="721"/>
      <c r="T15" s="721"/>
      <c r="U15" s="721"/>
      <c r="V15" s="721"/>
      <c r="W15" s="721"/>
      <c r="X15" s="721"/>
      <c r="Y15" s="721"/>
      <c r="Z15" s="721"/>
      <c r="AA15" s="721"/>
      <c r="AB15" s="721"/>
      <c r="AC15" s="721"/>
      <c r="AD15" s="721"/>
      <c r="AE15" s="721"/>
      <c r="AF15" s="721"/>
      <c r="AG15" s="721"/>
      <c r="AH15" s="721"/>
      <c r="AI15" s="721"/>
      <c r="AJ15" s="721"/>
      <c r="AK15" s="721"/>
      <c r="AL15" s="721"/>
      <c r="AM15" s="721"/>
      <c r="AN15" s="721"/>
      <c r="AO15" s="640"/>
      <c r="AP15" s="640"/>
      <c r="AQ15" s="640"/>
      <c r="AR15" s="640"/>
      <c r="AS15" s="640"/>
      <c r="AT15" s="640"/>
    </row>
    <row r="16" spans="1:46" x14ac:dyDescent="0.25">
      <c r="A16" s="265" t="s">
        <v>479</v>
      </c>
      <c r="B16" s="265"/>
      <c r="C16" s="265"/>
      <c r="D16" s="264"/>
      <c r="E16" s="264"/>
      <c r="F16" s="265" t="s">
        <v>480</v>
      </c>
      <c r="G16" s="120"/>
      <c r="H16" s="120"/>
      <c r="I16" s="294" t="s">
        <v>956</v>
      </c>
      <c r="J16" s="640"/>
      <c r="K16" s="640"/>
      <c r="L16" s="640"/>
      <c r="M16" s="640"/>
      <c r="N16" s="640"/>
      <c r="O16" s="721"/>
      <c r="P16" s="721"/>
      <c r="Q16" s="721"/>
      <c r="R16" s="721"/>
      <c r="S16" s="721"/>
      <c r="T16" s="721"/>
      <c r="U16" s="721"/>
      <c r="V16" s="721"/>
      <c r="W16" s="721"/>
      <c r="X16" s="721"/>
      <c r="Y16" s="721"/>
      <c r="Z16" s="721"/>
      <c r="AA16" s="721"/>
      <c r="AB16" s="721"/>
      <c r="AC16" s="721"/>
      <c r="AD16" s="721"/>
      <c r="AE16" s="721"/>
      <c r="AF16" s="721"/>
      <c r="AG16" s="721"/>
      <c r="AH16" s="721"/>
      <c r="AI16" s="721"/>
      <c r="AJ16" s="721"/>
      <c r="AK16" s="721"/>
      <c r="AL16" s="721"/>
      <c r="AM16" s="721"/>
      <c r="AN16" s="721"/>
      <c r="AO16" s="640"/>
      <c r="AP16" s="640"/>
      <c r="AQ16" s="640"/>
      <c r="AR16" s="640"/>
      <c r="AS16" s="640"/>
      <c r="AT16" s="640"/>
    </row>
    <row r="17" spans="1:46" x14ac:dyDescent="0.25">
      <c r="A17" s="265" t="s">
        <v>322</v>
      </c>
      <c r="B17" s="265"/>
      <c r="C17" s="265"/>
      <c r="D17" s="264"/>
      <c r="E17" s="264"/>
      <c r="F17" s="120"/>
      <c r="G17" s="264" t="s">
        <v>175</v>
      </c>
      <c r="H17" s="264"/>
      <c r="I17" s="293" t="s">
        <v>957</v>
      </c>
      <c r="J17" s="643"/>
      <c r="K17" s="643"/>
      <c r="L17" s="643"/>
      <c r="M17" s="643"/>
      <c r="N17" s="643"/>
      <c r="O17" s="644">
        <v>4370.8893723476676</v>
      </c>
      <c r="P17" s="644">
        <v>3977.3351433333282</v>
      </c>
      <c r="Q17" s="644">
        <v>3740.8646546771461</v>
      </c>
      <c r="R17" s="644">
        <v>5231.4029169458363</v>
      </c>
      <c r="S17" s="644">
        <v>3406.3694711778198</v>
      </c>
      <c r="T17" s="644">
        <v>2959.6645392628775</v>
      </c>
      <c r="U17" s="644">
        <v>4554.0205520618665</v>
      </c>
      <c r="V17" s="644">
        <v>3434.8192957609103</v>
      </c>
      <c r="W17" s="644">
        <v>3341.4026968631078</v>
      </c>
      <c r="X17" s="644">
        <v>3386.3289891514701</v>
      </c>
      <c r="Y17" s="644">
        <v>3351.8406806746725</v>
      </c>
      <c r="Z17" s="644">
        <v>1915.6818557675633</v>
      </c>
      <c r="AA17" s="644">
        <v>2733.1002598431023</v>
      </c>
      <c r="AB17" s="644">
        <v>2764.6958645480167</v>
      </c>
      <c r="AC17" s="644">
        <v>2478.1805973452988</v>
      </c>
      <c r="AD17" s="644">
        <v>2192.4400839041305</v>
      </c>
      <c r="AE17" s="644">
        <v>2645.5528311158364</v>
      </c>
      <c r="AF17" s="644">
        <v>3967.3175651662259</v>
      </c>
      <c r="AG17" s="644">
        <v>4290.3987408752446</v>
      </c>
      <c r="AH17" s="644">
        <v>3046.9659045884209</v>
      </c>
      <c r="AI17" s="644">
        <v>3989.0581568445737</v>
      </c>
      <c r="AJ17" s="644">
        <v>5496.2736594712087</v>
      </c>
      <c r="AK17" s="644">
        <v>4063.6599478864055</v>
      </c>
      <c r="AL17" s="644">
        <v>5819.9188789518057</v>
      </c>
      <c r="AM17" s="644">
        <v>3675.6639238526177</v>
      </c>
      <c r="AN17" s="644">
        <v>4367.1099568959326</v>
      </c>
      <c r="AO17" s="643">
        <v>5725.4992961799608</v>
      </c>
      <c r="AP17" s="643">
        <v>2432.9176596768298</v>
      </c>
      <c r="AQ17" s="643">
        <v>5874.002809972937</v>
      </c>
      <c r="AR17" s="643">
        <v>3988.0505386631157</v>
      </c>
      <c r="AS17" s="643">
        <v>5922.118210909226</v>
      </c>
      <c r="AT17" s="643">
        <v>4587.9643591976837</v>
      </c>
    </row>
    <row r="18" spans="1:46" x14ac:dyDescent="0.25">
      <c r="A18" s="265" t="s">
        <v>336</v>
      </c>
      <c r="B18" s="265"/>
      <c r="C18" s="265"/>
      <c r="D18" s="264"/>
      <c r="E18" s="264"/>
      <c r="F18" s="264"/>
      <c r="G18" s="270" t="s">
        <v>338</v>
      </c>
      <c r="H18" s="270"/>
      <c r="I18" s="292" t="s">
        <v>958</v>
      </c>
      <c r="J18" s="640"/>
      <c r="K18" s="640"/>
      <c r="L18" s="640"/>
      <c r="M18" s="640"/>
      <c r="N18" s="640"/>
      <c r="O18" s="721"/>
      <c r="P18" s="721"/>
      <c r="Q18" s="721"/>
      <c r="R18" s="721"/>
      <c r="S18" s="721"/>
      <c r="T18" s="721"/>
      <c r="U18" s="721"/>
      <c r="V18" s="721"/>
      <c r="W18" s="721"/>
      <c r="X18" s="721"/>
      <c r="Y18" s="721"/>
      <c r="Z18" s="721"/>
      <c r="AA18" s="721"/>
      <c r="AB18" s="721"/>
      <c r="AC18" s="721"/>
      <c r="AD18" s="721"/>
      <c r="AE18" s="721"/>
      <c r="AF18" s="721"/>
      <c r="AG18" s="721"/>
      <c r="AH18" s="721"/>
      <c r="AI18" s="721"/>
      <c r="AJ18" s="721"/>
      <c r="AK18" s="721"/>
      <c r="AL18" s="721"/>
      <c r="AM18" s="721"/>
      <c r="AN18" s="721"/>
      <c r="AO18" s="640"/>
      <c r="AP18" s="640"/>
      <c r="AQ18" s="640"/>
      <c r="AR18" s="640"/>
      <c r="AS18" s="640"/>
      <c r="AT18" s="640"/>
    </row>
    <row r="19" spans="1:46" x14ac:dyDescent="0.25">
      <c r="A19" s="265" t="s">
        <v>337</v>
      </c>
      <c r="B19" s="265"/>
      <c r="C19" s="265"/>
      <c r="D19" s="264"/>
      <c r="E19" s="264"/>
      <c r="F19" s="264"/>
      <c r="G19" s="270" t="s">
        <v>339</v>
      </c>
      <c r="H19" s="270"/>
      <c r="I19" s="292" t="s">
        <v>959</v>
      </c>
      <c r="J19" s="640"/>
      <c r="K19" s="640"/>
      <c r="L19" s="640"/>
      <c r="M19" s="640"/>
      <c r="N19" s="640"/>
      <c r="O19" s="721"/>
      <c r="P19" s="721"/>
      <c r="Q19" s="721"/>
      <c r="R19" s="721"/>
      <c r="S19" s="721"/>
      <c r="T19" s="721"/>
      <c r="U19" s="721"/>
      <c r="V19" s="721"/>
      <c r="W19" s="721"/>
      <c r="X19" s="721"/>
      <c r="Y19" s="721"/>
      <c r="Z19" s="721"/>
      <c r="AA19" s="721"/>
      <c r="AB19" s="721"/>
      <c r="AC19" s="721"/>
      <c r="AD19" s="721"/>
      <c r="AE19" s="721"/>
      <c r="AF19" s="721"/>
      <c r="AG19" s="721"/>
      <c r="AH19" s="721"/>
      <c r="AI19" s="721"/>
      <c r="AJ19" s="721"/>
      <c r="AK19" s="721"/>
      <c r="AL19" s="721"/>
      <c r="AM19" s="721"/>
      <c r="AN19" s="721"/>
      <c r="AO19" s="640"/>
      <c r="AP19" s="640"/>
      <c r="AQ19" s="640"/>
      <c r="AR19" s="640"/>
      <c r="AS19" s="640"/>
      <c r="AT19" s="640"/>
    </row>
    <row r="20" spans="1:46" x14ac:dyDescent="0.25">
      <c r="A20" s="265" t="s">
        <v>326</v>
      </c>
      <c r="B20" s="265"/>
      <c r="C20" s="265"/>
      <c r="D20" s="264"/>
      <c r="E20" s="264"/>
      <c r="F20" s="264"/>
      <c r="G20" s="264" t="s">
        <v>481</v>
      </c>
      <c r="H20" s="264"/>
      <c r="I20" s="293" t="s">
        <v>960</v>
      </c>
      <c r="J20" s="643"/>
      <c r="K20" s="643"/>
      <c r="L20" s="643"/>
      <c r="M20" s="643"/>
      <c r="N20" s="643"/>
      <c r="O20" s="644">
        <v>250.64975022052531</v>
      </c>
      <c r="P20" s="644">
        <v>29.908240317901573</v>
      </c>
      <c r="Q20" s="644">
        <v>232.09211502352574</v>
      </c>
      <c r="R20" s="644">
        <v>30.700806632596798</v>
      </c>
      <c r="S20" s="644">
        <v>216.02540699032707</v>
      </c>
      <c r="T20" s="644">
        <v>134.90608247960444</v>
      </c>
      <c r="U20" s="644">
        <v>383.96923771339658</v>
      </c>
      <c r="V20" s="644">
        <v>476.62090798227013</v>
      </c>
      <c r="W20" s="644">
        <v>645.11063728985403</v>
      </c>
      <c r="X20" s="644">
        <v>234.70036234307142</v>
      </c>
      <c r="Y20" s="644">
        <v>814.23071296361252</v>
      </c>
      <c r="Z20" s="644">
        <v>325.85939019903543</v>
      </c>
      <c r="AA20" s="644">
        <v>690.34457131456497</v>
      </c>
      <c r="AB20" s="644">
        <v>696.55711192143929</v>
      </c>
      <c r="AC20" s="644">
        <v>673.39776579720092</v>
      </c>
      <c r="AD20" s="644">
        <v>289.5554298729582</v>
      </c>
      <c r="AE20" s="644">
        <v>986.75784675956265</v>
      </c>
      <c r="AF20" s="644">
        <v>966.93534193216124</v>
      </c>
      <c r="AG20" s="644">
        <v>922.09058381908108</v>
      </c>
      <c r="AH20" s="644">
        <v>929.77123033779378</v>
      </c>
      <c r="AI20" s="644">
        <v>972.49384794200603</v>
      </c>
      <c r="AJ20" s="644">
        <v>1017.3216344222616</v>
      </c>
      <c r="AK20" s="644">
        <v>876.56910039109232</v>
      </c>
      <c r="AL20" s="644">
        <v>1086.8680117321423</v>
      </c>
      <c r="AM20" s="644">
        <v>1127.2011903062751</v>
      </c>
      <c r="AN20" s="644">
        <v>934.05480803808348</v>
      </c>
      <c r="AO20" s="643">
        <v>1142.3354676649869</v>
      </c>
      <c r="AP20" s="643">
        <v>1108.3571000363045</v>
      </c>
      <c r="AQ20" s="643">
        <v>2084.6678958065086</v>
      </c>
      <c r="AR20" s="643">
        <v>1285.66495371258</v>
      </c>
      <c r="AS20" s="643">
        <v>1860.8120876012567</v>
      </c>
      <c r="AT20" s="643">
        <v>1790.4988174444816</v>
      </c>
    </row>
    <row r="21" spans="1:46" x14ac:dyDescent="0.25">
      <c r="A21" s="265" t="s">
        <v>319</v>
      </c>
      <c r="B21" s="265"/>
      <c r="C21" s="265"/>
      <c r="D21" s="264"/>
      <c r="E21" s="264"/>
      <c r="F21" s="264" t="s">
        <v>173</v>
      </c>
      <c r="G21" s="120"/>
      <c r="H21" s="120"/>
      <c r="I21" s="294" t="s">
        <v>961</v>
      </c>
      <c r="J21" s="643"/>
      <c r="K21" s="643"/>
      <c r="L21" s="643"/>
      <c r="M21" s="643"/>
      <c r="N21" s="643"/>
      <c r="O21" s="644">
        <v>163453.54151851317</v>
      </c>
      <c r="P21" s="644">
        <v>162655.6790600665</v>
      </c>
      <c r="Q21" s="644">
        <v>114072.97809193018</v>
      </c>
      <c r="R21" s="644">
        <v>165518.24168468153</v>
      </c>
      <c r="S21" s="644">
        <v>132139.87298240856</v>
      </c>
      <c r="T21" s="644">
        <v>95851.865120979783</v>
      </c>
      <c r="U21" s="644">
        <v>177749.49584420398</v>
      </c>
      <c r="V21" s="644">
        <v>147771.75206866261</v>
      </c>
      <c r="W21" s="644">
        <v>180483.05638750733</v>
      </c>
      <c r="X21" s="644">
        <v>130473.50525655986</v>
      </c>
      <c r="Y21" s="644">
        <v>181648.61928927831</v>
      </c>
      <c r="Z21" s="644">
        <v>111373.39044533765</v>
      </c>
      <c r="AA21" s="644">
        <v>140210.48008580171</v>
      </c>
      <c r="AB21" s="644">
        <v>145887.05685750762</v>
      </c>
      <c r="AC21" s="644">
        <v>174725.80281326085</v>
      </c>
      <c r="AD21" s="644">
        <v>91323.625186694888</v>
      </c>
      <c r="AE21" s="644">
        <v>137951.20830561212</v>
      </c>
      <c r="AF21" s="644">
        <v>193694.86571755155</v>
      </c>
      <c r="AG21" s="644">
        <v>185410.34609444829</v>
      </c>
      <c r="AH21" s="644">
        <v>123557.5537310762</v>
      </c>
      <c r="AI21" s="644">
        <v>136036.87605972405</v>
      </c>
      <c r="AJ21" s="644">
        <v>137125.71692134137</v>
      </c>
      <c r="AK21" s="644">
        <v>104140.31458589503</v>
      </c>
      <c r="AL21" s="644">
        <v>162793.10373533049</v>
      </c>
      <c r="AM21" s="644">
        <v>118385.67537723386</v>
      </c>
      <c r="AN21" s="644">
        <v>114075.60188915386</v>
      </c>
      <c r="AO21" s="643">
        <v>149133.20520735296</v>
      </c>
      <c r="AP21" s="643">
        <v>101715.43736176348</v>
      </c>
      <c r="AQ21" s="643">
        <v>148328.19775933845</v>
      </c>
      <c r="AR21" s="643">
        <v>124179.22865602793</v>
      </c>
      <c r="AS21" s="643">
        <v>176019.50324891566</v>
      </c>
      <c r="AT21" s="643">
        <v>144519.82592095627</v>
      </c>
    </row>
    <row r="22" spans="1:46" x14ac:dyDescent="0.25">
      <c r="A22" s="265" t="s">
        <v>332</v>
      </c>
      <c r="B22" s="265"/>
      <c r="C22" s="265"/>
      <c r="D22" s="264"/>
      <c r="E22" s="264"/>
      <c r="F22" s="264"/>
      <c r="G22" s="270" t="s">
        <v>334</v>
      </c>
      <c r="H22" s="270"/>
      <c r="I22" s="292" t="s">
        <v>962</v>
      </c>
      <c r="J22" s="640"/>
      <c r="K22" s="640"/>
      <c r="L22" s="640"/>
      <c r="M22" s="640"/>
      <c r="N22" s="640"/>
      <c r="O22" s="721"/>
      <c r="P22" s="721"/>
      <c r="Q22" s="721"/>
      <c r="R22" s="721"/>
      <c r="S22" s="721"/>
      <c r="T22" s="721"/>
      <c r="U22" s="721"/>
      <c r="V22" s="721"/>
      <c r="W22" s="721"/>
      <c r="X22" s="721"/>
      <c r="Y22" s="721"/>
      <c r="Z22" s="721"/>
      <c r="AA22" s="721"/>
      <c r="AB22" s="721"/>
      <c r="AC22" s="721"/>
      <c r="AD22" s="721"/>
      <c r="AE22" s="721"/>
      <c r="AF22" s="721"/>
      <c r="AG22" s="721"/>
      <c r="AH22" s="721"/>
      <c r="AI22" s="721"/>
      <c r="AJ22" s="721"/>
      <c r="AK22" s="721"/>
      <c r="AL22" s="721"/>
      <c r="AM22" s="721"/>
      <c r="AN22" s="721"/>
      <c r="AO22" s="640"/>
      <c r="AP22" s="640"/>
      <c r="AQ22" s="640"/>
      <c r="AR22" s="640"/>
      <c r="AS22" s="640"/>
      <c r="AT22" s="640"/>
    </row>
    <row r="23" spans="1:46" x14ac:dyDescent="0.25">
      <c r="A23" s="265" t="s">
        <v>333</v>
      </c>
      <c r="B23" s="265"/>
      <c r="C23" s="265"/>
      <c r="D23" s="264"/>
      <c r="E23" s="264"/>
      <c r="F23" s="264"/>
      <c r="G23" s="270" t="s">
        <v>335</v>
      </c>
      <c r="H23" s="270"/>
      <c r="I23" s="292" t="s">
        <v>963</v>
      </c>
      <c r="J23" s="640"/>
      <c r="K23" s="640"/>
      <c r="L23" s="640"/>
      <c r="M23" s="640"/>
      <c r="N23" s="640"/>
      <c r="O23" s="721"/>
      <c r="P23" s="721"/>
      <c r="Q23" s="721"/>
      <c r="R23" s="721"/>
      <c r="S23" s="721"/>
      <c r="T23" s="721"/>
      <c r="U23" s="721"/>
      <c r="V23" s="721"/>
      <c r="W23" s="721"/>
      <c r="X23" s="721"/>
      <c r="Y23" s="721"/>
      <c r="Z23" s="721"/>
      <c r="AA23" s="721"/>
      <c r="AB23" s="721"/>
      <c r="AC23" s="721"/>
      <c r="AD23" s="721"/>
      <c r="AE23" s="721"/>
      <c r="AF23" s="721"/>
      <c r="AG23" s="721"/>
      <c r="AH23" s="721"/>
      <c r="AI23" s="721"/>
      <c r="AJ23" s="721"/>
      <c r="AK23" s="721"/>
      <c r="AL23" s="721"/>
      <c r="AM23" s="721"/>
      <c r="AN23" s="721"/>
      <c r="AO23" s="640"/>
      <c r="AP23" s="640"/>
      <c r="AQ23" s="640"/>
      <c r="AR23" s="640"/>
      <c r="AS23" s="640"/>
      <c r="AT23" s="640"/>
    </row>
    <row r="24" spans="1:46" x14ac:dyDescent="0.25">
      <c r="A24" s="265" t="s">
        <v>321</v>
      </c>
      <c r="B24" s="265"/>
      <c r="C24" s="265"/>
      <c r="D24" s="264"/>
      <c r="E24" s="264"/>
      <c r="F24" s="264" t="s">
        <v>482</v>
      </c>
      <c r="G24" s="120"/>
      <c r="H24" s="120"/>
      <c r="I24" s="294" t="s">
        <v>964</v>
      </c>
      <c r="J24" s="645"/>
      <c r="K24" s="645"/>
      <c r="L24" s="645"/>
      <c r="M24" s="645"/>
      <c r="N24" s="645"/>
      <c r="O24" s="722"/>
      <c r="P24" s="722"/>
      <c r="Q24" s="722"/>
      <c r="R24" s="722"/>
      <c r="S24" s="722"/>
      <c r="T24" s="722"/>
      <c r="U24" s="722"/>
      <c r="V24" s="722"/>
      <c r="W24" s="722"/>
      <c r="X24" s="722"/>
      <c r="Y24" s="722"/>
      <c r="Z24" s="722"/>
      <c r="AA24" s="722"/>
      <c r="AB24" s="722"/>
      <c r="AC24" s="722"/>
      <c r="AD24" s="722"/>
      <c r="AE24" s="722"/>
      <c r="AF24" s="722"/>
      <c r="AG24" s="722"/>
      <c r="AH24" s="722"/>
      <c r="AI24" s="722"/>
      <c r="AJ24" s="722"/>
      <c r="AK24" s="722"/>
      <c r="AL24" s="722"/>
      <c r="AM24" s="722"/>
      <c r="AN24" s="722"/>
      <c r="AO24" s="645"/>
      <c r="AP24" s="645"/>
      <c r="AQ24" s="645"/>
      <c r="AR24" s="645"/>
      <c r="AS24" s="645"/>
      <c r="AT24" s="645"/>
    </row>
    <row r="25" spans="1:46" x14ac:dyDescent="0.25">
      <c r="A25" s="265" t="s">
        <v>331</v>
      </c>
      <c r="B25" s="265"/>
      <c r="C25" s="265"/>
      <c r="D25" s="264"/>
      <c r="E25" s="264"/>
      <c r="F25" s="264"/>
      <c r="G25" s="270" t="s">
        <v>174</v>
      </c>
      <c r="H25" s="270"/>
      <c r="I25" s="292" t="s">
        <v>964</v>
      </c>
      <c r="J25" s="643"/>
      <c r="K25" s="643"/>
      <c r="L25" s="643"/>
      <c r="M25" s="643"/>
      <c r="N25" s="643"/>
      <c r="O25" s="644">
        <v>8555.9746239408742</v>
      </c>
      <c r="P25" s="644">
        <v>7197.2202339581136</v>
      </c>
      <c r="Q25" s="644">
        <v>6043.2132850867174</v>
      </c>
      <c r="R25" s="644">
        <v>7390.3766469255179</v>
      </c>
      <c r="S25" s="644">
        <v>7462.2198974299772</v>
      </c>
      <c r="T25" s="644">
        <v>4505.1798048852424</v>
      </c>
      <c r="U25" s="644">
        <v>10807.024658836757</v>
      </c>
      <c r="V25" s="644">
        <v>9298.6369788468073</v>
      </c>
      <c r="W25" s="644">
        <v>11821.422948163763</v>
      </c>
      <c r="X25" s="644">
        <v>9449.1089760605082</v>
      </c>
      <c r="Y25" s="644">
        <v>14951.804479011424</v>
      </c>
      <c r="Z25" s="644">
        <v>11127.488488941995</v>
      </c>
      <c r="AA25" s="644">
        <v>14211.348338802565</v>
      </c>
      <c r="AB25" s="644">
        <v>14256.638337564476</v>
      </c>
      <c r="AC25" s="644">
        <v>16351.41356975592</v>
      </c>
      <c r="AD25" s="644">
        <v>9724.2621061350037</v>
      </c>
      <c r="AE25" s="644">
        <v>15359.401603886959</v>
      </c>
      <c r="AF25" s="644">
        <v>20364.707082816083</v>
      </c>
      <c r="AG25" s="644">
        <v>18806.866823396602</v>
      </c>
      <c r="AH25" s="644">
        <v>15229.580813028339</v>
      </c>
      <c r="AI25" s="644">
        <v>16350.906158430043</v>
      </c>
      <c r="AJ25" s="644">
        <v>17681.85382652995</v>
      </c>
      <c r="AK25" s="644">
        <v>11513.814016553988</v>
      </c>
      <c r="AL25" s="644">
        <v>15080.847485259053</v>
      </c>
      <c r="AM25" s="644">
        <v>10958.001642961415</v>
      </c>
      <c r="AN25" s="644">
        <v>13068.268645909748</v>
      </c>
      <c r="AO25" s="643">
        <v>17748.388558340695</v>
      </c>
      <c r="AP25" s="643">
        <v>14420.979226422196</v>
      </c>
      <c r="AQ25" s="643">
        <v>23043.585312650514</v>
      </c>
      <c r="AR25" s="643">
        <v>13245.323315172192</v>
      </c>
      <c r="AS25" s="643">
        <v>20491.428167548165</v>
      </c>
      <c r="AT25" s="643">
        <v>18008.444659372442</v>
      </c>
    </row>
    <row r="26" spans="1:46" x14ac:dyDescent="0.25">
      <c r="A26" s="265" t="s">
        <v>324</v>
      </c>
      <c r="B26" s="265"/>
      <c r="C26" s="265"/>
      <c r="D26" s="264"/>
      <c r="E26" s="264"/>
      <c r="F26" s="264"/>
      <c r="G26" s="264" t="s">
        <v>533</v>
      </c>
      <c r="H26" s="264"/>
      <c r="I26" s="293" t="s">
        <v>965</v>
      </c>
      <c r="J26" s="640"/>
      <c r="K26" s="640"/>
      <c r="L26" s="640"/>
      <c r="M26" s="640"/>
      <c r="N26" s="640"/>
      <c r="O26" s="721"/>
      <c r="P26" s="721"/>
      <c r="Q26" s="721"/>
      <c r="R26" s="721"/>
      <c r="S26" s="721"/>
      <c r="T26" s="721"/>
      <c r="U26" s="721"/>
      <c r="V26" s="721"/>
      <c r="W26" s="721"/>
      <c r="X26" s="721"/>
      <c r="Y26" s="721"/>
      <c r="Z26" s="721"/>
      <c r="AA26" s="721"/>
      <c r="AB26" s="721"/>
      <c r="AC26" s="721"/>
      <c r="AD26" s="721"/>
      <c r="AE26" s="721"/>
      <c r="AF26" s="721"/>
      <c r="AG26" s="721"/>
      <c r="AH26" s="721"/>
      <c r="AI26" s="721"/>
      <c r="AJ26" s="721"/>
      <c r="AK26" s="721"/>
      <c r="AL26" s="721"/>
      <c r="AM26" s="721"/>
      <c r="AN26" s="721"/>
      <c r="AO26" s="640"/>
      <c r="AP26" s="640"/>
      <c r="AQ26" s="640"/>
      <c r="AR26" s="640"/>
      <c r="AS26" s="640"/>
      <c r="AT26" s="640"/>
    </row>
    <row r="27" spans="1:46" x14ac:dyDescent="0.25">
      <c r="A27" s="265" t="s">
        <v>320</v>
      </c>
      <c r="B27" s="265"/>
      <c r="C27" s="265"/>
      <c r="D27" s="264"/>
      <c r="E27" s="264"/>
      <c r="F27" s="264" t="s">
        <v>483</v>
      </c>
      <c r="G27" s="120"/>
      <c r="H27" s="120"/>
      <c r="I27" s="294" t="s">
        <v>966</v>
      </c>
      <c r="J27" s="643"/>
      <c r="K27" s="643"/>
      <c r="L27" s="643"/>
      <c r="M27" s="643"/>
      <c r="N27" s="643"/>
      <c r="O27" s="644">
        <v>61831.774296076808</v>
      </c>
      <c r="P27" s="644">
        <v>64834.451994105046</v>
      </c>
      <c r="Q27" s="644">
        <v>51810.988945803168</v>
      </c>
      <c r="R27" s="644">
        <v>31999.044299886595</v>
      </c>
      <c r="S27" s="644">
        <v>45297.007449687997</v>
      </c>
      <c r="T27" s="644">
        <v>47327.935490181175</v>
      </c>
      <c r="U27" s="644">
        <v>63740.760925791161</v>
      </c>
      <c r="V27" s="644">
        <v>74993.307334133307</v>
      </c>
      <c r="W27" s="644">
        <v>71698.508880815716</v>
      </c>
      <c r="X27" s="644">
        <v>61672.778924000333</v>
      </c>
      <c r="Y27" s="644">
        <v>67772.151066437276</v>
      </c>
      <c r="Z27" s="644">
        <v>82537.181665287746</v>
      </c>
      <c r="AA27" s="644">
        <v>73348.374633311061</v>
      </c>
      <c r="AB27" s="644">
        <v>75332.776088935585</v>
      </c>
      <c r="AC27" s="644">
        <v>77149.97855258752</v>
      </c>
      <c r="AD27" s="644">
        <v>66669.479860263004</v>
      </c>
      <c r="AE27" s="644">
        <v>54541.965178807237</v>
      </c>
      <c r="AF27" s="644">
        <v>58418.760147441193</v>
      </c>
      <c r="AG27" s="644">
        <v>60061.868751647809</v>
      </c>
      <c r="AH27" s="644">
        <v>56566.132491372671</v>
      </c>
      <c r="AI27" s="644">
        <v>51544.026097488895</v>
      </c>
      <c r="AJ27" s="644">
        <v>63111.959952956844</v>
      </c>
      <c r="AK27" s="644">
        <v>65579.983717724783</v>
      </c>
      <c r="AL27" s="644">
        <v>74558.671632453174</v>
      </c>
      <c r="AM27" s="644">
        <v>72116.63215055356</v>
      </c>
      <c r="AN27" s="644">
        <v>68933.646073146374</v>
      </c>
      <c r="AO27" s="643">
        <v>61374.42448886286</v>
      </c>
      <c r="AP27" s="643">
        <v>57003.737675547141</v>
      </c>
      <c r="AQ27" s="643">
        <v>56497.774837824101</v>
      </c>
      <c r="AR27" s="643">
        <v>62642.140403914142</v>
      </c>
      <c r="AS27" s="643">
        <v>61217.920022125189</v>
      </c>
      <c r="AT27" s="643">
        <v>65473.389873809247</v>
      </c>
    </row>
    <row r="28" spans="1:46" x14ac:dyDescent="0.25">
      <c r="A28" s="265" t="s">
        <v>323</v>
      </c>
      <c r="B28" s="265"/>
      <c r="C28" s="265"/>
      <c r="D28" s="264"/>
      <c r="E28" s="264"/>
      <c r="F28" s="264" t="s">
        <v>176</v>
      </c>
      <c r="G28" s="120"/>
      <c r="H28" s="120"/>
      <c r="I28" s="294" t="s">
        <v>967</v>
      </c>
      <c r="J28" s="643"/>
      <c r="K28" s="643"/>
      <c r="L28" s="643"/>
      <c r="M28" s="643"/>
      <c r="N28" s="643"/>
      <c r="O28" s="644">
        <v>1526.6739807504166</v>
      </c>
      <c r="P28" s="644">
        <v>1775.6746000319768</v>
      </c>
      <c r="Q28" s="644">
        <v>831.38118936585488</v>
      </c>
      <c r="R28" s="644">
        <v>399.88151124998501</v>
      </c>
      <c r="S28" s="644">
        <v>1437.4030437263959</v>
      </c>
      <c r="T28" s="644">
        <v>492.63809025751681</v>
      </c>
      <c r="U28" s="644">
        <v>787.15148914429835</v>
      </c>
      <c r="V28" s="644">
        <v>864.10181111175541</v>
      </c>
      <c r="W28" s="644">
        <v>1035.6560066873892</v>
      </c>
      <c r="X28" s="644">
        <v>621.36584173916049</v>
      </c>
      <c r="Y28" s="644">
        <v>756.8055891355358</v>
      </c>
      <c r="Z28" s="644">
        <v>642.11095054506961</v>
      </c>
      <c r="AA28" s="644">
        <v>544.89072051283654</v>
      </c>
      <c r="AB28" s="644">
        <v>423.93223950773398</v>
      </c>
      <c r="AC28" s="644">
        <v>504.86924003947593</v>
      </c>
      <c r="AD28" s="644">
        <v>438.98991079359485</v>
      </c>
      <c r="AE28" s="644">
        <v>394.80722258066049</v>
      </c>
      <c r="AF28" s="644">
        <v>520.63517387039121</v>
      </c>
      <c r="AG28" s="644">
        <v>447.78504089800799</v>
      </c>
      <c r="AH28" s="644">
        <v>602.89805286018043</v>
      </c>
      <c r="AI28" s="644">
        <v>658.08937505607673</v>
      </c>
      <c r="AJ28" s="644">
        <v>698.74037928166388</v>
      </c>
      <c r="AK28" s="644">
        <v>564.32024233023481</v>
      </c>
      <c r="AL28" s="644">
        <v>785.00990182953024</v>
      </c>
      <c r="AM28" s="644">
        <v>773.16451058293819</v>
      </c>
      <c r="AN28" s="644">
        <v>861.27317580600948</v>
      </c>
      <c r="AO28" s="643">
        <v>663.16732625769703</v>
      </c>
      <c r="AP28" s="643">
        <v>559.98486797579983</v>
      </c>
      <c r="AQ28" s="643">
        <v>0</v>
      </c>
      <c r="AR28" s="643">
        <v>485.08922784377791</v>
      </c>
      <c r="AS28" s="643">
        <v>603.98382672625212</v>
      </c>
      <c r="AT28" s="643">
        <v>315.14704322111743</v>
      </c>
    </row>
    <row r="29" spans="1:46" x14ac:dyDescent="0.25">
      <c r="A29" s="265" t="s">
        <v>325</v>
      </c>
      <c r="B29" s="265"/>
      <c r="C29" s="265"/>
      <c r="D29" s="264"/>
      <c r="E29" s="264"/>
      <c r="F29" s="264" t="s">
        <v>177</v>
      </c>
      <c r="G29" s="120"/>
      <c r="H29" s="120"/>
      <c r="I29" s="294" t="s">
        <v>177</v>
      </c>
      <c r="J29" s="643"/>
      <c r="K29" s="643"/>
      <c r="L29" s="643"/>
      <c r="M29" s="643"/>
      <c r="N29" s="643"/>
      <c r="O29" s="644">
        <v>1612.69166471175</v>
      </c>
      <c r="P29" s="644">
        <v>2300.3901815947133</v>
      </c>
      <c r="Q29" s="644">
        <v>1914.6141647693314</v>
      </c>
      <c r="R29" s="644">
        <v>803.35969275657374</v>
      </c>
      <c r="S29" s="644">
        <v>820.83862612145333</v>
      </c>
      <c r="T29" s="644">
        <v>422.02897358784628</v>
      </c>
      <c r="U29" s="644">
        <v>1270.5448186264223</v>
      </c>
      <c r="V29" s="644">
        <v>960.99122294409187</v>
      </c>
      <c r="W29" s="644">
        <v>754.31120242027737</v>
      </c>
      <c r="X29" s="644">
        <v>526.61814866556654</v>
      </c>
      <c r="Y29" s="644">
        <v>1436.7774002090168</v>
      </c>
      <c r="Z29" s="644">
        <v>1350.6942008461883</v>
      </c>
      <c r="AA29" s="644">
        <v>1460.3407841059127</v>
      </c>
      <c r="AB29" s="644">
        <v>1444.1303457722597</v>
      </c>
      <c r="AC29" s="644">
        <v>1531.2770418420118</v>
      </c>
      <c r="AD29" s="644">
        <v>880.41532505332566</v>
      </c>
      <c r="AE29" s="644">
        <v>1733.3474629807226</v>
      </c>
      <c r="AF29" s="644">
        <v>1999.6635780504789</v>
      </c>
      <c r="AG29" s="644">
        <v>2070.317020710796</v>
      </c>
      <c r="AH29" s="644">
        <v>2120.9852295280207</v>
      </c>
      <c r="AI29" s="644">
        <v>2214.5580035077955</v>
      </c>
      <c r="AJ29" s="644">
        <v>3149.6034957008405</v>
      </c>
      <c r="AK29" s="644">
        <v>3487.9639467949278</v>
      </c>
      <c r="AL29" s="644">
        <v>5985.6455588506169</v>
      </c>
      <c r="AM29" s="644">
        <v>6910.9296556816525</v>
      </c>
      <c r="AN29" s="644">
        <v>6953.8713435048239</v>
      </c>
      <c r="AO29" s="643">
        <v>8323.756708967845</v>
      </c>
      <c r="AP29" s="643">
        <v>5684.2837631239508</v>
      </c>
      <c r="AQ29" s="643">
        <v>9805.1351808736836</v>
      </c>
      <c r="AR29" s="643">
        <v>8783.6674567741593</v>
      </c>
      <c r="AS29" s="643">
        <v>11501.715558819069</v>
      </c>
      <c r="AT29" s="643">
        <v>11532.855413108995</v>
      </c>
    </row>
    <row r="30" spans="1:46" x14ac:dyDescent="0.25">
      <c r="A30" s="265" t="s">
        <v>329</v>
      </c>
      <c r="B30" s="265"/>
      <c r="C30" s="265"/>
      <c r="D30" s="264"/>
      <c r="E30" s="264"/>
      <c r="F30" s="264"/>
      <c r="G30" s="270" t="s">
        <v>330</v>
      </c>
      <c r="H30" s="270"/>
      <c r="I30" s="292" t="s">
        <v>968</v>
      </c>
      <c r="J30" s="640"/>
      <c r="K30" s="640"/>
      <c r="L30" s="640"/>
      <c r="M30" s="640"/>
      <c r="N30" s="640"/>
      <c r="O30" s="721"/>
      <c r="P30" s="721"/>
      <c r="Q30" s="721"/>
      <c r="R30" s="721"/>
      <c r="S30" s="721"/>
      <c r="T30" s="721"/>
      <c r="U30" s="721"/>
      <c r="V30" s="721"/>
      <c r="W30" s="721"/>
      <c r="X30" s="721"/>
      <c r="Y30" s="721"/>
      <c r="Z30" s="721"/>
      <c r="AA30" s="721"/>
      <c r="AB30" s="721"/>
      <c r="AC30" s="721"/>
      <c r="AD30" s="721"/>
      <c r="AE30" s="721"/>
      <c r="AF30" s="721"/>
      <c r="AG30" s="721"/>
      <c r="AH30" s="721"/>
      <c r="AI30" s="721"/>
      <c r="AJ30" s="721"/>
      <c r="AK30" s="721"/>
      <c r="AL30" s="721"/>
      <c r="AM30" s="721"/>
      <c r="AN30" s="721"/>
      <c r="AO30" s="640"/>
      <c r="AP30" s="640"/>
      <c r="AQ30" s="640"/>
      <c r="AR30" s="640"/>
      <c r="AS30" s="640"/>
      <c r="AT30" s="640"/>
    </row>
    <row r="31" spans="1:46" x14ac:dyDescent="0.25">
      <c r="A31" s="264" t="s">
        <v>397</v>
      </c>
      <c r="B31" s="264"/>
      <c r="C31" s="264"/>
      <c r="D31" s="264"/>
      <c r="E31" s="264"/>
      <c r="F31" s="271" t="s">
        <v>398</v>
      </c>
      <c r="G31" s="120"/>
      <c r="H31" s="120"/>
      <c r="I31" s="294" t="s">
        <v>969</v>
      </c>
      <c r="J31" s="646"/>
      <c r="K31" s="646"/>
      <c r="L31" s="646"/>
      <c r="M31" s="646"/>
      <c r="N31" s="646"/>
      <c r="O31" s="723">
        <v>221.86403976487708</v>
      </c>
      <c r="P31" s="723">
        <v>407.48065255526018</v>
      </c>
      <c r="Q31" s="723">
        <v>184.20405397322585</v>
      </c>
      <c r="R31" s="723">
        <v>319.1366530279065</v>
      </c>
      <c r="S31" s="723">
        <v>260.30450122403056</v>
      </c>
      <c r="T31" s="723">
        <v>256.21789137779092</v>
      </c>
      <c r="U31" s="723">
        <v>899.22108897193982</v>
      </c>
      <c r="V31" s="723">
        <v>537.5349163217644</v>
      </c>
      <c r="W31" s="723">
        <v>222.30590192388271</v>
      </c>
      <c r="X31" s="723">
        <v>432.69692709477175</v>
      </c>
      <c r="Y31" s="723">
        <v>707.68896553434763</v>
      </c>
      <c r="Z31" s="723">
        <v>790.68937624653051</v>
      </c>
      <c r="AA31" s="723">
        <v>727.17877611420158</v>
      </c>
      <c r="AB31" s="723">
        <v>725.077859591692</v>
      </c>
      <c r="AC31" s="723">
        <v>701.21644226294336</v>
      </c>
      <c r="AD31" s="723">
        <v>483.53565783887137</v>
      </c>
      <c r="AE31" s="723">
        <v>1031.7906638516299</v>
      </c>
      <c r="AF31" s="723">
        <v>913.71868827715355</v>
      </c>
      <c r="AG31" s="723">
        <v>837.02489143119863</v>
      </c>
      <c r="AH31" s="723">
        <v>676.52580489757202</v>
      </c>
      <c r="AI31" s="723">
        <v>578.75593866496934</v>
      </c>
      <c r="AJ31" s="723">
        <v>620.19810037436946</v>
      </c>
      <c r="AK31" s="723">
        <v>218.86730218102974</v>
      </c>
      <c r="AL31" s="723">
        <v>578.94983988687636</v>
      </c>
      <c r="AM31" s="723">
        <v>634.66193989257977</v>
      </c>
      <c r="AN31" s="723">
        <v>906.03410095148035</v>
      </c>
      <c r="AO31" s="646">
        <v>515.65746914484123</v>
      </c>
      <c r="AP31" s="646">
        <v>345.51747710010164</v>
      </c>
      <c r="AQ31" s="646">
        <v>668.18062700116127</v>
      </c>
      <c r="AR31" s="646">
        <v>712.11764251746638</v>
      </c>
      <c r="AS31" s="646">
        <v>447.17054462156466</v>
      </c>
      <c r="AT31" s="646">
        <v>267.05338381647289</v>
      </c>
    </row>
    <row r="32" spans="1:46" x14ac:dyDescent="0.25">
      <c r="A32" s="265" t="s">
        <v>318</v>
      </c>
      <c r="B32" s="265"/>
      <c r="C32" s="265"/>
      <c r="D32" s="264"/>
      <c r="E32" s="264" t="s">
        <v>172</v>
      </c>
      <c r="F32" s="120"/>
      <c r="G32" s="265"/>
      <c r="H32" s="265"/>
      <c r="I32" s="292" t="s">
        <v>970</v>
      </c>
      <c r="J32" s="643"/>
      <c r="K32" s="643"/>
      <c r="L32" s="643"/>
      <c r="M32" s="643"/>
      <c r="N32" s="643"/>
      <c r="O32" s="644">
        <v>8912.2905554224399</v>
      </c>
      <c r="P32" s="644">
        <v>9091.080603584056</v>
      </c>
      <c r="Q32" s="644">
        <v>8522.5364444243842</v>
      </c>
      <c r="R32" s="644">
        <v>4958.3116170889398</v>
      </c>
      <c r="S32" s="644">
        <v>6403.0053848126254</v>
      </c>
      <c r="T32" s="644">
        <v>5229.1033386661438</v>
      </c>
      <c r="U32" s="644">
        <v>11188.20347960962</v>
      </c>
      <c r="V32" s="644">
        <v>11731.777685773324</v>
      </c>
      <c r="W32" s="644">
        <v>12058.900297643428</v>
      </c>
      <c r="X32" s="644">
        <v>12371.267369302153</v>
      </c>
      <c r="Y32" s="644">
        <v>12608.518427044071</v>
      </c>
      <c r="Z32" s="644">
        <v>13395.959285412027</v>
      </c>
      <c r="AA32" s="644">
        <v>12466.970834281759</v>
      </c>
      <c r="AB32" s="644">
        <v>13081.612117691135</v>
      </c>
      <c r="AC32" s="644">
        <v>13521.799262197022</v>
      </c>
      <c r="AD32" s="644">
        <v>12884.808526225785</v>
      </c>
      <c r="AE32" s="644">
        <v>11115.398423912897</v>
      </c>
      <c r="AF32" s="644">
        <v>11165.368700545623</v>
      </c>
      <c r="AG32" s="644">
        <v>9743.7032016117992</v>
      </c>
      <c r="AH32" s="644">
        <v>13705.037436982942</v>
      </c>
      <c r="AI32" s="644">
        <v>13902.222668138382</v>
      </c>
      <c r="AJ32" s="644">
        <v>13967.922309858055</v>
      </c>
      <c r="AK32" s="644">
        <v>13436.76504030658</v>
      </c>
      <c r="AL32" s="644">
        <v>13136.394891252085</v>
      </c>
      <c r="AM32" s="644">
        <v>12739.981276296628</v>
      </c>
      <c r="AN32" s="644">
        <v>12675.280968016499</v>
      </c>
      <c r="AO32" s="643">
        <v>12582.730516783366</v>
      </c>
      <c r="AP32" s="643">
        <v>12577.273132507815</v>
      </c>
      <c r="AQ32" s="643">
        <v>12081.931801382998</v>
      </c>
      <c r="AR32" s="643">
        <v>11746.991404467159</v>
      </c>
      <c r="AS32" s="643">
        <v>11224.620920763788</v>
      </c>
      <c r="AT32" s="643">
        <v>9395.5305976667751</v>
      </c>
    </row>
    <row r="33" spans="1:46" x14ac:dyDescent="0.25">
      <c r="A33" s="264"/>
      <c r="B33" s="264"/>
      <c r="C33" s="264"/>
      <c r="D33" s="264"/>
      <c r="E33" s="264"/>
      <c r="F33" s="264"/>
      <c r="G33" s="264"/>
      <c r="H33" s="264"/>
      <c r="I33" s="293"/>
      <c r="J33" s="640"/>
      <c r="K33" s="640"/>
      <c r="L33" s="640"/>
      <c r="M33" s="640"/>
      <c r="N33" s="640"/>
      <c r="O33" s="721"/>
      <c r="P33" s="721"/>
      <c r="Q33" s="721"/>
      <c r="R33" s="721"/>
      <c r="S33" s="721"/>
      <c r="T33" s="721"/>
      <c r="U33" s="721"/>
      <c r="V33" s="721"/>
      <c r="W33" s="721"/>
      <c r="X33" s="721"/>
      <c r="Y33" s="721"/>
      <c r="Z33" s="721"/>
      <c r="AA33" s="721"/>
      <c r="AB33" s="721"/>
      <c r="AC33" s="721"/>
      <c r="AD33" s="721"/>
      <c r="AE33" s="721"/>
      <c r="AF33" s="721"/>
      <c r="AG33" s="721"/>
      <c r="AH33" s="721"/>
      <c r="AI33" s="721"/>
      <c r="AJ33" s="721"/>
      <c r="AK33" s="721"/>
      <c r="AL33" s="721"/>
      <c r="AM33" s="721"/>
      <c r="AN33" s="721"/>
      <c r="AO33" s="640"/>
      <c r="AP33" s="640"/>
      <c r="AQ33" s="640"/>
      <c r="AR33" s="640"/>
      <c r="AS33" s="640"/>
      <c r="AT33" s="640"/>
    </row>
    <row r="34" spans="1:46" x14ac:dyDescent="0.25">
      <c r="A34" s="267" t="s">
        <v>354</v>
      </c>
      <c r="B34" s="267"/>
      <c r="C34" s="267"/>
      <c r="D34" s="267" t="s">
        <v>484</v>
      </c>
      <c r="E34" s="267"/>
      <c r="F34" s="267"/>
      <c r="G34" s="266"/>
      <c r="H34" s="266"/>
      <c r="I34" s="292" t="s">
        <v>971</v>
      </c>
      <c r="J34" s="641">
        <f>SUM(J36:J46)</f>
        <v>0</v>
      </c>
      <c r="K34" s="641">
        <f t="shared" ref="K34:AP34" si="13">SUM(K36:K46)</f>
        <v>0</v>
      </c>
      <c r="L34" s="641">
        <f t="shared" si="13"/>
        <v>0</v>
      </c>
      <c r="M34" s="641">
        <f t="shared" si="13"/>
        <v>0</v>
      </c>
      <c r="N34" s="641">
        <f t="shared" si="13"/>
        <v>0</v>
      </c>
      <c r="O34" s="641">
        <f t="shared" si="13"/>
        <v>11501.080189035783</v>
      </c>
      <c r="P34" s="641">
        <f t="shared" si="13"/>
        <v>10425.960739255006</v>
      </c>
      <c r="Q34" s="641">
        <f t="shared" si="13"/>
        <v>7668.4372820065</v>
      </c>
      <c r="R34" s="641">
        <f t="shared" si="13"/>
        <v>7437.9258832008682</v>
      </c>
      <c r="S34" s="641">
        <f t="shared" si="13"/>
        <v>11909.015672144102</v>
      </c>
      <c r="T34" s="641">
        <f t="shared" si="13"/>
        <v>10023.348935059608</v>
      </c>
      <c r="U34" s="641">
        <f t="shared" si="13"/>
        <v>24204.194847408089</v>
      </c>
      <c r="V34" s="641">
        <f t="shared" si="13"/>
        <v>18185.191181943948</v>
      </c>
      <c r="W34" s="641">
        <f t="shared" si="13"/>
        <v>17033.21129101979</v>
      </c>
      <c r="X34" s="641">
        <f t="shared" si="13"/>
        <v>13207.239378292432</v>
      </c>
      <c r="Y34" s="641">
        <f t="shared" si="13"/>
        <v>16781.109528897792</v>
      </c>
      <c r="Z34" s="641">
        <f t="shared" si="13"/>
        <v>14364.687175146839</v>
      </c>
      <c r="AA34" s="641">
        <f t="shared" si="13"/>
        <v>20655.116778953074</v>
      </c>
      <c r="AB34" s="641">
        <f t="shared" si="13"/>
        <v>22546.125519123263</v>
      </c>
      <c r="AC34" s="641">
        <f t="shared" si="13"/>
        <v>24674.539306227492</v>
      </c>
      <c r="AD34" s="641">
        <f t="shared" si="13"/>
        <v>14068.455443009057</v>
      </c>
      <c r="AE34" s="641">
        <f t="shared" si="13"/>
        <v>14670.679242970544</v>
      </c>
      <c r="AF34" s="641">
        <f t="shared" si="13"/>
        <v>12690.842332612223</v>
      </c>
      <c r="AG34" s="641">
        <f t="shared" si="13"/>
        <v>10261.502864342872</v>
      </c>
      <c r="AH34" s="641">
        <f t="shared" si="13"/>
        <v>12779.936479308244</v>
      </c>
      <c r="AI34" s="641">
        <f t="shared" si="13"/>
        <v>21189.038723731148</v>
      </c>
      <c r="AJ34" s="641">
        <f t="shared" si="13"/>
        <v>22041.016120131786</v>
      </c>
      <c r="AK34" s="641">
        <f t="shared" si="13"/>
        <v>14896.502876775656</v>
      </c>
      <c r="AL34" s="641">
        <f t="shared" si="13"/>
        <v>19203.770003033682</v>
      </c>
      <c r="AM34" s="641">
        <f t="shared" si="13"/>
        <v>18564.422191106725</v>
      </c>
      <c r="AN34" s="641">
        <f t="shared" si="13"/>
        <v>21168.974218569958</v>
      </c>
      <c r="AO34" s="641">
        <f t="shared" si="13"/>
        <v>25045.832515788512</v>
      </c>
      <c r="AP34" s="641">
        <f t="shared" si="13"/>
        <v>20212.81370790644</v>
      </c>
      <c r="AQ34" s="641">
        <f t="shared" ref="AQ34:AS34" si="14">SUM(AQ36:AQ46)</f>
        <v>25586.572347086294</v>
      </c>
      <c r="AR34" s="641">
        <f t="shared" si="14"/>
        <v>16789.082509819898</v>
      </c>
      <c r="AS34" s="641">
        <f t="shared" si="14"/>
        <v>21147.422864651242</v>
      </c>
      <c r="AT34" s="641">
        <f t="shared" ref="AT34" si="15">SUM(AT36:AT46)</f>
        <v>17111.189899763303</v>
      </c>
    </row>
    <row r="35" spans="1:46" x14ac:dyDescent="0.25">
      <c r="A35" s="269" t="s">
        <v>356</v>
      </c>
      <c r="B35" s="269"/>
      <c r="C35" s="269"/>
      <c r="D35" s="269"/>
      <c r="E35" s="269"/>
      <c r="F35" s="269" t="s">
        <v>355</v>
      </c>
      <c r="G35" s="268"/>
      <c r="H35" s="268"/>
      <c r="I35" s="292" t="s">
        <v>972</v>
      </c>
      <c r="J35" s="647"/>
      <c r="K35" s="647"/>
      <c r="L35" s="647"/>
      <c r="M35" s="647"/>
      <c r="N35" s="647"/>
      <c r="O35" s="725"/>
      <c r="P35" s="725"/>
      <c r="Q35" s="725"/>
      <c r="R35" s="725"/>
      <c r="S35" s="725"/>
      <c r="T35" s="725"/>
      <c r="U35" s="725"/>
      <c r="V35" s="725"/>
      <c r="W35" s="725"/>
      <c r="X35" s="725"/>
      <c r="Y35" s="725"/>
      <c r="Z35" s="725"/>
      <c r="AA35" s="725"/>
      <c r="AB35" s="725"/>
      <c r="AC35" s="725"/>
      <c r="AD35" s="725"/>
      <c r="AE35" s="725"/>
      <c r="AF35" s="725"/>
      <c r="AG35" s="725"/>
      <c r="AH35" s="725"/>
      <c r="AI35" s="725"/>
      <c r="AJ35" s="725"/>
      <c r="AK35" s="725"/>
      <c r="AL35" s="725"/>
      <c r="AM35" s="725"/>
      <c r="AN35" s="725"/>
      <c r="AO35" s="647"/>
      <c r="AP35" s="647"/>
      <c r="AQ35" s="647"/>
      <c r="AR35" s="647"/>
      <c r="AS35" s="647"/>
      <c r="AT35" s="647"/>
    </row>
    <row r="36" spans="1:46" x14ac:dyDescent="0.25">
      <c r="A36" s="269" t="s">
        <v>357</v>
      </c>
      <c r="B36" s="269"/>
      <c r="C36" s="269"/>
      <c r="D36" s="269"/>
      <c r="E36" s="269"/>
      <c r="F36" s="269"/>
      <c r="G36" s="269" t="s">
        <v>358</v>
      </c>
      <c r="H36" s="269"/>
      <c r="I36" s="293" t="s">
        <v>973</v>
      </c>
      <c r="J36" s="648"/>
      <c r="K36" s="648"/>
      <c r="L36" s="648"/>
      <c r="M36" s="648"/>
      <c r="N36" s="648"/>
      <c r="O36" s="726">
        <v>452.53202046582322</v>
      </c>
      <c r="P36" s="726">
        <v>475.15603194920902</v>
      </c>
      <c r="Q36" s="726">
        <v>362.97995328274254</v>
      </c>
      <c r="R36" s="726">
        <v>499.7401799558088</v>
      </c>
      <c r="S36" s="726">
        <v>3147.3894232069324</v>
      </c>
      <c r="T36" s="726">
        <v>2687.8308394768442</v>
      </c>
      <c r="U36" s="726">
        <v>3701.6714540836701</v>
      </c>
      <c r="V36" s="726">
        <v>2626.9807674273356</v>
      </c>
      <c r="W36" s="726">
        <v>2647.6701179642291</v>
      </c>
      <c r="X36" s="726">
        <v>2049.8837348329157</v>
      </c>
      <c r="Y36" s="726">
        <v>2339.9059557862984</v>
      </c>
      <c r="Z36" s="726">
        <v>2282.0720689793525</v>
      </c>
      <c r="AA36" s="726">
        <v>4216.0667170888673</v>
      </c>
      <c r="AB36" s="726">
        <v>5989.7412481662914</v>
      </c>
      <c r="AC36" s="726">
        <v>8021.5776574530255</v>
      </c>
      <c r="AD36" s="726">
        <v>6130.6392394554532</v>
      </c>
      <c r="AE36" s="726">
        <v>7857.1314226901104</v>
      </c>
      <c r="AF36" s="726">
        <v>6745.3453154259296</v>
      </c>
      <c r="AG36" s="726">
        <v>5660.4161029990873</v>
      </c>
      <c r="AH36" s="726">
        <v>6834.9609833231598</v>
      </c>
      <c r="AI36" s="726">
        <v>10467.545728617539</v>
      </c>
      <c r="AJ36" s="726">
        <v>11024.82339046016</v>
      </c>
      <c r="AK36" s="726">
        <v>5744.7980685725752</v>
      </c>
      <c r="AL36" s="726">
        <v>7975.3477195264859</v>
      </c>
      <c r="AM36" s="726">
        <v>6223.0765167416357</v>
      </c>
      <c r="AN36" s="726">
        <v>8195.7900358937841</v>
      </c>
      <c r="AO36" s="648">
        <v>10823.916769967869</v>
      </c>
      <c r="AP36" s="648">
        <v>8113.7578981290317</v>
      </c>
      <c r="AQ36" s="648">
        <v>10281.415758339766</v>
      </c>
      <c r="AR36" s="648">
        <v>6943.6299827029379</v>
      </c>
      <c r="AS36" s="648">
        <v>8647.545074833728</v>
      </c>
      <c r="AT36" s="648">
        <v>6913.9043661372507</v>
      </c>
    </row>
    <row r="37" spans="1:46" x14ac:dyDescent="0.25">
      <c r="A37" s="269" t="s">
        <v>485</v>
      </c>
      <c r="B37" s="269"/>
      <c r="C37" s="269"/>
      <c r="D37" s="269"/>
      <c r="E37" s="269"/>
      <c r="F37" s="269"/>
      <c r="G37" s="269" t="s">
        <v>486</v>
      </c>
      <c r="H37" s="269"/>
      <c r="I37" s="293" t="s">
        <v>974</v>
      </c>
      <c r="J37" s="648"/>
      <c r="K37" s="648"/>
      <c r="L37" s="648"/>
      <c r="M37" s="648"/>
      <c r="N37" s="648"/>
      <c r="O37" s="726">
        <v>2208.3582412751775</v>
      </c>
      <c r="P37" s="726">
        <v>1669.39857361238</v>
      </c>
      <c r="Q37" s="726">
        <v>1407.6644496678493</v>
      </c>
      <c r="R37" s="726">
        <v>1346.531941118018</v>
      </c>
      <c r="S37" s="726">
        <v>2424.3477762895186</v>
      </c>
      <c r="T37" s="726">
        <v>1590.8784607790044</v>
      </c>
      <c r="U37" s="726">
        <v>4328.255287513105</v>
      </c>
      <c r="V37" s="726">
        <v>3216.6030890705706</v>
      </c>
      <c r="W37" s="726">
        <v>2989.9143140049687</v>
      </c>
      <c r="X37" s="726">
        <v>1400.5884297320217</v>
      </c>
      <c r="Y37" s="726">
        <v>2481.3191649444966</v>
      </c>
      <c r="Z37" s="726">
        <v>2495.6723197191009</v>
      </c>
      <c r="AA37" s="726">
        <v>2946.1108768842273</v>
      </c>
      <c r="AB37" s="726">
        <v>2543.3182306736421</v>
      </c>
      <c r="AC37" s="726">
        <v>2681.2195398522495</v>
      </c>
      <c r="AD37" s="726">
        <v>998.23160932201756</v>
      </c>
      <c r="AE37" s="726">
        <v>827.77033114738322</v>
      </c>
      <c r="AF37" s="726">
        <v>1147.1699958799195</v>
      </c>
      <c r="AG37" s="726">
        <v>797.29162110428285</v>
      </c>
      <c r="AH37" s="726">
        <v>886.26146241100298</v>
      </c>
      <c r="AI37" s="726">
        <v>1182.5643905578759</v>
      </c>
      <c r="AJ37" s="726">
        <v>1304.3505204581636</v>
      </c>
      <c r="AK37" s="726">
        <v>916.92958239994448</v>
      </c>
      <c r="AL37" s="726">
        <v>1032.2656434392486</v>
      </c>
      <c r="AM37" s="726">
        <v>1371.2425317834468</v>
      </c>
      <c r="AN37" s="726">
        <v>1209.110646523156</v>
      </c>
      <c r="AO37" s="648">
        <v>1403.3492505430233</v>
      </c>
      <c r="AP37" s="648">
        <v>2118.6748477497208</v>
      </c>
      <c r="AQ37" s="648">
        <v>3274.9112550445193</v>
      </c>
      <c r="AR37" s="648">
        <v>1994.3104562551114</v>
      </c>
      <c r="AS37" s="648">
        <v>1704.4239572292399</v>
      </c>
      <c r="AT37" s="648">
        <v>1557.4653381773771</v>
      </c>
    </row>
    <row r="38" spans="1:46" x14ac:dyDescent="0.25">
      <c r="A38" s="269" t="s">
        <v>359</v>
      </c>
      <c r="B38" s="269"/>
      <c r="C38" s="269"/>
      <c r="D38" s="269"/>
      <c r="E38" s="269"/>
      <c r="F38" s="272" t="s">
        <v>536</v>
      </c>
      <c r="G38" s="287"/>
      <c r="H38" s="287"/>
      <c r="I38" s="292" t="s">
        <v>972</v>
      </c>
      <c r="J38" s="647"/>
      <c r="K38" s="647"/>
      <c r="L38" s="647"/>
      <c r="M38" s="647"/>
      <c r="N38" s="647"/>
      <c r="O38" s="725"/>
      <c r="P38" s="725"/>
      <c r="Q38" s="725"/>
      <c r="R38" s="725"/>
      <c r="S38" s="725"/>
      <c r="T38" s="725"/>
      <c r="U38" s="725"/>
      <c r="V38" s="725"/>
      <c r="W38" s="725"/>
      <c r="X38" s="725"/>
      <c r="Y38" s="725"/>
      <c r="Z38" s="725"/>
      <c r="AA38" s="725"/>
      <c r="AB38" s="725"/>
      <c r="AC38" s="725"/>
      <c r="AD38" s="725"/>
      <c r="AE38" s="725"/>
      <c r="AF38" s="725"/>
      <c r="AG38" s="725"/>
      <c r="AH38" s="725"/>
      <c r="AI38" s="725"/>
      <c r="AJ38" s="725"/>
      <c r="AK38" s="725"/>
      <c r="AL38" s="725"/>
      <c r="AM38" s="725"/>
      <c r="AN38" s="725"/>
      <c r="AO38" s="647"/>
      <c r="AP38" s="647"/>
      <c r="AQ38" s="647"/>
      <c r="AR38" s="647"/>
      <c r="AS38" s="647"/>
      <c r="AT38" s="647"/>
    </row>
    <row r="39" spans="1:46" x14ac:dyDescent="0.25">
      <c r="A39" s="269" t="s">
        <v>360</v>
      </c>
      <c r="B39" s="269"/>
      <c r="C39" s="269"/>
      <c r="D39" s="269"/>
      <c r="E39" s="269"/>
      <c r="F39" s="269"/>
      <c r="G39" s="268" t="s">
        <v>361</v>
      </c>
      <c r="H39" s="268"/>
      <c r="I39" s="292" t="s">
        <v>975</v>
      </c>
      <c r="J39" s="648"/>
      <c r="K39" s="648"/>
      <c r="L39" s="648"/>
      <c r="M39" s="648"/>
      <c r="N39" s="648"/>
      <c r="O39" s="726">
        <v>2931.3582088402591</v>
      </c>
      <c r="P39" s="726">
        <v>2813.8762072165946</v>
      </c>
      <c r="Q39" s="726">
        <v>2128.1204864454298</v>
      </c>
      <c r="R39" s="726">
        <v>1774.6400973763432</v>
      </c>
      <c r="S39" s="726">
        <v>1902.5148921549494</v>
      </c>
      <c r="T39" s="726">
        <v>1932.8868407445761</v>
      </c>
      <c r="U39" s="726">
        <v>1603.2335972470482</v>
      </c>
      <c r="V39" s="726">
        <v>1227.0125407323922</v>
      </c>
      <c r="W39" s="726">
        <v>1052.7079884899654</v>
      </c>
      <c r="X39" s="726">
        <v>994.4738558360134</v>
      </c>
      <c r="Y39" s="726">
        <v>923.25848657221513</v>
      </c>
      <c r="Z39" s="726">
        <v>761.01713055038738</v>
      </c>
      <c r="AA39" s="726">
        <v>638.62061092402644</v>
      </c>
      <c r="AB39" s="726">
        <v>716.82423886404592</v>
      </c>
      <c r="AC39" s="726">
        <v>762.66084988954435</v>
      </c>
      <c r="AD39" s="726">
        <v>710.40670541064105</v>
      </c>
      <c r="AE39" s="726">
        <v>656.88497396878438</v>
      </c>
      <c r="AF39" s="726">
        <v>524.02615875700474</v>
      </c>
      <c r="AG39" s="726">
        <v>522.03192643235775</v>
      </c>
      <c r="AH39" s="726">
        <v>609.90896561527131</v>
      </c>
      <c r="AI39" s="726">
        <v>564.49172538682956</v>
      </c>
      <c r="AJ39" s="726">
        <v>542.05245416094851</v>
      </c>
      <c r="AK39" s="726">
        <v>465.95412654358353</v>
      </c>
      <c r="AL39" s="726">
        <v>522.08718570096539</v>
      </c>
      <c r="AM39" s="726">
        <v>585.34023423610824</v>
      </c>
      <c r="AN39" s="726">
        <v>783.72789531127751</v>
      </c>
      <c r="AO39" s="648">
        <v>816.02035806838819</v>
      </c>
      <c r="AP39" s="648">
        <v>897.75740987246263</v>
      </c>
      <c r="AQ39" s="648">
        <v>786.80629323959647</v>
      </c>
      <c r="AR39" s="648">
        <v>677.48677879601951</v>
      </c>
      <c r="AS39" s="648">
        <v>813.6741702184047</v>
      </c>
      <c r="AT39" s="648">
        <v>846.46261865168367</v>
      </c>
    </row>
    <row r="40" spans="1:46" x14ac:dyDescent="0.25">
      <c r="A40" s="1" t="s">
        <v>534</v>
      </c>
      <c r="B40" s="272"/>
      <c r="C40" s="272"/>
      <c r="D40" s="272"/>
      <c r="E40" s="121"/>
      <c r="F40" s="272"/>
      <c r="G40" s="272" t="s">
        <v>535</v>
      </c>
      <c r="H40" s="272"/>
      <c r="I40" s="295" t="s">
        <v>976</v>
      </c>
      <c r="J40" s="648"/>
      <c r="K40" s="648"/>
      <c r="L40" s="648"/>
      <c r="M40" s="648"/>
      <c r="N40" s="648"/>
      <c r="O40" s="726">
        <v>1792.5291013624144</v>
      </c>
      <c r="P40" s="726">
        <v>1603.8992825741159</v>
      </c>
      <c r="Q40" s="726">
        <v>1468.2302143682905</v>
      </c>
      <c r="R40" s="726">
        <v>814.51013333428375</v>
      </c>
      <c r="S40" s="726">
        <v>829.06407752912503</v>
      </c>
      <c r="T40" s="726">
        <v>534.5143588182957</v>
      </c>
      <c r="U40" s="726">
        <v>521.32010313155877</v>
      </c>
      <c r="V40" s="726">
        <v>656.20417272733062</v>
      </c>
      <c r="W40" s="726">
        <v>470.09399061498357</v>
      </c>
      <c r="X40" s="726">
        <v>569.24715053736008</v>
      </c>
      <c r="Y40" s="726">
        <v>642.22893150662821</v>
      </c>
      <c r="Z40" s="726">
        <v>813.82554386139179</v>
      </c>
      <c r="AA40" s="726">
        <v>2123.5816564577981</v>
      </c>
      <c r="AB40" s="726">
        <v>2564.2967398367286</v>
      </c>
      <c r="AC40" s="726">
        <v>2897.1701416376309</v>
      </c>
      <c r="AD40" s="726">
        <v>1994.8110606236396</v>
      </c>
      <c r="AE40" s="726">
        <v>2171.2687642759288</v>
      </c>
      <c r="AF40" s="726">
        <v>1655.4897666355851</v>
      </c>
      <c r="AG40" s="726">
        <v>1210.1075092921433</v>
      </c>
      <c r="AH40" s="726">
        <v>1214.5578885731754</v>
      </c>
      <c r="AI40" s="726">
        <v>1592.0551537106196</v>
      </c>
      <c r="AJ40" s="726">
        <v>1882.3196370219368</v>
      </c>
      <c r="AK40" s="726">
        <v>1197.625784433136</v>
      </c>
      <c r="AL40" s="726">
        <v>1197.5812229730218</v>
      </c>
      <c r="AM40" s="726">
        <v>1652.3016839857753</v>
      </c>
      <c r="AN40" s="726">
        <v>2924.6966908905943</v>
      </c>
      <c r="AO40" s="648">
        <v>2492.8957796498344</v>
      </c>
      <c r="AP40" s="648">
        <v>2141.5014444071758</v>
      </c>
      <c r="AQ40" s="648">
        <v>1524.8930730589145</v>
      </c>
      <c r="AR40" s="648">
        <v>1118.7412918735133</v>
      </c>
      <c r="AS40" s="648">
        <v>1309.5241595160594</v>
      </c>
      <c r="AT40" s="648">
        <v>1135.1331268693912</v>
      </c>
    </row>
    <row r="41" spans="1:46" x14ac:dyDescent="0.25">
      <c r="A41" s="269" t="s">
        <v>362</v>
      </c>
      <c r="B41" s="269"/>
      <c r="C41" s="269"/>
      <c r="D41" s="269"/>
      <c r="E41" s="269"/>
      <c r="F41" s="269" t="s">
        <v>363</v>
      </c>
      <c r="G41" s="272"/>
      <c r="H41" s="272"/>
      <c r="I41" s="295"/>
      <c r="J41" s="647"/>
      <c r="K41" s="647"/>
      <c r="L41" s="647"/>
      <c r="M41" s="647"/>
      <c r="N41" s="647"/>
      <c r="O41" s="725"/>
      <c r="P41" s="725"/>
      <c r="Q41" s="725"/>
      <c r="R41" s="725"/>
      <c r="S41" s="725"/>
      <c r="T41" s="725"/>
      <c r="U41" s="725"/>
      <c r="V41" s="725"/>
      <c r="W41" s="725"/>
      <c r="X41" s="725"/>
      <c r="Y41" s="725"/>
      <c r="Z41" s="725"/>
      <c r="AA41" s="725"/>
      <c r="AB41" s="725"/>
      <c r="AC41" s="725"/>
      <c r="AD41" s="725"/>
      <c r="AE41" s="725"/>
      <c r="AF41" s="725"/>
      <c r="AG41" s="725"/>
      <c r="AH41" s="725"/>
      <c r="AI41" s="725"/>
      <c r="AJ41" s="725"/>
      <c r="AK41" s="725"/>
      <c r="AL41" s="725"/>
      <c r="AM41" s="725"/>
      <c r="AN41" s="725"/>
      <c r="AO41" s="647"/>
      <c r="AP41" s="647"/>
      <c r="AQ41" s="647"/>
      <c r="AR41" s="647"/>
      <c r="AS41" s="647"/>
      <c r="AT41" s="647"/>
    </row>
    <row r="42" spans="1:46" x14ac:dyDescent="0.25">
      <c r="A42" s="269" t="s">
        <v>364</v>
      </c>
      <c r="B42" s="269"/>
      <c r="C42" s="269"/>
      <c r="D42" s="269"/>
      <c r="E42" s="269"/>
      <c r="F42" s="269"/>
      <c r="G42" s="268" t="s">
        <v>365</v>
      </c>
      <c r="H42" s="268"/>
      <c r="I42" s="292" t="s">
        <v>977</v>
      </c>
      <c r="J42" s="648"/>
      <c r="K42" s="648"/>
      <c r="L42" s="648"/>
      <c r="M42" s="648"/>
      <c r="N42" s="648"/>
      <c r="O42" s="726">
        <v>1157.8949594195124</v>
      </c>
      <c r="P42" s="726">
        <v>969.95880134577624</v>
      </c>
      <c r="Q42" s="726">
        <v>569.04909005135971</v>
      </c>
      <c r="R42" s="726">
        <v>774.7252198612216</v>
      </c>
      <c r="S42" s="726">
        <v>741.64228748914695</v>
      </c>
      <c r="T42" s="726">
        <v>327.20315653135532</v>
      </c>
      <c r="U42" s="726">
        <v>1103.975206932686</v>
      </c>
      <c r="V42" s="726">
        <v>807.37792041826458</v>
      </c>
      <c r="W42" s="726">
        <v>701.91954715311283</v>
      </c>
      <c r="X42" s="726">
        <v>466.44829757276301</v>
      </c>
      <c r="Y42" s="726">
        <v>802.36617957971214</v>
      </c>
      <c r="Z42" s="726">
        <v>766.24845604164284</v>
      </c>
      <c r="AA42" s="726">
        <v>858.61866786392352</v>
      </c>
      <c r="AB42" s="726">
        <v>814.99353580610898</v>
      </c>
      <c r="AC42" s="726">
        <v>1017.0794334262541</v>
      </c>
      <c r="AD42" s="726">
        <v>395.54017879919934</v>
      </c>
      <c r="AE42" s="726">
        <v>474.68671865909238</v>
      </c>
      <c r="AF42" s="726">
        <v>542.85584009480999</v>
      </c>
      <c r="AG42" s="726">
        <v>479.10828588665902</v>
      </c>
      <c r="AH42" s="726">
        <v>584.90120837288794</v>
      </c>
      <c r="AI42" s="726">
        <v>883.71063001647224</v>
      </c>
      <c r="AJ42" s="726">
        <v>894.82580971835148</v>
      </c>
      <c r="AK42" s="726">
        <v>765.21265172160895</v>
      </c>
      <c r="AL42" s="726">
        <v>1402.6727277669231</v>
      </c>
      <c r="AM42" s="726">
        <v>966.70744431939113</v>
      </c>
      <c r="AN42" s="726">
        <v>951.67178239202872</v>
      </c>
      <c r="AO42" s="648">
        <v>1041.9870787564118</v>
      </c>
      <c r="AP42" s="648">
        <v>952.6579511097359</v>
      </c>
      <c r="AQ42" s="648">
        <v>1549.5633313548788</v>
      </c>
      <c r="AR42" s="648">
        <v>1435.5120762817648</v>
      </c>
      <c r="AS42" s="648">
        <v>1495.609396296609</v>
      </c>
      <c r="AT42" s="648">
        <v>1157.4472513752198</v>
      </c>
    </row>
    <row r="43" spans="1:46" x14ac:dyDescent="0.25">
      <c r="A43" s="269" t="s">
        <v>369</v>
      </c>
      <c r="B43" s="269"/>
      <c r="C43" s="269"/>
      <c r="D43" s="269"/>
      <c r="E43" s="269"/>
      <c r="F43" s="269"/>
      <c r="G43" s="268" t="s">
        <v>366</v>
      </c>
      <c r="H43" s="268"/>
      <c r="I43" s="292" t="s">
        <v>978</v>
      </c>
      <c r="J43" s="648"/>
      <c r="K43" s="648"/>
      <c r="L43" s="648"/>
      <c r="M43" s="648"/>
      <c r="N43" s="648"/>
      <c r="O43" s="726">
        <v>2010.2860854721873</v>
      </c>
      <c r="P43" s="726">
        <v>2044.3461269689744</v>
      </c>
      <c r="Q43" s="726">
        <v>1212.4794110404753</v>
      </c>
      <c r="R43" s="726">
        <v>1693.4085687204658</v>
      </c>
      <c r="S43" s="726">
        <v>2041.1553560242528</v>
      </c>
      <c r="T43" s="726">
        <v>2291.1755779864334</v>
      </c>
      <c r="U43" s="726">
        <v>11237.171507476874</v>
      </c>
      <c r="V43" s="726">
        <v>7547.1520295599812</v>
      </c>
      <c r="W43" s="726">
        <v>6556.1424028911815</v>
      </c>
      <c r="X43" s="726">
        <v>5459.3960119525955</v>
      </c>
      <c r="Y43" s="726">
        <v>5997.4089735207799</v>
      </c>
      <c r="Z43" s="726">
        <v>4786.2534240587511</v>
      </c>
      <c r="AA43" s="726">
        <v>6130.3529525922941</v>
      </c>
      <c r="AB43" s="726">
        <v>6620.1083105226435</v>
      </c>
      <c r="AC43" s="726">
        <v>5822.9929234481333</v>
      </c>
      <c r="AD43" s="726">
        <v>2585.4832981061736</v>
      </c>
      <c r="AE43" s="726">
        <v>1829.3808209611868</v>
      </c>
      <c r="AF43" s="726">
        <v>1400.4793798624803</v>
      </c>
      <c r="AG43" s="726">
        <v>1004.827964978796</v>
      </c>
      <c r="AH43" s="726">
        <v>1868.1988859501707</v>
      </c>
      <c r="AI43" s="726">
        <v>4592.6378698412564</v>
      </c>
      <c r="AJ43" s="726">
        <v>4343.0686338170526</v>
      </c>
      <c r="AK43" s="726">
        <v>3216.8824926003977</v>
      </c>
      <c r="AL43" s="726">
        <v>3527.9944573405714</v>
      </c>
      <c r="AM43" s="726">
        <v>3659.1966653513809</v>
      </c>
      <c r="AN43" s="726">
        <v>4063.4674241896682</v>
      </c>
      <c r="AO43" s="648">
        <v>4704.8499939181975</v>
      </c>
      <c r="AP43" s="648">
        <v>3636.0715492464919</v>
      </c>
      <c r="AQ43" s="648">
        <v>5408.7014990801054</v>
      </c>
      <c r="AR43" s="648">
        <v>2965.1136116471321</v>
      </c>
      <c r="AS43" s="648">
        <v>4504.1171625291408</v>
      </c>
      <c r="AT43" s="648">
        <v>3500.2738846255188</v>
      </c>
    </row>
    <row r="44" spans="1:46" x14ac:dyDescent="0.25">
      <c r="A44" s="269" t="s">
        <v>370</v>
      </c>
      <c r="B44" s="269"/>
      <c r="C44" s="269"/>
      <c r="D44" s="269"/>
      <c r="E44" s="269"/>
      <c r="F44" s="269"/>
      <c r="G44" s="268" t="s">
        <v>367</v>
      </c>
      <c r="H44" s="268"/>
      <c r="I44" s="292" t="s">
        <v>979</v>
      </c>
      <c r="J44" s="643"/>
      <c r="K44" s="643"/>
      <c r="L44" s="643"/>
      <c r="M44" s="643"/>
      <c r="N44" s="643"/>
      <c r="O44" s="644">
        <v>62.030538795719998</v>
      </c>
      <c r="P44" s="644">
        <v>71.184542956175008</v>
      </c>
      <c r="Q44" s="644">
        <v>43.924875564501249</v>
      </c>
      <c r="R44" s="644">
        <v>98.636367712946253</v>
      </c>
      <c r="S44" s="644">
        <v>424.50746025837873</v>
      </c>
      <c r="T44" s="644">
        <v>380.71001896168178</v>
      </c>
      <c r="U44" s="644">
        <v>694.95945190255395</v>
      </c>
      <c r="V44" s="644">
        <v>426.40234810911386</v>
      </c>
      <c r="W44" s="644">
        <v>408.70576246772532</v>
      </c>
      <c r="X44" s="644">
        <v>382.02959313057829</v>
      </c>
      <c r="Y44" s="644">
        <v>471.60736100885555</v>
      </c>
      <c r="Z44" s="644">
        <v>327.63893837892243</v>
      </c>
      <c r="AA44" s="644">
        <v>452.11014458960904</v>
      </c>
      <c r="AB44" s="644">
        <v>392.77334561167868</v>
      </c>
      <c r="AC44" s="644">
        <v>421.35608523848123</v>
      </c>
      <c r="AD44" s="644">
        <v>259.79701020647553</v>
      </c>
      <c r="AE44" s="644">
        <v>281.46336175216874</v>
      </c>
      <c r="AF44" s="644">
        <v>215.20843173548124</v>
      </c>
      <c r="AG44" s="644">
        <v>148.82293982752623</v>
      </c>
      <c r="AH44" s="644">
        <v>179.01534677917002</v>
      </c>
      <c r="AI44" s="644">
        <v>148.29016205396246</v>
      </c>
      <c r="AJ44" s="644">
        <v>202.07590737756126</v>
      </c>
      <c r="AK44" s="644">
        <v>147.15844508365552</v>
      </c>
      <c r="AL44" s="644">
        <v>96.912469537037012</v>
      </c>
      <c r="AM44" s="644">
        <v>124.91331256871501</v>
      </c>
      <c r="AN44" s="644">
        <v>110.515435777725</v>
      </c>
      <c r="AO44" s="643">
        <v>120.50285244332498</v>
      </c>
      <c r="AP44" s="643">
        <v>113.09123099216251</v>
      </c>
      <c r="AQ44" s="643">
        <v>99.88559174233049</v>
      </c>
      <c r="AR44" s="643">
        <v>65.162187109315994</v>
      </c>
      <c r="AS44" s="643">
        <v>83.926582097478985</v>
      </c>
      <c r="AT44" s="643">
        <v>96.340468172902249</v>
      </c>
    </row>
    <row r="45" spans="1:46" x14ac:dyDescent="0.25">
      <c r="A45" s="269" t="s">
        <v>371</v>
      </c>
      <c r="B45" s="269"/>
      <c r="C45" s="269"/>
      <c r="D45" s="264"/>
      <c r="E45" s="264"/>
      <c r="F45" s="264"/>
      <c r="G45" s="265" t="s">
        <v>368</v>
      </c>
      <c r="H45" s="265"/>
      <c r="I45" s="292" t="s">
        <v>980</v>
      </c>
      <c r="J45" s="643"/>
      <c r="K45" s="643"/>
      <c r="L45" s="643"/>
      <c r="M45" s="643"/>
      <c r="N45" s="643"/>
      <c r="O45" s="644">
        <v>342.9641149038938</v>
      </c>
      <c r="P45" s="644">
        <v>202.8352602576976</v>
      </c>
      <c r="Q45" s="644">
        <v>147.20474230630376</v>
      </c>
      <c r="R45" s="644">
        <v>150.53566103651636</v>
      </c>
      <c r="S45" s="644">
        <v>131.8119585775282</v>
      </c>
      <c r="T45" s="644">
        <v>75.409877434492202</v>
      </c>
      <c r="U45" s="644">
        <v>106.7498399619391</v>
      </c>
      <c r="V45" s="644">
        <v>64.843837077638469</v>
      </c>
      <c r="W45" s="644">
        <v>65.125327439906698</v>
      </c>
      <c r="X45" s="644">
        <v>56.28833466045274</v>
      </c>
      <c r="Y45" s="644">
        <v>137.14356121217813</v>
      </c>
      <c r="Z45" s="644">
        <v>89.890666459903017</v>
      </c>
      <c r="AA45" s="644">
        <v>213.19206101709941</v>
      </c>
      <c r="AB45" s="644">
        <v>60.335605781000417</v>
      </c>
      <c r="AC45" s="644">
        <v>153.43683872790598</v>
      </c>
      <c r="AD45" s="644">
        <v>109.73904000027471</v>
      </c>
      <c r="AE45" s="644">
        <v>103.27536942102408</v>
      </c>
      <c r="AF45" s="644">
        <v>85.213532185413101</v>
      </c>
      <c r="AG45" s="644">
        <v>83.999847227873985</v>
      </c>
      <c r="AH45" s="644">
        <v>26.210463373930494</v>
      </c>
      <c r="AI45" s="644">
        <v>190.12376085163794</v>
      </c>
      <c r="AJ45" s="644">
        <v>335.33336067434385</v>
      </c>
      <c r="AK45" s="644">
        <v>351.79047466893059</v>
      </c>
      <c r="AL45" s="644">
        <v>625.18156277247704</v>
      </c>
      <c r="AM45" s="644">
        <v>506.54564727404517</v>
      </c>
      <c r="AN45" s="644">
        <v>636.43031636674766</v>
      </c>
      <c r="AO45" s="643">
        <v>836.07226864319705</v>
      </c>
      <c r="AP45" s="643">
        <v>420.02596822218686</v>
      </c>
      <c r="AQ45" s="643">
        <v>706.1293118384408</v>
      </c>
      <c r="AR45" s="643">
        <v>494.50672447260365</v>
      </c>
      <c r="AS45" s="643">
        <v>772.91089855333951</v>
      </c>
      <c r="AT45" s="643">
        <v>419.16239140317538</v>
      </c>
    </row>
    <row r="46" spans="1:46" x14ac:dyDescent="0.25">
      <c r="A46" s="273" t="s">
        <v>1092</v>
      </c>
      <c r="B46" s="269"/>
      <c r="C46" s="269"/>
      <c r="D46" s="264"/>
      <c r="E46" s="264"/>
      <c r="F46" s="264"/>
      <c r="G46" s="265" t="s">
        <v>116</v>
      </c>
      <c r="H46" s="265"/>
      <c r="I46" s="292" t="s">
        <v>1083</v>
      </c>
      <c r="J46" s="649"/>
      <c r="K46" s="649"/>
      <c r="L46" s="649"/>
      <c r="M46" s="649"/>
      <c r="N46" s="649"/>
      <c r="O46" s="644">
        <v>543.12691850079545</v>
      </c>
      <c r="P46" s="644">
        <v>575.30591237408214</v>
      </c>
      <c r="Q46" s="644">
        <v>328.78405927954748</v>
      </c>
      <c r="R46" s="644">
        <v>285.19771408526395</v>
      </c>
      <c r="S46" s="644">
        <v>266.58244061427001</v>
      </c>
      <c r="T46" s="644">
        <v>202.73980432692346</v>
      </c>
      <c r="U46" s="644">
        <v>906.85839915865392</v>
      </c>
      <c r="V46" s="644">
        <v>1612.6144768213251</v>
      </c>
      <c r="W46" s="644">
        <v>2140.9318399937188</v>
      </c>
      <c r="X46" s="644">
        <v>1828.8839700377305</v>
      </c>
      <c r="Y46" s="644">
        <v>2985.8709147666295</v>
      </c>
      <c r="Z46" s="644">
        <v>2042.0686270973865</v>
      </c>
      <c r="AA46" s="644">
        <v>3076.4630915352272</v>
      </c>
      <c r="AB46" s="644">
        <v>2843.7342638611208</v>
      </c>
      <c r="AC46" s="644">
        <v>2897.0458365542681</v>
      </c>
      <c r="AD46" s="644">
        <v>883.80730108518196</v>
      </c>
      <c r="AE46" s="644">
        <v>468.8174800948654</v>
      </c>
      <c r="AF46" s="644">
        <v>375.05391203560151</v>
      </c>
      <c r="AG46" s="644">
        <v>354.89666659414246</v>
      </c>
      <c r="AH46" s="644">
        <v>575.92127490947439</v>
      </c>
      <c r="AI46" s="644">
        <v>1567.6193026949506</v>
      </c>
      <c r="AJ46" s="644">
        <v>1512.1664064432662</v>
      </c>
      <c r="AK46" s="644">
        <v>2090.151250751821</v>
      </c>
      <c r="AL46" s="644">
        <v>2823.7270139769507</v>
      </c>
      <c r="AM46" s="644">
        <v>3475.0981548462264</v>
      </c>
      <c r="AN46" s="644">
        <v>2293.5639912249735</v>
      </c>
      <c r="AO46" s="643">
        <v>2806.2381637982635</v>
      </c>
      <c r="AP46" s="643">
        <v>1819.2754081774731</v>
      </c>
      <c r="AQ46" s="643">
        <v>1954.2662333877399</v>
      </c>
      <c r="AR46" s="643">
        <v>1094.6194006815015</v>
      </c>
      <c r="AS46" s="643">
        <v>1815.6914633772412</v>
      </c>
      <c r="AT46" s="643">
        <v>1485.0004543507841</v>
      </c>
    </row>
    <row r="47" spans="1:46" x14ac:dyDescent="0.25">
      <c r="A47" s="267" t="s">
        <v>399</v>
      </c>
      <c r="B47" s="267"/>
      <c r="C47" s="267"/>
      <c r="D47" s="267" t="s">
        <v>488</v>
      </c>
      <c r="E47" s="267"/>
      <c r="F47" s="267"/>
      <c r="G47" s="266"/>
      <c r="H47" s="266"/>
      <c r="I47" s="292" t="s">
        <v>981</v>
      </c>
      <c r="J47" s="641">
        <f t="shared" ref="J47:AP47" si="16">SUM(J49:J53)</f>
        <v>0</v>
      </c>
      <c r="K47" s="641">
        <f t="shared" si="16"/>
        <v>0</v>
      </c>
      <c r="L47" s="641">
        <f t="shared" si="16"/>
        <v>0</v>
      </c>
      <c r="M47" s="641">
        <f t="shared" si="16"/>
        <v>0</v>
      </c>
      <c r="N47" s="641">
        <f t="shared" si="16"/>
        <v>0</v>
      </c>
      <c r="O47" s="641">
        <f t="shared" si="16"/>
        <v>35310.620589309707</v>
      </c>
      <c r="P47" s="641">
        <f t="shared" si="16"/>
        <v>33125.924769582438</v>
      </c>
      <c r="Q47" s="641">
        <f t="shared" si="16"/>
        <v>34437.191921565951</v>
      </c>
      <c r="R47" s="641">
        <f t="shared" si="16"/>
        <v>36387.885152295923</v>
      </c>
      <c r="S47" s="641">
        <f t="shared" si="16"/>
        <v>33976.820039430502</v>
      </c>
      <c r="T47" s="641">
        <f t="shared" si="16"/>
        <v>32506.495549661431</v>
      </c>
      <c r="U47" s="641">
        <f t="shared" si="16"/>
        <v>33179.607667343495</v>
      </c>
      <c r="V47" s="641">
        <f t="shared" si="16"/>
        <v>32225.811481641551</v>
      </c>
      <c r="W47" s="641">
        <f t="shared" si="16"/>
        <v>32486.0568023347</v>
      </c>
      <c r="X47" s="641">
        <f t="shared" si="16"/>
        <v>31450.586128951476</v>
      </c>
      <c r="Y47" s="641">
        <f t="shared" si="16"/>
        <v>29670.837031729174</v>
      </c>
      <c r="Z47" s="641">
        <f t="shared" si="16"/>
        <v>26275.622374301747</v>
      </c>
      <c r="AA47" s="641">
        <f t="shared" si="16"/>
        <v>30205.235650136248</v>
      </c>
      <c r="AB47" s="641">
        <f t="shared" si="16"/>
        <v>24242.972699382746</v>
      </c>
      <c r="AC47" s="641">
        <f t="shared" si="16"/>
        <v>26663.714932223287</v>
      </c>
      <c r="AD47" s="641">
        <f t="shared" si="16"/>
        <v>26553.855009045477</v>
      </c>
      <c r="AE47" s="641">
        <f t="shared" si="16"/>
        <v>22398.890749394333</v>
      </c>
      <c r="AF47" s="641">
        <f t="shared" si="16"/>
        <v>19789.580073135116</v>
      </c>
      <c r="AG47" s="641">
        <f t="shared" si="16"/>
        <v>17061.600271016792</v>
      </c>
      <c r="AH47" s="641">
        <f t="shared" si="16"/>
        <v>18498.515688011932</v>
      </c>
      <c r="AI47" s="641">
        <f t="shared" si="16"/>
        <v>15596.752077634968</v>
      </c>
      <c r="AJ47" s="641">
        <f t="shared" si="16"/>
        <v>17748.841657255805</v>
      </c>
      <c r="AK47" s="641">
        <f t="shared" si="16"/>
        <v>15102.44723879274</v>
      </c>
      <c r="AL47" s="641">
        <f t="shared" si="16"/>
        <v>12552.059126802187</v>
      </c>
      <c r="AM47" s="641">
        <f t="shared" si="16"/>
        <v>16692.731925581465</v>
      </c>
      <c r="AN47" s="641">
        <f t="shared" si="16"/>
        <v>15721.493490793968</v>
      </c>
      <c r="AO47" s="641">
        <f t="shared" si="16"/>
        <v>14029.478475788226</v>
      </c>
      <c r="AP47" s="641">
        <f t="shared" si="16"/>
        <v>14840.791062554541</v>
      </c>
      <c r="AQ47" s="641">
        <f t="shared" ref="AQ47:AS47" si="17">SUM(AQ49:AQ53)</f>
        <v>13020.609014289616</v>
      </c>
      <c r="AR47" s="641">
        <f t="shared" si="17"/>
        <v>13499.750677835193</v>
      </c>
      <c r="AS47" s="641">
        <f t="shared" si="17"/>
        <v>12134.772014070439</v>
      </c>
      <c r="AT47" s="641">
        <f t="shared" ref="AT47" si="18">SUM(AT49:AT53)</f>
        <v>12375.158312954423</v>
      </c>
    </row>
    <row r="48" spans="1:46" x14ac:dyDescent="0.25">
      <c r="A48" s="264" t="s">
        <v>404</v>
      </c>
      <c r="B48" s="264"/>
      <c r="C48" s="264"/>
      <c r="D48" s="264"/>
      <c r="E48" s="264"/>
      <c r="F48" s="264" t="s">
        <v>179</v>
      </c>
      <c r="G48" s="265"/>
      <c r="H48" s="265"/>
      <c r="I48" s="292" t="s">
        <v>982</v>
      </c>
      <c r="J48" s="650"/>
      <c r="K48" s="650"/>
      <c r="L48" s="650"/>
      <c r="M48" s="650"/>
      <c r="N48" s="650"/>
      <c r="O48" s="727"/>
      <c r="P48" s="727"/>
      <c r="Q48" s="727"/>
      <c r="R48" s="727"/>
      <c r="S48" s="727"/>
      <c r="T48" s="727"/>
      <c r="U48" s="727"/>
      <c r="V48" s="727"/>
      <c r="W48" s="727"/>
      <c r="X48" s="727"/>
      <c r="Y48" s="727"/>
      <c r="Z48" s="727"/>
      <c r="AA48" s="727"/>
      <c r="AB48" s="727"/>
      <c r="AC48" s="727"/>
      <c r="AD48" s="727"/>
      <c r="AE48" s="727"/>
      <c r="AF48" s="727"/>
      <c r="AG48" s="727"/>
      <c r="AH48" s="727"/>
      <c r="AI48" s="727"/>
      <c r="AJ48" s="727"/>
      <c r="AK48" s="727"/>
      <c r="AL48" s="727"/>
      <c r="AM48" s="727"/>
      <c r="AN48" s="727"/>
      <c r="AO48" s="650"/>
      <c r="AP48" s="650"/>
      <c r="AQ48" s="650"/>
      <c r="AR48" s="650"/>
      <c r="AS48" s="650"/>
      <c r="AT48" s="650"/>
    </row>
    <row r="49" spans="1:46" x14ac:dyDescent="0.25">
      <c r="A49" s="264" t="s">
        <v>400</v>
      </c>
      <c r="B49" s="264"/>
      <c r="C49" s="264"/>
      <c r="D49" s="264"/>
      <c r="E49" s="264"/>
      <c r="F49" s="120"/>
      <c r="G49" s="264" t="s">
        <v>401</v>
      </c>
      <c r="H49" s="264"/>
      <c r="I49" s="293" t="s">
        <v>1084</v>
      </c>
      <c r="J49" s="643"/>
      <c r="K49" s="643"/>
      <c r="L49" s="643"/>
      <c r="M49" s="643"/>
      <c r="N49" s="643"/>
      <c r="O49" s="644">
        <v>2243.1662878437369</v>
      </c>
      <c r="P49" s="644">
        <v>2294.9746991510392</v>
      </c>
      <c r="Q49" s="644">
        <v>2396.2345256293352</v>
      </c>
      <c r="R49" s="644">
        <v>2006.0108819045506</v>
      </c>
      <c r="S49" s="644">
        <v>1864.3523097169423</v>
      </c>
      <c r="T49" s="644">
        <v>1813.4909287987573</v>
      </c>
      <c r="U49" s="644">
        <v>1870.0191451434102</v>
      </c>
      <c r="V49" s="644">
        <v>1607.3034734999665</v>
      </c>
      <c r="W49" s="644">
        <v>1470.7532563223131</v>
      </c>
      <c r="X49" s="644">
        <v>2030.472578326672</v>
      </c>
      <c r="Y49" s="644">
        <v>1638.4784136856535</v>
      </c>
      <c r="Z49" s="644">
        <v>1441.3947288995325</v>
      </c>
      <c r="AA49" s="644">
        <v>1491.8156534454024</v>
      </c>
      <c r="AB49" s="644">
        <v>1264.0867560966378</v>
      </c>
      <c r="AC49" s="644">
        <v>1609.277544431556</v>
      </c>
      <c r="AD49" s="644">
        <v>1243.0619702349354</v>
      </c>
      <c r="AE49" s="644">
        <v>1374.1460360552355</v>
      </c>
      <c r="AF49" s="644">
        <v>1367.2113669676585</v>
      </c>
      <c r="AG49" s="644">
        <v>1103.1004215678502</v>
      </c>
      <c r="AH49" s="644">
        <v>1338.4168111245831</v>
      </c>
      <c r="AI49" s="644">
        <v>901.97631623034465</v>
      </c>
      <c r="AJ49" s="644">
        <v>1117.1300203587477</v>
      </c>
      <c r="AK49" s="644">
        <v>1054.2861095957146</v>
      </c>
      <c r="AL49" s="644">
        <v>1061.7555296941687</v>
      </c>
      <c r="AM49" s="644">
        <v>1467.0988365671997</v>
      </c>
      <c r="AN49" s="644">
        <v>1341.715317520546</v>
      </c>
      <c r="AO49" s="643">
        <v>1465.3705166077875</v>
      </c>
      <c r="AP49" s="643">
        <v>1390.1407976634832</v>
      </c>
      <c r="AQ49" s="643">
        <v>1243.0563916335816</v>
      </c>
      <c r="AR49" s="643">
        <v>1358.6717300653161</v>
      </c>
      <c r="AS49" s="643">
        <v>1295.8411471866684</v>
      </c>
      <c r="AT49" s="643">
        <v>1355.9718682629496</v>
      </c>
    </row>
    <row r="50" spans="1:46" x14ac:dyDescent="0.25">
      <c r="A50" s="264" t="s">
        <v>402</v>
      </c>
      <c r="B50" s="264"/>
      <c r="C50" s="264"/>
      <c r="D50" s="264"/>
      <c r="E50" s="264"/>
      <c r="F50" s="264"/>
      <c r="G50" s="265" t="s">
        <v>403</v>
      </c>
      <c r="H50" s="265"/>
      <c r="I50" s="292" t="s">
        <v>983</v>
      </c>
      <c r="J50" s="643"/>
      <c r="K50" s="643"/>
      <c r="L50" s="643"/>
      <c r="M50" s="643"/>
      <c r="N50" s="643"/>
      <c r="O50" s="644">
        <v>12955.828462825144</v>
      </c>
      <c r="P50" s="644">
        <v>12457.901240740715</v>
      </c>
      <c r="Q50" s="644">
        <v>12281.796577492947</v>
      </c>
      <c r="R50" s="644">
        <v>9192.7016850478394</v>
      </c>
      <c r="S50" s="644">
        <v>9196.7185175799623</v>
      </c>
      <c r="T50" s="644">
        <v>9505.6944717110673</v>
      </c>
      <c r="U50" s="644">
        <v>8899.8170939003485</v>
      </c>
      <c r="V50" s="644">
        <v>7424.4659271901128</v>
      </c>
      <c r="W50" s="644">
        <v>7091.8221823456051</v>
      </c>
      <c r="X50" s="644">
        <v>6975.8527807938526</v>
      </c>
      <c r="Y50" s="644">
        <v>6564.6823802283243</v>
      </c>
      <c r="Z50" s="644">
        <v>6534.3163804797414</v>
      </c>
      <c r="AA50" s="644">
        <v>6607.7796695417637</v>
      </c>
      <c r="AB50" s="644">
        <v>5746.0930843880842</v>
      </c>
      <c r="AC50" s="644">
        <v>5693.7890468898322</v>
      </c>
      <c r="AD50" s="644">
        <v>5518.7921772077907</v>
      </c>
      <c r="AE50" s="644">
        <v>5202.0969228915374</v>
      </c>
      <c r="AF50" s="644">
        <v>5104.3032070026993</v>
      </c>
      <c r="AG50" s="644">
        <v>4656.1437086736787</v>
      </c>
      <c r="AH50" s="644">
        <v>5726.9180082799112</v>
      </c>
      <c r="AI50" s="644">
        <v>5126.4858774967888</v>
      </c>
      <c r="AJ50" s="644">
        <v>5311.7435712955421</v>
      </c>
      <c r="AK50" s="644">
        <v>4690.3433670541845</v>
      </c>
      <c r="AL50" s="644">
        <v>4660.4245420462858</v>
      </c>
      <c r="AM50" s="644">
        <v>5145.8357726554905</v>
      </c>
      <c r="AN50" s="644">
        <v>4608.5458849369161</v>
      </c>
      <c r="AO50" s="643">
        <v>4408.5921485125446</v>
      </c>
      <c r="AP50" s="643">
        <v>4465.3921911999187</v>
      </c>
      <c r="AQ50" s="643">
        <v>4035.8753970132202</v>
      </c>
      <c r="AR50" s="643">
        <v>4539.643547729117</v>
      </c>
      <c r="AS50" s="643">
        <v>4086.7278806271429</v>
      </c>
      <c r="AT50" s="643">
        <v>4094.2038352668669</v>
      </c>
    </row>
    <row r="51" spans="1:46" x14ac:dyDescent="0.25">
      <c r="A51" s="264" t="s">
        <v>1090</v>
      </c>
      <c r="B51" s="264"/>
      <c r="C51" s="264"/>
      <c r="D51" s="264"/>
      <c r="E51" s="264"/>
      <c r="F51" s="264" t="s">
        <v>115</v>
      </c>
      <c r="G51" s="265"/>
      <c r="H51" s="265"/>
      <c r="I51" s="292" t="s">
        <v>1089</v>
      </c>
      <c r="J51" s="640"/>
      <c r="K51" s="640"/>
      <c r="L51" s="640"/>
      <c r="M51" s="640"/>
      <c r="N51" s="640"/>
      <c r="O51" s="721"/>
      <c r="P51" s="721"/>
      <c r="Q51" s="721"/>
      <c r="R51" s="721"/>
      <c r="S51" s="721"/>
      <c r="T51" s="721"/>
      <c r="U51" s="721"/>
      <c r="V51" s="721"/>
      <c r="W51" s="721"/>
      <c r="X51" s="721"/>
      <c r="Y51" s="721"/>
      <c r="Z51" s="721"/>
      <c r="AA51" s="721"/>
      <c r="AB51" s="721"/>
      <c r="AC51" s="721"/>
      <c r="AD51" s="721"/>
      <c r="AE51" s="721"/>
      <c r="AF51" s="721"/>
      <c r="AG51" s="721"/>
      <c r="AH51" s="721"/>
      <c r="AI51" s="721"/>
      <c r="AJ51" s="721"/>
      <c r="AK51" s="721"/>
      <c r="AL51" s="721"/>
      <c r="AM51" s="721"/>
      <c r="AN51" s="721"/>
      <c r="AO51" s="640"/>
      <c r="AP51" s="640"/>
      <c r="AQ51" s="640"/>
      <c r="AR51" s="640"/>
      <c r="AS51" s="640"/>
      <c r="AT51" s="640"/>
    </row>
    <row r="52" spans="1:46" x14ac:dyDescent="0.25">
      <c r="A52" s="264" t="s">
        <v>372</v>
      </c>
      <c r="B52" s="264"/>
      <c r="C52" s="264"/>
      <c r="D52" s="264"/>
      <c r="E52" s="264"/>
      <c r="F52" s="264" t="s">
        <v>184</v>
      </c>
      <c r="G52" s="264"/>
      <c r="H52" s="264"/>
      <c r="I52" s="293" t="s">
        <v>984</v>
      </c>
      <c r="J52" s="643"/>
      <c r="K52" s="643"/>
      <c r="L52" s="643"/>
      <c r="M52" s="643"/>
      <c r="N52" s="643"/>
      <c r="O52" s="644">
        <v>20022.284381051646</v>
      </c>
      <c r="P52" s="644">
        <v>18293.89091903517</v>
      </c>
      <c r="Q52" s="644">
        <v>19685.603427307786</v>
      </c>
      <c r="R52" s="644">
        <v>25108.763342474485</v>
      </c>
      <c r="S52" s="644">
        <v>22836.802769186739</v>
      </c>
      <c r="T52" s="644">
        <v>21130.374938848483</v>
      </c>
      <c r="U52" s="644">
        <v>22347.250442119952</v>
      </c>
      <c r="V52" s="644">
        <v>23135.813481787929</v>
      </c>
      <c r="W52" s="644">
        <v>23865.09242323583</v>
      </c>
      <c r="X52" s="644">
        <v>22386.981611608826</v>
      </c>
      <c r="Y52" s="644">
        <v>21389.505859595116</v>
      </c>
      <c r="Z52" s="644">
        <v>18228.496310786246</v>
      </c>
      <c r="AA52" s="644">
        <v>22037.243062762129</v>
      </c>
      <c r="AB52" s="644">
        <v>17165.936610780383</v>
      </c>
      <c r="AC52" s="644">
        <v>19291.858673245199</v>
      </c>
      <c r="AD52" s="644">
        <v>19719.915119604</v>
      </c>
      <c r="AE52" s="644">
        <v>15750.093280497755</v>
      </c>
      <c r="AF52" s="644">
        <v>13254.679696204797</v>
      </c>
      <c r="AG52" s="644">
        <v>11232.003738395999</v>
      </c>
      <c r="AH52" s="644">
        <v>11365.623966816</v>
      </c>
      <c r="AI52" s="644">
        <v>9506.278124697983</v>
      </c>
      <c r="AJ52" s="644">
        <v>11265.648223872</v>
      </c>
      <c r="AK52" s="644">
        <v>9301.4575190880041</v>
      </c>
      <c r="AL52" s="644">
        <v>6772.3844294400005</v>
      </c>
      <c r="AM52" s="644">
        <v>10008.586964544002</v>
      </c>
      <c r="AN52" s="644">
        <v>9692.9957470080008</v>
      </c>
      <c r="AO52" s="643">
        <v>8103.8961923882189</v>
      </c>
      <c r="AP52" s="643">
        <v>8852.7115426175988</v>
      </c>
      <c r="AQ52" s="643">
        <v>7610.2734341760006</v>
      </c>
      <c r="AR52" s="643">
        <v>7400.6173243789508</v>
      </c>
      <c r="AS52" s="643">
        <v>6539.5106031359992</v>
      </c>
      <c r="AT52" s="643">
        <v>6747.2907797299194</v>
      </c>
    </row>
    <row r="53" spans="1:46" ht="30" x14ac:dyDescent="0.25">
      <c r="A53" s="264" t="s">
        <v>373</v>
      </c>
      <c r="B53" s="264"/>
      <c r="C53" s="264"/>
      <c r="D53" s="264"/>
      <c r="E53" s="264"/>
      <c r="F53" s="120"/>
      <c r="G53" s="270" t="s">
        <v>498</v>
      </c>
      <c r="H53" s="270"/>
      <c r="I53" s="292" t="s">
        <v>991</v>
      </c>
      <c r="J53" s="643"/>
      <c r="K53" s="643"/>
      <c r="L53" s="643"/>
      <c r="M53" s="643"/>
      <c r="N53" s="643"/>
      <c r="O53" s="644">
        <v>89.341457589178589</v>
      </c>
      <c r="P53" s="644">
        <v>79.157910655515423</v>
      </c>
      <c r="Q53" s="644">
        <v>73.557391135880081</v>
      </c>
      <c r="R53" s="644">
        <v>80.409242869046437</v>
      </c>
      <c r="S53" s="644">
        <v>78.946442946857985</v>
      </c>
      <c r="T53" s="644">
        <v>56.935210303125018</v>
      </c>
      <c r="U53" s="644">
        <v>62.520986179786576</v>
      </c>
      <c r="V53" s="644">
        <v>58.228599163545255</v>
      </c>
      <c r="W53" s="644">
        <v>58.388940430953085</v>
      </c>
      <c r="X53" s="644">
        <v>57.279158222126092</v>
      </c>
      <c r="Y53" s="644">
        <v>78.170378220081389</v>
      </c>
      <c r="Z53" s="644">
        <v>71.414954136226967</v>
      </c>
      <c r="AA53" s="644">
        <v>68.39726438695206</v>
      </c>
      <c r="AB53" s="644">
        <v>66.856248117640064</v>
      </c>
      <c r="AC53" s="644">
        <v>68.78966765670026</v>
      </c>
      <c r="AD53" s="644">
        <v>72.085741998752383</v>
      </c>
      <c r="AE53" s="644">
        <v>72.554509949804483</v>
      </c>
      <c r="AF53" s="644">
        <v>63.385802959960216</v>
      </c>
      <c r="AG53" s="644">
        <v>70.352402379261861</v>
      </c>
      <c r="AH53" s="644">
        <v>67.556901791436943</v>
      </c>
      <c r="AI53" s="644">
        <v>62.011759209851569</v>
      </c>
      <c r="AJ53" s="644">
        <v>54.319841729512468</v>
      </c>
      <c r="AK53" s="644">
        <v>56.360243054836559</v>
      </c>
      <c r="AL53" s="644">
        <v>57.494625621732659</v>
      </c>
      <c r="AM53" s="644">
        <v>71.210351814773048</v>
      </c>
      <c r="AN53" s="644">
        <v>78.236541328504643</v>
      </c>
      <c r="AO53" s="643">
        <v>51.619618279674008</v>
      </c>
      <c r="AP53" s="643">
        <v>132.54653107354059</v>
      </c>
      <c r="AQ53" s="643">
        <v>131.40379146681386</v>
      </c>
      <c r="AR53" s="643">
        <v>200.8180756618097</v>
      </c>
      <c r="AS53" s="643">
        <v>212.69238312062703</v>
      </c>
      <c r="AT53" s="643">
        <v>177.69182969468844</v>
      </c>
    </row>
    <row r="54" spans="1:46" x14ac:dyDescent="0.25">
      <c r="A54" s="269"/>
      <c r="B54" s="269"/>
      <c r="C54" s="269"/>
      <c r="D54" s="264"/>
      <c r="E54" s="264"/>
      <c r="F54" s="264"/>
      <c r="G54" s="265"/>
      <c r="H54" s="265"/>
      <c r="I54" s="292"/>
      <c r="J54" s="640"/>
      <c r="K54" s="640"/>
      <c r="L54" s="640"/>
      <c r="M54" s="640"/>
      <c r="N54" s="640"/>
      <c r="O54" s="721"/>
      <c r="P54" s="721"/>
      <c r="Q54" s="721"/>
      <c r="R54" s="721"/>
      <c r="S54" s="721"/>
      <c r="T54" s="721"/>
      <c r="U54" s="721"/>
      <c r="V54" s="721"/>
      <c r="W54" s="721"/>
      <c r="X54" s="721"/>
      <c r="Y54" s="721"/>
      <c r="Z54" s="721"/>
      <c r="AA54" s="721"/>
      <c r="AB54" s="721"/>
      <c r="AC54" s="721"/>
      <c r="AD54" s="721"/>
      <c r="AE54" s="721"/>
      <c r="AF54" s="721"/>
      <c r="AG54" s="721"/>
      <c r="AH54" s="721"/>
      <c r="AI54" s="721"/>
      <c r="AJ54" s="721"/>
      <c r="AK54" s="721"/>
      <c r="AL54" s="721"/>
      <c r="AM54" s="721"/>
      <c r="AN54" s="721"/>
      <c r="AO54" s="640"/>
      <c r="AP54" s="640"/>
      <c r="AQ54" s="640"/>
      <c r="AR54" s="640"/>
      <c r="AS54" s="640"/>
      <c r="AT54" s="640"/>
    </row>
    <row r="55" spans="1:46" x14ac:dyDescent="0.25">
      <c r="A55" s="266" t="s">
        <v>406</v>
      </c>
      <c r="B55" s="266"/>
      <c r="C55" s="266"/>
      <c r="D55" s="266" t="s">
        <v>407</v>
      </c>
      <c r="E55" s="266"/>
      <c r="F55" s="267"/>
      <c r="G55" s="266"/>
      <c r="H55" s="266"/>
      <c r="I55" s="292" t="s">
        <v>992</v>
      </c>
      <c r="J55" s="641">
        <f>SUM(J58:J80)</f>
        <v>0</v>
      </c>
      <c r="K55" s="641">
        <f t="shared" ref="K55:AP55" si="19">SUM(K58:K80)</f>
        <v>0</v>
      </c>
      <c r="L55" s="641">
        <f t="shared" si="19"/>
        <v>0</v>
      </c>
      <c r="M55" s="641">
        <f t="shared" si="19"/>
        <v>0</v>
      </c>
      <c r="N55" s="641">
        <f t="shared" si="19"/>
        <v>0</v>
      </c>
      <c r="O55" s="641">
        <f t="shared" si="19"/>
        <v>71842.157879163235</v>
      </c>
      <c r="P55" s="641">
        <f t="shared" si="19"/>
        <v>61368.906232424517</v>
      </c>
      <c r="Q55" s="641">
        <f t="shared" si="19"/>
        <v>73491.49380204489</v>
      </c>
      <c r="R55" s="641">
        <f t="shared" si="19"/>
        <v>72776.23085192297</v>
      </c>
      <c r="S55" s="641">
        <f t="shared" si="19"/>
        <v>60007.258292380131</v>
      </c>
      <c r="T55" s="641">
        <f t="shared" si="19"/>
        <v>40004.922345504056</v>
      </c>
      <c r="U55" s="641">
        <f t="shared" si="19"/>
        <v>73822.652214414076</v>
      </c>
      <c r="V55" s="641">
        <f t="shared" si="19"/>
        <v>81868.594225334076</v>
      </c>
      <c r="W55" s="641">
        <f t="shared" si="19"/>
        <v>81526.026688682352</v>
      </c>
      <c r="X55" s="641">
        <f t="shared" si="19"/>
        <v>61726.599634463135</v>
      </c>
      <c r="Y55" s="641">
        <f t="shared" si="19"/>
        <v>58558.28415907453</v>
      </c>
      <c r="Z55" s="641">
        <f t="shared" si="19"/>
        <v>56699.539785499212</v>
      </c>
      <c r="AA55" s="641">
        <f t="shared" si="19"/>
        <v>50730.644582235967</v>
      </c>
      <c r="AB55" s="641">
        <f t="shared" si="19"/>
        <v>50371.560448474811</v>
      </c>
      <c r="AC55" s="641">
        <f t="shared" si="19"/>
        <v>53544.031378067266</v>
      </c>
      <c r="AD55" s="641">
        <f t="shared" si="19"/>
        <v>36153.474322670598</v>
      </c>
      <c r="AE55" s="641">
        <f t="shared" si="19"/>
        <v>37672.28719951208</v>
      </c>
      <c r="AF55" s="641">
        <f t="shared" si="19"/>
        <v>40107.028477831038</v>
      </c>
      <c r="AG55" s="641">
        <f t="shared" si="19"/>
        <v>42536.895588847052</v>
      </c>
      <c r="AH55" s="641">
        <f t="shared" si="19"/>
        <v>45762.01071533245</v>
      </c>
      <c r="AI55" s="641">
        <f t="shared" si="19"/>
        <v>42685.742368184976</v>
      </c>
      <c r="AJ55" s="641">
        <f t="shared" si="19"/>
        <v>58036.987372653814</v>
      </c>
      <c r="AK55" s="641">
        <f t="shared" si="19"/>
        <v>42084.026955484493</v>
      </c>
      <c r="AL55" s="641">
        <f t="shared" si="19"/>
        <v>54864.350769865705</v>
      </c>
      <c r="AM55" s="641">
        <f t="shared" si="19"/>
        <v>57473.255690430567</v>
      </c>
      <c r="AN55" s="641">
        <f t="shared" si="19"/>
        <v>54512.255421029367</v>
      </c>
      <c r="AO55" s="641">
        <f t="shared" si="19"/>
        <v>55334.694104337657</v>
      </c>
      <c r="AP55" s="641">
        <f t="shared" si="19"/>
        <v>57199.41958183836</v>
      </c>
      <c r="AQ55" s="641">
        <f t="shared" ref="AQ55:AS55" si="20">SUM(AQ58:AQ80)</f>
        <v>61822.138701083946</v>
      </c>
      <c r="AR55" s="641">
        <f t="shared" si="20"/>
        <v>55232.72393155632</v>
      </c>
      <c r="AS55" s="641">
        <f t="shared" si="20"/>
        <v>57213.831322353173</v>
      </c>
      <c r="AT55" s="641">
        <f t="shared" ref="AT55" si="21">SUM(AT58:AT80)</f>
        <v>55155.074573554048</v>
      </c>
    </row>
    <row r="56" spans="1:46" x14ac:dyDescent="0.25">
      <c r="A56" s="269" t="s">
        <v>341</v>
      </c>
      <c r="B56" s="269"/>
      <c r="C56" s="269"/>
      <c r="D56" s="120"/>
      <c r="E56" s="269" t="s">
        <v>499</v>
      </c>
      <c r="F56" s="269"/>
      <c r="G56" s="268"/>
      <c r="H56" s="268"/>
      <c r="I56" s="292" t="s">
        <v>993</v>
      </c>
      <c r="J56" s="642"/>
      <c r="K56" s="642"/>
      <c r="L56" s="642"/>
      <c r="M56" s="642"/>
      <c r="N56" s="642"/>
      <c r="O56" s="720"/>
      <c r="P56" s="720"/>
      <c r="Q56" s="720"/>
      <c r="R56" s="720"/>
      <c r="S56" s="720"/>
      <c r="T56" s="720"/>
      <c r="U56" s="720"/>
      <c r="V56" s="720"/>
      <c r="W56" s="720"/>
      <c r="X56" s="720"/>
      <c r="Y56" s="720"/>
      <c r="Z56" s="720"/>
      <c r="AA56" s="720"/>
      <c r="AB56" s="720"/>
      <c r="AC56" s="720"/>
      <c r="AD56" s="720"/>
      <c r="AE56" s="720"/>
      <c r="AF56" s="720"/>
      <c r="AG56" s="720"/>
      <c r="AH56" s="720"/>
      <c r="AI56" s="720"/>
      <c r="AJ56" s="720"/>
      <c r="AK56" s="720"/>
      <c r="AL56" s="720"/>
      <c r="AM56" s="720"/>
      <c r="AN56" s="720"/>
      <c r="AO56" s="642"/>
      <c r="AP56" s="642"/>
      <c r="AQ56" s="642"/>
      <c r="AR56" s="642"/>
      <c r="AS56" s="642"/>
      <c r="AT56" s="642"/>
    </row>
    <row r="57" spans="1:46" x14ac:dyDescent="0.25">
      <c r="A57" s="264" t="s">
        <v>344</v>
      </c>
      <c r="B57" s="264"/>
      <c r="C57" s="264"/>
      <c r="D57" s="264"/>
      <c r="E57" s="264"/>
      <c r="F57" s="264" t="s">
        <v>503</v>
      </c>
      <c r="G57" s="264"/>
      <c r="H57" s="264"/>
      <c r="I57" s="293" t="s">
        <v>994</v>
      </c>
      <c r="J57" s="640"/>
      <c r="K57" s="640"/>
      <c r="L57" s="640"/>
      <c r="M57" s="640"/>
      <c r="N57" s="640"/>
      <c r="O57" s="721"/>
      <c r="P57" s="721"/>
      <c r="Q57" s="721"/>
      <c r="R57" s="721"/>
      <c r="S57" s="721"/>
      <c r="T57" s="721"/>
      <c r="U57" s="721"/>
      <c r="V57" s="721"/>
      <c r="W57" s="721"/>
      <c r="X57" s="721"/>
      <c r="Y57" s="721"/>
      <c r="Z57" s="721"/>
      <c r="AA57" s="721"/>
      <c r="AB57" s="721"/>
      <c r="AC57" s="721"/>
      <c r="AD57" s="721"/>
      <c r="AE57" s="721"/>
      <c r="AF57" s="721"/>
      <c r="AG57" s="721"/>
      <c r="AH57" s="721"/>
      <c r="AI57" s="721"/>
      <c r="AJ57" s="721"/>
      <c r="AK57" s="721"/>
      <c r="AL57" s="721"/>
      <c r="AM57" s="721"/>
      <c r="AN57" s="721"/>
      <c r="AO57" s="640"/>
      <c r="AP57" s="640"/>
      <c r="AQ57" s="640"/>
      <c r="AR57" s="640"/>
      <c r="AS57" s="640"/>
      <c r="AT57" s="640"/>
    </row>
    <row r="58" spans="1:46" x14ac:dyDescent="0.25">
      <c r="A58" s="264" t="s">
        <v>345</v>
      </c>
      <c r="B58" s="264"/>
      <c r="C58" s="264"/>
      <c r="D58" s="264"/>
      <c r="E58" s="264"/>
      <c r="F58" s="120"/>
      <c r="G58" s="264" t="s">
        <v>178</v>
      </c>
      <c r="H58" s="264"/>
      <c r="I58" s="293" t="s">
        <v>1082</v>
      </c>
      <c r="J58" s="646"/>
      <c r="K58" s="646"/>
      <c r="L58" s="646"/>
      <c r="M58" s="646"/>
      <c r="N58" s="646"/>
      <c r="O58" s="723">
        <v>1832.3230307449774</v>
      </c>
      <c r="P58" s="723">
        <v>685.47198926600731</v>
      </c>
      <c r="Q58" s="723">
        <v>685.47198926600731</v>
      </c>
      <c r="R58" s="723">
        <v>992.32597222810682</v>
      </c>
      <c r="S58" s="723">
        <v>3574.2542423716745</v>
      </c>
      <c r="T58" s="723">
        <v>3180.574152141945</v>
      </c>
      <c r="U58" s="723">
        <v>6203.1779303870262</v>
      </c>
      <c r="V58" s="723">
        <v>5562.8872006500405</v>
      </c>
      <c r="W58" s="723">
        <v>3925.3311600032644</v>
      </c>
      <c r="X58" s="723">
        <v>3389.8288643568585</v>
      </c>
      <c r="Y58" s="723">
        <v>2454.2467493441882</v>
      </c>
      <c r="Z58" s="723">
        <v>1402.7958955673669</v>
      </c>
      <c r="AA58" s="723">
        <v>599.86053209211684</v>
      </c>
      <c r="AB58" s="723">
        <v>344.47144339376791</v>
      </c>
      <c r="AC58" s="723">
        <v>504.73107657087439</v>
      </c>
      <c r="AD58" s="723">
        <v>242.6172479265494</v>
      </c>
      <c r="AE58" s="723">
        <v>484.81941037873048</v>
      </c>
      <c r="AF58" s="723">
        <v>1835.8772873910166</v>
      </c>
      <c r="AG58" s="723">
        <v>1034.7215037335213</v>
      </c>
      <c r="AH58" s="723">
        <v>1850.8426978419982</v>
      </c>
      <c r="AI58" s="723">
        <v>1953.8099358472859</v>
      </c>
      <c r="AJ58" s="723">
        <v>3215.0562348555327</v>
      </c>
      <c r="AK58" s="723">
        <v>2740.1636324165092</v>
      </c>
      <c r="AL58" s="723">
        <v>5003.0386827378843</v>
      </c>
      <c r="AM58" s="723">
        <v>4692.6258619976816</v>
      </c>
      <c r="AN58" s="723">
        <v>7282.2301325554517</v>
      </c>
      <c r="AO58" s="646">
        <v>10088.377301654342</v>
      </c>
      <c r="AP58" s="646">
        <v>7944.1968850979811</v>
      </c>
      <c r="AQ58" s="646">
        <v>8152.6841191357726</v>
      </c>
      <c r="AR58" s="646">
        <v>6912.0911443355171</v>
      </c>
      <c r="AS58" s="646">
        <v>8391.0992880881968</v>
      </c>
      <c r="AT58" s="646">
        <v>10416.57406736817</v>
      </c>
    </row>
    <row r="59" spans="1:46" x14ac:dyDescent="0.25">
      <c r="A59" s="264" t="s">
        <v>346</v>
      </c>
      <c r="B59" s="264"/>
      <c r="C59" s="264"/>
      <c r="D59" s="264"/>
      <c r="E59" s="264"/>
      <c r="F59" s="264"/>
      <c r="G59" s="270" t="s">
        <v>215</v>
      </c>
      <c r="H59" s="270"/>
      <c r="I59" s="292" t="s">
        <v>995</v>
      </c>
      <c r="J59" s="640"/>
      <c r="K59" s="640"/>
      <c r="L59" s="640"/>
      <c r="M59" s="640"/>
      <c r="N59" s="640"/>
      <c r="O59" s="721"/>
      <c r="P59" s="721"/>
      <c r="Q59" s="721"/>
      <c r="R59" s="721"/>
      <c r="S59" s="721"/>
      <c r="T59" s="721"/>
      <c r="U59" s="721"/>
      <c r="V59" s="721"/>
      <c r="W59" s="721"/>
      <c r="X59" s="721"/>
      <c r="Y59" s="721"/>
      <c r="Z59" s="721"/>
      <c r="AA59" s="721"/>
      <c r="AB59" s="721"/>
      <c r="AC59" s="721"/>
      <c r="AD59" s="721"/>
      <c r="AE59" s="721"/>
      <c r="AF59" s="721"/>
      <c r="AG59" s="721"/>
      <c r="AH59" s="721"/>
      <c r="AI59" s="721"/>
      <c r="AJ59" s="721"/>
      <c r="AK59" s="721"/>
      <c r="AL59" s="721"/>
      <c r="AM59" s="721"/>
      <c r="AN59" s="721"/>
      <c r="AO59" s="640"/>
      <c r="AP59" s="640"/>
      <c r="AQ59" s="640"/>
      <c r="AR59" s="640"/>
      <c r="AS59" s="640"/>
      <c r="AT59" s="640"/>
    </row>
    <row r="60" spans="1:46" x14ac:dyDescent="0.25">
      <c r="A60" s="264" t="s">
        <v>347</v>
      </c>
      <c r="B60" s="264"/>
      <c r="C60" s="264"/>
      <c r="D60" s="264"/>
      <c r="E60" s="264"/>
      <c r="F60" s="264"/>
      <c r="G60" s="270" t="s">
        <v>348</v>
      </c>
      <c r="H60" s="270"/>
      <c r="I60" s="292" t="s">
        <v>996</v>
      </c>
      <c r="J60" s="640"/>
      <c r="K60" s="640"/>
      <c r="L60" s="640"/>
      <c r="M60" s="640"/>
      <c r="N60" s="640"/>
      <c r="O60" s="721"/>
      <c r="P60" s="721"/>
      <c r="Q60" s="721"/>
      <c r="R60" s="721"/>
      <c r="S60" s="721"/>
      <c r="T60" s="721"/>
      <c r="U60" s="721"/>
      <c r="V60" s="721"/>
      <c r="W60" s="721"/>
      <c r="X60" s="721"/>
      <c r="Y60" s="721"/>
      <c r="Z60" s="721"/>
      <c r="AA60" s="721"/>
      <c r="AB60" s="721"/>
      <c r="AC60" s="721"/>
      <c r="AD60" s="721"/>
      <c r="AE60" s="721"/>
      <c r="AF60" s="721"/>
      <c r="AG60" s="721"/>
      <c r="AH60" s="721"/>
      <c r="AI60" s="721"/>
      <c r="AJ60" s="721"/>
      <c r="AK60" s="721"/>
      <c r="AL60" s="721"/>
      <c r="AM60" s="721"/>
      <c r="AN60" s="721"/>
      <c r="AO60" s="640"/>
      <c r="AP60" s="640"/>
      <c r="AQ60" s="640"/>
      <c r="AR60" s="640"/>
      <c r="AS60" s="640"/>
      <c r="AT60" s="640"/>
    </row>
    <row r="61" spans="1:46" x14ac:dyDescent="0.25">
      <c r="A61" s="264" t="s">
        <v>350</v>
      </c>
      <c r="B61" s="264"/>
      <c r="C61" s="264"/>
      <c r="D61" s="264"/>
      <c r="E61" s="264"/>
      <c r="F61" s="264"/>
      <c r="G61" s="265" t="s">
        <v>349</v>
      </c>
      <c r="H61" s="265"/>
      <c r="I61" s="292" t="s">
        <v>997</v>
      </c>
      <c r="J61" s="640"/>
      <c r="K61" s="640"/>
      <c r="L61" s="640"/>
      <c r="M61" s="640"/>
      <c r="N61" s="640"/>
      <c r="O61" s="721"/>
      <c r="P61" s="721"/>
      <c r="Q61" s="721"/>
      <c r="R61" s="721"/>
      <c r="S61" s="721"/>
      <c r="T61" s="721"/>
      <c r="U61" s="721"/>
      <c r="V61" s="721"/>
      <c r="W61" s="721"/>
      <c r="X61" s="721"/>
      <c r="Y61" s="721"/>
      <c r="Z61" s="721"/>
      <c r="AA61" s="721"/>
      <c r="AB61" s="721"/>
      <c r="AC61" s="721"/>
      <c r="AD61" s="721"/>
      <c r="AE61" s="721"/>
      <c r="AF61" s="721"/>
      <c r="AG61" s="721"/>
      <c r="AH61" s="721"/>
      <c r="AI61" s="721"/>
      <c r="AJ61" s="721"/>
      <c r="AK61" s="721"/>
      <c r="AL61" s="721"/>
      <c r="AM61" s="721"/>
      <c r="AN61" s="721"/>
      <c r="AO61" s="640"/>
      <c r="AP61" s="640"/>
      <c r="AQ61" s="640"/>
      <c r="AR61" s="640"/>
      <c r="AS61" s="640"/>
      <c r="AT61" s="640"/>
    </row>
    <row r="62" spans="1:46" x14ac:dyDescent="0.25">
      <c r="A62" s="264" t="s">
        <v>343</v>
      </c>
      <c r="B62" s="264"/>
      <c r="C62" s="264"/>
      <c r="D62" s="264"/>
      <c r="E62" s="264"/>
      <c r="F62" s="264" t="s">
        <v>408</v>
      </c>
      <c r="G62" s="264"/>
      <c r="H62" s="264"/>
      <c r="I62" s="293" t="s">
        <v>998</v>
      </c>
      <c r="J62" s="643"/>
      <c r="K62" s="643"/>
      <c r="L62" s="643"/>
      <c r="M62" s="643"/>
      <c r="N62" s="643"/>
      <c r="O62" s="644">
        <v>57106.505943929049</v>
      </c>
      <c r="P62" s="644">
        <v>48891.761662898411</v>
      </c>
      <c r="Q62" s="644">
        <v>61320.856530711259</v>
      </c>
      <c r="R62" s="644">
        <v>66275.152193701084</v>
      </c>
      <c r="S62" s="644">
        <v>49508.533892972278</v>
      </c>
      <c r="T62" s="644">
        <v>30360.408554452119</v>
      </c>
      <c r="U62" s="644">
        <v>52777.16734269615</v>
      </c>
      <c r="V62" s="644">
        <v>53349.076597499799</v>
      </c>
      <c r="W62" s="644">
        <v>52335.455808298961</v>
      </c>
      <c r="X62" s="644">
        <v>29731.024260608712</v>
      </c>
      <c r="Y62" s="644">
        <v>39462.701520000257</v>
      </c>
      <c r="Z62" s="644">
        <v>38441.260710105962</v>
      </c>
      <c r="AA62" s="644">
        <v>35103.027360164728</v>
      </c>
      <c r="AB62" s="644">
        <v>35255.496498953951</v>
      </c>
      <c r="AC62" s="644">
        <v>35805.759651271343</v>
      </c>
      <c r="AD62" s="644">
        <v>19837.745079416927</v>
      </c>
      <c r="AE62" s="644">
        <v>29196.469478249866</v>
      </c>
      <c r="AF62" s="644">
        <v>31466.278948045936</v>
      </c>
      <c r="AG62" s="644">
        <v>37145.108625308312</v>
      </c>
      <c r="AH62" s="644">
        <v>38862.601085587092</v>
      </c>
      <c r="AI62" s="644">
        <v>34888.235893975761</v>
      </c>
      <c r="AJ62" s="644">
        <v>45167.111670342383</v>
      </c>
      <c r="AK62" s="644">
        <v>31573.412895525358</v>
      </c>
      <c r="AL62" s="644">
        <v>43322.841580328721</v>
      </c>
      <c r="AM62" s="644">
        <v>40669.707499145363</v>
      </c>
      <c r="AN62" s="644">
        <v>34780.268966618532</v>
      </c>
      <c r="AO62" s="643">
        <v>34501.918833642718</v>
      </c>
      <c r="AP62" s="643">
        <v>36840.60321998888</v>
      </c>
      <c r="AQ62" s="643">
        <v>39122.552350671918</v>
      </c>
      <c r="AR62" s="643">
        <v>34922.680513020176</v>
      </c>
      <c r="AS62" s="643">
        <v>36316.557849593912</v>
      </c>
      <c r="AT62" s="643">
        <v>32362.064431876635</v>
      </c>
    </row>
    <row r="63" spans="1:46" x14ac:dyDescent="0.25">
      <c r="A63" s="264" t="s">
        <v>351</v>
      </c>
      <c r="B63" s="264"/>
      <c r="C63" s="264"/>
      <c r="D63" s="264"/>
      <c r="E63" s="264"/>
      <c r="F63" s="265" t="s">
        <v>409</v>
      </c>
      <c r="G63" s="264"/>
      <c r="H63" s="264"/>
      <c r="I63" s="293" t="s">
        <v>999</v>
      </c>
      <c r="J63" s="643"/>
      <c r="K63" s="643"/>
      <c r="L63" s="643"/>
      <c r="M63" s="643"/>
      <c r="N63" s="643"/>
      <c r="O63" s="644">
        <v>0</v>
      </c>
      <c r="P63" s="644">
        <v>0</v>
      </c>
      <c r="Q63" s="644">
        <v>0</v>
      </c>
      <c r="R63" s="644">
        <v>0</v>
      </c>
      <c r="S63" s="644">
        <v>100.64609892</v>
      </c>
      <c r="T63" s="644">
        <v>770.37147314535423</v>
      </c>
      <c r="U63" s="644">
        <v>3509.3824820588434</v>
      </c>
      <c r="V63" s="644">
        <v>3718.1503631192859</v>
      </c>
      <c r="W63" s="644">
        <v>7240.313891464988</v>
      </c>
      <c r="X63" s="644">
        <v>6780.980106550378</v>
      </c>
      <c r="Y63" s="644">
        <v>1590.8888463344222</v>
      </c>
      <c r="Z63" s="644">
        <v>473.97177539650005</v>
      </c>
      <c r="AA63" s="644">
        <v>135.70011361999997</v>
      </c>
      <c r="AB63" s="644">
        <v>80.249374899499998</v>
      </c>
      <c r="AC63" s="644">
        <v>35.059372511999989</v>
      </c>
      <c r="AD63" s="644">
        <v>13.103492840000001</v>
      </c>
      <c r="AE63" s="644">
        <v>7.6674277200000001</v>
      </c>
      <c r="AF63" s="644">
        <v>3.765123</v>
      </c>
      <c r="AG63" s="644">
        <v>1.3163985599999999</v>
      </c>
      <c r="AH63" s="644">
        <v>0.59766328000000002</v>
      </c>
      <c r="AI63" s="644">
        <v>3.6595760400000006</v>
      </c>
      <c r="AJ63" s="644">
        <v>0.67454400000000003</v>
      </c>
      <c r="AK63" s="644">
        <v>1.6443965199999999</v>
      </c>
      <c r="AL63" s="644">
        <v>1.5356513040000004</v>
      </c>
      <c r="AM63" s="644">
        <v>5.30411685329</v>
      </c>
      <c r="AN63" s="644">
        <v>4.1653167199999999</v>
      </c>
      <c r="AO63" s="643">
        <v>0.94488799999999995</v>
      </c>
      <c r="AP63" s="643">
        <v>0.6549638000000001</v>
      </c>
      <c r="AQ63" s="643">
        <v>0.32430000000000009</v>
      </c>
      <c r="AR63" s="643">
        <v>0.70926317647058823</v>
      </c>
      <c r="AS63" s="643">
        <v>3.2343519999999994</v>
      </c>
      <c r="AT63" s="643">
        <v>21.273752430680002</v>
      </c>
    </row>
    <row r="64" spans="1:46" x14ac:dyDescent="0.25">
      <c r="A64" s="264" t="s">
        <v>342</v>
      </c>
      <c r="B64" s="264"/>
      <c r="C64" s="264"/>
      <c r="D64" s="264"/>
      <c r="E64" s="264"/>
      <c r="F64" s="264" t="s">
        <v>500</v>
      </c>
      <c r="G64" s="264"/>
      <c r="H64" s="264"/>
      <c r="I64" s="293" t="s">
        <v>1000</v>
      </c>
      <c r="J64" s="643"/>
      <c r="K64" s="643"/>
      <c r="L64" s="643"/>
      <c r="M64" s="643"/>
      <c r="N64" s="643"/>
      <c r="O64" s="644">
        <v>2578.4512166689697</v>
      </c>
      <c r="P64" s="644">
        <v>720.32963237477907</v>
      </c>
      <c r="Q64" s="644">
        <v>2185.8644741247335</v>
      </c>
      <c r="R64" s="644">
        <v>105.93963140050847</v>
      </c>
      <c r="S64" s="644">
        <v>511.38033607960949</v>
      </c>
      <c r="T64" s="644">
        <v>318.35916272276199</v>
      </c>
      <c r="U64" s="644">
        <v>650.21400659798121</v>
      </c>
      <c r="V64" s="644">
        <v>526.95874784384284</v>
      </c>
      <c r="W64" s="644">
        <v>725.52831262363907</v>
      </c>
      <c r="X64" s="644">
        <v>616.22280609583061</v>
      </c>
      <c r="Y64" s="644">
        <v>420.24384176731951</v>
      </c>
      <c r="Z64" s="644">
        <v>401.09352735543001</v>
      </c>
      <c r="AA64" s="644">
        <v>96.734054970000003</v>
      </c>
      <c r="AB64" s="644">
        <v>38.77267681</v>
      </c>
      <c r="AC64" s="644">
        <v>24.228431254999997</v>
      </c>
      <c r="AD64" s="644">
        <v>174.15713066405149</v>
      </c>
      <c r="AE64" s="644">
        <v>95.006394561399986</v>
      </c>
      <c r="AF64" s="644">
        <v>56.303112083750001</v>
      </c>
      <c r="AG64" s="644">
        <v>45.654009730000006</v>
      </c>
      <c r="AH64" s="644">
        <v>177.18889805825606</v>
      </c>
      <c r="AI64" s="644">
        <v>111.14440121327202</v>
      </c>
      <c r="AJ64" s="644">
        <v>107.26622577259052</v>
      </c>
      <c r="AK64" s="644">
        <v>81.070995920998982</v>
      </c>
      <c r="AL64" s="644">
        <v>84.101413891145015</v>
      </c>
      <c r="AM64" s="644">
        <v>159.80384632987597</v>
      </c>
      <c r="AN64" s="644">
        <v>249.97704838563797</v>
      </c>
      <c r="AO64" s="643">
        <v>176.33355679862331</v>
      </c>
      <c r="AP64" s="643">
        <v>280.28460067325341</v>
      </c>
      <c r="AQ64" s="643">
        <v>257.23247475833608</v>
      </c>
      <c r="AR64" s="643">
        <v>306.73633240805793</v>
      </c>
      <c r="AS64" s="643">
        <v>273.214207358225</v>
      </c>
      <c r="AT64" s="643">
        <v>284.30878336872462</v>
      </c>
    </row>
    <row r="65" spans="1:46" ht="15" customHeight="1" x14ac:dyDescent="0.25">
      <c r="A65" s="264" t="s">
        <v>352</v>
      </c>
      <c r="B65" s="264"/>
      <c r="C65" s="264"/>
      <c r="D65" s="264"/>
      <c r="E65" s="264"/>
      <c r="F65" s="364" t="s">
        <v>513</v>
      </c>
      <c r="G65" s="120"/>
      <c r="H65" s="120"/>
      <c r="I65" s="294" t="s">
        <v>1001</v>
      </c>
      <c r="J65" s="651"/>
      <c r="K65" s="651"/>
      <c r="L65" s="651"/>
      <c r="M65" s="651"/>
      <c r="N65" s="651"/>
      <c r="O65" s="728"/>
      <c r="P65" s="728"/>
      <c r="Q65" s="728"/>
      <c r="R65" s="728"/>
      <c r="S65" s="728"/>
      <c r="T65" s="728"/>
      <c r="U65" s="728"/>
      <c r="V65" s="728"/>
      <c r="W65" s="728"/>
      <c r="X65" s="728"/>
      <c r="Y65" s="728"/>
      <c r="Z65" s="728"/>
      <c r="AA65" s="728"/>
      <c r="AB65" s="728"/>
      <c r="AC65" s="728"/>
      <c r="AD65" s="728"/>
      <c r="AE65" s="728"/>
      <c r="AF65" s="728"/>
      <c r="AG65" s="728"/>
      <c r="AH65" s="728"/>
      <c r="AI65" s="728"/>
      <c r="AJ65" s="728"/>
      <c r="AK65" s="728"/>
      <c r="AL65" s="728"/>
      <c r="AM65" s="728"/>
      <c r="AN65" s="728"/>
      <c r="AO65" s="651"/>
      <c r="AP65" s="651"/>
      <c r="AQ65" s="651"/>
      <c r="AR65" s="651"/>
      <c r="AS65" s="651"/>
      <c r="AT65" s="651"/>
    </row>
    <row r="66" spans="1:46" x14ac:dyDescent="0.25">
      <c r="A66" s="264" t="s">
        <v>353</v>
      </c>
      <c r="B66" s="264"/>
      <c r="C66" s="264"/>
      <c r="D66" s="264"/>
      <c r="E66" s="264"/>
      <c r="F66" s="264" t="s">
        <v>501</v>
      </c>
      <c r="G66" s="264"/>
      <c r="H66" s="264"/>
      <c r="I66" s="293" t="s">
        <v>1002</v>
      </c>
      <c r="J66" s="640"/>
      <c r="K66" s="640"/>
      <c r="L66" s="640"/>
      <c r="M66" s="640"/>
      <c r="N66" s="640"/>
      <c r="O66" s="721"/>
      <c r="P66" s="721"/>
      <c r="Q66" s="721"/>
      <c r="R66" s="721"/>
      <c r="S66" s="721"/>
      <c r="T66" s="721"/>
      <c r="U66" s="721"/>
      <c r="V66" s="721"/>
      <c r="W66" s="721"/>
      <c r="X66" s="721"/>
      <c r="Y66" s="721"/>
      <c r="Z66" s="721"/>
      <c r="AA66" s="721"/>
      <c r="AB66" s="721"/>
      <c r="AC66" s="721"/>
      <c r="AD66" s="721"/>
      <c r="AE66" s="721"/>
      <c r="AF66" s="721"/>
      <c r="AG66" s="721"/>
      <c r="AH66" s="721"/>
      <c r="AI66" s="721"/>
      <c r="AJ66" s="721"/>
      <c r="AK66" s="721"/>
      <c r="AL66" s="721"/>
      <c r="AM66" s="721"/>
      <c r="AN66" s="721"/>
      <c r="AO66" s="640"/>
      <c r="AP66" s="640"/>
      <c r="AQ66" s="640"/>
      <c r="AR66" s="640"/>
      <c r="AS66" s="640"/>
      <c r="AT66" s="640"/>
    </row>
    <row r="67" spans="1:46" x14ac:dyDescent="0.25">
      <c r="A67" s="264" t="s">
        <v>376</v>
      </c>
      <c r="B67" s="264"/>
      <c r="C67" s="264"/>
      <c r="D67" s="264"/>
      <c r="E67" s="269" t="s">
        <v>502</v>
      </c>
      <c r="F67" s="120"/>
      <c r="G67" s="265"/>
      <c r="H67" s="265"/>
      <c r="I67" s="292" t="s">
        <v>1003</v>
      </c>
      <c r="J67" s="640"/>
      <c r="K67" s="640"/>
      <c r="L67" s="640"/>
      <c r="M67" s="640"/>
      <c r="N67" s="640"/>
      <c r="O67" s="721"/>
      <c r="P67" s="721"/>
      <c r="Q67" s="721"/>
      <c r="R67" s="721"/>
      <c r="S67" s="721"/>
      <c r="T67" s="721"/>
      <c r="U67" s="721"/>
      <c r="V67" s="721"/>
      <c r="W67" s="721"/>
      <c r="X67" s="721"/>
      <c r="Y67" s="721"/>
      <c r="Z67" s="721"/>
      <c r="AA67" s="721"/>
      <c r="AB67" s="721"/>
      <c r="AC67" s="721"/>
      <c r="AD67" s="721"/>
      <c r="AE67" s="721"/>
      <c r="AF67" s="721"/>
      <c r="AG67" s="721"/>
      <c r="AH67" s="721"/>
      <c r="AI67" s="721"/>
      <c r="AJ67" s="721"/>
      <c r="AK67" s="721"/>
      <c r="AL67" s="721"/>
      <c r="AM67" s="721"/>
      <c r="AN67" s="721"/>
      <c r="AO67" s="640"/>
      <c r="AP67" s="640"/>
      <c r="AQ67" s="640"/>
      <c r="AR67" s="640"/>
      <c r="AS67" s="640"/>
      <c r="AT67" s="640"/>
    </row>
    <row r="68" spans="1:46" x14ac:dyDescent="0.25">
      <c r="A68" s="264" t="s">
        <v>377</v>
      </c>
      <c r="B68" s="264"/>
      <c r="C68" s="264"/>
      <c r="D68" s="264"/>
      <c r="E68" s="264"/>
      <c r="F68" s="264" t="s">
        <v>374</v>
      </c>
      <c r="G68" s="120"/>
      <c r="H68" s="120"/>
      <c r="I68" s="294" t="s">
        <v>1004</v>
      </c>
      <c r="J68" s="640"/>
      <c r="K68" s="640"/>
      <c r="L68" s="640"/>
      <c r="M68" s="640"/>
      <c r="N68" s="640"/>
      <c r="O68" s="721"/>
      <c r="P68" s="721"/>
      <c r="Q68" s="721"/>
      <c r="R68" s="721"/>
      <c r="S68" s="721"/>
      <c r="T68" s="721"/>
      <c r="U68" s="721"/>
      <c r="V68" s="721"/>
      <c r="W68" s="721"/>
      <c r="X68" s="721"/>
      <c r="Y68" s="721"/>
      <c r="Z68" s="721"/>
      <c r="AA68" s="721"/>
      <c r="AB68" s="721"/>
      <c r="AC68" s="721"/>
      <c r="AD68" s="721"/>
      <c r="AE68" s="721"/>
      <c r="AF68" s="721"/>
      <c r="AG68" s="721"/>
      <c r="AH68" s="721"/>
      <c r="AI68" s="721"/>
      <c r="AJ68" s="721"/>
      <c r="AK68" s="721"/>
      <c r="AL68" s="721"/>
      <c r="AM68" s="721"/>
      <c r="AN68" s="721"/>
      <c r="AO68" s="640"/>
      <c r="AP68" s="640"/>
      <c r="AQ68" s="640"/>
      <c r="AR68" s="640"/>
      <c r="AS68" s="640"/>
      <c r="AT68" s="640"/>
    </row>
    <row r="69" spans="1:46" x14ac:dyDescent="0.25">
      <c r="A69" s="264" t="s">
        <v>378</v>
      </c>
      <c r="B69" s="264"/>
      <c r="C69" s="264"/>
      <c r="D69" s="264"/>
      <c r="E69" s="264"/>
      <c r="F69" s="264" t="s">
        <v>375</v>
      </c>
      <c r="G69" s="120"/>
      <c r="H69" s="120"/>
      <c r="I69" s="294" t="s">
        <v>1005</v>
      </c>
      <c r="J69" s="643"/>
      <c r="K69" s="643"/>
      <c r="L69" s="643"/>
      <c r="M69" s="643"/>
      <c r="N69" s="643"/>
      <c r="O69" s="644">
        <v>9.4537577472000009</v>
      </c>
      <c r="P69" s="644">
        <v>7.0995599999999994</v>
      </c>
      <c r="Q69" s="644">
        <v>86.735304000000014</v>
      </c>
      <c r="R69" s="644">
        <v>48.511187999999997</v>
      </c>
      <c r="S69" s="644">
        <v>21.880200000000002</v>
      </c>
      <c r="T69" s="644">
        <v>98.698247999999992</v>
      </c>
      <c r="U69" s="644">
        <v>72.359703735742926</v>
      </c>
      <c r="V69" s="644">
        <v>134.11185521100001</v>
      </c>
      <c r="W69" s="644">
        <v>323.19919883310138</v>
      </c>
      <c r="X69" s="644">
        <v>241.02390292957247</v>
      </c>
      <c r="Y69" s="644">
        <v>104.23579138140843</v>
      </c>
      <c r="Z69" s="644">
        <v>38.159487636923075</v>
      </c>
      <c r="AA69" s="644">
        <v>51.240576000000004</v>
      </c>
      <c r="AB69" s="644">
        <v>26.050875144000003</v>
      </c>
      <c r="AC69" s="644">
        <v>36.191960999999999</v>
      </c>
      <c r="AD69" s="644">
        <v>22.644032519999996</v>
      </c>
      <c r="AE69" s="644">
        <v>0.71644799999999997</v>
      </c>
      <c r="AF69" s="644">
        <v>0.385764</v>
      </c>
      <c r="AG69" s="644">
        <v>1.8815999999999999E-2</v>
      </c>
      <c r="AH69" s="644">
        <v>0.69532949999999982</v>
      </c>
      <c r="AI69" s="644">
        <v>1.38E-2</v>
      </c>
      <c r="AJ69" s="644">
        <v>3.2687999999999995E-2</v>
      </c>
      <c r="AK69" s="644">
        <v>1.6343999999999997E-2</v>
      </c>
      <c r="AL69" s="644">
        <v>0.179784</v>
      </c>
      <c r="AM69" s="644">
        <v>1.0552088871585801</v>
      </c>
      <c r="AN69" s="644">
        <v>2.5892709308734974</v>
      </c>
      <c r="AO69" s="643">
        <v>4.9220386229508186</v>
      </c>
      <c r="AP69" s="643">
        <v>10.223072999999999</v>
      </c>
      <c r="AQ69" s="643">
        <v>9.1749810000000007</v>
      </c>
      <c r="AR69" s="643">
        <v>12.903412327675296</v>
      </c>
      <c r="AS69" s="643">
        <v>21.639390468658046</v>
      </c>
      <c r="AT69" s="643">
        <v>16.117140262825878</v>
      </c>
    </row>
    <row r="70" spans="1:46" x14ac:dyDescent="0.25">
      <c r="A70" s="264" t="s">
        <v>379</v>
      </c>
      <c r="B70" s="264"/>
      <c r="C70" s="264"/>
      <c r="D70" s="264"/>
      <c r="E70" s="264"/>
      <c r="F70" s="264" t="s">
        <v>504</v>
      </c>
      <c r="G70" s="120"/>
      <c r="H70" s="120"/>
      <c r="I70" s="294" t="s">
        <v>1006</v>
      </c>
      <c r="J70" s="643"/>
      <c r="K70" s="643"/>
      <c r="L70" s="643"/>
      <c r="M70" s="643"/>
      <c r="N70" s="643"/>
      <c r="O70" s="644">
        <v>7194.3111811799999</v>
      </c>
      <c r="P70" s="644">
        <v>7833.1509708629992</v>
      </c>
      <c r="Q70" s="644">
        <v>6404.3786851102504</v>
      </c>
      <c r="R70" s="644">
        <v>2749.7885878357501</v>
      </c>
      <c r="S70" s="644">
        <v>3941.80825085475</v>
      </c>
      <c r="T70" s="644">
        <v>3058.39292721225</v>
      </c>
      <c r="U70" s="644">
        <v>8348.4069859772972</v>
      </c>
      <c r="V70" s="644">
        <v>16283.34479737575</v>
      </c>
      <c r="W70" s="644">
        <v>14695.417160542498</v>
      </c>
      <c r="X70" s="644">
        <v>18701.847725385</v>
      </c>
      <c r="Y70" s="644">
        <v>12160.514752818752</v>
      </c>
      <c r="Z70" s="644">
        <v>13804.04244659325</v>
      </c>
      <c r="AA70" s="644">
        <v>12549.192088275</v>
      </c>
      <c r="AB70" s="644">
        <v>12498.64047255</v>
      </c>
      <c r="AC70" s="644">
        <v>14938.201689918747</v>
      </c>
      <c r="AD70" s="644">
        <v>13779.2769029835</v>
      </c>
      <c r="AE70" s="644">
        <v>6202.2478250249987</v>
      </c>
      <c r="AF70" s="644">
        <v>5152.1065716172507</v>
      </c>
      <c r="AG70" s="644">
        <v>2603.34917152875</v>
      </c>
      <c r="AH70" s="644">
        <v>2861.8141753515001</v>
      </c>
      <c r="AI70" s="644">
        <v>3787.9688966242502</v>
      </c>
      <c r="AJ70" s="644">
        <v>7450.5208259939991</v>
      </c>
      <c r="AK70" s="644">
        <v>5829.8985883379992</v>
      </c>
      <c r="AL70" s="644">
        <v>4570.7028712312494</v>
      </c>
      <c r="AM70" s="644">
        <v>9849.7110244672513</v>
      </c>
      <c r="AN70" s="644">
        <v>10257.344905493999</v>
      </c>
      <c r="AO70" s="643">
        <v>8408.5297769932513</v>
      </c>
      <c r="AP70" s="643">
        <v>10070.567500671001</v>
      </c>
      <c r="AQ70" s="643">
        <v>12250.192712601</v>
      </c>
      <c r="AR70" s="643">
        <v>10760.600410031249</v>
      </c>
      <c r="AS70" s="643">
        <v>9862.126196711999</v>
      </c>
      <c r="AT70" s="643">
        <v>9464.4823706032512</v>
      </c>
    </row>
    <row r="71" spans="1:46" x14ac:dyDescent="0.25">
      <c r="A71" s="264" t="s">
        <v>380</v>
      </c>
      <c r="B71" s="264"/>
      <c r="C71" s="264"/>
      <c r="D71" s="264"/>
      <c r="E71" s="264"/>
      <c r="F71" s="264" t="s">
        <v>185</v>
      </c>
      <c r="G71" s="120"/>
      <c r="H71" s="120"/>
      <c r="I71" s="294" t="s">
        <v>1007</v>
      </c>
      <c r="J71" s="640"/>
      <c r="K71" s="640"/>
      <c r="L71" s="640"/>
      <c r="M71" s="640"/>
      <c r="N71" s="640"/>
      <c r="O71" s="721"/>
      <c r="P71" s="721"/>
      <c r="Q71" s="721"/>
      <c r="R71" s="721"/>
      <c r="S71" s="721"/>
      <c r="T71" s="721"/>
      <c r="U71" s="721"/>
      <c r="V71" s="721"/>
      <c r="W71" s="721"/>
      <c r="X71" s="721"/>
      <c r="Y71" s="721"/>
      <c r="Z71" s="721"/>
      <c r="AA71" s="721"/>
      <c r="AB71" s="721"/>
      <c r="AC71" s="721"/>
      <c r="AD71" s="721"/>
      <c r="AE71" s="721"/>
      <c r="AF71" s="721"/>
      <c r="AG71" s="721"/>
      <c r="AH71" s="721"/>
      <c r="AI71" s="721"/>
      <c r="AJ71" s="721"/>
      <c r="AK71" s="721"/>
      <c r="AL71" s="721"/>
      <c r="AM71" s="721"/>
      <c r="AN71" s="721"/>
      <c r="AO71" s="640"/>
      <c r="AP71" s="640"/>
      <c r="AQ71" s="640"/>
      <c r="AR71" s="640"/>
      <c r="AS71" s="640"/>
      <c r="AT71" s="640"/>
    </row>
    <row r="72" spans="1:46" x14ac:dyDescent="0.25">
      <c r="A72" s="264" t="s">
        <v>382</v>
      </c>
      <c r="B72" s="264"/>
      <c r="C72" s="264"/>
      <c r="D72" s="264"/>
      <c r="E72" s="264" t="s">
        <v>187</v>
      </c>
      <c r="F72" s="120"/>
      <c r="G72" s="120"/>
      <c r="H72" s="120"/>
      <c r="I72" s="294" t="s">
        <v>1008</v>
      </c>
      <c r="J72" s="643"/>
      <c r="K72" s="643"/>
      <c r="L72" s="643"/>
      <c r="M72" s="643"/>
      <c r="N72" s="643"/>
      <c r="O72" s="644">
        <v>1796.6671321599997</v>
      </c>
      <c r="P72" s="644">
        <v>2037.8843645176469</v>
      </c>
      <c r="Q72" s="644">
        <v>1898.2428010635292</v>
      </c>
      <c r="R72" s="644">
        <v>1841.3119768435292</v>
      </c>
      <c r="S72" s="644">
        <v>1770.9166748058822</v>
      </c>
      <c r="T72" s="644">
        <v>1724.3199171541175</v>
      </c>
      <c r="U72" s="644">
        <v>1784.5375676823824</v>
      </c>
      <c r="V72" s="644">
        <v>1845.3272368482358</v>
      </c>
      <c r="W72" s="644">
        <v>1747.3691697670588</v>
      </c>
      <c r="X72" s="644">
        <v>1616.1674906694116</v>
      </c>
      <c r="Y72" s="644">
        <v>1716.5344972305882</v>
      </c>
      <c r="Z72" s="644">
        <v>1629.0039401847052</v>
      </c>
      <c r="AA72" s="644">
        <v>1661.3502494117647</v>
      </c>
      <c r="AB72" s="644">
        <v>1608.6562900764702</v>
      </c>
      <c r="AC72" s="644">
        <v>1624.6908453623528</v>
      </c>
      <c r="AD72" s="644">
        <v>1610.8037510588231</v>
      </c>
      <c r="AE72" s="644">
        <v>1302.8434111752938</v>
      </c>
      <c r="AF72" s="644">
        <v>1170.1225229411764</v>
      </c>
      <c r="AG72" s="644">
        <v>1245.3055147282353</v>
      </c>
      <c r="AH72" s="644">
        <v>1384.2003270588234</v>
      </c>
      <c r="AI72" s="644">
        <v>1336.5895829635292</v>
      </c>
      <c r="AJ72" s="644">
        <v>1347.7653425882359</v>
      </c>
      <c r="AK72" s="644">
        <v>1292.3885702352943</v>
      </c>
      <c r="AL72" s="644">
        <v>1253.3835698129412</v>
      </c>
      <c r="AM72" s="644">
        <v>1342.3654884011762</v>
      </c>
      <c r="AN72" s="644">
        <v>1181.3445821176467</v>
      </c>
      <c r="AO72" s="643">
        <v>1169.5264779044114</v>
      </c>
      <c r="AP72" s="643">
        <v>1187.1668654411767</v>
      </c>
      <c r="AQ72" s="643">
        <v>1039.2829505882355</v>
      </c>
      <c r="AR72" s="643">
        <v>1110.574736470588</v>
      </c>
      <c r="AS72" s="643">
        <v>981.29524705882352</v>
      </c>
      <c r="AT72" s="643">
        <v>1040.8880141176471</v>
      </c>
    </row>
    <row r="73" spans="1:46" x14ac:dyDescent="0.25">
      <c r="A73" s="264" t="s">
        <v>384</v>
      </c>
      <c r="B73" s="264"/>
      <c r="C73" s="264"/>
      <c r="D73" s="264"/>
      <c r="E73" s="264" t="s">
        <v>505</v>
      </c>
      <c r="F73" s="120"/>
      <c r="G73" s="120"/>
      <c r="H73" s="120"/>
      <c r="I73" s="292" t="s">
        <v>1009</v>
      </c>
      <c r="J73" s="646"/>
      <c r="K73" s="646"/>
      <c r="L73" s="646"/>
      <c r="M73" s="646"/>
      <c r="N73" s="646"/>
      <c r="O73" s="723">
        <v>47.256241899999992</v>
      </c>
      <c r="P73" s="723">
        <v>42.310608655499998</v>
      </c>
      <c r="Q73" s="723">
        <v>29.352292237499995</v>
      </c>
      <c r="R73" s="723">
        <v>45.750757839999991</v>
      </c>
      <c r="S73" s="723">
        <v>44.79932328000001</v>
      </c>
      <c r="T73" s="723">
        <v>38.471124199999998</v>
      </c>
      <c r="U73" s="723">
        <v>31.291610927152313</v>
      </c>
      <c r="V73" s="723">
        <v>26.62073660150001</v>
      </c>
      <c r="W73" s="723">
        <v>31.549380899999999</v>
      </c>
      <c r="X73" s="723">
        <v>34.200776020500001</v>
      </c>
      <c r="Y73" s="723">
        <v>30.708454400000001</v>
      </c>
      <c r="Z73" s="723">
        <v>30.728368844000002</v>
      </c>
      <c r="AA73" s="723">
        <v>26.540255354499994</v>
      </c>
      <c r="AB73" s="723">
        <v>28.129009344500002</v>
      </c>
      <c r="AC73" s="723">
        <v>28.736695000000008</v>
      </c>
      <c r="AD73" s="723">
        <v>27.849592412500002</v>
      </c>
      <c r="AE73" s="723">
        <v>24.771182400000001</v>
      </c>
      <c r="AF73" s="723">
        <v>20.981213</v>
      </c>
      <c r="AG73" s="723">
        <v>18.044827012500001</v>
      </c>
      <c r="AH73" s="723">
        <v>22.029386704500002</v>
      </c>
      <c r="AI73" s="723">
        <v>22.482136392499999</v>
      </c>
      <c r="AJ73" s="723">
        <v>21.066686918499997</v>
      </c>
      <c r="AK73" s="723">
        <v>22.588112278000001</v>
      </c>
      <c r="AL73" s="723">
        <v>19.184856111999999</v>
      </c>
      <c r="AM73" s="723">
        <v>20.886486579500001</v>
      </c>
      <c r="AN73" s="723">
        <v>19.641081549999999</v>
      </c>
      <c r="AO73" s="646">
        <v>21.003677349999997</v>
      </c>
      <c r="AP73" s="646">
        <v>16.044022109500002</v>
      </c>
      <c r="AQ73" s="646">
        <v>20.206488580000002</v>
      </c>
      <c r="AR73" s="646">
        <v>21.467746118215359</v>
      </c>
      <c r="AS73" s="646">
        <v>22.914960465949314</v>
      </c>
      <c r="AT73" s="646">
        <v>23.866145513999999</v>
      </c>
    </row>
    <row r="74" spans="1:46" x14ac:dyDescent="0.25">
      <c r="A74" s="264" t="s">
        <v>381</v>
      </c>
      <c r="B74" s="264"/>
      <c r="C74" s="264"/>
      <c r="D74" s="264"/>
      <c r="E74" s="264" t="s">
        <v>186</v>
      </c>
      <c r="F74" s="120"/>
      <c r="G74" s="265"/>
      <c r="H74" s="265"/>
      <c r="I74" s="294" t="s">
        <v>1010</v>
      </c>
      <c r="J74" s="652"/>
      <c r="K74" s="652"/>
      <c r="L74" s="652"/>
      <c r="M74" s="643"/>
      <c r="N74" s="643"/>
      <c r="O74" s="644">
        <v>1129.0376471623745</v>
      </c>
      <c r="P74" s="644">
        <v>1013.0650321117802</v>
      </c>
      <c r="Q74" s="644">
        <v>743.21382868105036</v>
      </c>
      <c r="R74" s="644">
        <v>587.70591626306327</v>
      </c>
      <c r="S74" s="644">
        <v>418.21166165199531</v>
      </c>
      <c r="T74" s="644">
        <v>366.16429992816421</v>
      </c>
      <c r="U74" s="644">
        <v>383.39605921857782</v>
      </c>
      <c r="V74" s="644">
        <v>343.68774713504132</v>
      </c>
      <c r="W74" s="644">
        <v>415.88128112341724</v>
      </c>
      <c r="X74" s="644">
        <v>518.88806727744691</v>
      </c>
      <c r="Y74" s="644">
        <v>535.54441313402754</v>
      </c>
      <c r="Z74" s="644">
        <v>411.67279678485113</v>
      </c>
      <c r="AA74" s="644">
        <v>445.71774605286367</v>
      </c>
      <c r="AB74" s="644">
        <v>416.3443544008673</v>
      </c>
      <c r="AC74" s="644">
        <v>475.60099202695659</v>
      </c>
      <c r="AD74" s="644">
        <v>405.81747112511067</v>
      </c>
      <c r="AE74" s="644">
        <v>338.73921373204439</v>
      </c>
      <c r="AF74" s="644">
        <v>400.56431266520235</v>
      </c>
      <c r="AG74" s="644">
        <v>442.96052866179946</v>
      </c>
      <c r="AH74" s="644">
        <v>602.04115195028032</v>
      </c>
      <c r="AI74" s="644">
        <v>581.50496778046465</v>
      </c>
      <c r="AJ74" s="644">
        <v>727.36543846829227</v>
      </c>
      <c r="AK74" s="644">
        <v>542.46027310746729</v>
      </c>
      <c r="AL74" s="644">
        <v>608.8714975906247</v>
      </c>
      <c r="AM74" s="644">
        <v>731.22143705500048</v>
      </c>
      <c r="AN74" s="644">
        <v>734.06345007429945</v>
      </c>
      <c r="AO74" s="643">
        <v>962.0519697999315</v>
      </c>
      <c r="AP74" s="643">
        <v>848.47409187085623</v>
      </c>
      <c r="AQ74" s="643">
        <v>969.36920247492196</v>
      </c>
      <c r="AR74" s="643">
        <v>1183.4916429540933</v>
      </c>
      <c r="AS74" s="643">
        <v>1341.1194098772364</v>
      </c>
      <c r="AT74" s="643">
        <v>1524.1007423621072</v>
      </c>
    </row>
    <row r="75" spans="1:46" x14ac:dyDescent="0.25">
      <c r="A75" s="264" t="s">
        <v>383</v>
      </c>
      <c r="B75" s="264"/>
      <c r="C75" s="264"/>
      <c r="D75" s="264"/>
      <c r="E75" s="264"/>
      <c r="F75" s="264" t="s">
        <v>188</v>
      </c>
      <c r="G75" s="120"/>
      <c r="H75" s="120"/>
      <c r="I75" s="294" t="s">
        <v>1011</v>
      </c>
      <c r="J75" s="640"/>
      <c r="K75" s="640"/>
      <c r="L75" s="640"/>
      <c r="M75" s="640"/>
      <c r="N75" s="640"/>
      <c r="O75" s="721"/>
      <c r="P75" s="721"/>
      <c r="Q75" s="721"/>
      <c r="R75" s="721"/>
      <c r="S75" s="721"/>
      <c r="T75" s="721"/>
      <c r="U75" s="721"/>
      <c r="V75" s="721"/>
      <c r="W75" s="721"/>
      <c r="X75" s="721"/>
      <c r="Y75" s="721"/>
      <c r="Z75" s="721"/>
      <c r="AA75" s="721"/>
      <c r="AB75" s="721"/>
      <c r="AC75" s="721"/>
      <c r="AD75" s="721"/>
      <c r="AE75" s="721"/>
      <c r="AF75" s="721"/>
      <c r="AG75" s="721"/>
      <c r="AH75" s="721"/>
      <c r="AI75" s="721"/>
      <c r="AJ75" s="721"/>
      <c r="AK75" s="721"/>
      <c r="AL75" s="721"/>
      <c r="AM75" s="721"/>
      <c r="AN75" s="721"/>
      <c r="AO75" s="640"/>
      <c r="AP75" s="640"/>
      <c r="AQ75" s="640"/>
      <c r="AR75" s="640"/>
      <c r="AS75" s="640"/>
      <c r="AT75" s="640"/>
    </row>
    <row r="76" spans="1:46" x14ac:dyDescent="0.25">
      <c r="A76" s="264" t="s">
        <v>506</v>
      </c>
      <c r="B76" s="264"/>
      <c r="C76" s="264"/>
      <c r="D76" s="264"/>
      <c r="E76" s="264"/>
      <c r="F76" s="264" t="s">
        <v>507</v>
      </c>
      <c r="G76" s="120"/>
      <c r="H76" s="120"/>
      <c r="I76" s="293" t="s">
        <v>1012</v>
      </c>
      <c r="J76" s="640"/>
      <c r="K76" s="640"/>
      <c r="L76" s="640"/>
      <c r="M76" s="640"/>
      <c r="N76" s="640"/>
      <c r="O76" s="721"/>
      <c r="P76" s="721"/>
      <c r="Q76" s="721"/>
      <c r="R76" s="721"/>
      <c r="S76" s="721"/>
      <c r="T76" s="721"/>
      <c r="U76" s="721"/>
      <c r="V76" s="721"/>
      <c r="W76" s="721"/>
      <c r="X76" s="721"/>
      <c r="Y76" s="721"/>
      <c r="Z76" s="721"/>
      <c r="AA76" s="721"/>
      <c r="AB76" s="721"/>
      <c r="AC76" s="721"/>
      <c r="AD76" s="721"/>
      <c r="AE76" s="721"/>
      <c r="AF76" s="721"/>
      <c r="AG76" s="721"/>
      <c r="AH76" s="721"/>
      <c r="AI76" s="721"/>
      <c r="AJ76" s="721"/>
      <c r="AK76" s="721"/>
      <c r="AL76" s="721"/>
      <c r="AM76" s="721"/>
      <c r="AN76" s="721"/>
      <c r="AO76" s="640"/>
      <c r="AP76" s="640"/>
      <c r="AQ76" s="640"/>
      <c r="AR76" s="640"/>
      <c r="AS76" s="640"/>
      <c r="AT76" s="640"/>
    </row>
    <row r="77" spans="1:46" ht="30" x14ac:dyDescent="0.25">
      <c r="A77" s="264" t="s">
        <v>385</v>
      </c>
      <c r="B77" s="264"/>
      <c r="C77" s="264"/>
      <c r="D77" s="264"/>
      <c r="E77" s="264"/>
      <c r="F77" s="264" t="s">
        <v>386</v>
      </c>
      <c r="G77" s="264"/>
      <c r="H77" s="264"/>
      <c r="I77" s="293" t="s">
        <v>1013</v>
      </c>
      <c r="J77" s="645"/>
      <c r="K77" s="645"/>
      <c r="L77" s="645"/>
      <c r="M77" s="645"/>
      <c r="N77" s="645"/>
      <c r="O77" s="722"/>
      <c r="P77" s="722"/>
      <c r="Q77" s="722"/>
      <c r="R77" s="722"/>
      <c r="S77" s="722"/>
      <c r="T77" s="722"/>
      <c r="U77" s="722"/>
      <c r="V77" s="722"/>
      <c r="W77" s="722"/>
      <c r="X77" s="722"/>
      <c r="Y77" s="722"/>
      <c r="Z77" s="722"/>
      <c r="AA77" s="722"/>
      <c r="AB77" s="722"/>
      <c r="AC77" s="722"/>
      <c r="AD77" s="722"/>
      <c r="AE77" s="722"/>
      <c r="AF77" s="722"/>
      <c r="AG77" s="722"/>
      <c r="AH77" s="722"/>
      <c r="AI77" s="722"/>
      <c r="AJ77" s="722"/>
      <c r="AK77" s="722"/>
      <c r="AL77" s="722"/>
      <c r="AM77" s="722"/>
      <c r="AN77" s="722"/>
      <c r="AO77" s="645"/>
      <c r="AP77" s="645"/>
      <c r="AQ77" s="645"/>
      <c r="AR77" s="645"/>
      <c r="AS77" s="645"/>
      <c r="AT77" s="645"/>
    </row>
    <row r="78" spans="1:46" x14ac:dyDescent="0.25">
      <c r="A78" s="264" t="s">
        <v>508</v>
      </c>
      <c r="B78" s="264"/>
      <c r="C78" s="264"/>
      <c r="D78" s="264"/>
      <c r="E78" s="264"/>
      <c r="F78" s="264"/>
      <c r="G78" s="264" t="s">
        <v>509</v>
      </c>
      <c r="H78" s="264"/>
      <c r="I78" s="293" t="s">
        <v>1014</v>
      </c>
      <c r="J78" s="645"/>
      <c r="K78" s="645"/>
      <c r="L78" s="645"/>
      <c r="M78" s="645"/>
      <c r="N78" s="645"/>
      <c r="O78" s="722"/>
      <c r="P78" s="722"/>
      <c r="Q78" s="722"/>
      <c r="R78" s="722"/>
      <c r="S78" s="722"/>
      <c r="T78" s="722"/>
      <c r="U78" s="722"/>
      <c r="V78" s="722"/>
      <c r="W78" s="722"/>
      <c r="X78" s="722"/>
      <c r="Y78" s="722"/>
      <c r="Z78" s="722"/>
      <c r="AA78" s="722"/>
      <c r="AB78" s="722"/>
      <c r="AC78" s="722"/>
      <c r="AD78" s="722"/>
      <c r="AE78" s="722"/>
      <c r="AF78" s="722"/>
      <c r="AG78" s="722"/>
      <c r="AH78" s="722"/>
      <c r="AI78" s="722"/>
      <c r="AJ78" s="722"/>
      <c r="AK78" s="722"/>
      <c r="AL78" s="722"/>
      <c r="AM78" s="722"/>
      <c r="AN78" s="722"/>
      <c r="AO78" s="645"/>
      <c r="AP78" s="645"/>
      <c r="AQ78" s="645"/>
      <c r="AR78" s="645"/>
      <c r="AS78" s="645"/>
      <c r="AT78" s="645"/>
    </row>
    <row r="79" spans="1:46" x14ac:dyDescent="0.25">
      <c r="A79" s="264" t="s">
        <v>537</v>
      </c>
      <c r="B79" s="264"/>
      <c r="C79" s="264"/>
      <c r="D79" s="264"/>
      <c r="E79" s="264"/>
      <c r="F79" s="264" t="s">
        <v>538</v>
      </c>
      <c r="G79" s="264"/>
      <c r="H79" s="264"/>
      <c r="I79" s="365" t="s">
        <v>1015</v>
      </c>
      <c r="J79" s="645"/>
      <c r="K79" s="645"/>
      <c r="L79" s="645"/>
      <c r="M79" s="645"/>
      <c r="N79" s="645"/>
      <c r="O79" s="722"/>
      <c r="P79" s="722"/>
      <c r="Q79" s="722"/>
      <c r="R79" s="722"/>
      <c r="S79" s="722"/>
      <c r="T79" s="722"/>
      <c r="U79" s="722"/>
      <c r="V79" s="722"/>
      <c r="W79" s="722"/>
      <c r="X79" s="722"/>
      <c r="Y79" s="722"/>
      <c r="Z79" s="722"/>
      <c r="AA79" s="722"/>
      <c r="AB79" s="722"/>
      <c r="AC79" s="722"/>
      <c r="AD79" s="722"/>
      <c r="AE79" s="722"/>
      <c r="AF79" s="722"/>
      <c r="AG79" s="722"/>
      <c r="AH79" s="722"/>
      <c r="AI79" s="722"/>
      <c r="AJ79" s="722"/>
      <c r="AK79" s="722"/>
      <c r="AL79" s="722"/>
      <c r="AM79" s="722"/>
      <c r="AN79" s="722"/>
      <c r="AO79" s="645"/>
      <c r="AP79" s="645"/>
      <c r="AQ79" s="645"/>
      <c r="AR79" s="645"/>
      <c r="AS79" s="645"/>
      <c r="AT79" s="645"/>
    </row>
    <row r="80" spans="1:46" x14ac:dyDescent="0.25">
      <c r="A80" s="273" t="s">
        <v>1093</v>
      </c>
      <c r="B80" s="264"/>
      <c r="C80" s="264"/>
      <c r="D80" s="264"/>
      <c r="E80" s="264"/>
      <c r="F80" s="264" t="s">
        <v>114</v>
      </c>
      <c r="G80" s="98"/>
      <c r="H80" s="98"/>
      <c r="I80" s="292" t="s">
        <v>1085</v>
      </c>
      <c r="J80" s="649"/>
      <c r="K80" s="649"/>
      <c r="L80" s="649"/>
      <c r="M80" s="649"/>
      <c r="N80" s="649"/>
      <c r="O80" s="644">
        <v>148.15172767065195</v>
      </c>
      <c r="P80" s="644">
        <v>137.83241173739708</v>
      </c>
      <c r="Q80" s="644">
        <v>137.37789685055509</v>
      </c>
      <c r="R80" s="644">
        <v>129.74462781092893</v>
      </c>
      <c r="S80" s="644">
        <v>114.8276114439419</v>
      </c>
      <c r="T80" s="644">
        <v>89.162486547348593</v>
      </c>
      <c r="U80" s="644">
        <v>62.718525132923652</v>
      </c>
      <c r="V80" s="644">
        <v>78.42894304956576</v>
      </c>
      <c r="W80" s="644">
        <v>85.981325125428555</v>
      </c>
      <c r="X80" s="644">
        <v>96.415634569428562</v>
      </c>
      <c r="Y80" s="644">
        <v>82.665292663571421</v>
      </c>
      <c r="Z80" s="644">
        <v>66.810837030228555</v>
      </c>
      <c r="AA80" s="644">
        <v>61.281606294999989</v>
      </c>
      <c r="AB80" s="644">
        <v>74.749452901759994</v>
      </c>
      <c r="AC80" s="644">
        <v>70.830663149999992</v>
      </c>
      <c r="AD80" s="644">
        <v>39.459621723135712</v>
      </c>
      <c r="AE80" s="644">
        <v>19.006408269749024</v>
      </c>
      <c r="AF80" s="644">
        <v>0.64362308671142854</v>
      </c>
      <c r="AG80" s="644">
        <v>0.41619358392857142</v>
      </c>
      <c r="AH80" s="644">
        <v>0</v>
      </c>
      <c r="AI80" s="644">
        <v>0.33317734791714282</v>
      </c>
      <c r="AJ80" s="644">
        <v>0.12771571428571429</v>
      </c>
      <c r="AK80" s="644">
        <v>0.38314714285714291</v>
      </c>
      <c r="AL80" s="644">
        <v>0.51086285714285706</v>
      </c>
      <c r="AM80" s="644">
        <v>0.57472071428571414</v>
      </c>
      <c r="AN80" s="644">
        <v>0.63066658292857136</v>
      </c>
      <c r="AO80" s="643">
        <v>1.0855835714285711</v>
      </c>
      <c r="AP80" s="643">
        <v>1.2043591857142855</v>
      </c>
      <c r="AQ80" s="643">
        <v>1.1191212737714284</v>
      </c>
      <c r="AR80" s="643">
        <v>1.468730714285714</v>
      </c>
      <c r="AS80" s="643">
        <v>0.63042073017857136</v>
      </c>
      <c r="AT80" s="643">
        <v>1.3991256499999998</v>
      </c>
    </row>
    <row r="81" spans="1:46" x14ac:dyDescent="0.25">
      <c r="A81" s="267" t="s">
        <v>410</v>
      </c>
      <c r="B81" s="267"/>
      <c r="C81" s="267"/>
      <c r="D81" s="267" t="s">
        <v>183</v>
      </c>
      <c r="E81" s="267"/>
      <c r="F81" s="267"/>
      <c r="G81" s="266"/>
      <c r="H81" s="266"/>
      <c r="I81" s="292" t="s">
        <v>1016</v>
      </c>
      <c r="J81" s="641">
        <f>SUM(J83:J138)</f>
        <v>0</v>
      </c>
      <c r="K81" s="641">
        <f t="shared" ref="K81:AP81" si="22">SUM(K83:K138)</f>
        <v>0</v>
      </c>
      <c r="L81" s="641">
        <f t="shared" si="22"/>
        <v>0</v>
      </c>
      <c r="M81" s="641">
        <f t="shared" si="22"/>
        <v>0</v>
      </c>
      <c r="N81" s="641">
        <f t="shared" si="22"/>
        <v>0</v>
      </c>
      <c r="O81" s="641">
        <f t="shared" si="22"/>
        <v>38708.095910288386</v>
      </c>
      <c r="P81" s="641">
        <f t="shared" si="22"/>
        <v>36918.536926502617</v>
      </c>
      <c r="Q81" s="641">
        <f t="shared" si="22"/>
        <v>36402.669430424954</v>
      </c>
      <c r="R81" s="641">
        <f t="shared" si="22"/>
        <v>35007.310980610295</v>
      </c>
      <c r="S81" s="641">
        <f t="shared" si="22"/>
        <v>35848.944614839835</v>
      </c>
      <c r="T81" s="641">
        <f t="shared" si="22"/>
        <v>34828.731742961179</v>
      </c>
      <c r="U81" s="641">
        <f t="shared" si="22"/>
        <v>35991.639106401351</v>
      </c>
      <c r="V81" s="641">
        <f t="shared" si="22"/>
        <v>38207.795167550736</v>
      </c>
      <c r="W81" s="641">
        <f t="shared" si="22"/>
        <v>39308.636023767001</v>
      </c>
      <c r="X81" s="641">
        <f t="shared" si="22"/>
        <v>41480.728421868538</v>
      </c>
      <c r="Y81" s="641">
        <f t="shared" si="22"/>
        <v>41271.705824491844</v>
      </c>
      <c r="Z81" s="641">
        <f t="shared" si="22"/>
        <v>37006.553093941475</v>
      </c>
      <c r="AA81" s="641">
        <f t="shared" si="22"/>
        <v>42437.484368413512</v>
      </c>
      <c r="AB81" s="641">
        <f t="shared" si="22"/>
        <v>41457.032739790171</v>
      </c>
      <c r="AC81" s="641">
        <f t="shared" si="22"/>
        <v>42534.325035456699</v>
      </c>
      <c r="AD81" s="641">
        <f t="shared" si="22"/>
        <v>43028.845486246217</v>
      </c>
      <c r="AE81" s="641">
        <f t="shared" si="22"/>
        <v>42973.895966045078</v>
      </c>
      <c r="AF81" s="641">
        <f t="shared" si="22"/>
        <v>41882.105219890298</v>
      </c>
      <c r="AG81" s="641">
        <f t="shared" si="22"/>
        <v>40312.594838130477</v>
      </c>
      <c r="AH81" s="641">
        <f t="shared" si="22"/>
        <v>42957.852897669611</v>
      </c>
      <c r="AI81" s="641">
        <f t="shared" si="22"/>
        <v>41041.16723311715</v>
      </c>
      <c r="AJ81" s="641">
        <f t="shared" si="22"/>
        <v>40079.644485367273</v>
      </c>
      <c r="AK81" s="641">
        <f t="shared" si="22"/>
        <v>40524.594870606641</v>
      </c>
      <c r="AL81" s="641">
        <f t="shared" si="22"/>
        <v>40849.438761766061</v>
      </c>
      <c r="AM81" s="641">
        <f t="shared" si="22"/>
        <v>44343.88003554938</v>
      </c>
      <c r="AN81" s="641">
        <f t="shared" si="22"/>
        <v>44409.211893098327</v>
      </c>
      <c r="AO81" s="641">
        <f t="shared" si="22"/>
        <v>46279.012735409662</v>
      </c>
      <c r="AP81" s="641">
        <f t="shared" si="22"/>
        <v>46723.56640076833</v>
      </c>
      <c r="AQ81" s="641">
        <f t="shared" ref="AQ81:AS81" si="23">SUM(AQ83:AQ138)</f>
        <v>45420.474174659001</v>
      </c>
      <c r="AR81" s="641">
        <f t="shared" si="23"/>
        <v>48424.629541740265</v>
      </c>
      <c r="AS81" s="641">
        <f t="shared" si="23"/>
        <v>45673.031576957663</v>
      </c>
      <c r="AT81" s="641">
        <f t="shared" ref="AT81" si="24">SUM(AT83:AT138)</f>
        <v>50951.192647314514</v>
      </c>
    </row>
    <row r="82" spans="1:46" x14ac:dyDescent="0.25">
      <c r="A82" s="269" t="s">
        <v>440</v>
      </c>
      <c r="B82" s="269"/>
      <c r="C82" s="269"/>
      <c r="D82" s="269"/>
      <c r="E82" s="269" t="s">
        <v>510</v>
      </c>
      <c r="F82" s="268"/>
      <c r="G82" s="120"/>
      <c r="H82" s="120"/>
      <c r="I82" s="294" t="s">
        <v>1017</v>
      </c>
      <c r="J82" s="642"/>
      <c r="K82" s="642"/>
      <c r="L82" s="642"/>
      <c r="M82" s="642"/>
      <c r="N82" s="642"/>
      <c r="O82" s="720"/>
      <c r="P82" s="720"/>
      <c r="Q82" s="720"/>
      <c r="R82" s="720"/>
      <c r="S82" s="720"/>
      <c r="T82" s="720"/>
      <c r="U82" s="720"/>
      <c r="V82" s="720"/>
      <c r="W82" s="720"/>
      <c r="X82" s="720"/>
      <c r="Y82" s="720"/>
      <c r="Z82" s="720"/>
      <c r="AA82" s="720"/>
      <c r="AB82" s="720"/>
      <c r="AC82" s="720"/>
      <c r="AD82" s="720"/>
      <c r="AE82" s="720"/>
      <c r="AF82" s="720"/>
      <c r="AG82" s="720"/>
      <c r="AH82" s="720"/>
      <c r="AI82" s="720"/>
      <c r="AJ82" s="720"/>
      <c r="AK82" s="720"/>
      <c r="AL82" s="720"/>
      <c r="AM82" s="720"/>
      <c r="AN82" s="720"/>
      <c r="AO82" s="642"/>
      <c r="AP82" s="642"/>
      <c r="AQ82" s="642"/>
      <c r="AR82" s="642"/>
      <c r="AS82" s="642"/>
      <c r="AT82" s="642"/>
    </row>
    <row r="83" spans="1:46" x14ac:dyDescent="0.25">
      <c r="A83" s="268" t="s">
        <v>671</v>
      </c>
      <c r="B83" s="120"/>
      <c r="C83" s="269"/>
      <c r="D83" s="269"/>
      <c r="E83" s="269"/>
      <c r="F83" s="268" t="s">
        <v>672</v>
      </c>
      <c r="G83" s="120"/>
      <c r="H83" s="120"/>
      <c r="I83" s="294" t="s">
        <v>1018</v>
      </c>
      <c r="J83" s="643"/>
      <c r="K83" s="643"/>
      <c r="L83" s="643"/>
      <c r="M83" s="643"/>
      <c r="N83" s="643"/>
      <c r="O83" s="644">
        <v>2018.000832349027</v>
      </c>
      <c r="P83" s="644">
        <v>2120.4353841520642</v>
      </c>
      <c r="Q83" s="644">
        <v>2262.2628804425408</v>
      </c>
      <c r="R83" s="644">
        <v>2037.9721857621018</v>
      </c>
      <c r="S83" s="644">
        <v>2127.788942037902</v>
      </c>
      <c r="T83" s="644">
        <v>2117.432281312223</v>
      </c>
      <c r="U83" s="644">
        <v>2608.3966208777906</v>
      </c>
      <c r="V83" s="644">
        <v>2634.141615936353</v>
      </c>
      <c r="W83" s="644">
        <v>3284.6823173845437</v>
      </c>
      <c r="X83" s="644">
        <v>3563.6330663498234</v>
      </c>
      <c r="Y83" s="644">
        <v>3142.0952895577757</v>
      </c>
      <c r="Z83" s="644">
        <v>3275.6817457591601</v>
      </c>
      <c r="AA83" s="644">
        <v>3717.6793203588063</v>
      </c>
      <c r="AB83" s="644">
        <v>3860.3591504869528</v>
      </c>
      <c r="AC83" s="644">
        <v>3686.5129249600877</v>
      </c>
      <c r="AD83" s="644">
        <v>3483.1292050263028</v>
      </c>
      <c r="AE83" s="644">
        <v>3390.0815884760391</v>
      </c>
      <c r="AF83" s="644">
        <v>3390.7899760841628</v>
      </c>
      <c r="AG83" s="644">
        <v>3372.4715737761508</v>
      </c>
      <c r="AH83" s="644">
        <v>3268.8159494247293</v>
      </c>
      <c r="AI83" s="644">
        <v>4086.9799703906442</v>
      </c>
      <c r="AJ83" s="644">
        <v>4151.4961613959995</v>
      </c>
      <c r="AK83" s="644">
        <v>4055.0163801710978</v>
      </c>
      <c r="AL83" s="644">
        <v>4230.5047608856685</v>
      </c>
      <c r="AM83" s="644">
        <v>4663.7262331678021</v>
      </c>
      <c r="AN83" s="644">
        <v>4596.1325682501865</v>
      </c>
      <c r="AO83" s="643">
        <v>4827.54885214148</v>
      </c>
      <c r="AP83" s="643">
        <v>5310.4193318753987</v>
      </c>
      <c r="AQ83" s="643">
        <v>5570.3840172618293</v>
      </c>
      <c r="AR83" s="643">
        <v>5417.9521384948503</v>
      </c>
      <c r="AS83" s="643">
        <v>5656.6555102511675</v>
      </c>
      <c r="AT83" s="643">
        <v>5783.4200754267558</v>
      </c>
    </row>
    <row r="84" spans="1:46" x14ac:dyDescent="0.25">
      <c r="A84" s="273" t="s">
        <v>1094</v>
      </c>
      <c r="B84" s="120"/>
      <c r="C84" s="269"/>
      <c r="D84" s="269"/>
      <c r="E84" s="269"/>
      <c r="F84" s="268" t="s">
        <v>106</v>
      </c>
      <c r="G84" s="120"/>
      <c r="H84" s="120"/>
      <c r="I84" s="292" t="s">
        <v>75</v>
      </c>
      <c r="J84" s="643"/>
      <c r="K84" s="643"/>
      <c r="L84" s="643"/>
      <c r="M84" s="643"/>
      <c r="N84" s="643"/>
      <c r="O84" s="644">
        <v>2971.6812428616881</v>
      </c>
      <c r="P84" s="644">
        <v>2891.333421213486</v>
      </c>
      <c r="Q84" s="644">
        <v>2835.5785903611322</v>
      </c>
      <c r="R84" s="644">
        <v>2630.4763006282274</v>
      </c>
      <c r="S84" s="644">
        <v>2542.5085914309502</v>
      </c>
      <c r="T84" s="644">
        <v>2789.1806691441388</v>
      </c>
      <c r="U84" s="644">
        <v>2430.438372170026</v>
      </c>
      <c r="V84" s="644">
        <v>2532.4988114501625</v>
      </c>
      <c r="W84" s="644">
        <v>2333.4147836359807</v>
      </c>
      <c r="X84" s="644">
        <v>2222.6677759510267</v>
      </c>
      <c r="Y84" s="644">
        <v>2093.2352269963671</v>
      </c>
      <c r="Z84" s="644">
        <v>1974.5266822939129</v>
      </c>
      <c r="AA84" s="644">
        <v>1871.9712670121994</v>
      </c>
      <c r="AB84" s="644">
        <v>1776.9575779277798</v>
      </c>
      <c r="AC84" s="644">
        <v>1624.3293989328522</v>
      </c>
      <c r="AD84" s="644">
        <v>1878.8811225973784</v>
      </c>
      <c r="AE84" s="644">
        <v>1747.3118033453209</v>
      </c>
      <c r="AF84" s="644">
        <v>1646.1552434288772</v>
      </c>
      <c r="AG84" s="644">
        <v>1751.5965701520638</v>
      </c>
      <c r="AH84" s="644">
        <v>1627.6505901984387</v>
      </c>
      <c r="AI84" s="644">
        <v>1632.4961932837055</v>
      </c>
      <c r="AJ84" s="644">
        <v>1407.1595875034207</v>
      </c>
      <c r="AK84" s="644">
        <v>1406.0193450338938</v>
      </c>
      <c r="AL84" s="644">
        <v>1307.8314335051214</v>
      </c>
      <c r="AM84" s="644">
        <v>1158.9019918985759</v>
      </c>
      <c r="AN84" s="644">
        <v>1242.2167404233164</v>
      </c>
      <c r="AO84" s="643">
        <v>1490.0918805508463</v>
      </c>
      <c r="AP84" s="643">
        <v>1341.6052711461928</v>
      </c>
      <c r="AQ84" s="643">
        <v>1237.2194306082845</v>
      </c>
      <c r="AR84" s="643">
        <v>1334.2122299208092</v>
      </c>
      <c r="AS84" s="643">
        <v>1385.6657667474301</v>
      </c>
      <c r="AT84" s="643">
        <v>1424.9893881063945</v>
      </c>
    </row>
    <row r="85" spans="1:46" x14ac:dyDescent="0.25">
      <c r="A85" s="268" t="s">
        <v>673</v>
      </c>
      <c r="B85" s="120"/>
      <c r="C85" s="269"/>
      <c r="D85" s="269"/>
      <c r="E85" s="269"/>
      <c r="F85" s="268" t="s">
        <v>674</v>
      </c>
      <c r="G85" s="120"/>
      <c r="H85" s="120"/>
      <c r="I85" s="294" t="s">
        <v>1019</v>
      </c>
      <c r="J85" s="642"/>
      <c r="K85" s="642"/>
      <c r="L85" s="642"/>
      <c r="M85" s="642"/>
      <c r="N85" s="642"/>
      <c r="O85" s="720"/>
      <c r="P85" s="720"/>
      <c r="Q85" s="720"/>
      <c r="R85" s="720"/>
      <c r="S85" s="720"/>
      <c r="T85" s="720"/>
      <c r="U85" s="720"/>
      <c r="V85" s="720"/>
      <c r="W85" s="720"/>
      <c r="X85" s="720"/>
      <c r="Y85" s="720"/>
      <c r="Z85" s="720"/>
      <c r="AA85" s="720"/>
      <c r="AB85" s="720"/>
      <c r="AC85" s="720"/>
      <c r="AD85" s="720"/>
      <c r="AE85" s="720"/>
      <c r="AF85" s="720"/>
      <c r="AG85" s="720"/>
      <c r="AH85" s="720"/>
      <c r="AI85" s="720"/>
      <c r="AJ85" s="720"/>
      <c r="AK85" s="720"/>
      <c r="AL85" s="720"/>
      <c r="AM85" s="720"/>
      <c r="AN85" s="720"/>
      <c r="AO85" s="642"/>
      <c r="AP85" s="642"/>
      <c r="AQ85" s="642"/>
      <c r="AR85" s="642"/>
      <c r="AS85" s="642"/>
      <c r="AT85" s="642"/>
    </row>
    <row r="86" spans="1:46" x14ac:dyDescent="0.25">
      <c r="A86" s="268" t="s">
        <v>675</v>
      </c>
      <c r="B86" s="120"/>
      <c r="C86" s="269"/>
      <c r="D86" s="269"/>
      <c r="E86" s="269"/>
      <c r="F86" s="268" t="s">
        <v>676</v>
      </c>
      <c r="G86" s="120"/>
      <c r="H86" s="120"/>
      <c r="I86" s="294" t="s">
        <v>1020</v>
      </c>
      <c r="J86" s="642"/>
      <c r="K86" s="642"/>
      <c r="L86" s="642"/>
      <c r="M86" s="642"/>
      <c r="N86" s="642"/>
      <c r="O86" s="720"/>
      <c r="P86" s="720"/>
      <c r="Q86" s="720"/>
      <c r="R86" s="720"/>
      <c r="S86" s="720"/>
      <c r="T86" s="720"/>
      <c r="U86" s="720"/>
      <c r="V86" s="720"/>
      <c r="W86" s="720"/>
      <c r="X86" s="720"/>
      <c r="Y86" s="720"/>
      <c r="Z86" s="720"/>
      <c r="AA86" s="720"/>
      <c r="AB86" s="720"/>
      <c r="AC86" s="720"/>
      <c r="AD86" s="720"/>
      <c r="AE86" s="720"/>
      <c r="AF86" s="720"/>
      <c r="AG86" s="720"/>
      <c r="AH86" s="720"/>
      <c r="AI86" s="720"/>
      <c r="AJ86" s="720"/>
      <c r="AK86" s="720"/>
      <c r="AL86" s="720"/>
      <c r="AM86" s="720"/>
      <c r="AN86" s="720"/>
      <c r="AO86" s="642"/>
      <c r="AP86" s="642"/>
      <c r="AQ86" s="642"/>
      <c r="AR86" s="642"/>
      <c r="AS86" s="642"/>
      <c r="AT86" s="642"/>
    </row>
    <row r="87" spans="1:46" x14ac:dyDescent="0.25">
      <c r="A87" s="274" t="s">
        <v>1180</v>
      </c>
      <c r="B87" s="120"/>
      <c r="C87" s="269"/>
      <c r="D87" s="269"/>
      <c r="E87" s="269"/>
      <c r="F87" s="268" t="s">
        <v>105</v>
      </c>
      <c r="G87" s="120"/>
      <c r="H87" s="120"/>
      <c r="I87" s="292" t="s">
        <v>76</v>
      </c>
      <c r="J87" s="643"/>
      <c r="K87" s="643"/>
      <c r="L87" s="643"/>
      <c r="M87" s="643"/>
      <c r="N87" s="643"/>
      <c r="O87" s="644">
        <v>481.18239396027673</v>
      </c>
      <c r="P87" s="644">
        <v>407.56629460046855</v>
      </c>
      <c r="Q87" s="644">
        <v>362.75632094609779</v>
      </c>
      <c r="R87" s="644">
        <v>383.8829843271543</v>
      </c>
      <c r="S87" s="644">
        <v>387.42213535073211</v>
      </c>
      <c r="T87" s="644">
        <v>385.80633653745485</v>
      </c>
      <c r="U87" s="644">
        <v>401.72136429044122</v>
      </c>
      <c r="V87" s="644">
        <v>372.89199927625543</v>
      </c>
      <c r="W87" s="644">
        <v>338.18764384336839</v>
      </c>
      <c r="X87" s="644">
        <v>326.96868447356405</v>
      </c>
      <c r="Y87" s="644">
        <v>276.22132936453124</v>
      </c>
      <c r="Z87" s="644">
        <v>0</v>
      </c>
      <c r="AA87" s="644">
        <v>144.34202640375</v>
      </c>
      <c r="AB87" s="644">
        <v>137.65845833991563</v>
      </c>
      <c r="AC87" s="644">
        <v>142.78468891900499</v>
      </c>
      <c r="AD87" s="644">
        <v>124.06121072596126</v>
      </c>
      <c r="AE87" s="644">
        <v>118.92563294062501</v>
      </c>
      <c r="AF87" s="644">
        <v>103.69328151105</v>
      </c>
      <c r="AG87" s="644">
        <v>110.25874207467</v>
      </c>
      <c r="AH87" s="644">
        <v>132.48982527881626</v>
      </c>
      <c r="AI87" s="644">
        <v>133.40617069444872</v>
      </c>
      <c r="AJ87" s="644">
        <v>137.63026407724652</v>
      </c>
      <c r="AK87" s="644">
        <v>121.07954580160947</v>
      </c>
      <c r="AL87" s="644">
        <v>134.30682937041303</v>
      </c>
      <c r="AM87" s="644">
        <v>132.66364021312501</v>
      </c>
      <c r="AN87" s="644">
        <v>139.82376672657452</v>
      </c>
      <c r="AO87" s="643">
        <v>120.4574276367</v>
      </c>
      <c r="AP87" s="643">
        <v>119.46915033361873</v>
      </c>
      <c r="AQ87" s="643">
        <v>105.74512307307899</v>
      </c>
      <c r="AR87" s="643">
        <v>107.7820073883</v>
      </c>
      <c r="AS87" s="643">
        <v>102.59543792670638</v>
      </c>
      <c r="AT87" s="643">
        <v>96.148446227084321</v>
      </c>
    </row>
    <row r="88" spans="1:46" x14ac:dyDescent="0.25">
      <c r="A88" s="268" t="s">
        <v>677</v>
      </c>
      <c r="B88" s="120"/>
      <c r="C88" s="269"/>
      <c r="D88" s="269"/>
      <c r="E88" s="269"/>
      <c r="F88" s="268" t="s">
        <v>678</v>
      </c>
      <c r="G88" s="120"/>
      <c r="H88" s="120"/>
      <c r="I88" s="294" t="s">
        <v>1021</v>
      </c>
      <c r="J88" s="643"/>
      <c r="K88" s="643"/>
      <c r="L88" s="643"/>
      <c r="M88" s="643"/>
      <c r="N88" s="643"/>
      <c r="O88" s="644"/>
      <c r="P88" s="644"/>
      <c r="Q88" s="644"/>
      <c r="R88" s="644"/>
      <c r="S88" s="644"/>
      <c r="T88" s="644"/>
      <c r="U88" s="644"/>
      <c r="V88" s="644"/>
      <c r="W88" s="644"/>
      <c r="X88" s="644"/>
      <c r="Y88" s="644"/>
      <c r="Z88" s="644"/>
      <c r="AA88" s="644"/>
      <c r="AB88" s="644"/>
      <c r="AC88" s="644"/>
      <c r="AD88" s="644"/>
      <c r="AE88" s="644"/>
      <c r="AF88" s="644"/>
      <c r="AG88" s="644"/>
      <c r="AH88" s="644"/>
      <c r="AI88" s="644"/>
      <c r="AJ88" s="644"/>
      <c r="AK88" s="644"/>
      <c r="AL88" s="644"/>
      <c r="AM88" s="644"/>
      <c r="AN88" s="644"/>
      <c r="AO88" s="643"/>
      <c r="AP88" s="643"/>
      <c r="AQ88" s="643"/>
      <c r="AR88" s="643"/>
      <c r="AS88" s="643"/>
      <c r="AT88" s="643"/>
    </row>
    <row r="89" spans="1:46" x14ac:dyDescent="0.25">
      <c r="A89" s="269" t="s">
        <v>441</v>
      </c>
      <c r="B89" s="269"/>
      <c r="C89" s="269"/>
      <c r="D89" s="269"/>
      <c r="E89" s="269" t="s">
        <v>442</v>
      </c>
      <c r="F89" s="268"/>
      <c r="G89" s="120"/>
      <c r="H89" s="120"/>
      <c r="I89" s="294" t="s">
        <v>1022</v>
      </c>
      <c r="J89" s="642"/>
      <c r="K89" s="642"/>
      <c r="L89" s="642"/>
      <c r="M89" s="642"/>
      <c r="N89" s="642"/>
      <c r="O89" s="720"/>
      <c r="P89" s="720"/>
      <c r="Q89" s="720"/>
      <c r="R89" s="720"/>
      <c r="S89" s="720"/>
      <c r="T89" s="720"/>
      <c r="U89" s="720"/>
      <c r="V89" s="720"/>
      <c r="W89" s="720"/>
      <c r="X89" s="720"/>
      <c r="Y89" s="720"/>
      <c r="Z89" s="720"/>
      <c r="AA89" s="720"/>
      <c r="AB89" s="720"/>
      <c r="AC89" s="720"/>
      <c r="AD89" s="720"/>
      <c r="AE89" s="720"/>
      <c r="AF89" s="720"/>
      <c r="AG89" s="720"/>
      <c r="AH89" s="720"/>
      <c r="AI89" s="720"/>
      <c r="AJ89" s="720"/>
      <c r="AK89" s="720"/>
      <c r="AL89" s="720"/>
      <c r="AM89" s="720"/>
      <c r="AN89" s="720"/>
      <c r="AO89" s="642"/>
      <c r="AP89" s="642"/>
      <c r="AQ89" s="642"/>
      <c r="AR89" s="642"/>
      <c r="AS89" s="642"/>
      <c r="AT89" s="642"/>
    </row>
    <row r="90" spans="1:46" x14ac:dyDescent="0.25">
      <c r="A90" s="268" t="s">
        <v>679</v>
      </c>
      <c r="B90" s="120"/>
      <c r="C90" s="269"/>
      <c r="D90" s="269"/>
      <c r="E90" s="269"/>
      <c r="F90" s="268" t="s">
        <v>680</v>
      </c>
      <c r="G90" s="120"/>
      <c r="H90" s="120"/>
      <c r="I90" s="294" t="s">
        <v>1023</v>
      </c>
      <c r="J90" s="642"/>
      <c r="K90" s="642"/>
      <c r="L90" s="642"/>
      <c r="M90" s="642"/>
      <c r="N90" s="642"/>
      <c r="O90" s="720"/>
      <c r="P90" s="720"/>
      <c r="Q90" s="720"/>
      <c r="R90" s="720"/>
      <c r="S90" s="720"/>
      <c r="T90" s="720"/>
      <c r="U90" s="720"/>
      <c r="V90" s="720"/>
      <c r="W90" s="720"/>
      <c r="X90" s="720"/>
      <c r="Y90" s="720"/>
      <c r="Z90" s="720"/>
      <c r="AA90" s="720"/>
      <c r="AB90" s="720"/>
      <c r="AC90" s="720"/>
      <c r="AD90" s="720"/>
      <c r="AE90" s="720"/>
      <c r="AF90" s="720"/>
      <c r="AG90" s="720"/>
      <c r="AH90" s="720"/>
      <c r="AI90" s="720"/>
      <c r="AJ90" s="720"/>
      <c r="AK90" s="720"/>
      <c r="AL90" s="720"/>
      <c r="AM90" s="720"/>
      <c r="AN90" s="720"/>
      <c r="AO90" s="642"/>
      <c r="AP90" s="642"/>
      <c r="AQ90" s="642"/>
      <c r="AR90" s="642"/>
      <c r="AS90" s="642"/>
      <c r="AT90" s="642"/>
    </row>
    <row r="91" spans="1:46" x14ac:dyDescent="0.25">
      <c r="A91" s="268" t="s">
        <v>681</v>
      </c>
      <c r="B91" s="120"/>
      <c r="C91" s="269"/>
      <c r="D91" s="269"/>
      <c r="E91" s="269"/>
      <c r="F91" s="268" t="s">
        <v>682</v>
      </c>
      <c r="G91" s="120"/>
      <c r="H91" s="120"/>
      <c r="I91" s="294" t="s">
        <v>1024</v>
      </c>
      <c r="J91" s="643"/>
      <c r="K91" s="643"/>
      <c r="L91" s="643"/>
      <c r="M91" s="643"/>
      <c r="N91" s="643"/>
      <c r="O91" s="644">
        <v>240.3783311936985</v>
      </c>
      <c r="P91" s="644">
        <v>287.10794110028769</v>
      </c>
      <c r="Q91" s="644">
        <v>344.02369777595999</v>
      </c>
      <c r="R91" s="644">
        <v>286.64454101614683</v>
      </c>
      <c r="S91" s="644">
        <v>239.02012140397201</v>
      </c>
      <c r="T91" s="644">
        <v>282.89800601657555</v>
      </c>
      <c r="U91" s="644">
        <v>0</v>
      </c>
      <c r="V91" s="644">
        <v>312.39651126936599</v>
      </c>
      <c r="W91" s="644">
        <v>319.29904912353743</v>
      </c>
      <c r="X91" s="644">
        <v>326.95522471008002</v>
      </c>
      <c r="Y91" s="644">
        <v>328.344547188852</v>
      </c>
      <c r="Z91" s="644">
        <v>0</v>
      </c>
      <c r="AA91" s="644">
        <v>331.26353573366703</v>
      </c>
      <c r="AB91" s="644">
        <v>328.8987772792471</v>
      </c>
      <c r="AC91" s="644">
        <v>335.65746152293713</v>
      </c>
      <c r="AD91" s="644">
        <v>312.73077511543499</v>
      </c>
      <c r="AE91" s="644">
        <v>309.56570892365011</v>
      </c>
      <c r="AF91" s="644">
        <v>311.27795167029757</v>
      </c>
      <c r="AG91" s="644">
        <v>308.46819595799707</v>
      </c>
      <c r="AH91" s="644">
        <v>283.442325361857</v>
      </c>
      <c r="AI91" s="644">
        <v>270.37710376288192</v>
      </c>
      <c r="AJ91" s="644">
        <v>252.60917716720797</v>
      </c>
      <c r="AK91" s="644">
        <v>255.47244971654249</v>
      </c>
      <c r="AL91" s="644">
        <v>277.39462157150399</v>
      </c>
      <c r="AM91" s="644">
        <v>335.62457252814608</v>
      </c>
      <c r="AN91" s="644">
        <v>352.34589825518407</v>
      </c>
      <c r="AO91" s="643">
        <v>342.73879820288994</v>
      </c>
      <c r="AP91" s="643">
        <v>344.27532350429112</v>
      </c>
      <c r="AQ91" s="643">
        <v>345.64084117865991</v>
      </c>
      <c r="AR91" s="643">
        <v>416.06976143954694</v>
      </c>
      <c r="AS91" s="643">
        <v>368.25777672150605</v>
      </c>
      <c r="AT91" s="643">
        <v>559.59935332696216</v>
      </c>
    </row>
    <row r="92" spans="1:46" x14ac:dyDescent="0.25">
      <c r="A92" s="268" t="s">
        <v>683</v>
      </c>
      <c r="B92" s="120"/>
      <c r="C92" s="269"/>
      <c r="D92" s="269"/>
      <c r="E92" s="269"/>
      <c r="F92" s="268" t="s">
        <v>684</v>
      </c>
      <c r="G92" s="120"/>
      <c r="H92" s="120"/>
      <c r="I92" s="294" t="s">
        <v>1025</v>
      </c>
      <c r="J92" s="643"/>
      <c r="K92" s="643"/>
      <c r="L92" s="643"/>
      <c r="M92" s="643"/>
      <c r="N92" s="643"/>
      <c r="O92" s="644">
        <v>247.92398323826151</v>
      </c>
      <c r="P92" s="644">
        <v>255.04012839133199</v>
      </c>
      <c r="Q92" s="644">
        <v>252.49886772642756</v>
      </c>
      <c r="R92" s="644">
        <v>236.55587304115221</v>
      </c>
      <c r="S92" s="644">
        <v>217.8864720726292</v>
      </c>
      <c r="T92" s="644">
        <v>211.54848911194654</v>
      </c>
      <c r="U92" s="644">
        <v>210.24340401794117</v>
      </c>
      <c r="V92" s="644">
        <v>221.22828409994091</v>
      </c>
      <c r="W92" s="644">
        <v>217.1381918381752</v>
      </c>
      <c r="X92" s="644">
        <v>213.96348663104052</v>
      </c>
      <c r="Y92" s="644">
        <v>199.34689400667511</v>
      </c>
      <c r="Z92" s="644">
        <v>0</v>
      </c>
      <c r="AA92" s="644">
        <v>250.00118062584843</v>
      </c>
      <c r="AB92" s="644">
        <v>263.05346964060448</v>
      </c>
      <c r="AC92" s="644">
        <v>239.66860929439528</v>
      </c>
      <c r="AD92" s="644">
        <v>251.22268176398129</v>
      </c>
      <c r="AE92" s="644">
        <v>262.89173695441804</v>
      </c>
      <c r="AF92" s="644">
        <v>239.53330565249902</v>
      </c>
      <c r="AG92" s="644">
        <v>262.07530884138214</v>
      </c>
      <c r="AH92" s="644">
        <v>263.37853073731742</v>
      </c>
      <c r="AI92" s="644">
        <v>267.46615196239577</v>
      </c>
      <c r="AJ92" s="644">
        <v>298.7369680191585</v>
      </c>
      <c r="AK92" s="644">
        <v>302.59946603628492</v>
      </c>
      <c r="AL92" s="644">
        <v>301.12575219125273</v>
      </c>
      <c r="AM92" s="644">
        <v>309.75714514793748</v>
      </c>
      <c r="AN92" s="644">
        <v>310.5488723927316</v>
      </c>
      <c r="AO92" s="643">
        <v>279.87458052664084</v>
      </c>
      <c r="AP92" s="643">
        <v>323.666112405219</v>
      </c>
      <c r="AQ92" s="643">
        <v>282.89586056322383</v>
      </c>
      <c r="AR92" s="643">
        <v>281.98408056283193</v>
      </c>
      <c r="AS92" s="643">
        <v>277.11515470043719</v>
      </c>
      <c r="AT92" s="643">
        <v>283.78915650607598</v>
      </c>
    </row>
    <row r="93" spans="1:46" x14ac:dyDescent="0.25">
      <c r="A93" s="268" t="s">
        <v>685</v>
      </c>
      <c r="B93" s="120"/>
      <c r="C93" s="269"/>
      <c r="D93" s="269"/>
      <c r="E93" s="269"/>
      <c r="F93" s="268" t="s">
        <v>686</v>
      </c>
      <c r="G93" s="120"/>
      <c r="H93" s="120"/>
      <c r="I93" s="294" t="s">
        <v>1086</v>
      </c>
      <c r="J93" s="643"/>
      <c r="K93" s="643"/>
      <c r="L93" s="643"/>
      <c r="M93" s="643"/>
      <c r="N93" s="643"/>
      <c r="O93" s="644">
        <v>2825.8325904566714</v>
      </c>
      <c r="P93" s="644">
        <v>2888.6274476698272</v>
      </c>
      <c r="Q93" s="644">
        <v>2745.8466584664179</v>
      </c>
      <c r="R93" s="644">
        <v>2748.5752025466618</v>
      </c>
      <c r="S93" s="644">
        <v>2685.8747738031147</v>
      </c>
      <c r="T93" s="644">
        <v>2596.5134108371508</v>
      </c>
      <c r="U93" s="644">
        <v>2669.8165043047602</v>
      </c>
      <c r="V93" s="644">
        <v>2985.479424074178</v>
      </c>
      <c r="W93" s="644">
        <v>2936.3367992795133</v>
      </c>
      <c r="X93" s="644">
        <v>3018.7182469360996</v>
      </c>
      <c r="Y93" s="644">
        <v>2931.3161703475735</v>
      </c>
      <c r="Z93" s="644">
        <v>3004.1966795722637</v>
      </c>
      <c r="AA93" s="644">
        <v>2993.5382010626149</v>
      </c>
      <c r="AB93" s="644">
        <v>3030.2580845555781</v>
      </c>
      <c r="AC93" s="644">
        <v>3002.6444224364323</v>
      </c>
      <c r="AD93" s="644">
        <v>2887.0421577111829</v>
      </c>
      <c r="AE93" s="644">
        <v>2872.0949560499557</v>
      </c>
      <c r="AF93" s="644">
        <v>2749.0947217110165</v>
      </c>
      <c r="AG93" s="644">
        <v>2580.6691964267834</v>
      </c>
      <c r="AH93" s="644">
        <v>2487.1620654437638</v>
      </c>
      <c r="AI93" s="644">
        <v>2358.9219672416602</v>
      </c>
      <c r="AJ93" s="644">
        <v>2521.8363814602012</v>
      </c>
      <c r="AK93" s="644">
        <v>2548.3178669812869</v>
      </c>
      <c r="AL93" s="644">
        <v>2632.1013783642375</v>
      </c>
      <c r="AM93" s="644">
        <v>2634.2799497862061</v>
      </c>
      <c r="AN93" s="644">
        <v>2696.7873679125832</v>
      </c>
      <c r="AO93" s="643">
        <v>2710.9609240127406</v>
      </c>
      <c r="AP93" s="643">
        <v>2809.9919408305846</v>
      </c>
      <c r="AQ93" s="643">
        <v>2689.7970247489629</v>
      </c>
      <c r="AR93" s="643">
        <v>2887.4298925139328</v>
      </c>
      <c r="AS93" s="643">
        <v>2770.3947739484925</v>
      </c>
      <c r="AT93" s="643">
        <v>3006.3670974220713</v>
      </c>
    </row>
    <row r="94" spans="1:46" x14ac:dyDescent="0.25">
      <c r="A94" s="268" t="s">
        <v>687</v>
      </c>
      <c r="B94" s="120"/>
      <c r="C94" s="269"/>
      <c r="D94" s="269"/>
      <c r="E94" s="269"/>
      <c r="F94" s="268" t="s">
        <v>688</v>
      </c>
      <c r="G94" s="120"/>
      <c r="H94" s="120"/>
      <c r="I94" s="294" t="s">
        <v>1026</v>
      </c>
      <c r="J94" s="643"/>
      <c r="K94" s="643"/>
      <c r="L94" s="643"/>
      <c r="M94" s="643"/>
      <c r="N94" s="643"/>
      <c r="O94" s="644">
        <v>0</v>
      </c>
      <c r="P94" s="644">
        <v>0</v>
      </c>
      <c r="Q94" s="644">
        <v>0</v>
      </c>
      <c r="R94" s="644">
        <v>0</v>
      </c>
      <c r="S94" s="644">
        <v>0</v>
      </c>
      <c r="T94" s="644">
        <v>0</v>
      </c>
      <c r="U94" s="644">
        <v>0</v>
      </c>
      <c r="V94" s="644">
        <v>64.829812499999989</v>
      </c>
      <c r="W94" s="644">
        <v>68.520725999999996</v>
      </c>
      <c r="X94" s="644">
        <v>33.933833999999997</v>
      </c>
      <c r="Y94" s="644">
        <v>72.894901499999989</v>
      </c>
      <c r="Z94" s="644">
        <v>0</v>
      </c>
      <c r="AA94" s="644">
        <v>68.661895950000002</v>
      </c>
      <c r="AB94" s="644">
        <v>66.112229024999991</v>
      </c>
      <c r="AC94" s="644">
        <v>61.334820000000001</v>
      </c>
      <c r="AD94" s="644">
        <v>46.4911006640625</v>
      </c>
      <c r="AE94" s="644">
        <v>57.363564364380011</v>
      </c>
      <c r="AF94" s="644">
        <v>47.117765249999998</v>
      </c>
      <c r="AG94" s="644">
        <v>33.031034999999996</v>
      </c>
      <c r="AH94" s="644">
        <v>39.613139775</v>
      </c>
      <c r="AI94" s="644">
        <v>44.438100630074999</v>
      </c>
      <c r="AJ94" s="644">
        <v>42.099324418350001</v>
      </c>
      <c r="AK94" s="644">
        <v>39.955402923344991</v>
      </c>
      <c r="AL94" s="644">
        <v>42.259655478239992</v>
      </c>
      <c r="AM94" s="644">
        <v>30.442672492200003</v>
      </c>
      <c r="AN94" s="644">
        <v>36.336625981830004</v>
      </c>
      <c r="AO94" s="643">
        <v>8.7834509666666651</v>
      </c>
      <c r="AP94" s="643">
        <v>44.077386147884994</v>
      </c>
      <c r="AQ94" s="643">
        <v>27.045112500000005</v>
      </c>
      <c r="AR94" s="643">
        <v>21.800407500000002</v>
      </c>
      <c r="AS94" s="643">
        <v>38.174251275000003</v>
      </c>
      <c r="AT94" s="643">
        <v>35.5775085</v>
      </c>
    </row>
    <row r="95" spans="1:46" x14ac:dyDescent="0.25">
      <c r="A95" s="275" t="s">
        <v>1095</v>
      </c>
      <c r="B95" s="120"/>
      <c r="C95" s="269"/>
      <c r="D95" s="269"/>
      <c r="E95" s="269"/>
      <c r="F95" s="268" t="s">
        <v>111</v>
      </c>
      <c r="G95" s="120"/>
      <c r="H95" s="120"/>
      <c r="I95" s="292" t="s">
        <v>77</v>
      </c>
      <c r="J95" s="643"/>
      <c r="K95" s="643"/>
      <c r="L95" s="643"/>
      <c r="M95" s="643"/>
      <c r="N95" s="643"/>
      <c r="O95" s="644">
        <v>296.36921572671605</v>
      </c>
      <c r="P95" s="644">
        <v>325.84884227116407</v>
      </c>
      <c r="Q95" s="644">
        <v>245.15528106998104</v>
      </c>
      <c r="R95" s="644">
        <v>230.07160817004868</v>
      </c>
      <c r="S95" s="644">
        <v>254.30417693148752</v>
      </c>
      <c r="T95" s="644">
        <v>224.52327670427439</v>
      </c>
      <c r="U95" s="644">
        <v>212.04606566870015</v>
      </c>
      <c r="V95" s="644">
        <v>207.6529711954993</v>
      </c>
      <c r="W95" s="644">
        <v>213.28027927536601</v>
      </c>
      <c r="X95" s="644">
        <v>216.49764355120556</v>
      </c>
      <c r="Y95" s="644">
        <v>250.00988039653532</v>
      </c>
      <c r="Z95" s="644">
        <v>281.98822449385182</v>
      </c>
      <c r="AA95" s="644">
        <v>288.06342833291768</v>
      </c>
      <c r="AB95" s="644">
        <v>292.33423320010564</v>
      </c>
      <c r="AC95" s="644">
        <v>311.84347361632871</v>
      </c>
      <c r="AD95" s="644">
        <v>322.34941309245568</v>
      </c>
      <c r="AE95" s="644">
        <v>293.97464062458351</v>
      </c>
      <c r="AF95" s="644">
        <v>259.42032716965934</v>
      </c>
      <c r="AG95" s="644">
        <v>251.27107635312331</v>
      </c>
      <c r="AH95" s="644">
        <v>253.69974646739743</v>
      </c>
      <c r="AI95" s="644">
        <v>244.29770178979797</v>
      </c>
      <c r="AJ95" s="644">
        <v>250.94642116356925</v>
      </c>
      <c r="AK95" s="644">
        <v>244.37818072181946</v>
      </c>
      <c r="AL95" s="644">
        <v>238.24957158130698</v>
      </c>
      <c r="AM95" s="644">
        <v>277.20455561933403</v>
      </c>
      <c r="AN95" s="644">
        <v>254.86194378301104</v>
      </c>
      <c r="AO95" s="643">
        <v>240.56252011235574</v>
      </c>
      <c r="AP95" s="643">
        <v>238.91045002110275</v>
      </c>
      <c r="AQ95" s="643">
        <v>280.8259676695202</v>
      </c>
      <c r="AR95" s="643">
        <v>260.29886194809973</v>
      </c>
      <c r="AS95" s="643">
        <v>339.85360181445816</v>
      </c>
      <c r="AT95" s="643">
        <v>328.6711826213924</v>
      </c>
    </row>
    <row r="96" spans="1:46" x14ac:dyDescent="0.25">
      <c r="A96" s="275" t="s">
        <v>1096</v>
      </c>
      <c r="B96" s="120"/>
      <c r="C96" s="269"/>
      <c r="D96" s="269"/>
      <c r="E96" s="269"/>
      <c r="F96" s="268" t="s">
        <v>112</v>
      </c>
      <c r="G96" s="120"/>
      <c r="H96" s="120"/>
      <c r="I96" s="292" t="s">
        <v>78</v>
      </c>
      <c r="J96" s="643"/>
      <c r="K96" s="643"/>
      <c r="L96" s="643"/>
      <c r="M96" s="643"/>
      <c r="N96" s="643"/>
      <c r="O96" s="644">
        <v>435.354032068035</v>
      </c>
      <c r="P96" s="644">
        <v>458.52460097936125</v>
      </c>
      <c r="Q96" s="644">
        <v>432.30997680987002</v>
      </c>
      <c r="R96" s="644">
        <v>342.02977005323737</v>
      </c>
      <c r="S96" s="644">
        <v>295.42334866024999</v>
      </c>
      <c r="T96" s="644">
        <v>269.43724265171483</v>
      </c>
      <c r="U96" s="644">
        <v>275.19241308342805</v>
      </c>
      <c r="V96" s="644">
        <v>277.35966152783936</v>
      </c>
      <c r="W96" s="644">
        <v>286.56150174751434</v>
      </c>
      <c r="X96" s="644">
        <v>272.67835465854051</v>
      </c>
      <c r="Y96" s="644">
        <v>339.28463780062799</v>
      </c>
      <c r="Z96" s="644">
        <v>356.81437948196282</v>
      </c>
      <c r="AA96" s="644">
        <v>359.44148784244851</v>
      </c>
      <c r="AB96" s="644">
        <v>426.33469387010041</v>
      </c>
      <c r="AC96" s="644">
        <v>358.78573198141595</v>
      </c>
      <c r="AD96" s="644">
        <v>290.91881732676961</v>
      </c>
      <c r="AE96" s="644">
        <v>303.5736223134104</v>
      </c>
      <c r="AF96" s="644">
        <v>317.17559077631734</v>
      </c>
      <c r="AG96" s="644">
        <v>306.30989116121788</v>
      </c>
      <c r="AH96" s="644">
        <v>311.77120512695171</v>
      </c>
      <c r="AI96" s="644">
        <v>281.23624820203429</v>
      </c>
      <c r="AJ96" s="644">
        <v>277.96972816483213</v>
      </c>
      <c r="AK96" s="644">
        <v>294.55922636296958</v>
      </c>
      <c r="AL96" s="644">
        <v>272.65871998608139</v>
      </c>
      <c r="AM96" s="644">
        <v>272.77511221426653</v>
      </c>
      <c r="AN96" s="644">
        <v>268.86345941888936</v>
      </c>
      <c r="AO96" s="643">
        <v>277.08636175144539</v>
      </c>
      <c r="AP96" s="643">
        <v>271.28975499768728</v>
      </c>
      <c r="AQ96" s="643">
        <v>255.14379679358819</v>
      </c>
      <c r="AR96" s="643">
        <v>253.30351151398278</v>
      </c>
      <c r="AS96" s="643">
        <v>271.81642834306007</v>
      </c>
      <c r="AT96" s="643">
        <v>268.97540267427098</v>
      </c>
    </row>
    <row r="97" spans="1:46" x14ac:dyDescent="0.25">
      <c r="A97" s="275" t="s">
        <v>1097</v>
      </c>
      <c r="B97" s="120"/>
      <c r="C97" s="269"/>
      <c r="D97" s="269"/>
      <c r="E97" s="269"/>
      <c r="F97" s="268" t="s">
        <v>113</v>
      </c>
      <c r="G97" s="120"/>
      <c r="H97" s="120"/>
      <c r="I97" s="292" t="s">
        <v>79</v>
      </c>
      <c r="J97" s="643"/>
      <c r="K97" s="643"/>
      <c r="L97" s="643"/>
      <c r="M97" s="643"/>
      <c r="N97" s="643"/>
      <c r="O97" s="644">
        <v>35.861504286806891</v>
      </c>
      <c r="P97" s="644">
        <v>89.858102958237694</v>
      </c>
      <c r="Q97" s="644">
        <v>88.847055223543734</v>
      </c>
      <c r="R97" s="644">
        <v>33.864272579185517</v>
      </c>
      <c r="S97" s="644">
        <v>38.438170528515336</v>
      </c>
      <c r="T97" s="644">
        <v>35.13206048599983</v>
      </c>
      <c r="U97" s="644">
        <v>0</v>
      </c>
      <c r="V97" s="644">
        <v>37.739292517591494</v>
      </c>
      <c r="W97" s="644">
        <v>38.025260841024433</v>
      </c>
      <c r="X97" s="644">
        <v>33.785977205538458</v>
      </c>
      <c r="Y97" s="644">
        <v>41.504873859475673</v>
      </c>
      <c r="Z97" s="644">
        <v>0</v>
      </c>
      <c r="AA97" s="644">
        <v>36.288009425282183</v>
      </c>
      <c r="AB97" s="644">
        <v>35.785454406665707</v>
      </c>
      <c r="AC97" s="644">
        <v>30.955428808888783</v>
      </c>
      <c r="AD97" s="644">
        <v>25.486214210799634</v>
      </c>
      <c r="AE97" s="644">
        <v>26.248065024376075</v>
      </c>
      <c r="AF97" s="644">
        <v>26.735708325339367</v>
      </c>
      <c r="AG97" s="644">
        <v>35.053494646153858</v>
      </c>
      <c r="AH97" s="644">
        <v>31.33412515927602</v>
      </c>
      <c r="AI97" s="644">
        <v>21.37146274411765</v>
      </c>
      <c r="AJ97" s="644">
        <v>30.07366400792986</v>
      </c>
      <c r="AK97" s="644">
        <v>30.51220621118118</v>
      </c>
      <c r="AL97" s="644">
        <v>24.257974430769227</v>
      </c>
      <c r="AM97" s="644">
        <v>27.606202801357465</v>
      </c>
      <c r="AN97" s="644">
        <v>26.356176677714934</v>
      </c>
      <c r="AO97" s="643">
        <v>26.825337492081445</v>
      </c>
      <c r="AP97" s="643">
        <v>23.812002520032763</v>
      </c>
      <c r="AQ97" s="643">
        <v>23.624175570035568</v>
      </c>
      <c r="AR97" s="643">
        <v>23.728917848511305</v>
      </c>
      <c r="AS97" s="643">
        <v>23.695591464063803</v>
      </c>
      <c r="AT97" s="643">
        <v>23.547905471536559</v>
      </c>
    </row>
    <row r="98" spans="1:46" x14ac:dyDescent="0.25">
      <c r="A98" s="268" t="s">
        <v>689</v>
      </c>
      <c r="B98" s="120"/>
      <c r="C98" s="269"/>
      <c r="D98" s="269"/>
      <c r="E98" s="269"/>
      <c r="F98" s="268" t="s">
        <v>690</v>
      </c>
      <c r="G98" s="120"/>
      <c r="H98" s="120"/>
      <c r="I98" s="294" t="s">
        <v>1027</v>
      </c>
      <c r="J98" s="643"/>
      <c r="K98" s="643"/>
      <c r="L98" s="643"/>
      <c r="M98" s="643"/>
      <c r="N98" s="643"/>
      <c r="O98" s="644">
        <v>175.83430632469646</v>
      </c>
      <c r="P98" s="644">
        <v>160.63252096751546</v>
      </c>
      <c r="Q98" s="644">
        <v>155.43201687773404</v>
      </c>
      <c r="R98" s="644">
        <v>153.74287136647354</v>
      </c>
      <c r="S98" s="644">
        <v>154.97518284169649</v>
      </c>
      <c r="T98" s="644">
        <v>134.58089384450551</v>
      </c>
      <c r="U98" s="644">
        <v>141.60990841242545</v>
      </c>
      <c r="V98" s="644">
        <v>138.14947429403378</v>
      </c>
      <c r="W98" s="644">
        <v>160.53167710498499</v>
      </c>
      <c r="X98" s="644">
        <v>167.4465922171305</v>
      </c>
      <c r="Y98" s="644">
        <v>184.35080067037489</v>
      </c>
      <c r="Z98" s="644">
        <v>153.30102409690906</v>
      </c>
      <c r="AA98" s="644">
        <v>169.5201490795005</v>
      </c>
      <c r="AB98" s="644">
        <v>163.33544475484587</v>
      </c>
      <c r="AC98" s="644">
        <v>159.25518513062102</v>
      </c>
      <c r="AD98" s="644">
        <v>183.17119130243557</v>
      </c>
      <c r="AE98" s="644">
        <v>197.34299247743152</v>
      </c>
      <c r="AF98" s="644">
        <v>195.70252256372638</v>
      </c>
      <c r="AG98" s="644">
        <v>173.50936778760109</v>
      </c>
      <c r="AH98" s="644">
        <v>140.87187351956908</v>
      </c>
      <c r="AI98" s="644">
        <v>178.61653410119118</v>
      </c>
      <c r="AJ98" s="644">
        <v>211.45347327861396</v>
      </c>
      <c r="AK98" s="644">
        <v>185.20412552535325</v>
      </c>
      <c r="AL98" s="644">
        <v>163.17661363375208</v>
      </c>
      <c r="AM98" s="644">
        <v>189.16599948611318</v>
      </c>
      <c r="AN98" s="644">
        <v>204.39320870979788</v>
      </c>
      <c r="AO98" s="643">
        <v>278.09566778897926</v>
      </c>
      <c r="AP98" s="643">
        <v>239.14740893040477</v>
      </c>
      <c r="AQ98" s="643">
        <v>249.33696506398843</v>
      </c>
      <c r="AR98" s="643">
        <v>238.93794341881775</v>
      </c>
      <c r="AS98" s="643">
        <v>262.36370745259597</v>
      </c>
      <c r="AT98" s="643">
        <v>290.69914995175236</v>
      </c>
    </row>
    <row r="99" spans="1:46" x14ac:dyDescent="0.25">
      <c r="A99" s="265" t="s">
        <v>691</v>
      </c>
      <c r="B99" s="120"/>
      <c r="C99" s="269"/>
      <c r="D99" s="269"/>
      <c r="E99" s="269"/>
      <c r="F99" s="268" t="s">
        <v>692</v>
      </c>
      <c r="G99" s="120"/>
      <c r="H99" s="120"/>
      <c r="I99" s="294" t="s">
        <v>1028</v>
      </c>
      <c r="J99" s="643"/>
      <c r="K99" s="643"/>
      <c r="L99" s="643"/>
      <c r="M99" s="643"/>
      <c r="N99" s="643"/>
      <c r="O99" s="644">
        <v>408.14088880458115</v>
      </c>
      <c r="P99" s="644">
        <v>388.85789172114784</v>
      </c>
      <c r="Q99" s="644">
        <v>374.26258226694591</v>
      </c>
      <c r="R99" s="644">
        <v>368.97411474930936</v>
      </c>
      <c r="S99" s="644">
        <v>326.2159826907195</v>
      </c>
      <c r="T99" s="644">
        <v>289.94737188065108</v>
      </c>
      <c r="U99" s="644">
        <v>288.67529554886926</v>
      </c>
      <c r="V99" s="644">
        <v>239.587022286441</v>
      </c>
      <c r="W99" s="644">
        <v>212.79195619094796</v>
      </c>
      <c r="X99" s="644">
        <v>231.5451014956665</v>
      </c>
      <c r="Y99" s="644">
        <v>228.51018879699151</v>
      </c>
      <c r="Z99" s="644">
        <v>229.6927060753211</v>
      </c>
      <c r="AA99" s="644">
        <v>222.89618070329524</v>
      </c>
      <c r="AB99" s="644">
        <v>223.60801327087805</v>
      </c>
      <c r="AC99" s="644">
        <v>201.81353927710816</v>
      </c>
      <c r="AD99" s="644">
        <v>184.47510108707823</v>
      </c>
      <c r="AE99" s="644">
        <v>193.33753970149886</v>
      </c>
      <c r="AF99" s="644">
        <v>148.85004198586938</v>
      </c>
      <c r="AG99" s="644">
        <v>137.49307436930113</v>
      </c>
      <c r="AH99" s="644">
        <v>158.07258271144744</v>
      </c>
      <c r="AI99" s="644">
        <v>166.80355885469652</v>
      </c>
      <c r="AJ99" s="644">
        <v>186.72034131825447</v>
      </c>
      <c r="AK99" s="644">
        <v>163.7670329224442</v>
      </c>
      <c r="AL99" s="644">
        <v>159.39238655943294</v>
      </c>
      <c r="AM99" s="644">
        <v>159.8677882295587</v>
      </c>
      <c r="AN99" s="644">
        <v>186.52098782357555</v>
      </c>
      <c r="AO99" s="643">
        <v>203.75576650090457</v>
      </c>
      <c r="AP99" s="643">
        <v>218.35541333481308</v>
      </c>
      <c r="AQ99" s="643">
        <v>235.83960631052099</v>
      </c>
      <c r="AR99" s="643">
        <v>209.04310734997676</v>
      </c>
      <c r="AS99" s="643">
        <v>226.09509420141001</v>
      </c>
      <c r="AT99" s="643">
        <v>215.78798373516787</v>
      </c>
    </row>
    <row r="100" spans="1:46" x14ac:dyDescent="0.25">
      <c r="A100" s="268" t="s">
        <v>693</v>
      </c>
      <c r="B100" s="120"/>
      <c r="C100" s="269"/>
      <c r="D100" s="269"/>
      <c r="E100" s="269"/>
      <c r="F100" s="268" t="s">
        <v>694</v>
      </c>
      <c r="G100" s="120"/>
      <c r="H100" s="120"/>
      <c r="I100" s="294" t="s">
        <v>1011</v>
      </c>
      <c r="J100" s="643"/>
      <c r="K100" s="643"/>
      <c r="L100" s="643"/>
      <c r="M100" s="643"/>
      <c r="N100" s="643"/>
      <c r="O100" s="644">
        <v>110.40146624153348</v>
      </c>
      <c r="P100" s="644">
        <v>99.766871784254874</v>
      </c>
      <c r="Q100" s="644">
        <v>93.586691237129997</v>
      </c>
      <c r="R100" s="644">
        <v>109.91561934545098</v>
      </c>
      <c r="S100" s="644">
        <v>104.5085504665996</v>
      </c>
      <c r="T100" s="644">
        <v>104.76375383531624</v>
      </c>
      <c r="U100" s="644">
        <v>7.3413990000000009</v>
      </c>
      <c r="V100" s="644">
        <v>9.0516180299850006</v>
      </c>
      <c r="W100" s="644">
        <v>18.371722499999997</v>
      </c>
      <c r="X100" s="644">
        <v>25.624654439985001</v>
      </c>
      <c r="Y100" s="644">
        <v>86.758830000000017</v>
      </c>
      <c r="Z100" s="644">
        <v>0</v>
      </c>
      <c r="AA100" s="644">
        <v>1.5926852880000002</v>
      </c>
      <c r="AB100" s="644">
        <v>5.57883984375</v>
      </c>
      <c r="AC100" s="644">
        <v>30.158999999999999</v>
      </c>
      <c r="AD100" s="644">
        <v>6.8227200000000003</v>
      </c>
      <c r="AE100" s="644">
        <v>6.6247199999999999</v>
      </c>
      <c r="AF100" s="644">
        <v>14.508956249999999</v>
      </c>
      <c r="AG100" s="644">
        <v>36.264690337499999</v>
      </c>
      <c r="AH100" s="644">
        <v>10.7124975</v>
      </c>
      <c r="AI100" s="644">
        <v>13.947164999999998</v>
      </c>
      <c r="AJ100" s="644">
        <v>11.32029</v>
      </c>
      <c r="AK100" s="644">
        <v>13.007991469499999</v>
      </c>
      <c r="AL100" s="644">
        <v>15.348968774999999</v>
      </c>
      <c r="AM100" s="644">
        <v>11.62756122741</v>
      </c>
      <c r="AN100" s="644">
        <v>9.6668517366899991</v>
      </c>
      <c r="AO100" s="643">
        <v>8.7834509666666651</v>
      </c>
      <c r="AP100" s="643">
        <v>13.228251897794118</v>
      </c>
      <c r="AQ100" s="643">
        <v>11.715102647802198</v>
      </c>
      <c r="AR100" s="643">
        <v>12.754043390880001</v>
      </c>
      <c r="AS100" s="643">
        <v>10.874398237896029</v>
      </c>
      <c r="AT100" s="643">
        <v>10.570072935724136</v>
      </c>
    </row>
    <row r="101" spans="1:46" x14ac:dyDescent="0.25">
      <c r="A101" s="275" t="s">
        <v>11</v>
      </c>
      <c r="B101" s="120"/>
      <c r="C101" s="269"/>
      <c r="D101" s="269"/>
      <c r="E101" s="269"/>
      <c r="F101" s="268" t="s">
        <v>15</v>
      </c>
      <c r="G101" s="120"/>
      <c r="H101" s="120"/>
      <c r="I101" s="294" t="s">
        <v>13</v>
      </c>
      <c r="J101" s="643"/>
      <c r="K101" s="643"/>
      <c r="L101" s="643"/>
      <c r="M101" s="643"/>
      <c r="N101" s="643"/>
      <c r="O101" s="644">
        <v>0</v>
      </c>
      <c r="P101" s="644">
        <v>0</v>
      </c>
      <c r="Q101" s="644">
        <v>0</v>
      </c>
      <c r="R101" s="644">
        <v>0</v>
      </c>
      <c r="S101" s="644">
        <v>0</v>
      </c>
      <c r="T101" s="644">
        <v>0</v>
      </c>
      <c r="U101" s="644">
        <v>0</v>
      </c>
      <c r="V101" s="644">
        <v>65.206296696520695</v>
      </c>
      <c r="W101" s="644">
        <v>48.948749999999997</v>
      </c>
      <c r="X101" s="644">
        <v>39.955635000000001</v>
      </c>
      <c r="Y101" s="644">
        <v>39.5594325</v>
      </c>
      <c r="Z101" s="644">
        <v>0</v>
      </c>
      <c r="AA101" s="644">
        <v>81.469188000000003</v>
      </c>
      <c r="AB101" s="644">
        <v>81.709177499999981</v>
      </c>
      <c r="AC101" s="644">
        <v>44.471159999999998</v>
      </c>
      <c r="AD101" s="644">
        <v>52.068419999999989</v>
      </c>
      <c r="AE101" s="644">
        <v>73.396566775862055</v>
      </c>
      <c r="AF101" s="644">
        <v>55.393417499999998</v>
      </c>
      <c r="AG101" s="644">
        <v>60.868702499999991</v>
      </c>
      <c r="AH101" s="644">
        <v>52.157123999999996</v>
      </c>
      <c r="AI101" s="644">
        <v>53.915219999999991</v>
      </c>
      <c r="AJ101" s="644">
        <v>50.383547099999994</v>
      </c>
      <c r="AK101" s="644">
        <v>30.862307339999997</v>
      </c>
      <c r="AL101" s="644">
        <v>31.373400599999997</v>
      </c>
      <c r="AM101" s="644">
        <v>29.373637499999997</v>
      </c>
      <c r="AN101" s="644">
        <v>29.601164249999997</v>
      </c>
      <c r="AO101" s="643">
        <v>28.30275</v>
      </c>
      <c r="AP101" s="643">
        <v>26.02409998979077</v>
      </c>
      <c r="AQ101" s="643">
        <v>28.754966249999999</v>
      </c>
      <c r="AR101" s="643">
        <v>29.822118750000001</v>
      </c>
      <c r="AS101" s="643">
        <v>30.21024375</v>
      </c>
      <c r="AT101" s="643">
        <v>32.433513749999996</v>
      </c>
    </row>
    <row r="102" spans="1:46" x14ac:dyDescent="0.25">
      <c r="A102" s="275" t="s">
        <v>12</v>
      </c>
      <c r="B102" s="120"/>
      <c r="C102" s="269"/>
      <c r="D102" s="269"/>
      <c r="E102" s="269"/>
      <c r="F102" s="268" t="s">
        <v>16</v>
      </c>
      <c r="G102" s="120"/>
      <c r="H102" s="120"/>
      <c r="I102" s="294" t="s">
        <v>14</v>
      </c>
      <c r="J102" s="643"/>
      <c r="K102" s="643"/>
      <c r="L102" s="643"/>
      <c r="M102" s="643"/>
      <c r="N102" s="643"/>
      <c r="O102" s="644">
        <v>0</v>
      </c>
      <c r="P102" s="644">
        <v>0</v>
      </c>
      <c r="Q102" s="644">
        <v>0</v>
      </c>
      <c r="R102" s="644">
        <v>0</v>
      </c>
      <c r="S102" s="644">
        <v>0</v>
      </c>
      <c r="T102" s="644">
        <v>0</v>
      </c>
      <c r="U102" s="644">
        <v>0</v>
      </c>
      <c r="V102" s="644">
        <v>0</v>
      </c>
      <c r="W102" s="644">
        <v>0</v>
      </c>
      <c r="X102" s="644">
        <v>0</v>
      </c>
      <c r="Y102" s="644">
        <v>0</v>
      </c>
      <c r="Z102" s="644">
        <v>0</v>
      </c>
      <c r="AA102" s="644">
        <v>0</v>
      </c>
      <c r="AB102" s="644">
        <v>0</v>
      </c>
      <c r="AC102" s="644">
        <v>0</v>
      </c>
      <c r="AD102" s="644">
        <v>0</v>
      </c>
      <c r="AE102" s="644">
        <v>0</v>
      </c>
      <c r="AF102" s="644">
        <v>0</v>
      </c>
      <c r="AG102" s="644">
        <v>0</v>
      </c>
      <c r="AH102" s="644">
        <v>554.5769723505</v>
      </c>
      <c r="AI102" s="644">
        <v>543.89823897487497</v>
      </c>
      <c r="AJ102" s="644">
        <v>555.08646336947993</v>
      </c>
      <c r="AK102" s="644">
        <v>461.56724857440003</v>
      </c>
      <c r="AL102" s="644">
        <v>508.45237863975012</v>
      </c>
      <c r="AM102" s="644">
        <v>499.24690783559998</v>
      </c>
      <c r="AN102" s="644">
        <v>495.17531547749996</v>
      </c>
      <c r="AO102" s="643">
        <v>323.31846713400006</v>
      </c>
      <c r="AP102" s="643">
        <v>458.89792636499993</v>
      </c>
      <c r="AQ102" s="643">
        <v>426.75408206099996</v>
      </c>
      <c r="AR102" s="643">
        <v>415.67040031724997</v>
      </c>
      <c r="AS102" s="643">
        <v>412.00094924999996</v>
      </c>
      <c r="AT102" s="643">
        <v>404.23284311280747</v>
      </c>
    </row>
    <row r="103" spans="1:46" x14ac:dyDescent="0.25">
      <c r="A103" s="268" t="s">
        <v>695</v>
      </c>
      <c r="B103" s="120"/>
      <c r="C103" s="269"/>
      <c r="D103" s="269"/>
      <c r="E103" s="269"/>
      <c r="F103" s="268" t="s">
        <v>696</v>
      </c>
      <c r="G103" s="120"/>
      <c r="H103" s="120"/>
      <c r="I103" s="294" t="s">
        <v>1029</v>
      </c>
      <c r="J103" s="643"/>
      <c r="K103" s="643"/>
      <c r="L103" s="643"/>
      <c r="M103" s="643"/>
      <c r="N103" s="643"/>
      <c r="O103" s="644">
        <v>1386.0669159156002</v>
      </c>
      <c r="P103" s="644">
        <v>1167.3957015765202</v>
      </c>
      <c r="Q103" s="644">
        <v>1176.4906652943605</v>
      </c>
      <c r="R103" s="644">
        <v>1086.1402166066805</v>
      </c>
      <c r="S103" s="644">
        <v>919.68894897215989</v>
      </c>
      <c r="T103" s="644">
        <v>811.55832059320005</v>
      </c>
      <c r="U103" s="644">
        <v>896.94556613034911</v>
      </c>
      <c r="V103" s="644">
        <v>882.95814421976002</v>
      </c>
      <c r="W103" s="644">
        <v>850.43348733508003</v>
      </c>
      <c r="X103" s="644">
        <v>929.48585083376008</v>
      </c>
      <c r="Y103" s="644">
        <v>929.95356178056011</v>
      </c>
      <c r="Z103" s="644">
        <v>888.3250532607201</v>
      </c>
      <c r="AA103" s="644">
        <v>938.5093675292801</v>
      </c>
      <c r="AB103" s="644">
        <v>981.79314016859996</v>
      </c>
      <c r="AC103" s="644">
        <v>961.57187385680015</v>
      </c>
      <c r="AD103" s="644">
        <v>671.94630448688008</v>
      </c>
      <c r="AE103" s="644">
        <v>736.59585661589585</v>
      </c>
      <c r="AF103" s="644">
        <v>727.90633810471991</v>
      </c>
      <c r="AG103" s="644">
        <v>655.64648717791988</v>
      </c>
      <c r="AH103" s="644">
        <v>627.26719071207981</v>
      </c>
      <c r="AI103" s="644">
        <v>545.73220911288013</v>
      </c>
      <c r="AJ103" s="644">
        <v>592.01049003368018</v>
      </c>
      <c r="AK103" s="644">
        <v>633.23369894216023</v>
      </c>
      <c r="AL103" s="644">
        <v>643.9735627209601</v>
      </c>
      <c r="AM103" s="644">
        <v>684.4959178789336</v>
      </c>
      <c r="AN103" s="644">
        <v>653.76425882040019</v>
      </c>
      <c r="AO103" s="643">
        <v>722.36967930624007</v>
      </c>
      <c r="AP103" s="643">
        <v>714.9139232494399</v>
      </c>
      <c r="AQ103" s="643">
        <v>667.64694870647975</v>
      </c>
      <c r="AR103" s="643">
        <v>640.58367103599983</v>
      </c>
      <c r="AS103" s="643">
        <v>630.94237514376005</v>
      </c>
      <c r="AT103" s="643">
        <v>687.65878802319992</v>
      </c>
    </row>
    <row r="104" spans="1:46" x14ac:dyDescent="0.25">
      <c r="A104" s="265" t="s">
        <v>697</v>
      </c>
      <c r="B104" s="120"/>
      <c r="C104" s="269"/>
      <c r="D104" s="269"/>
      <c r="E104" s="268"/>
      <c r="F104" s="268" t="s">
        <v>698</v>
      </c>
      <c r="G104" s="120"/>
      <c r="H104" s="120"/>
      <c r="I104" s="294" t="s">
        <v>1030</v>
      </c>
      <c r="J104" s="642"/>
      <c r="K104" s="642"/>
      <c r="L104" s="642"/>
      <c r="M104" s="642"/>
      <c r="N104" s="642"/>
      <c r="O104" s="720"/>
      <c r="P104" s="720"/>
      <c r="Q104" s="720"/>
      <c r="R104" s="720"/>
      <c r="S104" s="720"/>
      <c r="T104" s="720"/>
      <c r="U104" s="720"/>
      <c r="V104" s="720"/>
      <c r="W104" s="720"/>
      <c r="X104" s="720"/>
      <c r="Y104" s="720"/>
      <c r="Z104" s="720"/>
      <c r="AA104" s="720"/>
      <c r="AB104" s="720"/>
      <c r="AC104" s="720"/>
      <c r="AD104" s="720"/>
      <c r="AE104" s="720"/>
      <c r="AF104" s="720"/>
      <c r="AG104" s="720"/>
      <c r="AH104" s="720"/>
      <c r="AI104" s="720"/>
      <c r="AJ104" s="720"/>
      <c r="AK104" s="720"/>
      <c r="AL104" s="720"/>
      <c r="AM104" s="720"/>
      <c r="AN104" s="720"/>
      <c r="AO104" s="642"/>
      <c r="AP104" s="642"/>
      <c r="AQ104" s="642"/>
      <c r="AR104" s="642"/>
      <c r="AS104" s="642"/>
      <c r="AT104" s="642"/>
    </row>
    <row r="105" spans="1:46" x14ac:dyDescent="0.25">
      <c r="A105" s="269" t="s">
        <v>443</v>
      </c>
      <c r="B105" s="269"/>
      <c r="C105" s="269"/>
      <c r="D105" s="269"/>
      <c r="E105" s="269" t="s">
        <v>444</v>
      </c>
      <c r="F105" s="268"/>
      <c r="G105" s="120"/>
      <c r="H105" s="120"/>
      <c r="I105" s="294" t="s">
        <v>1031</v>
      </c>
      <c r="J105" s="642"/>
      <c r="K105" s="642"/>
      <c r="L105" s="642"/>
      <c r="M105" s="642"/>
      <c r="N105" s="642"/>
      <c r="O105" s="720"/>
      <c r="P105" s="720"/>
      <c r="Q105" s="720"/>
      <c r="R105" s="720"/>
      <c r="S105" s="720"/>
      <c r="T105" s="720"/>
      <c r="U105" s="720"/>
      <c r="V105" s="720"/>
      <c r="W105" s="720"/>
      <c r="X105" s="720"/>
      <c r="Y105" s="720"/>
      <c r="Z105" s="720"/>
      <c r="AA105" s="720"/>
      <c r="AB105" s="720"/>
      <c r="AC105" s="720"/>
      <c r="AD105" s="720"/>
      <c r="AE105" s="720"/>
      <c r="AF105" s="720"/>
      <c r="AG105" s="720"/>
      <c r="AH105" s="720"/>
      <c r="AI105" s="720"/>
      <c r="AJ105" s="720"/>
      <c r="AK105" s="720"/>
      <c r="AL105" s="720"/>
      <c r="AM105" s="720"/>
      <c r="AN105" s="720"/>
      <c r="AO105" s="642"/>
      <c r="AP105" s="642"/>
      <c r="AQ105" s="642"/>
      <c r="AR105" s="642"/>
      <c r="AS105" s="642"/>
      <c r="AT105" s="642"/>
    </row>
    <row r="106" spans="1:46" x14ac:dyDescent="0.25">
      <c r="A106" s="269" t="s">
        <v>445</v>
      </c>
      <c r="B106" s="269"/>
      <c r="C106" s="269"/>
      <c r="D106" s="269"/>
      <c r="E106" s="269"/>
      <c r="F106" s="268" t="s">
        <v>446</v>
      </c>
      <c r="G106" s="120"/>
      <c r="H106" s="120"/>
      <c r="I106" s="294" t="s">
        <v>1032</v>
      </c>
      <c r="J106" s="643"/>
      <c r="K106" s="643"/>
      <c r="L106" s="643"/>
      <c r="M106" s="643"/>
      <c r="N106" s="643"/>
      <c r="O106" s="644">
        <v>7222.9053095099725</v>
      </c>
      <c r="P106" s="644">
        <v>6130.8157207736285</v>
      </c>
      <c r="Q106" s="644">
        <v>6049.2996152114902</v>
      </c>
      <c r="R106" s="644">
        <v>6346.0673111700162</v>
      </c>
      <c r="S106" s="644">
        <v>6978.5312123366448</v>
      </c>
      <c r="T106" s="644">
        <v>6441.3295177593009</v>
      </c>
      <c r="U106" s="644">
        <v>7356.1777794792524</v>
      </c>
      <c r="V106" s="644">
        <v>7465.21754324221</v>
      </c>
      <c r="W106" s="644">
        <v>7934.9282578633829</v>
      </c>
      <c r="X106" s="644">
        <v>8506.8668085901063</v>
      </c>
      <c r="Y106" s="644">
        <v>8256.9697682221267</v>
      </c>
      <c r="Z106" s="644">
        <v>8678.5978364241273</v>
      </c>
      <c r="AA106" s="644">
        <v>8671.5824100708051</v>
      </c>
      <c r="AB106" s="644">
        <v>8614.6916333323406</v>
      </c>
      <c r="AC106" s="644">
        <v>9552.3339112899539</v>
      </c>
      <c r="AD106" s="644">
        <v>10454.564752701144</v>
      </c>
      <c r="AE106" s="644">
        <v>8261.8890692785953</v>
      </c>
      <c r="AF106" s="644">
        <v>8866.5745920577247</v>
      </c>
      <c r="AG106" s="644">
        <v>8814.5745804756334</v>
      </c>
      <c r="AH106" s="644">
        <v>10418.741535475227</v>
      </c>
      <c r="AI106" s="644">
        <v>9363.1908497570657</v>
      </c>
      <c r="AJ106" s="644">
        <v>8393.7237067445512</v>
      </c>
      <c r="AK106" s="644">
        <v>8791.8586845737918</v>
      </c>
      <c r="AL106" s="644">
        <v>8200.0871885720953</v>
      </c>
      <c r="AM106" s="644">
        <v>10565.646800164182</v>
      </c>
      <c r="AN106" s="644">
        <v>10465.543099874545</v>
      </c>
      <c r="AO106" s="643">
        <v>11355.118119026652</v>
      </c>
      <c r="AP106" s="643">
        <v>11197.735328543544</v>
      </c>
      <c r="AQ106" s="643">
        <v>10349.177175248333</v>
      </c>
      <c r="AR106" s="643">
        <v>10850.668292551904</v>
      </c>
      <c r="AS106" s="643">
        <v>9362.5495166804176</v>
      </c>
      <c r="AT106" s="643">
        <v>10316.975095312961</v>
      </c>
    </row>
    <row r="107" spans="1:46" x14ac:dyDescent="0.25">
      <c r="A107" s="269" t="s">
        <v>447</v>
      </c>
      <c r="B107" s="269"/>
      <c r="C107" s="269"/>
      <c r="D107" s="269"/>
      <c r="E107" s="269"/>
      <c r="F107" s="268" t="s">
        <v>448</v>
      </c>
      <c r="G107" s="120"/>
      <c r="H107" s="120"/>
      <c r="I107" s="294" t="s">
        <v>1033</v>
      </c>
      <c r="J107" s="643"/>
      <c r="K107" s="643"/>
      <c r="L107" s="643"/>
      <c r="M107" s="643"/>
      <c r="N107" s="643"/>
      <c r="O107" s="644">
        <v>428.50892380651146</v>
      </c>
      <c r="P107" s="644">
        <v>452.18613362915681</v>
      </c>
      <c r="Q107" s="644">
        <v>444.86671369101629</v>
      </c>
      <c r="R107" s="644">
        <v>458.26281082422764</v>
      </c>
      <c r="S107" s="644">
        <v>461.56277144614376</v>
      </c>
      <c r="T107" s="644">
        <v>468.02537647712671</v>
      </c>
      <c r="U107" s="644">
        <v>529.7680458954087</v>
      </c>
      <c r="V107" s="644">
        <v>630.50294693308911</v>
      </c>
      <c r="W107" s="644">
        <v>616.44383212247044</v>
      </c>
      <c r="X107" s="644">
        <v>568.08099897933369</v>
      </c>
      <c r="Y107" s="644">
        <v>585.54135231855071</v>
      </c>
      <c r="Z107" s="644">
        <v>768.81176085659229</v>
      </c>
      <c r="AA107" s="644">
        <v>718.14336587366938</v>
      </c>
      <c r="AB107" s="644">
        <v>803.94925795977315</v>
      </c>
      <c r="AC107" s="644">
        <v>766.7620456398696</v>
      </c>
      <c r="AD107" s="644">
        <v>666.29711259342184</v>
      </c>
      <c r="AE107" s="644">
        <v>890.10954651844702</v>
      </c>
      <c r="AF107" s="644">
        <v>783.52891713824113</v>
      </c>
      <c r="AG107" s="644">
        <v>939.30940274812303</v>
      </c>
      <c r="AH107" s="644">
        <v>789.98014814411113</v>
      </c>
      <c r="AI107" s="644">
        <v>931.86602774532059</v>
      </c>
      <c r="AJ107" s="644">
        <v>1007.8544088102494</v>
      </c>
      <c r="AK107" s="644">
        <v>1049.006832414665</v>
      </c>
      <c r="AL107" s="644">
        <v>1056.4156992466317</v>
      </c>
      <c r="AM107" s="644">
        <v>1091.0216140510979</v>
      </c>
      <c r="AN107" s="644">
        <v>985.93262978644373</v>
      </c>
      <c r="AO107" s="643">
        <v>882.94925871506166</v>
      </c>
      <c r="AP107" s="643">
        <v>888.67297648535862</v>
      </c>
      <c r="AQ107" s="643">
        <v>901.45545727783178</v>
      </c>
      <c r="AR107" s="643">
        <v>1035.8646292901071</v>
      </c>
      <c r="AS107" s="643">
        <v>1113.1532875621613</v>
      </c>
      <c r="AT107" s="643">
        <v>1045.7162122960938</v>
      </c>
    </row>
    <row r="108" spans="1:46" x14ac:dyDescent="0.25">
      <c r="A108" s="268" t="s">
        <v>699</v>
      </c>
      <c r="B108" s="120"/>
      <c r="C108" s="269"/>
      <c r="D108" s="269"/>
      <c r="E108" s="269"/>
      <c r="F108" s="268" t="s">
        <v>700</v>
      </c>
      <c r="G108" s="120"/>
      <c r="H108" s="120"/>
      <c r="I108" s="294" t="s">
        <v>1034</v>
      </c>
      <c r="J108" s="643"/>
      <c r="K108" s="643"/>
      <c r="L108" s="643"/>
      <c r="M108" s="643"/>
      <c r="N108" s="643"/>
      <c r="O108" s="644">
        <v>205.98426474500008</v>
      </c>
      <c r="P108" s="644">
        <v>136.3248400062586</v>
      </c>
      <c r="Q108" s="644">
        <v>106.83313016432638</v>
      </c>
      <c r="R108" s="644">
        <v>90.089798957291023</v>
      </c>
      <c r="S108" s="644">
        <v>93.818993572437009</v>
      </c>
      <c r="T108" s="644">
        <v>80.473364946214531</v>
      </c>
      <c r="U108" s="644">
        <v>87.090845963992294</v>
      </c>
      <c r="V108" s="644">
        <v>65.474185705802995</v>
      </c>
      <c r="W108" s="644">
        <v>59.644247873363994</v>
      </c>
      <c r="X108" s="644">
        <v>58.376455658570002</v>
      </c>
      <c r="Y108" s="644">
        <v>33.990183915901497</v>
      </c>
      <c r="Z108" s="644">
        <v>0</v>
      </c>
      <c r="AA108" s="644">
        <v>28.321809578551999</v>
      </c>
      <c r="AB108" s="644">
        <v>28.215755001917</v>
      </c>
      <c r="AC108" s="644">
        <v>26.0489882352</v>
      </c>
      <c r="AD108" s="644">
        <v>57.648757900254481</v>
      </c>
      <c r="AE108" s="644">
        <v>22.897899062499999</v>
      </c>
      <c r="AF108" s="644">
        <v>15.642258281993001</v>
      </c>
      <c r="AG108" s="644">
        <v>11.607132249999999</v>
      </c>
      <c r="AH108" s="644">
        <v>5.8841890256799996</v>
      </c>
      <c r="AI108" s="644">
        <v>8.4687265378659973</v>
      </c>
      <c r="AJ108" s="644">
        <v>6.8791546938310004</v>
      </c>
      <c r="AK108" s="644">
        <v>5.6436506913780002</v>
      </c>
      <c r="AL108" s="644">
        <v>3.5469507499999997</v>
      </c>
      <c r="AM108" s="644">
        <v>3.9020966249999991</v>
      </c>
      <c r="AN108" s="644">
        <v>4.3443644999999993</v>
      </c>
      <c r="AO108" s="643">
        <v>3.5348354999999998</v>
      </c>
      <c r="AP108" s="643">
        <v>3.0265584999999997</v>
      </c>
      <c r="AQ108" s="643">
        <v>0.33810000000000001</v>
      </c>
      <c r="AR108" s="643">
        <v>0.25357499999999999</v>
      </c>
      <c r="AS108" s="643">
        <v>8.4525000000000003E-2</v>
      </c>
      <c r="AT108" s="643">
        <v>0.33449850000000003</v>
      </c>
    </row>
    <row r="109" spans="1:46" x14ac:dyDescent="0.25">
      <c r="A109" s="269" t="s">
        <v>449</v>
      </c>
      <c r="B109" s="269"/>
      <c r="C109" s="269"/>
      <c r="D109" s="269"/>
      <c r="E109" s="269"/>
      <c r="F109" s="268" t="s">
        <v>450</v>
      </c>
      <c r="G109" s="120"/>
      <c r="H109" s="120"/>
      <c r="I109" s="294" t="s">
        <v>1035</v>
      </c>
      <c r="J109" s="643"/>
      <c r="K109" s="643"/>
      <c r="L109" s="643"/>
      <c r="M109" s="643"/>
      <c r="N109" s="643"/>
      <c r="O109" s="644">
        <v>2345.5936243150923</v>
      </c>
      <c r="P109" s="644">
        <v>2250.473303918955</v>
      </c>
      <c r="Q109" s="644">
        <v>2107.6368717171122</v>
      </c>
      <c r="R109" s="644">
        <v>2065.2563489282365</v>
      </c>
      <c r="S109" s="644">
        <v>2080.9404570739916</v>
      </c>
      <c r="T109" s="644">
        <v>1990.2638303007436</v>
      </c>
      <c r="U109" s="644">
        <v>2234.8789884220391</v>
      </c>
      <c r="V109" s="644">
        <v>2265.5729753295686</v>
      </c>
      <c r="W109" s="644">
        <v>2331.596868140367</v>
      </c>
      <c r="X109" s="644">
        <v>2568.7159339573168</v>
      </c>
      <c r="Y109" s="644">
        <v>2416.4538048753125</v>
      </c>
      <c r="Z109" s="644">
        <v>2346.7278493735207</v>
      </c>
      <c r="AA109" s="644">
        <v>2454.63708425505</v>
      </c>
      <c r="AB109" s="644">
        <v>2394.1755063700784</v>
      </c>
      <c r="AC109" s="644">
        <v>2376.5820201925872</v>
      </c>
      <c r="AD109" s="644">
        <v>2418.7073313010183</v>
      </c>
      <c r="AE109" s="644">
        <v>2421.4483417035085</v>
      </c>
      <c r="AF109" s="644">
        <v>2601.0040728656045</v>
      </c>
      <c r="AG109" s="644">
        <v>2271.0178947510044</v>
      </c>
      <c r="AH109" s="644">
        <v>2148.0542684170155</v>
      </c>
      <c r="AI109" s="644">
        <v>2035.6077901850106</v>
      </c>
      <c r="AJ109" s="644">
        <v>1910.8588881576775</v>
      </c>
      <c r="AK109" s="644">
        <v>1928.1491922007235</v>
      </c>
      <c r="AL109" s="644">
        <v>1871.8576809771973</v>
      </c>
      <c r="AM109" s="644">
        <v>1641.8794307371084</v>
      </c>
      <c r="AN109" s="644">
        <v>1519.3499103507083</v>
      </c>
      <c r="AO109" s="643">
        <v>1424.7902737436971</v>
      </c>
      <c r="AP109" s="643">
        <v>1429.5027709880537</v>
      </c>
      <c r="AQ109" s="643">
        <v>1423.2196187875245</v>
      </c>
      <c r="AR109" s="643">
        <v>1431.0008065370866</v>
      </c>
      <c r="AS109" s="643">
        <v>1328.3577059395091</v>
      </c>
      <c r="AT109" s="643">
        <v>1413.0491639641996</v>
      </c>
    </row>
    <row r="110" spans="1:46" x14ac:dyDescent="0.25">
      <c r="A110" s="269" t="s">
        <v>451</v>
      </c>
      <c r="B110" s="269"/>
      <c r="C110" s="269"/>
      <c r="D110" s="269"/>
      <c r="E110" s="269"/>
      <c r="F110" s="268" t="s">
        <v>452</v>
      </c>
      <c r="G110" s="120"/>
      <c r="H110" s="120"/>
      <c r="I110" s="294" t="s">
        <v>1036</v>
      </c>
      <c r="J110" s="643"/>
      <c r="K110" s="643"/>
      <c r="L110" s="643"/>
      <c r="M110" s="643"/>
      <c r="N110" s="643"/>
      <c r="O110" s="644">
        <v>1508.1390715880927</v>
      </c>
      <c r="P110" s="644">
        <v>1265.4870166268333</v>
      </c>
      <c r="Q110" s="644">
        <v>1196.7520186692927</v>
      </c>
      <c r="R110" s="644">
        <v>1121.0009072926462</v>
      </c>
      <c r="S110" s="644">
        <v>1089.1517197821156</v>
      </c>
      <c r="T110" s="644">
        <v>1326.8146625629877</v>
      </c>
      <c r="U110" s="644">
        <v>1197.8416463140934</v>
      </c>
      <c r="V110" s="644">
        <v>1238.4382865016253</v>
      </c>
      <c r="W110" s="644">
        <v>1378.9277117078195</v>
      </c>
      <c r="X110" s="644">
        <v>1290.228704359871</v>
      </c>
      <c r="Y110" s="644">
        <v>1293.3522796751683</v>
      </c>
      <c r="Z110" s="644">
        <v>1200.612797103523</v>
      </c>
      <c r="AA110" s="644">
        <v>1120.4167982612912</v>
      </c>
      <c r="AB110" s="644">
        <v>1309.6297942122374</v>
      </c>
      <c r="AC110" s="644">
        <v>1453.2097418112571</v>
      </c>
      <c r="AD110" s="644">
        <v>1278.8101547862389</v>
      </c>
      <c r="AE110" s="644">
        <v>1299.6719161651438</v>
      </c>
      <c r="AF110" s="644">
        <v>1398.7644216047875</v>
      </c>
      <c r="AG110" s="644">
        <v>1238.5507494617018</v>
      </c>
      <c r="AH110" s="644">
        <v>1507.9015239139537</v>
      </c>
      <c r="AI110" s="644">
        <v>1384.1162815750688</v>
      </c>
      <c r="AJ110" s="644">
        <v>1354.3910339403778</v>
      </c>
      <c r="AK110" s="644">
        <v>1536.7141507002948</v>
      </c>
      <c r="AL110" s="644">
        <v>1529.8676876380321</v>
      </c>
      <c r="AM110" s="644">
        <v>1623.1340065478346</v>
      </c>
      <c r="AN110" s="644">
        <v>1823.2014471491582</v>
      </c>
      <c r="AO110" s="643">
        <v>1914.7196786555282</v>
      </c>
      <c r="AP110" s="643">
        <v>1954.0053705769717</v>
      </c>
      <c r="AQ110" s="643">
        <v>1914.8746819074829</v>
      </c>
      <c r="AR110" s="643">
        <v>2103.4267609413982</v>
      </c>
      <c r="AS110" s="643">
        <v>2163.5215206614575</v>
      </c>
      <c r="AT110" s="643">
        <v>2422.7979614679493</v>
      </c>
    </row>
    <row r="111" spans="1:46" x14ac:dyDescent="0.25">
      <c r="A111" s="276" t="s">
        <v>431</v>
      </c>
      <c r="B111" s="264"/>
      <c r="C111" s="264"/>
      <c r="D111" s="264"/>
      <c r="E111" s="120"/>
      <c r="F111" s="264" t="s">
        <v>432</v>
      </c>
      <c r="G111" s="264"/>
      <c r="H111" s="264"/>
      <c r="I111" s="293" t="s">
        <v>51</v>
      </c>
      <c r="J111" s="643"/>
      <c r="K111" s="643"/>
      <c r="L111" s="643"/>
      <c r="M111" s="643"/>
      <c r="N111" s="643"/>
      <c r="O111" s="644">
        <v>844.57982623022724</v>
      </c>
      <c r="P111" s="644">
        <v>749.26767405754958</v>
      </c>
      <c r="Q111" s="644">
        <v>881.70418372996107</v>
      </c>
      <c r="R111" s="644">
        <v>1052.2926895663288</v>
      </c>
      <c r="S111" s="644">
        <v>1121.8934307319887</v>
      </c>
      <c r="T111" s="644">
        <v>1151.1224996175742</v>
      </c>
      <c r="U111" s="644">
        <v>935.75103196282032</v>
      </c>
      <c r="V111" s="644">
        <v>1110.5350544806533</v>
      </c>
      <c r="W111" s="644">
        <v>1253.2374735751785</v>
      </c>
      <c r="X111" s="644">
        <v>1518.1039981548265</v>
      </c>
      <c r="Y111" s="644">
        <v>1383.1829486376753</v>
      </c>
      <c r="Z111" s="644">
        <v>1270.5195210492163</v>
      </c>
      <c r="AA111" s="644">
        <v>1125.0716746500802</v>
      </c>
      <c r="AB111" s="644">
        <v>1058.3555984039288</v>
      </c>
      <c r="AC111" s="644">
        <v>1317.8515287857858</v>
      </c>
      <c r="AD111" s="644">
        <v>1282.7955061268419</v>
      </c>
      <c r="AE111" s="644">
        <v>1310.4946682862635</v>
      </c>
      <c r="AF111" s="644">
        <v>1089.9314114550032</v>
      </c>
      <c r="AG111" s="644">
        <v>1164.4789578416862</v>
      </c>
      <c r="AH111" s="644">
        <v>1041.8811645082797</v>
      </c>
      <c r="AI111" s="644">
        <v>1116.8219018888487</v>
      </c>
      <c r="AJ111" s="644">
        <v>1026.5107811847108</v>
      </c>
      <c r="AK111" s="644">
        <v>1136.0328707572996</v>
      </c>
      <c r="AL111" s="644">
        <v>1220.1595573712543</v>
      </c>
      <c r="AM111" s="644">
        <v>1140.5267861392783</v>
      </c>
      <c r="AN111" s="644">
        <v>1558.2416171682748</v>
      </c>
      <c r="AO111" s="643">
        <v>1473.6993203177833</v>
      </c>
      <c r="AP111" s="643">
        <v>1406.3372483601868</v>
      </c>
      <c r="AQ111" s="643">
        <v>1345.6720351435697</v>
      </c>
      <c r="AR111" s="643">
        <v>1374.3369490218133</v>
      </c>
      <c r="AS111" s="643">
        <v>1064.4312716580994</v>
      </c>
      <c r="AT111" s="643">
        <v>1407.939584621219</v>
      </c>
    </row>
    <row r="112" spans="1:46" x14ac:dyDescent="0.25">
      <c r="A112" s="268" t="s">
        <v>701</v>
      </c>
      <c r="B112" s="120"/>
      <c r="C112" s="269"/>
      <c r="D112" s="269"/>
      <c r="E112" s="269"/>
      <c r="F112" s="268" t="s">
        <v>702</v>
      </c>
      <c r="G112" s="120"/>
      <c r="H112" s="120"/>
      <c r="I112" s="294" t="s">
        <v>1037</v>
      </c>
      <c r="J112" s="642"/>
      <c r="K112" s="642"/>
      <c r="L112" s="642"/>
      <c r="M112" s="642"/>
      <c r="N112" s="642"/>
      <c r="O112" s="720"/>
      <c r="P112" s="720"/>
      <c r="Q112" s="720"/>
      <c r="R112" s="720"/>
      <c r="S112" s="720"/>
      <c r="T112" s="720"/>
      <c r="U112" s="720"/>
      <c r="V112" s="720"/>
      <c r="W112" s="720"/>
      <c r="X112" s="720"/>
      <c r="Y112" s="720"/>
      <c r="Z112" s="720"/>
      <c r="AA112" s="720"/>
      <c r="AB112" s="720"/>
      <c r="AC112" s="720"/>
      <c r="AD112" s="720"/>
      <c r="AE112" s="720"/>
      <c r="AF112" s="720"/>
      <c r="AG112" s="720"/>
      <c r="AH112" s="720"/>
      <c r="AI112" s="720"/>
      <c r="AJ112" s="720"/>
      <c r="AK112" s="720"/>
      <c r="AL112" s="720"/>
      <c r="AM112" s="720"/>
      <c r="AN112" s="720"/>
      <c r="AO112" s="642"/>
      <c r="AP112" s="642"/>
      <c r="AQ112" s="642"/>
      <c r="AR112" s="642"/>
      <c r="AS112" s="642"/>
      <c r="AT112" s="642"/>
    </row>
    <row r="113" spans="1:46" x14ac:dyDescent="0.25">
      <c r="A113" s="268" t="s">
        <v>703</v>
      </c>
      <c r="B113" s="120"/>
      <c r="C113" s="269"/>
      <c r="D113" s="269"/>
      <c r="E113" s="269"/>
      <c r="F113" s="120"/>
      <c r="G113" s="268" t="s">
        <v>704</v>
      </c>
      <c r="H113" s="268"/>
      <c r="I113" s="292" t="s">
        <v>1038</v>
      </c>
      <c r="J113" s="643"/>
      <c r="K113" s="643"/>
      <c r="L113" s="643"/>
      <c r="M113" s="643"/>
      <c r="N113" s="643"/>
      <c r="O113" s="644">
        <v>825.68421640216934</v>
      </c>
      <c r="P113" s="644">
        <v>755.21740341782538</v>
      </c>
      <c r="Q113" s="644">
        <v>736.71401357378625</v>
      </c>
      <c r="R113" s="644">
        <v>737.76493543778975</v>
      </c>
      <c r="S113" s="644">
        <v>637.73259825705327</v>
      </c>
      <c r="T113" s="644">
        <v>707.59492499969826</v>
      </c>
      <c r="U113" s="644">
        <v>716.81635074757378</v>
      </c>
      <c r="V113" s="644">
        <v>790.38649534954322</v>
      </c>
      <c r="W113" s="644">
        <v>840.46940315017741</v>
      </c>
      <c r="X113" s="644">
        <v>799.80184316775046</v>
      </c>
      <c r="Y113" s="644">
        <v>830.7284488167453</v>
      </c>
      <c r="Z113" s="644">
        <v>789.43076741081802</v>
      </c>
      <c r="AA113" s="644">
        <v>821.49003709385488</v>
      </c>
      <c r="AB113" s="644">
        <v>932.21101205338573</v>
      </c>
      <c r="AC113" s="644">
        <v>938.16433077778822</v>
      </c>
      <c r="AD113" s="644">
        <v>868.06268019460299</v>
      </c>
      <c r="AE113" s="644">
        <v>885.94912024172322</v>
      </c>
      <c r="AF113" s="644">
        <v>947.95217316091964</v>
      </c>
      <c r="AG113" s="644">
        <v>1045.345374625731</v>
      </c>
      <c r="AH113" s="644">
        <v>1090.0647430969163</v>
      </c>
      <c r="AI113" s="644">
        <v>1003.1548618950236</v>
      </c>
      <c r="AJ113" s="644">
        <v>1133.1861273152381</v>
      </c>
      <c r="AK113" s="644">
        <v>1291.9092586886004</v>
      </c>
      <c r="AL113" s="644">
        <v>1082.9932577628626</v>
      </c>
      <c r="AM113" s="644">
        <v>1095.019963764734</v>
      </c>
      <c r="AN113" s="644">
        <v>1278.7468459479342</v>
      </c>
      <c r="AO113" s="643">
        <v>1261.9886082626244</v>
      </c>
      <c r="AP113" s="643">
        <v>1182.1941545842719</v>
      </c>
      <c r="AQ113" s="643">
        <v>1246.9024088293681</v>
      </c>
      <c r="AR113" s="643">
        <v>1281.0296294611276</v>
      </c>
      <c r="AS113" s="643">
        <v>1473.9696154294991</v>
      </c>
      <c r="AT113" s="643">
        <v>1388.0082515492788</v>
      </c>
    </row>
    <row r="114" spans="1:46" x14ac:dyDescent="0.25">
      <c r="A114" s="268" t="s">
        <v>705</v>
      </c>
      <c r="B114" s="120"/>
      <c r="C114" s="269"/>
      <c r="D114" s="269"/>
      <c r="E114" s="269"/>
      <c r="F114" s="120"/>
      <c r="G114" s="268" t="s">
        <v>706</v>
      </c>
      <c r="H114" s="268"/>
      <c r="I114" s="292" t="s">
        <v>1098</v>
      </c>
      <c r="J114" s="642"/>
      <c r="K114" s="642"/>
      <c r="L114" s="642"/>
      <c r="M114" s="642"/>
      <c r="N114" s="642"/>
      <c r="O114" s="720"/>
      <c r="P114" s="720"/>
      <c r="Q114" s="720"/>
      <c r="R114" s="720"/>
      <c r="S114" s="720"/>
      <c r="T114" s="720"/>
      <c r="U114" s="720"/>
      <c r="V114" s="720"/>
      <c r="W114" s="720"/>
      <c r="X114" s="720"/>
      <c r="Y114" s="720"/>
      <c r="Z114" s="720"/>
      <c r="AA114" s="720"/>
      <c r="AB114" s="720"/>
      <c r="AC114" s="720"/>
      <c r="AD114" s="720"/>
      <c r="AE114" s="720"/>
      <c r="AF114" s="720"/>
      <c r="AG114" s="720"/>
      <c r="AH114" s="720"/>
      <c r="AI114" s="720"/>
      <c r="AJ114" s="720"/>
      <c r="AK114" s="720"/>
      <c r="AL114" s="720"/>
      <c r="AM114" s="720"/>
      <c r="AN114" s="720"/>
      <c r="AO114" s="642"/>
      <c r="AP114" s="642"/>
      <c r="AQ114" s="642"/>
      <c r="AR114" s="642"/>
      <c r="AS114" s="642"/>
      <c r="AT114" s="642"/>
    </row>
    <row r="115" spans="1:46" x14ac:dyDescent="0.25">
      <c r="A115" s="268" t="s">
        <v>707</v>
      </c>
      <c r="B115" s="120"/>
      <c r="C115" s="269"/>
      <c r="D115" s="269"/>
      <c r="E115" s="269"/>
      <c r="F115" s="120"/>
      <c r="G115" s="268" t="s">
        <v>708</v>
      </c>
      <c r="H115" s="268"/>
      <c r="I115" s="292" t="s">
        <v>1099</v>
      </c>
      <c r="J115" s="643"/>
      <c r="K115" s="643"/>
      <c r="L115" s="643"/>
      <c r="M115" s="643"/>
      <c r="N115" s="643"/>
      <c r="O115" s="644">
        <v>963.53830369998093</v>
      </c>
      <c r="P115" s="644">
        <v>919.17906672152617</v>
      </c>
      <c r="Q115" s="644">
        <v>934.68712255996331</v>
      </c>
      <c r="R115" s="644">
        <v>874.6309731547376</v>
      </c>
      <c r="S115" s="644">
        <v>934.83473020466647</v>
      </c>
      <c r="T115" s="644">
        <v>947.12679624766656</v>
      </c>
      <c r="U115" s="644">
        <v>896.41227339848126</v>
      </c>
      <c r="V115" s="644">
        <v>113.76552105306502</v>
      </c>
      <c r="W115" s="644">
        <v>129.16542703053506</v>
      </c>
      <c r="X115" s="644">
        <v>144.85860171870502</v>
      </c>
      <c r="Y115" s="644">
        <v>140.091411502</v>
      </c>
      <c r="Z115" s="644">
        <v>0</v>
      </c>
      <c r="AA115" s="644">
        <v>122.15410162802</v>
      </c>
      <c r="AB115" s="644">
        <v>149.07565139823998</v>
      </c>
      <c r="AC115" s="644">
        <v>164.31031368686831</v>
      </c>
      <c r="AD115" s="644">
        <v>153.61505129687998</v>
      </c>
      <c r="AE115" s="644">
        <v>156.93553890427256</v>
      </c>
      <c r="AF115" s="644">
        <v>205.11482207818997</v>
      </c>
      <c r="AG115" s="644">
        <v>161.67190449976431</v>
      </c>
      <c r="AH115" s="644">
        <v>159.57907841370832</v>
      </c>
      <c r="AI115" s="644">
        <v>196.6779891824516</v>
      </c>
      <c r="AJ115" s="644">
        <v>177.95319240625372</v>
      </c>
      <c r="AK115" s="644">
        <v>179.87188188212068</v>
      </c>
      <c r="AL115" s="644">
        <v>193.86291440538835</v>
      </c>
      <c r="AM115" s="644">
        <v>239.47051906834321</v>
      </c>
      <c r="AN115" s="644">
        <v>300.18555966772033</v>
      </c>
      <c r="AO115" s="643">
        <v>350.53052223455728</v>
      </c>
      <c r="AP115" s="643">
        <v>411.87625658401549</v>
      </c>
      <c r="AQ115" s="643">
        <v>434.95853153889362</v>
      </c>
      <c r="AR115" s="643">
        <v>461.47905877440775</v>
      </c>
      <c r="AS115" s="643">
        <v>514.71109243274555</v>
      </c>
      <c r="AT115" s="643">
        <v>541.89064955684728</v>
      </c>
    </row>
    <row r="116" spans="1:46" x14ac:dyDescent="0.25">
      <c r="A116" s="264" t="s">
        <v>709</v>
      </c>
      <c r="B116" s="120"/>
      <c r="C116" s="269"/>
      <c r="D116" s="269"/>
      <c r="E116" s="269"/>
      <c r="F116" s="268"/>
      <c r="G116" s="264" t="s">
        <v>710</v>
      </c>
      <c r="H116" s="264"/>
      <c r="I116" s="293" t="s">
        <v>1039</v>
      </c>
      <c r="J116" s="643"/>
      <c r="K116" s="643"/>
      <c r="L116" s="643"/>
      <c r="M116" s="643"/>
      <c r="N116" s="643"/>
      <c r="O116" s="644">
        <v>0</v>
      </c>
      <c r="P116" s="644">
        <v>0</v>
      </c>
      <c r="Q116" s="644">
        <v>0</v>
      </c>
      <c r="R116" s="644">
        <v>0</v>
      </c>
      <c r="S116" s="644">
        <v>0</v>
      </c>
      <c r="T116" s="644">
        <v>0</v>
      </c>
      <c r="U116" s="644">
        <v>0</v>
      </c>
      <c r="V116" s="644">
        <v>995.6112706581722</v>
      </c>
      <c r="W116" s="644">
        <v>1006.3583593360904</v>
      </c>
      <c r="X116" s="644">
        <v>1072.5211253422365</v>
      </c>
      <c r="Y116" s="644">
        <v>1044.6112974052969</v>
      </c>
      <c r="Z116" s="644">
        <v>925.67129110930091</v>
      </c>
      <c r="AA116" s="644">
        <v>1061.8644862747353</v>
      </c>
      <c r="AB116" s="644">
        <v>1067.7465505613516</v>
      </c>
      <c r="AC116" s="644">
        <v>1067.5355396689845</v>
      </c>
      <c r="AD116" s="644">
        <v>1052.7584945545889</v>
      </c>
      <c r="AE116" s="644">
        <v>1175.4417418644123</v>
      </c>
      <c r="AF116" s="644">
        <v>1114.7503463985934</v>
      </c>
      <c r="AG116" s="644">
        <v>1219.6567501705154</v>
      </c>
      <c r="AH116" s="644">
        <v>1273.8217924388662</v>
      </c>
      <c r="AI116" s="644">
        <v>1286.864599447026</v>
      </c>
      <c r="AJ116" s="644">
        <v>1418.0492365683117</v>
      </c>
      <c r="AK116" s="644">
        <v>1635.3729522209449</v>
      </c>
      <c r="AL116" s="644">
        <v>1718.2409767889878</v>
      </c>
      <c r="AM116" s="644">
        <v>1629.0985873611071</v>
      </c>
      <c r="AN116" s="644">
        <v>1904.7556578505776</v>
      </c>
      <c r="AO116" s="643">
        <v>2037.8245436208115</v>
      </c>
      <c r="AP116" s="643">
        <v>2057.6643523255584</v>
      </c>
      <c r="AQ116" s="643">
        <v>2090.5003439113925</v>
      </c>
      <c r="AR116" s="643">
        <v>2122.1033668705536</v>
      </c>
      <c r="AS116" s="643">
        <v>2212.6833375006463</v>
      </c>
      <c r="AT116" s="643">
        <v>2238.4072360708037</v>
      </c>
    </row>
    <row r="117" spans="1:46" x14ac:dyDescent="0.25">
      <c r="A117" s="264" t="s">
        <v>711</v>
      </c>
      <c r="B117" s="120"/>
      <c r="C117" s="269"/>
      <c r="D117" s="269"/>
      <c r="E117" s="269"/>
      <c r="F117" s="268"/>
      <c r="G117" s="264" t="s">
        <v>712</v>
      </c>
      <c r="H117" s="264"/>
      <c r="I117" s="293" t="s">
        <v>1040</v>
      </c>
      <c r="J117" s="643"/>
      <c r="K117" s="643"/>
      <c r="L117" s="643"/>
      <c r="M117" s="643"/>
      <c r="N117" s="643"/>
      <c r="O117" s="644">
        <v>2533.4243916275918</v>
      </c>
      <c r="P117" s="644">
        <v>2117.1863693717164</v>
      </c>
      <c r="Q117" s="644">
        <v>2188.4727908768878</v>
      </c>
      <c r="R117" s="644">
        <v>2100.5678261475723</v>
      </c>
      <c r="S117" s="644">
        <v>2119.0394703083921</v>
      </c>
      <c r="T117" s="644">
        <v>2209.6544655092739</v>
      </c>
      <c r="U117" s="644">
        <v>2390.7594197314929</v>
      </c>
      <c r="V117" s="644">
        <v>2608.6548521422242</v>
      </c>
      <c r="W117" s="644">
        <v>2444.4697981572272</v>
      </c>
      <c r="X117" s="644">
        <v>2748.8558552708646</v>
      </c>
      <c r="Y117" s="644">
        <v>2770.8250667720035</v>
      </c>
      <c r="Z117" s="644">
        <v>2637.347932537763</v>
      </c>
      <c r="AA117" s="644">
        <v>2828.9446399280287</v>
      </c>
      <c r="AB117" s="644">
        <v>2823.9076721046094</v>
      </c>
      <c r="AC117" s="644">
        <v>2858.6012919273953</v>
      </c>
      <c r="AD117" s="644">
        <v>2821.9768687808355</v>
      </c>
      <c r="AE117" s="644">
        <v>3039.4396277961841</v>
      </c>
      <c r="AF117" s="644">
        <v>2798.3145603911512</v>
      </c>
      <c r="AG117" s="644">
        <v>2431.6810738841177</v>
      </c>
      <c r="AH117" s="644">
        <v>2457.1041596084774</v>
      </c>
      <c r="AI117" s="644">
        <v>2312.0763519412249</v>
      </c>
      <c r="AJ117" s="644">
        <v>2426.9572432769946</v>
      </c>
      <c r="AK117" s="644">
        <v>2554.7995530440749</v>
      </c>
      <c r="AL117" s="644">
        <v>2673.0943993121286</v>
      </c>
      <c r="AM117" s="644">
        <v>2966.6329358869102</v>
      </c>
      <c r="AN117" s="644">
        <v>2891.3713045547433</v>
      </c>
      <c r="AO117" s="643">
        <v>3078.6492185299003</v>
      </c>
      <c r="AP117" s="643">
        <v>3288.2446365929054</v>
      </c>
      <c r="AQ117" s="643">
        <v>3338.2820436235884</v>
      </c>
      <c r="AR117" s="643">
        <v>3664.4868922136916</v>
      </c>
      <c r="AS117" s="643">
        <v>3849.7439068765566</v>
      </c>
      <c r="AT117" s="643">
        <v>3966.7750894164369</v>
      </c>
    </row>
    <row r="118" spans="1:46" x14ac:dyDescent="0.25">
      <c r="A118" s="268" t="s">
        <v>713</v>
      </c>
      <c r="B118" s="120"/>
      <c r="C118" s="269"/>
      <c r="D118" s="269"/>
      <c r="E118" s="269"/>
      <c r="F118" s="268" t="s">
        <v>714</v>
      </c>
      <c r="G118" s="120"/>
      <c r="H118" s="120"/>
      <c r="I118" s="294" t="s">
        <v>1041</v>
      </c>
      <c r="J118" s="642"/>
      <c r="K118" s="642"/>
      <c r="L118" s="642"/>
      <c r="M118" s="642"/>
      <c r="N118" s="642"/>
      <c r="O118" s="720"/>
      <c r="P118" s="720"/>
      <c r="Q118" s="720"/>
      <c r="R118" s="720"/>
      <c r="S118" s="720"/>
      <c r="T118" s="720"/>
      <c r="U118" s="720"/>
      <c r="V118" s="720"/>
      <c r="W118" s="720"/>
      <c r="X118" s="720"/>
      <c r="Y118" s="720"/>
      <c r="Z118" s="720"/>
      <c r="AA118" s="720"/>
      <c r="AB118" s="720"/>
      <c r="AC118" s="720"/>
      <c r="AD118" s="720"/>
      <c r="AE118" s="720"/>
      <c r="AF118" s="720"/>
      <c r="AG118" s="720"/>
      <c r="AH118" s="720"/>
      <c r="AI118" s="720"/>
      <c r="AJ118" s="720"/>
      <c r="AK118" s="720"/>
      <c r="AL118" s="720"/>
      <c r="AM118" s="720"/>
      <c r="AN118" s="720"/>
      <c r="AO118" s="642"/>
      <c r="AP118" s="642"/>
      <c r="AQ118" s="642"/>
      <c r="AR118" s="642"/>
      <c r="AS118" s="642"/>
      <c r="AT118" s="642"/>
    </row>
    <row r="119" spans="1:46" x14ac:dyDescent="0.25">
      <c r="A119" s="269" t="s">
        <v>453</v>
      </c>
      <c r="B119" s="269"/>
      <c r="C119" s="269"/>
      <c r="D119" s="269"/>
      <c r="E119" s="269" t="s">
        <v>511</v>
      </c>
      <c r="F119" s="268"/>
      <c r="G119" s="120"/>
      <c r="H119" s="120"/>
      <c r="I119" s="294" t="s">
        <v>1042</v>
      </c>
      <c r="J119" s="642"/>
      <c r="K119" s="642"/>
      <c r="L119" s="642"/>
      <c r="M119" s="642"/>
      <c r="N119" s="642"/>
      <c r="O119" s="720"/>
      <c r="P119" s="720"/>
      <c r="Q119" s="720"/>
      <c r="R119" s="720"/>
      <c r="S119" s="720"/>
      <c r="T119" s="720"/>
      <c r="U119" s="720"/>
      <c r="V119" s="720"/>
      <c r="W119" s="720"/>
      <c r="X119" s="720"/>
      <c r="Y119" s="720"/>
      <c r="Z119" s="720"/>
      <c r="AA119" s="720"/>
      <c r="AB119" s="720"/>
      <c r="AC119" s="720"/>
      <c r="AD119" s="720"/>
      <c r="AE119" s="720"/>
      <c r="AF119" s="720"/>
      <c r="AG119" s="720"/>
      <c r="AH119" s="720"/>
      <c r="AI119" s="720"/>
      <c r="AJ119" s="720"/>
      <c r="AK119" s="720"/>
      <c r="AL119" s="720"/>
      <c r="AM119" s="720"/>
      <c r="AN119" s="720"/>
      <c r="AO119" s="642"/>
      <c r="AP119" s="642"/>
      <c r="AQ119" s="642"/>
      <c r="AR119" s="642"/>
      <c r="AS119" s="642"/>
      <c r="AT119" s="642"/>
    </row>
    <row r="120" spans="1:46" x14ac:dyDescent="0.25">
      <c r="A120" s="264" t="s">
        <v>715</v>
      </c>
      <c r="B120" s="120"/>
      <c r="C120" s="269"/>
      <c r="D120" s="269"/>
      <c r="E120" s="269"/>
      <c r="F120" s="264" t="s">
        <v>716</v>
      </c>
      <c r="G120" s="120"/>
      <c r="H120" s="120"/>
      <c r="I120" s="294" t="s">
        <v>1043</v>
      </c>
      <c r="J120" s="642"/>
      <c r="K120" s="642"/>
      <c r="L120" s="642"/>
      <c r="M120" s="642"/>
      <c r="N120" s="642"/>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0"/>
      <c r="AL120" s="720"/>
      <c r="AM120" s="720"/>
      <c r="AN120" s="720"/>
      <c r="AO120" s="642"/>
      <c r="AP120" s="642"/>
      <c r="AQ120" s="642"/>
      <c r="AR120" s="642"/>
      <c r="AS120" s="642"/>
      <c r="AT120" s="642"/>
    </row>
    <row r="121" spans="1:46" x14ac:dyDescent="0.25">
      <c r="A121" s="264" t="s">
        <v>717</v>
      </c>
      <c r="B121" s="120"/>
      <c r="C121" s="269"/>
      <c r="D121" s="269"/>
      <c r="E121" s="269"/>
      <c r="F121" s="264" t="s">
        <v>718</v>
      </c>
      <c r="G121" s="120"/>
      <c r="H121" s="120"/>
      <c r="I121" s="294" t="s">
        <v>997</v>
      </c>
      <c r="J121" s="643"/>
      <c r="K121" s="643"/>
      <c r="L121" s="643"/>
      <c r="M121" s="643"/>
      <c r="N121" s="643"/>
      <c r="O121" s="644">
        <v>109.89346251337471</v>
      </c>
      <c r="P121" s="644">
        <v>96.479960988491499</v>
      </c>
      <c r="Q121" s="644">
        <v>136.33848382257949</v>
      </c>
      <c r="R121" s="644">
        <v>110.85301333744573</v>
      </c>
      <c r="S121" s="644">
        <v>89.178071973026746</v>
      </c>
      <c r="T121" s="644">
        <v>78.029021075533493</v>
      </c>
      <c r="U121" s="644">
        <v>118.64997625792346</v>
      </c>
      <c r="V121" s="644">
        <v>147.35671087893172</v>
      </c>
      <c r="W121" s="644">
        <v>123.381666784712</v>
      </c>
      <c r="X121" s="644">
        <v>83.849943433497486</v>
      </c>
      <c r="Y121" s="644">
        <v>133.53601889969602</v>
      </c>
      <c r="Z121" s="644">
        <v>0</v>
      </c>
      <c r="AA121" s="644">
        <v>636.98632521992965</v>
      </c>
      <c r="AB121" s="644">
        <v>508.9968889793177</v>
      </c>
      <c r="AC121" s="644">
        <v>485.98712973948903</v>
      </c>
      <c r="AD121" s="644">
        <v>609.13936169690282</v>
      </c>
      <c r="AE121" s="644">
        <v>558.23708862811554</v>
      </c>
      <c r="AF121" s="644">
        <v>490.10172836707602</v>
      </c>
      <c r="AG121" s="644">
        <v>550.65180002244472</v>
      </c>
      <c r="AH121" s="644">
        <v>58.757515917100001</v>
      </c>
      <c r="AI121" s="644">
        <v>36.752469906249999</v>
      </c>
      <c r="AJ121" s="644">
        <v>58.354964145624997</v>
      </c>
      <c r="AK121" s="644">
        <v>30.78072920999475</v>
      </c>
      <c r="AL121" s="644">
        <v>37.800919952609625</v>
      </c>
      <c r="AM121" s="644">
        <v>35.625617220156251</v>
      </c>
      <c r="AN121" s="644">
        <v>44.789845713537744</v>
      </c>
      <c r="AO121" s="643">
        <v>51.078329468377738</v>
      </c>
      <c r="AP121" s="643">
        <v>34.788744224582246</v>
      </c>
      <c r="AQ121" s="643">
        <v>41.638336008737994</v>
      </c>
      <c r="AR121" s="643">
        <v>41.680533964321008</v>
      </c>
      <c r="AS121" s="643">
        <v>38.13160503790575</v>
      </c>
      <c r="AT121" s="643">
        <v>34.516745741152498</v>
      </c>
    </row>
    <row r="122" spans="1:46" x14ac:dyDescent="0.25">
      <c r="A122" s="269" t="s">
        <v>454</v>
      </c>
      <c r="B122" s="269"/>
      <c r="C122" s="269"/>
      <c r="D122" s="269"/>
      <c r="E122" s="269"/>
      <c r="F122" s="268" t="s">
        <v>455</v>
      </c>
      <c r="G122" s="120"/>
      <c r="H122" s="120"/>
      <c r="I122" s="294" t="s">
        <v>1044</v>
      </c>
      <c r="J122" s="643"/>
      <c r="K122" s="643"/>
      <c r="L122" s="643"/>
      <c r="M122" s="643"/>
      <c r="N122" s="643"/>
      <c r="O122" s="644">
        <v>1271.1993672263923</v>
      </c>
      <c r="P122" s="644">
        <v>1344.7245295788405</v>
      </c>
      <c r="Q122" s="644">
        <v>1565.2118923170854</v>
      </c>
      <c r="R122" s="644">
        <v>1468.1996373027202</v>
      </c>
      <c r="S122" s="644">
        <v>1434.0639099615887</v>
      </c>
      <c r="T122" s="644">
        <v>1523.6762716705221</v>
      </c>
      <c r="U122" s="644">
        <v>1497.0791765775352</v>
      </c>
      <c r="V122" s="644">
        <v>1765.3305253628471</v>
      </c>
      <c r="W122" s="644">
        <v>1650.3929987595607</v>
      </c>
      <c r="X122" s="644">
        <v>1976.1606846385755</v>
      </c>
      <c r="Y122" s="644">
        <v>2096.9933989182223</v>
      </c>
      <c r="Z122" s="644">
        <v>1891.082884109773</v>
      </c>
      <c r="AA122" s="644">
        <v>2156.183858243679</v>
      </c>
      <c r="AB122" s="644">
        <v>2214.9660485728186</v>
      </c>
      <c r="AC122" s="644">
        <v>2206.3058590000451</v>
      </c>
      <c r="AD122" s="644">
        <v>2358.6318340903736</v>
      </c>
      <c r="AE122" s="644">
        <v>2411.4625429972562</v>
      </c>
      <c r="AF122" s="644">
        <v>2100.5476521352934</v>
      </c>
      <c r="AG122" s="644">
        <v>2042.308622591755</v>
      </c>
      <c r="AH122" s="644">
        <v>2065.0081615943654</v>
      </c>
      <c r="AI122" s="644">
        <v>2088.2430663911532</v>
      </c>
      <c r="AJ122" s="644">
        <v>1973.4649808252248</v>
      </c>
      <c r="AK122" s="644">
        <v>1823.1453830146697</v>
      </c>
      <c r="AL122" s="644">
        <v>1832.2559395053142</v>
      </c>
      <c r="AM122" s="644">
        <v>1853.927611598142</v>
      </c>
      <c r="AN122" s="644">
        <v>2019.3500602024017</v>
      </c>
      <c r="AO122" s="643">
        <v>1991.2043082574496</v>
      </c>
      <c r="AP122" s="643">
        <v>1898.8568660630071</v>
      </c>
      <c r="AQ122" s="643">
        <v>1880.1324213288892</v>
      </c>
      <c r="AR122" s="643">
        <v>1882.5766929756026</v>
      </c>
      <c r="AS122" s="643">
        <v>1924.0792523514638</v>
      </c>
      <c r="AT122" s="643">
        <v>2101.3732638935217</v>
      </c>
    </row>
    <row r="123" spans="1:46" x14ac:dyDescent="0.25">
      <c r="A123" s="268" t="s">
        <v>719</v>
      </c>
      <c r="B123" s="120"/>
      <c r="C123" s="269"/>
      <c r="D123" s="269"/>
      <c r="E123" s="269"/>
      <c r="F123" s="268" t="s">
        <v>720</v>
      </c>
      <c r="G123" s="120"/>
      <c r="H123" s="120"/>
      <c r="I123" s="294" t="s">
        <v>1045</v>
      </c>
      <c r="J123" s="643"/>
      <c r="K123" s="643"/>
      <c r="L123" s="643"/>
      <c r="M123" s="643"/>
      <c r="N123" s="643"/>
      <c r="O123" s="644">
        <v>1634.8554471232346</v>
      </c>
      <c r="P123" s="644">
        <v>1887.5232562261006</v>
      </c>
      <c r="Q123" s="644">
        <v>1704.6022018009764</v>
      </c>
      <c r="R123" s="644">
        <v>1528.8925200801125</v>
      </c>
      <c r="S123" s="644">
        <v>1563.0730081542877</v>
      </c>
      <c r="T123" s="644">
        <v>1275.7286309930555</v>
      </c>
      <c r="U123" s="644">
        <v>1524.6049915587948</v>
      </c>
      <c r="V123" s="644">
        <v>1475.8471011581669</v>
      </c>
      <c r="W123" s="644">
        <v>1243.1912261066723</v>
      </c>
      <c r="X123" s="644">
        <v>1319.8632970901435</v>
      </c>
      <c r="Y123" s="644">
        <v>1206.2958828668989</v>
      </c>
      <c r="Z123" s="644">
        <v>1346.2751768009362</v>
      </c>
      <c r="AA123" s="644">
        <v>1404.5426759734191</v>
      </c>
      <c r="AB123" s="644">
        <v>1229.9916891423138</v>
      </c>
      <c r="AC123" s="644">
        <v>1193.6808605748911</v>
      </c>
      <c r="AD123" s="644">
        <v>986.95629115513179</v>
      </c>
      <c r="AE123" s="644">
        <v>1029.6176332866478</v>
      </c>
      <c r="AF123" s="644">
        <v>1048.3646186054302</v>
      </c>
      <c r="AG123" s="644">
        <v>948.70337698901096</v>
      </c>
      <c r="AH123" s="644">
        <v>1086.1401429962543</v>
      </c>
      <c r="AI123" s="644">
        <v>963.30023090549832</v>
      </c>
      <c r="AJ123" s="644">
        <v>993.78119164183317</v>
      </c>
      <c r="AK123" s="644">
        <v>1094.1709917848432</v>
      </c>
      <c r="AL123" s="644">
        <v>1325.07137521199</v>
      </c>
      <c r="AM123" s="644">
        <v>1262.1717055363399</v>
      </c>
      <c r="AN123" s="644">
        <v>1253.8748321807461</v>
      </c>
      <c r="AO123" s="643">
        <v>1491.3176727932525</v>
      </c>
      <c r="AP123" s="643">
        <v>1912.8292866025315</v>
      </c>
      <c r="AQ123" s="643">
        <v>1918.9473996119837</v>
      </c>
      <c r="AR123" s="643">
        <v>1909.3919498297598</v>
      </c>
      <c r="AS123" s="643">
        <v>1892.7478933428897</v>
      </c>
      <c r="AT123" s="643">
        <v>2205.8789138929433</v>
      </c>
    </row>
    <row r="124" spans="1:46" x14ac:dyDescent="0.25">
      <c r="A124" s="265" t="s">
        <v>721</v>
      </c>
      <c r="B124" s="120"/>
      <c r="C124" s="269"/>
      <c r="D124" s="269"/>
      <c r="E124" s="269"/>
      <c r="F124" s="265" t="s">
        <v>722</v>
      </c>
      <c r="G124" s="120"/>
      <c r="H124" s="120"/>
      <c r="I124" s="294" t="s">
        <v>1046</v>
      </c>
      <c r="J124" s="643"/>
      <c r="K124" s="643"/>
      <c r="L124" s="643"/>
      <c r="M124" s="643"/>
      <c r="N124" s="643"/>
      <c r="O124" s="644">
        <v>3385.3890646884338</v>
      </c>
      <c r="P124" s="644">
        <v>3138.5429142074818</v>
      </c>
      <c r="Q124" s="644">
        <v>3130.9790370358351</v>
      </c>
      <c r="R124" s="644">
        <v>2752.1022359857452</v>
      </c>
      <c r="S124" s="644">
        <v>3088.9900800750393</v>
      </c>
      <c r="T124" s="644">
        <v>3007.0498965449319</v>
      </c>
      <c r="U124" s="644">
        <v>2953.5812428182217</v>
      </c>
      <c r="V124" s="644">
        <v>2824.136334948631</v>
      </c>
      <c r="W124" s="644">
        <v>2930.3403107171539</v>
      </c>
      <c r="X124" s="644">
        <v>2948.8100697460545</v>
      </c>
      <c r="Y124" s="644">
        <v>2877.6925232386907</v>
      </c>
      <c r="Z124" s="644">
        <v>2965.191116895106</v>
      </c>
      <c r="AA124" s="644">
        <v>3095.4922840214376</v>
      </c>
      <c r="AB124" s="644">
        <v>2804.5884944645791</v>
      </c>
      <c r="AC124" s="644">
        <v>3084.2331991779861</v>
      </c>
      <c r="AD124" s="644">
        <v>3004.6025152393495</v>
      </c>
      <c r="AE124" s="644">
        <v>3267.2852054865944</v>
      </c>
      <c r="AF124" s="644">
        <v>3513.1627158992642</v>
      </c>
      <c r="AG124" s="644">
        <v>3142.6865501626403</v>
      </c>
      <c r="AH124" s="644">
        <v>3731.66461294087</v>
      </c>
      <c r="AI124" s="644">
        <v>3283.7978932178403</v>
      </c>
      <c r="AJ124" s="644">
        <v>3879.0805016370196</v>
      </c>
      <c r="AK124" s="644">
        <v>3480.8028153649543</v>
      </c>
      <c r="AL124" s="644">
        <v>3603.1401030107163</v>
      </c>
      <c r="AM124" s="644">
        <v>4049.4251982908809</v>
      </c>
      <c r="AN124" s="644">
        <v>3657.7234983117814</v>
      </c>
      <c r="AO124" s="643">
        <v>4105.1180093409985</v>
      </c>
      <c r="AP124" s="643">
        <v>3854.6834797344291</v>
      </c>
      <c r="AQ124" s="643">
        <v>3777.8895114222228</v>
      </c>
      <c r="AR124" s="643">
        <v>4276.302029503704</v>
      </c>
      <c r="AS124" s="643">
        <v>3853.0507778959322</v>
      </c>
      <c r="AT124" s="643">
        <v>4302.6754786963065</v>
      </c>
    </row>
    <row r="125" spans="1:46" x14ac:dyDescent="0.25">
      <c r="A125" s="275" t="s">
        <v>1100</v>
      </c>
      <c r="B125" s="120"/>
      <c r="C125" s="269"/>
      <c r="D125" s="269"/>
      <c r="E125" s="269"/>
      <c r="F125" s="265" t="s">
        <v>110</v>
      </c>
      <c r="G125" s="120"/>
      <c r="H125" s="120"/>
      <c r="I125" s="292" t="s">
        <v>80</v>
      </c>
      <c r="J125" s="643"/>
      <c r="K125" s="643"/>
      <c r="L125" s="643"/>
      <c r="M125" s="643"/>
      <c r="N125" s="643"/>
      <c r="O125" s="644">
        <v>133.49153543721238</v>
      </c>
      <c r="P125" s="644">
        <v>109.2711861762796</v>
      </c>
      <c r="Q125" s="644">
        <v>96.454800825136999</v>
      </c>
      <c r="R125" s="644">
        <v>94.970679257251419</v>
      </c>
      <c r="S125" s="644">
        <v>92.611032837272603</v>
      </c>
      <c r="T125" s="644">
        <v>84.526443731547417</v>
      </c>
      <c r="U125" s="644">
        <v>137.46844149469609</v>
      </c>
      <c r="V125" s="644">
        <v>147.4795617208392</v>
      </c>
      <c r="W125" s="644">
        <v>141.63853421831985</v>
      </c>
      <c r="X125" s="644">
        <v>105.4416214220103</v>
      </c>
      <c r="Y125" s="644">
        <v>129.46278945307708</v>
      </c>
      <c r="Z125" s="644">
        <v>0</v>
      </c>
      <c r="AA125" s="644">
        <v>94.440767381575938</v>
      </c>
      <c r="AB125" s="644">
        <v>87.629563782447647</v>
      </c>
      <c r="AC125" s="644">
        <v>81.603976877480449</v>
      </c>
      <c r="AD125" s="644">
        <v>81.623165469639716</v>
      </c>
      <c r="AE125" s="644">
        <v>95.070792333838014</v>
      </c>
      <c r="AF125" s="644">
        <v>109.49172318639908</v>
      </c>
      <c r="AG125" s="644">
        <v>99.747237508294859</v>
      </c>
      <c r="AH125" s="644">
        <v>103.95678894583493</v>
      </c>
      <c r="AI125" s="644">
        <v>103.50608307512117</v>
      </c>
      <c r="AJ125" s="644">
        <v>74.898489941784348</v>
      </c>
      <c r="AK125" s="644">
        <v>68.127468051395979</v>
      </c>
      <c r="AL125" s="644">
        <v>63.521094616856246</v>
      </c>
      <c r="AM125" s="644">
        <v>61.083487404058168</v>
      </c>
      <c r="AN125" s="644">
        <v>58.518177364991857</v>
      </c>
      <c r="AO125" s="643">
        <v>61.961729561734927</v>
      </c>
      <c r="AP125" s="643">
        <v>56.636360488337289</v>
      </c>
      <c r="AQ125" s="643">
        <v>49.781979475579696</v>
      </c>
      <c r="AR125" s="643">
        <v>51.551175289035868</v>
      </c>
      <c r="AS125" s="643">
        <v>64.066819388844749</v>
      </c>
      <c r="AT125" s="643">
        <v>40.663389281976094</v>
      </c>
    </row>
    <row r="126" spans="1:46" x14ac:dyDescent="0.25">
      <c r="A126" s="265" t="s">
        <v>723</v>
      </c>
      <c r="B126" s="120"/>
      <c r="C126" s="269"/>
      <c r="D126" s="269"/>
      <c r="E126" s="269"/>
      <c r="F126" s="265" t="s">
        <v>724</v>
      </c>
      <c r="G126" s="120"/>
      <c r="H126" s="120"/>
      <c r="I126" s="294" t="s">
        <v>1047</v>
      </c>
      <c r="J126" s="642"/>
      <c r="K126" s="642"/>
      <c r="L126" s="642"/>
      <c r="M126" s="642"/>
      <c r="N126" s="642"/>
      <c r="O126" s="720"/>
      <c r="P126" s="720"/>
      <c r="Q126" s="720"/>
      <c r="R126" s="720"/>
      <c r="S126" s="720"/>
      <c r="T126" s="720"/>
      <c r="U126" s="720"/>
      <c r="V126" s="720"/>
      <c r="W126" s="720"/>
      <c r="X126" s="720"/>
      <c r="Y126" s="720"/>
      <c r="Z126" s="720"/>
      <c r="AA126" s="720"/>
      <c r="AB126" s="720"/>
      <c r="AC126" s="720"/>
      <c r="AD126" s="720"/>
      <c r="AE126" s="720"/>
      <c r="AF126" s="720"/>
      <c r="AG126" s="720"/>
      <c r="AH126" s="720"/>
      <c r="AI126" s="720"/>
      <c r="AJ126" s="720"/>
      <c r="AK126" s="720"/>
      <c r="AL126" s="720"/>
      <c r="AM126" s="720"/>
      <c r="AN126" s="720"/>
      <c r="AO126" s="642"/>
      <c r="AP126" s="642"/>
      <c r="AQ126" s="642"/>
      <c r="AR126" s="642"/>
      <c r="AS126" s="642"/>
      <c r="AT126" s="642"/>
    </row>
    <row r="127" spans="1:46" x14ac:dyDescent="0.25">
      <c r="A127" s="265" t="s">
        <v>725</v>
      </c>
      <c r="B127" s="120"/>
      <c r="C127" s="269"/>
      <c r="D127" s="269"/>
      <c r="E127" s="269"/>
      <c r="F127" s="265" t="s">
        <v>726</v>
      </c>
      <c r="G127" s="120"/>
      <c r="H127" s="120"/>
      <c r="I127" s="294" t="s">
        <v>81</v>
      </c>
      <c r="J127" s="643"/>
      <c r="K127" s="643"/>
      <c r="L127" s="643"/>
      <c r="M127" s="643"/>
      <c r="N127" s="643"/>
      <c r="O127" s="644">
        <v>112.06459193999999</v>
      </c>
      <c r="P127" s="644">
        <v>113.58106179274749</v>
      </c>
      <c r="Q127" s="644">
        <v>119.6736114</v>
      </c>
      <c r="R127" s="644">
        <v>109.39134265499999</v>
      </c>
      <c r="S127" s="644">
        <v>63.330598008416004</v>
      </c>
      <c r="T127" s="644">
        <v>68.666069929079015</v>
      </c>
      <c r="U127" s="644">
        <v>0</v>
      </c>
      <c r="V127" s="644">
        <v>62.125122237401996</v>
      </c>
      <c r="W127" s="644">
        <v>100.53778217813051</v>
      </c>
      <c r="X127" s="644">
        <v>82.07032924786499</v>
      </c>
      <c r="Y127" s="644">
        <v>100.23891235928501</v>
      </c>
      <c r="Z127" s="644">
        <v>0</v>
      </c>
      <c r="AA127" s="644">
        <v>94.740297047410024</v>
      </c>
      <c r="AB127" s="644">
        <v>127.13066791910799</v>
      </c>
      <c r="AC127" s="644">
        <v>112.32972719595202</v>
      </c>
      <c r="AD127" s="644">
        <v>118.39191094003699</v>
      </c>
      <c r="AE127" s="644">
        <v>122.47068814312502</v>
      </c>
      <c r="AF127" s="644">
        <v>118.577282779725</v>
      </c>
      <c r="AG127" s="644">
        <v>131.96267492548</v>
      </c>
      <c r="AH127" s="644">
        <v>122.57785907737998</v>
      </c>
      <c r="AI127" s="644">
        <v>123.04383583747497</v>
      </c>
      <c r="AJ127" s="644">
        <v>138.36714226844597</v>
      </c>
      <c r="AK127" s="644">
        <v>149.87442915972801</v>
      </c>
      <c r="AL127" s="644">
        <v>163.66612762733101</v>
      </c>
      <c r="AM127" s="644">
        <v>212.47762725000001</v>
      </c>
      <c r="AN127" s="644">
        <v>219.7469861475</v>
      </c>
      <c r="AO127" s="643">
        <v>333.85882249999997</v>
      </c>
      <c r="AP127" s="643">
        <v>249.74477477102303</v>
      </c>
      <c r="AQ127" s="643">
        <v>290.520576178</v>
      </c>
      <c r="AR127" s="643">
        <v>301.39532037999999</v>
      </c>
      <c r="AS127" s="643">
        <v>254.29411329000001</v>
      </c>
      <c r="AT127" s="643">
        <v>277.53754497069991</v>
      </c>
    </row>
    <row r="128" spans="1:46" x14ac:dyDescent="0.25">
      <c r="A128" s="265" t="s">
        <v>727</v>
      </c>
      <c r="B128" s="120"/>
      <c r="C128" s="269"/>
      <c r="D128" s="269"/>
      <c r="E128" s="269"/>
      <c r="F128" s="265" t="s">
        <v>728</v>
      </c>
      <c r="G128" s="120"/>
      <c r="H128" s="120"/>
      <c r="I128" s="294" t="s">
        <v>1048</v>
      </c>
      <c r="J128" s="642"/>
      <c r="K128" s="642"/>
      <c r="L128" s="642"/>
      <c r="M128" s="642"/>
      <c r="N128" s="642"/>
      <c r="O128" s="720"/>
      <c r="P128" s="720"/>
      <c r="Q128" s="720"/>
      <c r="R128" s="720"/>
      <c r="S128" s="720"/>
      <c r="T128" s="720"/>
      <c r="U128" s="720"/>
      <c r="V128" s="720"/>
      <c r="W128" s="720"/>
      <c r="X128" s="720"/>
      <c r="Y128" s="720"/>
      <c r="Z128" s="720"/>
      <c r="AA128" s="720"/>
      <c r="AB128" s="720"/>
      <c r="AC128" s="720"/>
      <c r="AD128" s="720"/>
      <c r="AE128" s="720"/>
      <c r="AF128" s="720"/>
      <c r="AG128" s="720"/>
      <c r="AH128" s="720"/>
      <c r="AI128" s="720"/>
      <c r="AJ128" s="720"/>
      <c r="AK128" s="720"/>
      <c r="AL128" s="720"/>
      <c r="AM128" s="720"/>
      <c r="AN128" s="720"/>
      <c r="AO128" s="642"/>
      <c r="AP128" s="642"/>
      <c r="AQ128" s="642"/>
      <c r="AR128" s="642"/>
      <c r="AS128" s="642"/>
      <c r="AT128" s="642"/>
    </row>
    <row r="129" spans="1:46" x14ac:dyDescent="0.25">
      <c r="A129" s="265" t="s">
        <v>729</v>
      </c>
      <c r="B129" s="120"/>
      <c r="C129" s="269"/>
      <c r="D129" s="269"/>
      <c r="E129" s="269"/>
      <c r="F129" s="265" t="s">
        <v>730</v>
      </c>
      <c r="G129" s="120"/>
      <c r="H129" s="120"/>
      <c r="I129" s="294" t="s">
        <v>1049</v>
      </c>
      <c r="J129" s="642"/>
      <c r="K129" s="642"/>
      <c r="L129" s="642"/>
      <c r="M129" s="642"/>
      <c r="N129" s="642"/>
      <c r="O129" s="720"/>
      <c r="P129" s="720"/>
      <c r="Q129" s="720"/>
      <c r="R129" s="720"/>
      <c r="S129" s="720"/>
      <c r="T129" s="720"/>
      <c r="U129" s="720"/>
      <c r="V129" s="720"/>
      <c r="W129" s="720"/>
      <c r="X129" s="720"/>
      <c r="Y129" s="720"/>
      <c r="Z129" s="720"/>
      <c r="AA129" s="720"/>
      <c r="AB129" s="720"/>
      <c r="AC129" s="720"/>
      <c r="AD129" s="720"/>
      <c r="AE129" s="720"/>
      <c r="AF129" s="720"/>
      <c r="AG129" s="720"/>
      <c r="AH129" s="720"/>
      <c r="AI129" s="720"/>
      <c r="AJ129" s="720"/>
      <c r="AK129" s="720"/>
      <c r="AL129" s="720"/>
      <c r="AM129" s="720"/>
      <c r="AN129" s="720"/>
      <c r="AO129" s="642"/>
      <c r="AP129" s="642"/>
      <c r="AQ129" s="642"/>
      <c r="AR129" s="642"/>
      <c r="AS129" s="642"/>
      <c r="AT129" s="642"/>
    </row>
    <row r="130" spans="1:46" x14ac:dyDescent="0.25">
      <c r="A130" s="265" t="s">
        <v>731</v>
      </c>
      <c r="B130" s="120"/>
      <c r="C130" s="269"/>
      <c r="D130" s="269"/>
      <c r="E130" s="269"/>
      <c r="F130" s="265" t="s">
        <v>732</v>
      </c>
      <c r="G130" s="120"/>
      <c r="H130" s="120"/>
      <c r="I130" s="294" t="s">
        <v>1050</v>
      </c>
      <c r="J130" s="643"/>
      <c r="K130" s="643"/>
      <c r="L130" s="643"/>
      <c r="M130" s="643"/>
      <c r="N130" s="643"/>
      <c r="O130" s="644">
        <v>80.377594738528501</v>
      </c>
      <c r="P130" s="644">
        <v>67.709453854596603</v>
      </c>
      <c r="Q130" s="644">
        <v>74.368093205679017</v>
      </c>
      <c r="R130" s="644">
        <v>68.792380617607876</v>
      </c>
      <c r="S130" s="644">
        <v>63.787004318047487</v>
      </c>
      <c r="T130" s="644">
        <v>49.463964619887989</v>
      </c>
      <c r="U130" s="644">
        <v>69.947512276935583</v>
      </c>
      <c r="V130" s="644">
        <v>57.430134934850983</v>
      </c>
      <c r="W130" s="644">
        <v>57.172563747323494</v>
      </c>
      <c r="X130" s="644">
        <v>54.860273378487513</v>
      </c>
      <c r="Y130" s="644">
        <v>55.301964817683498</v>
      </c>
      <c r="Z130" s="644">
        <v>0</v>
      </c>
      <c r="AA130" s="644">
        <v>48.939129065335258</v>
      </c>
      <c r="AB130" s="644">
        <v>47.951373439488748</v>
      </c>
      <c r="AC130" s="644">
        <v>44.390677499188989</v>
      </c>
      <c r="AD130" s="644">
        <v>42.455957131181997</v>
      </c>
      <c r="AE130" s="644">
        <v>41.956124611743995</v>
      </c>
      <c r="AF130" s="644">
        <v>43.885510339999996</v>
      </c>
      <c r="AG130" s="644">
        <v>41.849088121585496</v>
      </c>
      <c r="AH130" s="644">
        <v>29.666776752333003</v>
      </c>
      <c r="AI130" s="644">
        <v>31.581968193125</v>
      </c>
      <c r="AJ130" s="644">
        <v>29.750634874362497</v>
      </c>
      <c r="AK130" s="644">
        <v>36.393884464978811</v>
      </c>
      <c r="AL130" s="644">
        <v>32.743574036843597</v>
      </c>
      <c r="AM130" s="644">
        <v>33.046483235106251</v>
      </c>
      <c r="AN130" s="644">
        <v>27.866274064606248</v>
      </c>
      <c r="AO130" s="643">
        <v>28.392095708419856</v>
      </c>
      <c r="AP130" s="643">
        <v>31.810933095419045</v>
      </c>
      <c r="AQ130" s="643">
        <v>23.597579010568179</v>
      </c>
      <c r="AR130" s="643">
        <v>22.127646788537497</v>
      </c>
      <c r="AS130" s="643">
        <v>25.420808593512501</v>
      </c>
      <c r="AT130" s="643">
        <v>32.379213517139995</v>
      </c>
    </row>
    <row r="131" spans="1:46" x14ac:dyDescent="0.25">
      <c r="A131" s="265" t="s">
        <v>733</v>
      </c>
      <c r="B131" s="120"/>
      <c r="C131" s="269"/>
      <c r="D131" s="269"/>
      <c r="E131" s="269"/>
      <c r="F131" s="265" t="s">
        <v>734</v>
      </c>
      <c r="G131" s="120"/>
      <c r="H131" s="120"/>
      <c r="I131" s="294" t="s">
        <v>1051</v>
      </c>
      <c r="J131" s="642"/>
      <c r="K131" s="642"/>
      <c r="L131" s="642"/>
      <c r="M131" s="642"/>
      <c r="N131" s="642"/>
      <c r="O131" s="720"/>
      <c r="P131" s="720"/>
      <c r="Q131" s="720"/>
      <c r="R131" s="720"/>
      <c r="S131" s="720"/>
      <c r="T131" s="720"/>
      <c r="U131" s="720"/>
      <c r="V131" s="720"/>
      <c r="W131" s="720"/>
      <c r="X131" s="720"/>
      <c r="Y131" s="720"/>
      <c r="Z131" s="720"/>
      <c r="AA131" s="720"/>
      <c r="AB131" s="720"/>
      <c r="AC131" s="720"/>
      <c r="AD131" s="720"/>
      <c r="AE131" s="720"/>
      <c r="AF131" s="720"/>
      <c r="AG131" s="720"/>
      <c r="AH131" s="720"/>
      <c r="AI131" s="720"/>
      <c r="AJ131" s="720"/>
      <c r="AK131" s="720"/>
      <c r="AL131" s="720"/>
      <c r="AM131" s="720"/>
      <c r="AN131" s="720"/>
      <c r="AO131" s="642"/>
      <c r="AP131" s="642"/>
      <c r="AQ131" s="642"/>
      <c r="AR131" s="642"/>
      <c r="AS131" s="642"/>
      <c r="AT131" s="642"/>
    </row>
    <row r="132" spans="1:46" x14ac:dyDescent="0.25">
      <c r="A132" s="269" t="s">
        <v>456</v>
      </c>
      <c r="B132" s="269"/>
      <c r="C132" s="269"/>
      <c r="D132" s="269"/>
      <c r="E132" s="269" t="s">
        <v>193</v>
      </c>
      <c r="F132" s="268"/>
      <c r="G132" s="120"/>
      <c r="H132" s="120"/>
      <c r="I132" s="294" t="s">
        <v>1052</v>
      </c>
      <c r="J132" s="642"/>
      <c r="K132" s="642"/>
      <c r="L132" s="642"/>
      <c r="M132" s="642"/>
      <c r="N132" s="642"/>
      <c r="O132" s="720"/>
      <c r="P132" s="720"/>
      <c r="Q132" s="720"/>
      <c r="R132" s="720"/>
      <c r="S132" s="720"/>
      <c r="T132" s="720"/>
      <c r="U132" s="720"/>
      <c r="V132" s="720"/>
      <c r="W132" s="720"/>
      <c r="X132" s="720"/>
      <c r="Y132" s="720"/>
      <c r="Z132" s="720"/>
      <c r="AA132" s="720"/>
      <c r="AB132" s="720"/>
      <c r="AC132" s="720"/>
      <c r="AD132" s="720"/>
      <c r="AE132" s="720"/>
      <c r="AF132" s="720"/>
      <c r="AG132" s="720"/>
      <c r="AH132" s="720"/>
      <c r="AI132" s="720"/>
      <c r="AJ132" s="720"/>
      <c r="AK132" s="720"/>
      <c r="AL132" s="720"/>
      <c r="AM132" s="720"/>
      <c r="AN132" s="720"/>
      <c r="AO132" s="642"/>
      <c r="AP132" s="642"/>
      <c r="AQ132" s="642"/>
      <c r="AR132" s="642"/>
      <c r="AS132" s="642"/>
      <c r="AT132" s="642"/>
    </row>
    <row r="133" spans="1:46" x14ac:dyDescent="0.25">
      <c r="A133" s="269" t="s">
        <v>457</v>
      </c>
      <c r="B133" s="269"/>
      <c r="C133" s="269"/>
      <c r="D133" s="269"/>
      <c r="E133" s="269"/>
      <c r="F133" s="268" t="s">
        <v>107</v>
      </c>
      <c r="G133" s="120"/>
      <c r="H133" s="120"/>
      <c r="I133" s="294" t="s">
        <v>1053</v>
      </c>
      <c r="J133" s="643"/>
      <c r="K133" s="643"/>
      <c r="L133" s="643"/>
      <c r="M133" s="643"/>
      <c r="N133" s="643"/>
      <c r="O133" s="644">
        <v>394.47514250959773</v>
      </c>
      <c r="P133" s="644">
        <v>388.79526453542053</v>
      </c>
      <c r="Q133" s="644">
        <v>385.03068570326923</v>
      </c>
      <c r="R133" s="644">
        <v>339.54271366827157</v>
      </c>
      <c r="S133" s="644">
        <v>355.26203584970773</v>
      </c>
      <c r="T133" s="644">
        <v>334.61018044280178</v>
      </c>
      <c r="U133" s="644">
        <v>372.48953527105539</v>
      </c>
      <c r="V133" s="644">
        <v>338.17722634006202</v>
      </c>
      <c r="W133" s="644">
        <v>334.01400490230498</v>
      </c>
      <c r="X133" s="644">
        <v>306.89210052696495</v>
      </c>
      <c r="Y133" s="644">
        <v>287.58599701751768</v>
      </c>
      <c r="Z133" s="644">
        <v>261.14137299118636</v>
      </c>
      <c r="AA133" s="644">
        <v>413.7119077840905</v>
      </c>
      <c r="AB133" s="644">
        <v>301.02476171959171</v>
      </c>
      <c r="AC133" s="644">
        <v>378.31368552282356</v>
      </c>
      <c r="AD133" s="644">
        <v>308.57218571176338</v>
      </c>
      <c r="AE133" s="644">
        <v>429.44126187849093</v>
      </c>
      <c r="AF133" s="644">
        <v>418.85128954737405</v>
      </c>
      <c r="AG133" s="644">
        <v>412.31746699834599</v>
      </c>
      <c r="AH133" s="644">
        <v>503.86356160893035</v>
      </c>
      <c r="AI133" s="644">
        <v>473.3813522533215</v>
      </c>
      <c r="AJ133" s="644">
        <v>468.74909820375382</v>
      </c>
      <c r="AK133" s="644">
        <v>437.75501689147967</v>
      </c>
      <c r="AL133" s="644">
        <v>465.92767718780794</v>
      </c>
      <c r="AM133" s="644">
        <v>540.61052152035325</v>
      </c>
      <c r="AN133" s="644">
        <v>488.20934601178283</v>
      </c>
      <c r="AO133" s="643">
        <v>635.47667093134442</v>
      </c>
      <c r="AP133" s="643">
        <v>567.52195740735408</v>
      </c>
      <c r="AQ133" s="643">
        <v>560.72726171941008</v>
      </c>
      <c r="AR133" s="643">
        <v>688.32146322571589</v>
      </c>
      <c r="AS133" s="643">
        <v>652.10446520168534</v>
      </c>
      <c r="AT133" s="643">
        <v>755.94288911348201</v>
      </c>
    </row>
    <row r="134" spans="1:46" x14ac:dyDescent="0.25">
      <c r="A134" s="269" t="s">
        <v>458</v>
      </c>
      <c r="B134" s="269"/>
      <c r="C134" s="269"/>
      <c r="D134" s="269"/>
      <c r="E134" s="269"/>
      <c r="F134" s="268" t="s">
        <v>108</v>
      </c>
      <c r="G134" s="120"/>
      <c r="H134" s="120"/>
      <c r="I134" s="294" t="s">
        <v>1054</v>
      </c>
      <c r="J134" s="643"/>
      <c r="K134" s="643"/>
      <c r="L134" s="643"/>
      <c r="M134" s="643"/>
      <c r="N134" s="643"/>
      <c r="O134" s="644">
        <v>1279.4292859362408</v>
      </c>
      <c r="P134" s="644">
        <v>1211.8723459598536</v>
      </c>
      <c r="Q134" s="644">
        <v>1188.1351043999684</v>
      </c>
      <c r="R134" s="644">
        <v>1150.0897931794414</v>
      </c>
      <c r="S134" s="644">
        <v>1142.1960275235072</v>
      </c>
      <c r="T134" s="644">
        <v>1025.3295826340591</v>
      </c>
      <c r="U134" s="644">
        <v>1117.5883722938661</v>
      </c>
      <c r="V134" s="644">
        <v>1195.938686570114</v>
      </c>
      <c r="W134" s="644">
        <v>1208.593425579875</v>
      </c>
      <c r="X134" s="644">
        <v>1310.0784431751815</v>
      </c>
      <c r="Y134" s="644">
        <v>1263.2271382812846</v>
      </c>
      <c r="Z134" s="644">
        <v>1190.3635095730885</v>
      </c>
      <c r="AA134" s="644">
        <v>1236.6863784083021</v>
      </c>
      <c r="AB134" s="644">
        <v>1128.026647097091</v>
      </c>
      <c r="AC134" s="644">
        <v>1023.1025656095845</v>
      </c>
      <c r="AD134" s="644">
        <v>1024.8339247716028</v>
      </c>
      <c r="AE134" s="644">
        <v>1085.575980218144</v>
      </c>
      <c r="AF134" s="644">
        <v>960.91952438720443</v>
      </c>
      <c r="AG134" s="644">
        <v>819.26088805701352</v>
      </c>
      <c r="AH134" s="644">
        <v>850.85470702408156</v>
      </c>
      <c r="AI134" s="644">
        <v>625.77277982352541</v>
      </c>
      <c r="AJ134" s="644">
        <v>655.21143311986123</v>
      </c>
      <c r="AK134" s="644">
        <v>718.83703795238557</v>
      </c>
      <c r="AL134" s="644">
        <v>758.65163496353136</v>
      </c>
      <c r="AM134" s="644">
        <v>800.43600116879156</v>
      </c>
      <c r="AN134" s="644">
        <v>762.60717864542323</v>
      </c>
      <c r="AO134" s="643">
        <v>770.5876309972997</v>
      </c>
      <c r="AP134" s="643">
        <v>692.29907019513598</v>
      </c>
      <c r="AQ134" s="643">
        <v>628.32881140867732</v>
      </c>
      <c r="AR134" s="643">
        <v>614.30796785136522</v>
      </c>
      <c r="AS134" s="643">
        <v>629.3511169135038</v>
      </c>
      <c r="AT134" s="643">
        <v>622.07094162311387</v>
      </c>
    </row>
    <row r="135" spans="1:46" x14ac:dyDescent="0.25">
      <c r="A135" s="273" t="s">
        <v>1101</v>
      </c>
      <c r="B135" s="269"/>
      <c r="C135" s="269"/>
      <c r="D135" s="269"/>
      <c r="E135" s="269"/>
      <c r="F135" s="268" t="s">
        <v>109</v>
      </c>
      <c r="G135" s="120"/>
      <c r="H135" s="120"/>
      <c r="I135" s="292" t="s">
        <v>82</v>
      </c>
      <c r="J135" s="643"/>
      <c r="K135" s="643"/>
      <c r="L135" s="643"/>
      <c r="M135" s="643"/>
      <c r="N135" s="643"/>
      <c r="O135" s="644">
        <v>1057.4669081629213</v>
      </c>
      <c r="P135" s="644">
        <v>1084.7280695847833</v>
      </c>
      <c r="Q135" s="644">
        <v>898.09305207719035</v>
      </c>
      <c r="R135" s="644">
        <v>781.37812494075388</v>
      </c>
      <c r="S135" s="644">
        <v>705.36361502387081</v>
      </c>
      <c r="T135" s="644">
        <v>623.41994538044992</v>
      </c>
      <c r="U135" s="644">
        <v>558.50343530136968</v>
      </c>
      <c r="V135" s="644">
        <v>590.68201503637817</v>
      </c>
      <c r="W135" s="644">
        <v>610.54048161598587</v>
      </c>
      <c r="X135" s="644">
        <v>611.95504236903662</v>
      </c>
      <c r="Y135" s="644">
        <v>657.78663870285516</v>
      </c>
      <c r="Z135" s="644">
        <v>570.25278267242402</v>
      </c>
      <c r="AA135" s="644">
        <v>557.51167519094474</v>
      </c>
      <c r="AB135" s="644">
        <v>549.46745002642024</v>
      </c>
      <c r="AC135" s="644">
        <v>550.72529969065215</v>
      </c>
      <c r="AD135" s="644">
        <v>476.12529608037295</v>
      </c>
      <c r="AE135" s="644">
        <v>606.35833831868217</v>
      </c>
      <c r="AF135" s="644">
        <v>596.67714385842373</v>
      </c>
      <c r="AG135" s="644">
        <v>575.88952963985321</v>
      </c>
      <c r="AH135" s="644">
        <v>612.58779176074177</v>
      </c>
      <c r="AI135" s="644">
        <v>663.59642485048641</v>
      </c>
      <c r="AJ135" s="644">
        <v>569.05874847047926</v>
      </c>
      <c r="AK135" s="644">
        <v>426.37981863247421</v>
      </c>
      <c r="AL135" s="644">
        <v>380.75438500749897</v>
      </c>
      <c r="AM135" s="644">
        <v>436.46321068758226</v>
      </c>
      <c r="AN135" s="644">
        <v>431.09753192953968</v>
      </c>
      <c r="AO135" s="643">
        <v>475.91033725765709</v>
      </c>
      <c r="AP135" s="643">
        <v>494.1598644033935</v>
      </c>
      <c r="AQ135" s="643">
        <v>430.40900737599412</v>
      </c>
      <c r="AR135" s="643">
        <v>473.17990922434927</v>
      </c>
      <c r="AS135" s="643">
        <v>449.86788397286955</v>
      </c>
      <c r="AT135" s="643">
        <v>432.96833086183801</v>
      </c>
    </row>
    <row r="136" spans="1:46" x14ac:dyDescent="0.25">
      <c r="A136" s="265" t="s">
        <v>735</v>
      </c>
      <c r="B136" s="120"/>
      <c r="C136" s="269"/>
      <c r="D136" s="269"/>
      <c r="E136" s="269"/>
      <c r="F136" s="265" t="s">
        <v>736</v>
      </c>
      <c r="G136" s="120"/>
      <c r="H136" s="120"/>
      <c r="I136" s="294" t="s">
        <v>1055</v>
      </c>
      <c r="J136" s="642"/>
      <c r="K136" s="642"/>
      <c r="L136" s="642"/>
      <c r="M136" s="642"/>
      <c r="N136" s="642"/>
      <c r="O136" s="720"/>
      <c r="P136" s="720"/>
      <c r="Q136" s="720"/>
      <c r="R136" s="720"/>
      <c r="S136" s="720"/>
      <c r="T136" s="720"/>
      <c r="U136" s="720"/>
      <c r="V136" s="720"/>
      <c r="W136" s="720"/>
      <c r="X136" s="720"/>
      <c r="Y136" s="720"/>
      <c r="Z136" s="720"/>
      <c r="AA136" s="720"/>
      <c r="AB136" s="720"/>
      <c r="AC136" s="720"/>
      <c r="AD136" s="720"/>
      <c r="AE136" s="720"/>
      <c r="AF136" s="720"/>
      <c r="AG136" s="720"/>
      <c r="AH136" s="720"/>
      <c r="AI136" s="720"/>
      <c r="AJ136" s="720"/>
      <c r="AK136" s="720"/>
      <c r="AL136" s="720"/>
      <c r="AM136" s="720"/>
      <c r="AN136" s="720"/>
      <c r="AO136" s="642"/>
      <c r="AP136" s="642"/>
      <c r="AQ136" s="642"/>
      <c r="AR136" s="642"/>
      <c r="AS136" s="642"/>
      <c r="AT136" s="642"/>
    </row>
    <row r="137" spans="1:46" x14ac:dyDescent="0.25">
      <c r="A137" s="265" t="s">
        <v>737</v>
      </c>
      <c r="B137" s="120"/>
      <c r="C137" s="269"/>
      <c r="D137" s="269"/>
      <c r="E137" s="265" t="s">
        <v>738</v>
      </c>
      <c r="F137" s="120"/>
      <c r="G137" s="120"/>
      <c r="H137" s="120"/>
      <c r="I137" s="294" t="s">
        <v>1056</v>
      </c>
      <c r="J137" s="642"/>
      <c r="K137" s="642"/>
      <c r="L137" s="642"/>
      <c r="M137" s="642"/>
      <c r="N137" s="642"/>
      <c r="O137" s="720"/>
      <c r="P137" s="720"/>
      <c r="Q137" s="720"/>
      <c r="R137" s="720"/>
      <c r="S137" s="720"/>
      <c r="T137" s="720"/>
      <c r="U137" s="720"/>
      <c r="V137" s="720"/>
      <c r="W137" s="720"/>
      <c r="X137" s="720"/>
      <c r="Y137" s="720"/>
      <c r="Z137" s="720"/>
      <c r="AA137" s="720"/>
      <c r="AB137" s="720"/>
      <c r="AC137" s="720"/>
      <c r="AD137" s="720"/>
      <c r="AE137" s="720"/>
      <c r="AF137" s="720"/>
      <c r="AG137" s="720"/>
      <c r="AH137" s="720"/>
      <c r="AI137" s="720"/>
      <c r="AJ137" s="720"/>
      <c r="AK137" s="720"/>
      <c r="AL137" s="720"/>
      <c r="AM137" s="720"/>
      <c r="AN137" s="720"/>
      <c r="AO137" s="642"/>
      <c r="AP137" s="642"/>
      <c r="AQ137" s="642"/>
      <c r="AR137" s="642"/>
      <c r="AS137" s="642"/>
      <c r="AT137" s="642"/>
    </row>
    <row r="138" spans="1:46" x14ac:dyDescent="0.25">
      <c r="A138" s="265" t="s">
        <v>739</v>
      </c>
      <c r="B138" s="120"/>
      <c r="C138" s="269"/>
      <c r="D138" s="269"/>
      <c r="E138" s="265" t="s">
        <v>740</v>
      </c>
      <c r="F138" s="120"/>
      <c r="G138" s="120"/>
      <c r="H138" s="120"/>
      <c r="I138" s="294" t="s">
        <v>1057</v>
      </c>
      <c r="J138" s="643"/>
      <c r="K138" s="643"/>
      <c r="L138" s="643"/>
      <c r="M138" s="643"/>
      <c r="N138" s="643"/>
      <c r="O138" s="644">
        <v>738.06787466022638</v>
      </c>
      <c r="P138" s="644">
        <v>1158.1762056889083</v>
      </c>
      <c r="Q138" s="644">
        <v>1087.7647231452581</v>
      </c>
      <c r="R138" s="644">
        <v>1108.3193779152662</v>
      </c>
      <c r="S138" s="644">
        <v>1439.5284502109089</v>
      </c>
      <c r="T138" s="644">
        <v>1182.5041845635642</v>
      </c>
      <c r="U138" s="644">
        <v>1153.8031271310676</v>
      </c>
      <c r="V138" s="644">
        <v>1337.9616775926288</v>
      </c>
      <c r="W138" s="644">
        <v>1587.0675041003096</v>
      </c>
      <c r="X138" s="644">
        <v>1780.4761631876763</v>
      </c>
      <c r="Y138" s="644">
        <v>2564.4514330295128</v>
      </c>
      <c r="Z138" s="644">
        <v>0</v>
      </c>
      <c r="AA138" s="644">
        <v>2270.3847391157042</v>
      </c>
      <c r="AB138" s="644">
        <v>1601.523978979106</v>
      </c>
      <c r="AC138" s="644">
        <v>1660.4646238160349</v>
      </c>
      <c r="AD138" s="644">
        <v>2241.4798986133201</v>
      </c>
      <c r="AE138" s="644">
        <v>3272.8138457339378</v>
      </c>
      <c r="AF138" s="644">
        <v>2426.5933073683541</v>
      </c>
      <c r="AG138" s="644">
        <v>2174.3363758439173</v>
      </c>
      <c r="AH138" s="644">
        <v>2656.7466322423452</v>
      </c>
      <c r="AI138" s="644">
        <v>2165.4417517630386</v>
      </c>
      <c r="AJ138" s="644">
        <v>1405.0312446627311</v>
      </c>
      <c r="AK138" s="644">
        <v>1363.4157941719511</v>
      </c>
      <c r="AL138" s="644">
        <v>1653.3716095274854</v>
      </c>
      <c r="AM138" s="644">
        <v>1645.5199432658103</v>
      </c>
      <c r="AN138" s="644">
        <v>1210.3605190359324</v>
      </c>
      <c r="AO138" s="643">
        <v>660.74683489586732</v>
      </c>
      <c r="AP138" s="643">
        <v>612.89166269300279</v>
      </c>
      <c r="AQ138" s="643">
        <v>334.75187384397816</v>
      </c>
      <c r="AR138" s="643">
        <v>1287.7717986519938</v>
      </c>
      <c r="AS138" s="643">
        <v>0</v>
      </c>
      <c r="AT138" s="643">
        <v>1950.8243251753609</v>
      </c>
    </row>
    <row r="139" spans="1:46" x14ac:dyDescent="0.25">
      <c r="A139" s="269"/>
      <c r="B139" s="269"/>
      <c r="C139" s="269"/>
      <c r="D139" s="269"/>
      <c r="E139" s="269"/>
      <c r="F139" s="269"/>
      <c r="G139" s="268"/>
      <c r="H139" s="268"/>
      <c r="I139" s="292"/>
      <c r="J139" s="642"/>
      <c r="K139" s="642"/>
      <c r="L139" s="642"/>
      <c r="M139" s="642"/>
      <c r="N139" s="642"/>
      <c r="O139" s="720"/>
      <c r="P139" s="720"/>
      <c r="Q139" s="720"/>
      <c r="R139" s="720"/>
      <c r="S139" s="720"/>
      <c r="T139" s="720"/>
      <c r="U139" s="720"/>
      <c r="V139" s="720"/>
      <c r="W139" s="720"/>
      <c r="X139" s="720"/>
      <c r="Y139" s="720"/>
      <c r="Z139" s="720"/>
      <c r="AA139" s="720"/>
      <c r="AB139" s="720"/>
      <c r="AC139" s="720"/>
      <c r="AD139" s="720"/>
      <c r="AE139" s="720"/>
      <c r="AF139" s="720"/>
      <c r="AG139" s="720"/>
      <c r="AH139" s="720"/>
      <c r="AI139" s="720"/>
      <c r="AJ139" s="720"/>
      <c r="AK139" s="720"/>
      <c r="AL139" s="720"/>
      <c r="AM139" s="720"/>
      <c r="AN139" s="720"/>
      <c r="AO139" s="642"/>
      <c r="AP139" s="642"/>
      <c r="AQ139" s="642"/>
      <c r="AR139" s="642"/>
      <c r="AS139" s="642"/>
      <c r="AT139" s="642"/>
    </row>
    <row r="140" spans="1:46" x14ac:dyDescent="0.25">
      <c r="A140" s="267" t="s">
        <v>411</v>
      </c>
      <c r="B140" s="267"/>
      <c r="C140" s="267"/>
      <c r="D140" s="267" t="s">
        <v>180</v>
      </c>
      <c r="E140" s="267"/>
      <c r="F140" s="267"/>
      <c r="G140" s="266"/>
      <c r="H140" s="266"/>
      <c r="I140" s="292" t="s">
        <v>1091</v>
      </c>
      <c r="J140" s="641">
        <f t="shared" ref="J140:AP140" si="25">SUM(J142:J176)</f>
        <v>0</v>
      </c>
      <c r="K140" s="641">
        <f t="shared" si="25"/>
        <v>0</v>
      </c>
      <c r="L140" s="641">
        <f t="shared" si="25"/>
        <v>0</v>
      </c>
      <c r="M140" s="641">
        <f t="shared" si="25"/>
        <v>0</v>
      </c>
      <c r="N140" s="641">
        <f t="shared" si="25"/>
        <v>0</v>
      </c>
      <c r="O140" s="641">
        <f t="shared" si="25"/>
        <v>98285.384118644928</v>
      </c>
      <c r="P140" s="641">
        <f t="shared" si="25"/>
        <v>87977.106979891876</v>
      </c>
      <c r="Q140" s="641">
        <f t="shared" si="25"/>
        <v>96327.718743555815</v>
      </c>
      <c r="R140" s="641">
        <f t="shared" si="25"/>
        <v>86386.230889685146</v>
      </c>
      <c r="S140" s="641">
        <f t="shared" si="25"/>
        <v>78698.240842838102</v>
      </c>
      <c r="T140" s="641">
        <f t="shared" si="25"/>
        <v>63766.953008927296</v>
      </c>
      <c r="U140" s="641">
        <f t="shared" si="25"/>
        <v>108429.79777212972</v>
      </c>
      <c r="V140" s="641">
        <f t="shared" si="25"/>
        <v>127048.93792925101</v>
      </c>
      <c r="W140" s="641">
        <f t="shared" si="25"/>
        <v>104735.55929777902</v>
      </c>
      <c r="X140" s="641">
        <f t="shared" si="25"/>
        <v>101746.81369877396</v>
      </c>
      <c r="Y140" s="641">
        <f t="shared" si="25"/>
        <v>118710.18601047134</v>
      </c>
      <c r="Z140" s="641">
        <f t="shared" si="25"/>
        <v>135114.67324807285</v>
      </c>
      <c r="AA140" s="641">
        <f t="shared" si="25"/>
        <v>115022.26496444776</v>
      </c>
      <c r="AB140" s="641">
        <f t="shared" si="25"/>
        <v>149550.24022057085</v>
      </c>
      <c r="AC140" s="641">
        <f t="shared" si="25"/>
        <v>120570.19474185759</v>
      </c>
      <c r="AD140" s="641">
        <f t="shared" si="25"/>
        <v>108136.31488109818</v>
      </c>
      <c r="AE140" s="641">
        <f t="shared" si="25"/>
        <v>131486.02104684938</v>
      </c>
      <c r="AF140" s="641">
        <f t="shared" si="25"/>
        <v>127569.07117257729</v>
      </c>
      <c r="AG140" s="641">
        <f t="shared" si="25"/>
        <v>122813.77154690374</v>
      </c>
      <c r="AH140" s="641">
        <f t="shared" si="25"/>
        <v>139118.15688747444</v>
      </c>
      <c r="AI140" s="641">
        <f t="shared" si="25"/>
        <v>140921.49330708542</v>
      </c>
      <c r="AJ140" s="641">
        <f t="shared" si="25"/>
        <v>147071.66512384935</v>
      </c>
      <c r="AK140" s="641">
        <f t="shared" si="25"/>
        <v>104281.11095099889</v>
      </c>
      <c r="AL140" s="641">
        <f t="shared" si="25"/>
        <v>168522.19985833843</v>
      </c>
      <c r="AM140" s="641">
        <f t="shared" si="25"/>
        <v>119013.43783967798</v>
      </c>
      <c r="AN140" s="641">
        <f t="shared" si="25"/>
        <v>142673.05656108644</v>
      </c>
      <c r="AO140" s="641">
        <f t="shared" si="25"/>
        <v>141582.7387034295</v>
      </c>
      <c r="AP140" s="641">
        <f t="shared" si="25"/>
        <v>134958.51363824392</v>
      </c>
      <c r="AQ140" s="641">
        <f t="shared" ref="AQ140:AS140" si="26">SUM(AQ142:AQ176)</f>
        <v>177924.23167649895</v>
      </c>
      <c r="AR140" s="641">
        <f t="shared" si="26"/>
        <v>136664.91189673357</v>
      </c>
      <c r="AS140" s="641">
        <f t="shared" si="26"/>
        <v>161656.01603121977</v>
      </c>
      <c r="AT140" s="641">
        <f t="shared" ref="AT140" si="27">SUM(AT142:AT176)</f>
        <v>163256.52186639776</v>
      </c>
    </row>
    <row r="141" spans="1:46" x14ac:dyDescent="0.25">
      <c r="A141" s="264" t="s">
        <v>412</v>
      </c>
      <c r="B141" s="264"/>
      <c r="C141" s="264"/>
      <c r="D141" s="264"/>
      <c r="E141" s="264" t="s">
        <v>413</v>
      </c>
      <c r="F141" s="264"/>
      <c r="G141" s="265"/>
      <c r="H141" s="265"/>
      <c r="I141" s="292" t="s">
        <v>1058</v>
      </c>
      <c r="J141" s="640"/>
      <c r="K141" s="640"/>
      <c r="L141" s="640"/>
      <c r="M141" s="640"/>
      <c r="N141" s="640"/>
      <c r="O141" s="721"/>
      <c r="P141" s="721"/>
      <c r="Q141" s="721"/>
      <c r="R141" s="721"/>
      <c r="S141" s="721"/>
      <c r="T141" s="721"/>
      <c r="U141" s="721"/>
      <c r="V141" s="721"/>
      <c r="W141" s="721"/>
      <c r="X141" s="721"/>
      <c r="Y141" s="721"/>
      <c r="Z141" s="721"/>
      <c r="AA141" s="721"/>
      <c r="AB141" s="721"/>
      <c r="AC141" s="721"/>
      <c r="AD141" s="721"/>
      <c r="AE141" s="721"/>
      <c r="AF141" s="721"/>
      <c r="AG141" s="721"/>
      <c r="AH141" s="721"/>
      <c r="AI141" s="721"/>
      <c r="AJ141" s="721"/>
      <c r="AK141" s="721"/>
      <c r="AL141" s="721"/>
      <c r="AM141" s="721"/>
      <c r="AN141" s="721"/>
      <c r="AO141" s="640"/>
      <c r="AP141" s="640"/>
      <c r="AQ141" s="640"/>
      <c r="AR141" s="640"/>
      <c r="AS141" s="640"/>
      <c r="AT141" s="640"/>
    </row>
    <row r="142" spans="1:46" x14ac:dyDescent="0.25">
      <c r="A142" s="264" t="s">
        <v>414</v>
      </c>
      <c r="B142" s="264"/>
      <c r="C142" s="264"/>
      <c r="D142" s="264"/>
      <c r="E142" s="264"/>
      <c r="F142" s="265" t="s">
        <v>415</v>
      </c>
      <c r="G142" s="264"/>
      <c r="H142" s="264"/>
      <c r="I142" s="293" t="s">
        <v>1059</v>
      </c>
      <c r="J142" s="643"/>
      <c r="K142" s="643"/>
      <c r="L142" s="643"/>
      <c r="M142" s="643"/>
      <c r="N142" s="643"/>
      <c r="O142" s="644">
        <v>756.51324462403966</v>
      </c>
      <c r="P142" s="644">
        <v>586.36476471256299</v>
      </c>
      <c r="Q142" s="644">
        <v>1274.7900103125196</v>
      </c>
      <c r="R142" s="644">
        <v>1061.7314300228311</v>
      </c>
      <c r="S142" s="644">
        <v>926.4189853705725</v>
      </c>
      <c r="T142" s="644">
        <v>968.15479806246765</v>
      </c>
      <c r="U142" s="644">
        <v>1108.7762697115963</v>
      </c>
      <c r="V142" s="644">
        <v>1144.5012383956807</v>
      </c>
      <c r="W142" s="644">
        <v>889.7131166642074</v>
      </c>
      <c r="X142" s="644">
        <v>1145.139159025586</v>
      </c>
      <c r="Y142" s="644">
        <v>946.15136603920132</v>
      </c>
      <c r="Z142" s="644">
        <v>1067.2880694107594</v>
      </c>
      <c r="AA142" s="644">
        <v>811.06137967992584</v>
      </c>
      <c r="AB142" s="644">
        <v>1051.9571213561853</v>
      </c>
      <c r="AC142" s="644">
        <v>822.87972447626885</v>
      </c>
      <c r="AD142" s="644">
        <v>902.67164498900831</v>
      </c>
      <c r="AE142" s="644">
        <v>774.76172301998213</v>
      </c>
      <c r="AF142" s="644">
        <v>849.41089101882596</v>
      </c>
      <c r="AG142" s="644">
        <v>760.86664360521979</v>
      </c>
      <c r="AH142" s="644">
        <v>706.42000020975354</v>
      </c>
      <c r="AI142" s="644">
        <v>746.30319215720442</v>
      </c>
      <c r="AJ142" s="644">
        <v>771.48868585426544</v>
      </c>
      <c r="AK142" s="644">
        <v>604.71405701291133</v>
      </c>
      <c r="AL142" s="644">
        <v>646.43747391165698</v>
      </c>
      <c r="AM142" s="644">
        <v>724.29611341688462</v>
      </c>
      <c r="AN142" s="644">
        <v>704.01375008004106</v>
      </c>
      <c r="AO142" s="643">
        <v>728.75344652094759</v>
      </c>
      <c r="AP142" s="643">
        <v>728.75344652094759</v>
      </c>
      <c r="AQ142" s="643">
        <v>668.84207136179361</v>
      </c>
      <c r="AR142" s="643">
        <v>738.41560049310829</v>
      </c>
      <c r="AS142" s="643">
        <v>624.64122239191693</v>
      </c>
      <c r="AT142" s="643">
        <v>724.13458501779462</v>
      </c>
    </row>
    <row r="143" spans="1:46" x14ac:dyDescent="0.25">
      <c r="A143" s="264" t="s">
        <v>416</v>
      </c>
      <c r="B143" s="264"/>
      <c r="C143" s="264"/>
      <c r="D143" s="264"/>
      <c r="E143" s="264"/>
      <c r="F143" s="265" t="s">
        <v>417</v>
      </c>
      <c r="G143" s="264"/>
      <c r="H143" s="264"/>
      <c r="I143" s="293" t="s">
        <v>1087</v>
      </c>
      <c r="J143" s="643"/>
      <c r="K143" s="643"/>
      <c r="L143" s="643"/>
      <c r="M143" s="643"/>
      <c r="N143" s="643"/>
      <c r="O143" s="644">
        <v>551.8288637508864</v>
      </c>
      <c r="P143" s="644">
        <v>476.07439560192</v>
      </c>
      <c r="Q143" s="644">
        <v>812.84394104765192</v>
      </c>
      <c r="R143" s="644">
        <v>587.40676132481281</v>
      </c>
      <c r="S143" s="644">
        <v>727.19875036938242</v>
      </c>
      <c r="T143" s="644">
        <v>654.74990623449548</v>
      </c>
      <c r="U143" s="644">
        <v>856.68606540524524</v>
      </c>
      <c r="V143" s="644">
        <v>923.89585545744353</v>
      </c>
      <c r="W143" s="644">
        <v>764.6659313751552</v>
      </c>
      <c r="X143" s="644">
        <v>927.1111564112025</v>
      </c>
      <c r="Y143" s="644">
        <v>839.48639411862519</v>
      </c>
      <c r="Z143" s="644">
        <v>840.2943797322315</v>
      </c>
      <c r="AA143" s="644">
        <v>784.32589428430822</v>
      </c>
      <c r="AB143" s="644">
        <v>916.51636358860787</v>
      </c>
      <c r="AC143" s="644">
        <v>774.65325436239345</v>
      </c>
      <c r="AD143" s="644">
        <v>804.48449689215784</v>
      </c>
      <c r="AE143" s="644">
        <v>750.78771349516035</v>
      </c>
      <c r="AF143" s="644">
        <v>700.37581922769391</v>
      </c>
      <c r="AG143" s="644">
        <v>680.37989315622917</v>
      </c>
      <c r="AH143" s="644">
        <v>588.98293287484432</v>
      </c>
      <c r="AI143" s="644">
        <v>603.77386613217027</v>
      </c>
      <c r="AJ143" s="644">
        <v>633.59133421310185</v>
      </c>
      <c r="AK143" s="644">
        <v>515.96983101144565</v>
      </c>
      <c r="AL143" s="644">
        <v>540.75127428024587</v>
      </c>
      <c r="AM143" s="644">
        <v>544.22431027256061</v>
      </c>
      <c r="AN143" s="644">
        <v>449.85354097646064</v>
      </c>
      <c r="AO143" s="643">
        <v>442.44360738475694</v>
      </c>
      <c r="AP143" s="643">
        <v>453.32236340749728</v>
      </c>
      <c r="AQ143" s="643">
        <v>417.01360805731946</v>
      </c>
      <c r="AR143" s="643">
        <v>417.26551027256005</v>
      </c>
      <c r="AS143" s="643">
        <v>406.62022611652691</v>
      </c>
      <c r="AT143" s="643">
        <v>395.83628671615963</v>
      </c>
    </row>
    <row r="144" spans="1:46" x14ac:dyDescent="0.25">
      <c r="A144" s="277" t="s">
        <v>1102</v>
      </c>
      <c r="B144" s="264"/>
      <c r="C144" s="264"/>
      <c r="D144" s="264"/>
      <c r="E144" s="264"/>
      <c r="F144" s="265" t="s">
        <v>117</v>
      </c>
      <c r="G144" s="264"/>
      <c r="H144" s="264"/>
      <c r="I144" s="292" t="s">
        <v>52</v>
      </c>
      <c r="J144" s="643"/>
      <c r="K144" s="643"/>
      <c r="L144" s="643"/>
      <c r="M144" s="643"/>
      <c r="N144" s="643"/>
      <c r="O144" s="644">
        <v>10.370604349439999</v>
      </c>
      <c r="P144" s="644">
        <v>10.786806105599998</v>
      </c>
      <c r="Q144" s="644">
        <v>10.895404078448633</v>
      </c>
      <c r="R144" s="644">
        <v>9.2878476057599997</v>
      </c>
      <c r="S144" s="644">
        <v>7.723667612159999</v>
      </c>
      <c r="T144" s="644">
        <v>7.0180932019199984</v>
      </c>
      <c r="U144" s="644">
        <v>7.6065953279999983</v>
      </c>
      <c r="V144" s="644">
        <v>6.9745864166399985</v>
      </c>
      <c r="W144" s="644">
        <v>6.6355971225599975</v>
      </c>
      <c r="X144" s="644">
        <v>6.1540309094400012</v>
      </c>
      <c r="Y144" s="644">
        <v>6.1307430451199982</v>
      </c>
      <c r="Z144" s="644">
        <v>6.1701879935999981</v>
      </c>
      <c r="AA144" s="644">
        <v>0</v>
      </c>
      <c r="AB144" s="644">
        <v>15.01499993088</v>
      </c>
      <c r="AC144" s="644">
        <v>19.609874181120002</v>
      </c>
      <c r="AD144" s="644">
        <v>23.967099078143992</v>
      </c>
      <c r="AE144" s="644">
        <v>16.248381020159997</v>
      </c>
      <c r="AF144" s="644">
        <v>15.042854208000001</v>
      </c>
      <c r="AG144" s="644">
        <v>15.075484383859198</v>
      </c>
      <c r="AH144" s="644">
        <v>19.368062860799995</v>
      </c>
      <c r="AI144" s="644">
        <v>15.368739663360003</v>
      </c>
      <c r="AJ144" s="644">
        <v>16.218904951679999</v>
      </c>
      <c r="AK144" s="644">
        <v>9.6451474022399992</v>
      </c>
      <c r="AL144" s="644">
        <v>14.124205762559999</v>
      </c>
      <c r="AM144" s="644">
        <v>12.297328253952003</v>
      </c>
      <c r="AN144" s="644">
        <v>11.691199045632002</v>
      </c>
      <c r="AO144" s="643">
        <v>11.892311141861052</v>
      </c>
      <c r="AP144" s="643">
        <v>10.164347228609195</v>
      </c>
      <c r="AQ144" s="643">
        <v>11.371014121727997</v>
      </c>
      <c r="AR144" s="643">
        <v>8.1288318804479971</v>
      </c>
      <c r="AS144" s="643">
        <v>8.0891789345280003</v>
      </c>
      <c r="AT144" s="643">
        <v>8.6667864985599969</v>
      </c>
    </row>
    <row r="145" spans="1:46" x14ac:dyDescent="0.25">
      <c r="A145" s="277" t="s">
        <v>1103</v>
      </c>
      <c r="B145" s="264"/>
      <c r="C145" s="264"/>
      <c r="D145" s="264"/>
      <c r="E145" s="264"/>
      <c r="F145" s="265" t="s">
        <v>118</v>
      </c>
      <c r="G145" s="264"/>
      <c r="H145" s="264"/>
      <c r="I145" s="292" t="s">
        <v>53</v>
      </c>
      <c r="J145" s="643"/>
      <c r="K145" s="643"/>
      <c r="L145" s="643"/>
      <c r="M145" s="643"/>
      <c r="N145" s="643"/>
      <c r="O145" s="644">
        <v>68.622347212800008</v>
      </c>
      <c r="P145" s="644">
        <v>55.467153868800004</v>
      </c>
      <c r="Q145" s="644">
        <v>72.863807462399976</v>
      </c>
      <c r="R145" s="644">
        <v>63.629404172800001</v>
      </c>
      <c r="S145" s="644">
        <v>76.9396565248</v>
      </c>
      <c r="T145" s="644">
        <v>74.493721561599983</v>
      </c>
      <c r="U145" s="644">
        <v>87.097386240000006</v>
      </c>
      <c r="V145" s="644">
        <v>87.965759667200018</v>
      </c>
      <c r="W145" s="644">
        <v>93.736593487974389</v>
      </c>
      <c r="X145" s="644">
        <v>88.935402396492805</v>
      </c>
      <c r="Y145" s="644">
        <v>94.954855447040018</v>
      </c>
      <c r="Z145" s="644">
        <v>92.376363281766388</v>
      </c>
      <c r="AA145" s="644">
        <v>92.93288398310402</v>
      </c>
      <c r="AB145" s="644">
        <v>89.74565035508482</v>
      </c>
      <c r="AC145" s="644">
        <v>79.925751308799988</v>
      </c>
      <c r="AD145" s="644">
        <v>38.219958676479997</v>
      </c>
      <c r="AE145" s="644">
        <v>77.285041600000014</v>
      </c>
      <c r="AF145" s="644">
        <v>70.691423238399992</v>
      </c>
      <c r="AG145" s="644">
        <v>72.920028441599996</v>
      </c>
      <c r="AH145" s="644">
        <v>70.520564460800003</v>
      </c>
      <c r="AI145" s="644">
        <v>67.448089535999998</v>
      </c>
      <c r="AJ145" s="644">
        <v>60.970415731200006</v>
      </c>
      <c r="AK145" s="644">
        <v>64.728421158400025</v>
      </c>
      <c r="AL145" s="644">
        <v>61.043518515200006</v>
      </c>
      <c r="AM145" s="644">
        <v>60.298822645759991</v>
      </c>
      <c r="AN145" s="644">
        <v>60.562640020479996</v>
      </c>
      <c r="AO145" s="643">
        <v>58.648610108159986</v>
      </c>
      <c r="AP145" s="643">
        <v>60.356894017279984</v>
      </c>
      <c r="AQ145" s="643">
        <v>62.110936895971953</v>
      </c>
      <c r="AR145" s="643">
        <v>61.430246728846633</v>
      </c>
      <c r="AS145" s="643">
        <v>56.846942531454005</v>
      </c>
      <c r="AT145" s="643">
        <v>61.334522264965955</v>
      </c>
    </row>
    <row r="146" spans="1:46" x14ac:dyDescent="0.25">
      <c r="A146" s="264" t="s">
        <v>418</v>
      </c>
      <c r="B146" s="264"/>
      <c r="C146" s="264"/>
      <c r="D146" s="264"/>
      <c r="E146" s="264"/>
      <c r="F146" s="265" t="s">
        <v>419</v>
      </c>
      <c r="G146" s="264"/>
      <c r="H146" s="264"/>
      <c r="I146" s="293" t="s">
        <v>1060</v>
      </c>
      <c r="J146" s="640"/>
      <c r="K146" s="640"/>
      <c r="L146" s="640"/>
      <c r="M146" s="640"/>
      <c r="N146" s="640"/>
      <c r="O146" s="721"/>
      <c r="P146" s="721"/>
      <c r="Q146" s="721"/>
      <c r="R146" s="721"/>
      <c r="S146" s="721"/>
      <c r="T146" s="721"/>
      <c r="U146" s="721"/>
      <c r="V146" s="721"/>
      <c r="W146" s="721"/>
      <c r="X146" s="721"/>
      <c r="Y146" s="721"/>
      <c r="Z146" s="721"/>
      <c r="AA146" s="721"/>
      <c r="AB146" s="721"/>
      <c r="AC146" s="721"/>
      <c r="AD146" s="721"/>
      <c r="AE146" s="721"/>
      <c r="AF146" s="721"/>
      <c r="AG146" s="721"/>
      <c r="AH146" s="721"/>
      <c r="AI146" s="721"/>
      <c r="AJ146" s="721"/>
      <c r="AK146" s="721"/>
      <c r="AL146" s="721"/>
      <c r="AM146" s="721"/>
      <c r="AN146" s="721"/>
      <c r="AO146" s="640"/>
      <c r="AP146" s="640"/>
      <c r="AQ146" s="640"/>
      <c r="AR146" s="640"/>
      <c r="AS146" s="640"/>
      <c r="AT146" s="640"/>
    </row>
    <row r="147" spans="1:46" x14ac:dyDescent="0.25">
      <c r="A147" s="264" t="s">
        <v>420</v>
      </c>
      <c r="B147" s="264"/>
      <c r="C147" s="264"/>
      <c r="D147" s="264"/>
      <c r="E147" s="264"/>
      <c r="F147" s="264"/>
      <c r="G147" s="265" t="s">
        <v>421</v>
      </c>
      <c r="H147" s="265"/>
      <c r="I147" s="292" t="s">
        <v>1061</v>
      </c>
      <c r="J147" s="643"/>
      <c r="K147" s="643"/>
      <c r="L147" s="643"/>
      <c r="M147" s="643"/>
      <c r="N147" s="643"/>
      <c r="O147" s="644">
        <v>1589.7249273000007</v>
      </c>
      <c r="P147" s="644">
        <v>1812.2703281455972</v>
      </c>
      <c r="Q147" s="644">
        <v>2491.1424710428223</v>
      </c>
      <c r="R147" s="644">
        <v>2169.6641873572316</v>
      </c>
      <c r="S147" s="644">
        <v>2174.4203780353919</v>
      </c>
      <c r="T147" s="644">
        <v>1682.4489981545921</v>
      </c>
      <c r="U147" s="644">
        <v>2254.2918769999019</v>
      </c>
      <c r="V147" s="644">
        <v>2389.5188014612904</v>
      </c>
      <c r="W147" s="644">
        <v>2263.4094848498789</v>
      </c>
      <c r="X147" s="644">
        <v>2434.5968146157043</v>
      </c>
      <c r="Y147" s="644">
        <v>2670.7949034663789</v>
      </c>
      <c r="Z147" s="644">
        <v>2680.5622983620124</v>
      </c>
      <c r="AA147" s="644">
        <v>3013.9326813386124</v>
      </c>
      <c r="AB147" s="644">
        <v>2987.6849073011476</v>
      </c>
      <c r="AC147" s="644">
        <v>1856.7026312852211</v>
      </c>
      <c r="AD147" s="644">
        <v>2295.1218329069434</v>
      </c>
      <c r="AE147" s="644">
        <v>2126.8503898576464</v>
      </c>
      <c r="AF147" s="644">
        <v>2949.0856961051859</v>
      </c>
      <c r="AG147" s="644">
        <v>1927.5936459251811</v>
      </c>
      <c r="AH147" s="644">
        <v>1893.6475287269761</v>
      </c>
      <c r="AI147" s="644">
        <v>1818.2086762733045</v>
      </c>
      <c r="AJ147" s="644">
        <v>1924.9101294097543</v>
      </c>
      <c r="AK147" s="644">
        <v>1826.8631823693602</v>
      </c>
      <c r="AL147" s="644">
        <v>1977.2159226912477</v>
      </c>
      <c r="AM147" s="644">
        <v>2156.6146883056808</v>
      </c>
      <c r="AN147" s="644">
        <v>2245.2642871245639</v>
      </c>
      <c r="AO147" s="643">
        <v>2108.6301884746972</v>
      </c>
      <c r="AP147" s="643">
        <v>2470.5875113751495</v>
      </c>
      <c r="AQ147" s="643">
        <v>2071.3026689712392</v>
      </c>
      <c r="AR147" s="643">
        <v>2136.9298401387264</v>
      </c>
      <c r="AS147" s="643">
        <v>1885.5719833046101</v>
      </c>
      <c r="AT147" s="643">
        <v>1754.8708738413879</v>
      </c>
    </row>
    <row r="148" spans="1:46" x14ac:dyDescent="0.25">
      <c r="A148" s="264" t="s">
        <v>422</v>
      </c>
      <c r="B148" s="264"/>
      <c r="C148" s="264"/>
      <c r="D148" s="264"/>
      <c r="E148" s="264"/>
      <c r="F148" s="264"/>
      <c r="G148" s="265" t="s">
        <v>423</v>
      </c>
      <c r="H148" s="265"/>
      <c r="I148" s="292" t="s">
        <v>1062</v>
      </c>
      <c r="J148" s="643"/>
      <c r="K148" s="643"/>
      <c r="L148" s="643"/>
      <c r="M148" s="643"/>
      <c r="N148" s="643"/>
      <c r="O148" s="644">
        <v>298.99702018751992</v>
      </c>
      <c r="P148" s="644">
        <v>533.97456663792548</v>
      </c>
      <c r="Q148" s="644">
        <v>502.20144768684696</v>
      </c>
      <c r="R148" s="644">
        <v>531.05060113116019</v>
      </c>
      <c r="S148" s="644">
        <v>508.45091758698351</v>
      </c>
      <c r="T148" s="644">
        <v>351.46543840729947</v>
      </c>
      <c r="U148" s="644">
        <v>541.43375909258907</v>
      </c>
      <c r="V148" s="644">
        <v>357.77476921858738</v>
      </c>
      <c r="W148" s="644">
        <v>414.50050185908469</v>
      </c>
      <c r="X148" s="644">
        <v>375.65491189583736</v>
      </c>
      <c r="Y148" s="644">
        <v>362.02020995157039</v>
      </c>
      <c r="Z148" s="644">
        <v>338.515204562691</v>
      </c>
      <c r="AA148" s="644">
        <v>321.49949130390496</v>
      </c>
      <c r="AB148" s="644">
        <v>365.01638397079495</v>
      </c>
      <c r="AC148" s="644">
        <v>308.95081792613365</v>
      </c>
      <c r="AD148" s="644">
        <v>349.60183986282965</v>
      </c>
      <c r="AE148" s="644">
        <v>400.76698379957662</v>
      </c>
      <c r="AF148" s="644">
        <v>226.23732856348238</v>
      </c>
      <c r="AG148" s="644">
        <v>278.98404766392281</v>
      </c>
      <c r="AH148" s="644">
        <v>243.56104901003863</v>
      </c>
      <c r="AI148" s="644">
        <v>201.23286243801039</v>
      </c>
      <c r="AJ148" s="644">
        <v>221.47786024615206</v>
      </c>
      <c r="AK148" s="644">
        <v>221.48579999335206</v>
      </c>
      <c r="AL148" s="644">
        <v>337.34734899174771</v>
      </c>
      <c r="AM148" s="644">
        <v>349.58361045044876</v>
      </c>
      <c r="AN148" s="644">
        <v>393.41857545018968</v>
      </c>
      <c r="AO148" s="643">
        <v>357.67903832015804</v>
      </c>
      <c r="AP148" s="643">
        <v>416.08106069296952</v>
      </c>
      <c r="AQ148" s="643">
        <v>451.4627469376681</v>
      </c>
      <c r="AR148" s="643">
        <v>373.70984357857589</v>
      </c>
      <c r="AS148" s="643">
        <v>341.83652632083954</v>
      </c>
      <c r="AT148" s="643">
        <v>326.20161413491945</v>
      </c>
    </row>
    <row r="149" spans="1:46" x14ac:dyDescent="0.25">
      <c r="A149" s="264" t="s">
        <v>424</v>
      </c>
      <c r="B149" s="264"/>
      <c r="C149" s="264"/>
      <c r="D149" s="264"/>
      <c r="E149" s="264"/>
      <c r="F149" s="264"/>
      <c r="G149" s="265" t="s">
        <v>425</v>
      </c>
      <c r="H149" s="265"/>
      <c r="I149" s="292" t="s">
        <v>1063</v>
      </c>
      <c r="J149" s="643"/>
      <c r="K149" s="643"/>
      <c r="L149" s="643"/>
      <c r="M149" s="643"/>
      <c r="N149" s="643"/>
      <c r="O149" s="644">
        <v>207.77860313392006</v>
      </c>
      <c r="P149" s="644">
        <v>285.30888811360001</v>
      </c>
      <c r="Q149" s="644">
        <v>364.2909789374109</v>
      </c>
      <c r="R149" s="644">
        <v>331.34746239019125</v>
      </c>
      <c r="S149" s="644">
        <v>299.95457594585599</v>
      </c>
      <c r="T149" s="644">
        <v>227.10061564317485</v>
      </c>
      <c r="U149" s="644">
        <v>332.29482547251706</v>
      </c>
      <c r="V149" s="644">
        <v>305.48891338255999</v>
      </c>
      <c r="W149" s="644">
        <v>256.63118357344001</v>
      </c>
      <c r="X149" s="644">
        <v>463.60474943090287</v>
      </c>
      <c r="Y149" s="644">
        <v>480.44853961906301</v>
      </c>
      <c r="Z149" s="644">
        <v>357.39114228714948</v>
      </c>
      <c r="AA149" s="644">
        <v>508.15048920064004</v>
      </c>
      <c r="AB149" s="644">
        <v>475.17608996342909</v>
      </c>
      <c r="AC149" s="644">
        <v>382.01063677920007</v>
      </c>
      <c r="AD149" s="644">
        <v>435.92226353895154</v>
      </c>
      <c r="AE149" s="644">
        <v>412.99128263327992</v>
      </c>
      <c r="AF149" s="644">
        <v>337.41132595456003</v>
      </c>
      <c r="AG149" s="644">
        <v>327.02715710496</v>
      </c>
      <c r="AH149" s="644">
        <v>431.57775045631996</v>
      </c>
      <c r="AI149" s="644">
        <v>375.01130993663998</v>
      </c>
      <c r="AJ149" s="644">
        <v>450.79191738880013</v>
      </c>
      <c r="AK149" s="644">
        <v>431.40378465729299</v>
      </c>
      <c r="AL149" s="644">
        <v>436.07259298886413</v>
      </c>
      <c r="AM149" s="644">
        <v>496.92924278590363</v>
      </c>
      <c r="AN149" s="644">
        <v>422.74660421962483</v>
      </c>
      <c r="AO149" s="643">
        <v>447.7111659120211</v>
      </c>
      <c r="AP149" s="643">
        <v>520.86185972098508</v>
      </c>
      <c r="AQ149" s="643">
        <v>482.79152020070126</v>
      </c>
      <c r="AR149" s="643">
        <v>536.92964530270297</v>
      </c>
      <c r="AS149" s="643">
        <v>375.44780466017568</v>
      </c>
      <c r="AT149" s="643">
        <v>591.4028751653218</v>
      </c>
    </row>
    <row r="150" spans="1:46" x14ac:dyDescent="0.25">
      <c r="A150" s="264" t="s">
        <v>426</v>
      </c>
      <c r="B150" s="264"/>
      <c r="C150" s="264"/>
      <c r="D150" s="264"/>
      <c r="E150" s="264"/>
      <c r="F150" s="264"/>
      <c r="G150" s="265" t="s">
        <v>427</v>
      </c>
      <c r="H150" s="265"/>
      <c r="I150" s="292" t="s">
        <v>1064</v>
      </c>
      <c r="J150" s="643"/>
      <c r="K150" s="643"/>
      <c r="L150" s="643"/>
      <c r="M150" s="643"/>
      <c r="N150" s="643"/>
      <c r="O150" s="644">
        <v>274.56153994638362</v>
      </c>
      <c r="P150" s="644">
        <v>333.65834008359269</v>
      </c>
      <c r="Q150" s="644">
        <v>320.30189426926165</v>
      </c>
      <c r="R150" s="644">
        <v>347.42251883686674</v>
      </c>
      <c r="S150" s="644">
        <v>332.95403876900275</v>
      </c>
      <c r="T150" s="644">
        <v>275.76202221184417</v>
      </c>
      <c r="U150" s="644">
        <v>348.34239089169171</v>
      </c>
      <c r="V150" s="644">
        <v>344.96920334697472</v>
      </c>
      <c r="W150" s="644">
        <v>322.99360768381649</v>
      </c>
      <c r="X150" s="644">
        <v>349.47793927760279</v>
      </c>
      <c r="Y150" s="644">
        <v>364.62105961986026</v>
      </c>
      <c r="Z150" s="644">
        <v>329.48207870641249</v>
      </c>
      <c r="AA150" s="644">
        <v>453.87806512383366</v>
      </c>
      <c r="AB150" s="644">
        <v>500.57325991615767</v>
      </c>
      <c r="AC150" s="644">
        <v>324.78018171423702</v>
      </c>
      <c r="AD150" s="644">
        <v>561.18829008854061</v>
      </c>
      <c r="AE150" s="644">
        <v>399.15039654072228</v>
      </c>
      <c r="AF150" s="644">
        <v>446.56719554179608</v>
      </c>
      <c r="AG150" s="644">
        <v>439.22365005894721</v>
      </c>
      <c r="AH150" s="644">
        <v>507.48115442934829</v>
      </c>
      <c r="AI150" s="644">
        <v>432.71950321285857</v>
      </c>
      <c r="AJ150" s="644">
        <v>501.5793641366966</v>
      </c>
      <c r="AK150" s="644">
        <v>458.24553060599368</v>
      </c>
      <c r="AL150" s="644">
        <v>371.90791416646857</v>
      </c>
      <c r="AM150" s="644">
        <v>508.1489123096743</v>
      </c>
      <c r="AN150" s="644">
        <v>473.77676219821285</v>
      </c>
      <c r="AO150" s="643">
        <v>420.49464910955311</v>
      </c>
      <c r="AP150" s="643">
        <v>371.94254594978366</v>
      </c>
      <c r="AQ150" s="643">
        <v>329.76121374393068</v>
      </c>
      <c r="AR150" s="643">
        <v>389.3303846513341</v>
      </c>
      <c r="AS150" s="643">
        <v>337.44408059418868</v>
      </c>
      <c r="AT150" s="643">
        <v>398.32630008537859</v>
      </c>
    </row>
    <row r="151" spans="1:46" x14ac:dyDescent="0.25">
      <c r="A151" s="264" t="s">
        <v>192</v>
      </c>
      <c r="B151" s="264"/>
      <c r="C151" s="264"/>
      <c r="D151" s="264"/>
      <c r="E151" s="264"/>
      <c r="F151" s="264"/>
      <c r="G151" s="265" t="s">
        <v>428</v>
      </c>
      <c r="H151" s="265"/>
      <c r="I151" s="292" t="s">
        <v>1065</v>
      </c>
      <c r="J151" s="643"/>
      <c r="K151" s="643"/>
      <c r="L151" s="643"/>
      <c r="M151" s="643"/>
      <c r="N151" s="643"/>
      <c r="O151" s="644">
        <v>0</v>
      </c>
      <c r="P151" s="644">
        <v>0</v>
      </c>
      <c r="Q151" s="644">
        <v>0</v>
      </c>
      <c r="R151" s="644">
        <v>0</v>
      </c>
      <c r="S151" s="644">
        <v>0</v>
      </c>
      <c r="T151" s="644">
        <v>0</v>
      </c>
      <c r="U151" s="644">
        <v>0</v>
      </c>
      <c r="V151" s="644">
        <v>0</v>
      </c>
      <c r="W151" s="644">
        <v>0</v>
      </c>
      <c r="X151" s="644">
        <v>0</v>
      </c>
      <c r="Y151" s="644">
        <v>0</v>
      </c>
      <c r="Z151" s="644">
        <v>0</v>
      </c>
      <c r="AA151" s="644">
        <v>0</v>
      </c>
      <c r="AB151" s="644">
        <v>0</v>
      </c>
      <c r="AC151" s="644">
        <v>622.82661878112481</v>
      </c>
      <c r="AD151" s="644">
        <v>676.09204746514604</v>
      </c>
      <c r="AE151" s="644">
        <v>859.67010358273933</v>
      </c>
      <c r="AF151" s="644">
        <v>0</v>
      </c>
      <c r="AG151" s="644">
        <v>976.05253610343391</v>
      </c>
      <c r="AH151" s="644">
        <v>1055.1040021045396</v>
      </c>
      <c r="AI151" s="644">
        <v>1075.9812503979745</v>
      </c>
      <c r="AJ151" s="644">
        <v>1238.8209280501535</v>
      </c>
      <c r="AK151" s="644">
        <v>1096.8910743982035</v>
      </c>
      <c r="AL151" s="644">
        <v>1227.2098987084132</v>
      </c>
      <c r="AM151" s="644">
        <v>1495.6985502233672</v>
      </c>
      <c r="AN151" s="644">
        <v>1454.0493644310015</v>
      </c>
      <c r="AO151" s="643">
        <v>1263.4769014269193</v>
      </c>
      <c r="AP151" s="643">
        <v>1648.6271270567213</v>
      </c>
      <c r="AQ151" s="643">
        <v>1284.1546008201158</v>
      </c>
      <c r="AR151" s="643">
        <v>1387.175827084902</v>
      </c>
      <c r="AS151" s="643">
        <v>1145.6702189982468</v>
      </c>
      <c r="AT151" s="643">
        <v>1111.1012989435935</v>
      </c>
    </row>
    <row r="152" spans="1:46" x14ac:dyDescent="0.25">
      <c r="A152" s="120" t="s">
        <v>539</v>
      </c>
      <c r="B152" s="120"/>
      <c r="C152" s="120"/>
      <c r="D152" s="120"/>
      <c r="E152" s="120"/>
      <c r="F152" s="120"/>
      <c r="G152" s="120" t="s">
        <v>540</v>
      </c>
      <c r="H152" s="120"/>
      <c r="I152" s="294" t="s">
        <v>1066</v>
      </c>
      <c r="J152" s="640"/>
      <c r="K152" s="640"/>
      <c r="L152" s="640"/>
      <c r="M152" s="640"/>
      <c r="N152" s="640"/>
      <c r="O152" s="721"/>
      <c r="P152" s="721"/>
      <c r="Q152" s="721"/>
      <c r="R152" s="721"/>
      <c r="S152" s="721"/>
      <c r="T152" s="721"/>
      <c r="U152" s="721"/>
      <c r="V152" s="721"/>
      <c r="W152" s="721"/>
      <c r="X152" s="721"/>
      <c r="Y152" s="721"/>
      <c r="Z152" s="721"/>
      <c r="AA152" s="721"/>
      <c r="AB152" s="721"/>
      <c r="AC152" s="721"/>
      <c r="AD152" s="721"/>
      <c r="AE152" s="721"/>
      <c r="AF152" s="721"/>
      <c r="AG152" s="721"/>
      <c r="AH152" s="721"/>
      <c r="AI152" s="721"/>
      <c r="AJ152" s="721"/>
      <c r="AK152" s="721"/>
      <c r="AL152" s="721"/>
      <c r="AM152" s="721"/>
      <c r="AN152" s="721"/>
      <c r="AO152" s="640"/>
      <c r="AP152" s="640"/>
      <c r="AQ152" s="640"/>
      <c r="AR152" s="640"/>
      <c r="AS152" s="640"/>
      <c r="AT152" s="640"/>
    </row>
    <row r="153" spans="1:46" x14ac:dyDescent="0.25">
      <c r="A153" s="273" t="s">
        <v>1104</v>
      </c>
      <c r="B153" s="264"/>
      <c r="C153" s="264"/>
      <c r="D153" s="264"/>
      <c r="E153" s="264"/>
      <c r="F153" s="264"/>
      <c r="G153" s="265" t="s">
        <v>89</v>
      </c>
      <c r="H153" s="265"/>
      <c r="I153" s="292" t="s">
        <v>54</v>
      </c>
      <c r="J153" s="643"/>
      <c r="K153" s="643"/>
      <c r="L153" s="643"/>
      <c r="M153" s="643"/>
      <c r="N153" s="643"/>
      <c r="O153" s="644">
        <v>102.98107324560002</v>
      </c>
      <c r="P153" s="644">
        <v>112.89212047199999</v>
      </c>
      <c r="Q153" s="644">
        <v>114.75138757199997</v>
      </c>
      <c r="R153" s="644">
        <v>101.9912342424</v>
      </c>
      <c r="S153" s="644">
        <v>112.60394889407999</v>
      </c>
      <c r="T153" s="644">
        <v>105.30543423840003</v>
      </c>
      <c r="U153" s="644">
        <v>125.37067055999999</v>
      </c>
      <c r="V153" s="644">
        <v>127.11795629040003</v>
      </c>
      <c r="W153" s="644">
        <v>116.22452001840003</v>
      </c>
      <c r="X153" s="644">
        <v>126.06637801920002</v>
      </c>
      <c r="Y153" s="644">
        <v>95.539261620000019</v>
      </c>
      <c r="Z153" s="644">
        <v>91.669150427999995</v>
      </c>
      <c r="AA153" s="644">
        <v>77.37469250880001</v>
      </c>
      <c r="AB153" s="644">
        <v>87.82574565840001</v>
      </c>
      <c r="AC153" s="644">
        <v>88.134725560800007</v>
      </c>
      <c r="AD153" s="644">
        <v>78.332078063719365</v>
      </c>
      <c r="AE153" s="644">
        <v>58.563884688000016</v>
      </c>
      <c r="AF153" s="644">
        <v>56.706447854400011</v>
      </c>
      <c r="AG153" s="644">
        <v>66.743860797600007</v>
      </c>
      <c r="AH153" s="644">
        <v>62.131125458400007</v>
      </c>
      <c r="AI153" s="644">
        <v>66.384535679999999</v>
      </c>
      <c r="AJ153" s="644">
        <v>63.198163036080011</v>
      </c>
      <c r="AK153" s="644">
        <v>54.518738160000005</v>
      </c>
      <c r="AL153" s="644">
        <v>70.289885944799991</v>
      </c>
      <c r="AM153" s="644">
        <v>68.543461212960025</v>
      </c>
      <c r="AN153" s="644">
        <v>62.9240330047176</v>
      </c>
      <c r="AO153" s="643">
        <v>114.17620579751708</v>
      </c>
      <c r="AP153" s="643">
        <v>90.135020402433966</v>
      </c>
      <c r="AQ153" s="643">
        <v>119.17315652400004</v>
      </c>
      <c r="AR153" s="643">
        <v>129.28749479064001</v>
      </c>
      <c r="AS153" s="643">
        <v>150.63998324976001</v>
      </c>
      <c r="AT153" s="643">
        <v>151.58629026887999</v>
      </c>
    </row>
    <row r="154" spans="1:46" x14ac:dyDescent="0.25">
      <c r="A154" s="273" t="s">
        <v>1105</v>
      </c>
      <c r="B154" s="264"/>
      <c r="C154" s="264"/>
      <c r="D154" s="264"/>
      <c r="E154" s="264"/>
      <c r="F154" s="264"/>
      <c r="G154" s="265" t="s">
        <v>90</v>
      </c>
      <c r="H154" s="265"/>
      <c r="I154" s="292" t="s">
        <v>55</v>
      </c>
      <c r="J154" s="643"/>
      <c r="K154" s="643"/>
      <c r="L154" s="643"/>
      <c r="M154" s="643"/>
      <c r="N154" s="643"/>
      <c r="O154" s="644">
        <v>78.387096204800002</v>
      </c>
      <c r="P154" s="644">
        <v>92.39291337920001</v>
      </c>
      <c r="Q154" s="644">
        <v>75.130390633600001</v>
      </c>
      <c r="R154" s="644">
        <v>106.00098702720001</v>
      </c>
      <c r="S154" s="644">
        <v>87.078300950400006</v>
      </c>
      <c r="T154" s="644">
        <v>74.21563551680002</v>
      </c>
      <c r="U154" s="644">
        <v>100.192048</v>
      </c>
      <c r="V154" s="644">
        <v>107.55889603840002</v>
      </c>
      <c r="W154" s="644">
        <v>124.04634822400001</v>
      </c>
      <c r="X154" s="644">
        <v>118.22682286720001</v>
      </c>
      <c r="Y154" s="644">
        <v>106.1605381376</v>
      </c>
      <c r="Z154" s="644">
        <v>109.02637442240001</v>
      </c>
      <c r="AA154" s="644">
        <v>93.656364320000009</v>
      </c>
      <c r="AB154" s="644">
        <v>86.834712256000017</v>
      </c>
      <c r="AC154" s="644">
        <v>76.124921305600012</v>
      </c>
      <c r="AD154" s="644">
        <v>77.001111936000015</v>
      </c>
      <c r="AE154" s="644">
        <v>99.841118047999998</v>
      </c>
      <c r="AF154" s="644">
        <v>102.3641016128</v>
      </c>
      <c r="AG154" s="644">
        <v>176.27115249600001</v>
      </c>
      <c r="AH154" s="644">
        <v>133.01314125120001</v>
      </c>
      <c r="AI154" s="644">
        <v>172.41394768959998</v>
      </c>
      <c r="AJ154" s="644">
        <v>172.29107064960002</v>
      </c>
      <c r="AK154" s="644">
        <v>172.87005351360003</v>
      </c>
      <c r="AL154" s="644">
        <v>147.35204972480003</v>
      </c>
      <c r="AM154" s="644">
        <v>153.31655280320001</v>
      </c>
      <c r="AN154" s="644">
        <v>152.484133896</v>
      </c>
      <c r="AO154" s="643">
        <v>152.18871343200001</v>
      </c>
      <c r="AP154" s="643">
        <v>148.56739817119998</v>
      </c>
      <c r="AQ154" s="643">
        <v>150.56772983168</v>
      </c>
      <c r="AR154" s="643">
        <v>149.95025466080003</v>
      </c>
      <c r="AS154" s="643">
        <v>151.45123121632005</v>
      </c>
      <c r="AT154" s="643">
        <v>151.95805862016002</v>
      </c>
    </row>
    <row r="155" spans="1:46" x14ac:dyDescent="0.25">
      <c r="A155" s="273" t="s">
        <v>1106</v>
      </c>
      <c r="B155" s="264"/>
      <c r="C155" s="264"/>
      <c r="D155" s="264"/>
      <c r="E155" s="264"/>
      <c r="F155" s="264"/>
      <c r="G155" s="265" t="s">
        <v>91</v>
      </c>
      <c r="H155" s="265"/>
      <c r="I155" s="292" t="s">
        <v>56</v>
      </c>
      <c r="J155" s="643"/>
      <c r="K155" s="643"/>
      <c r="L155" s="643"/>
      <c r="M155" s="643"/>
      <c r="N155" s="643"/>
      <c r="O155" s="644">
        <v>548.60214555532798</v>
      </c>
      <c r="P155" s="644">
        <v>633.12018870828012</v>
      </c>
      <c r="Q155" s="644">
        <v>638.64875932780808</v>
      </c>
      <c r="R155" s="644">
        <v>622.57747159195208</v>
      </c>
      <c r="S155" s="644">
        <v>410.07905679652805</v>
      </c>
      <c r="T155" s="644">
        <v>341.30490753471418</v>
      </c>
      <c r="U155" s="644">
        <v>665.72611646892824</v>
      </c>
      <c r="V155" s="644">
        <v>631.75214197672801</v>
      </c>
      <c r="W155" s="644">
        <v>647.41845583439999</v>
      </c>
      <c r="X155" s="644">
        <v>766.04669251176006</v>
      </c>
      <c r="Y155" s="644">
        <v>751.40150816289599</v>
      </c>
      <c r="Z155" s="644">
        <v>866.83338456820809</v>
      </c>
      <c r="AA155" s="644">
        <v>855.72081978036022</v>
      </c>
      <c r="AB155" s="644">
        <v>892.4801199555842</v>
      </c>
      <c r="AC155" s="644">
        <v>897.50037951974423</v>
      </c>
      <c r="AD155" s="644">
        <v>889.47049150210682</v>
      </c>
      <c r="AE155" s="644">
        <v>935.43965634343203</v>
      </c>
      <c r="AF155" s="644">
        <v>960.82350033487216</v>
      </c>
      <c r="AG155" s="644">
        <v>880.6732229749681</v>
      </c>
      <c r="AH155" s="644">
        <v>864.70044097252787</v>
      </c>
      <c r="AI155" s="644">
        <v>905.46588222180014</v>
      </c>
      <c r="AJ155" s="644">
        <v>1114.8949048695602</v>
      </c>
      <c r="AK155" s="644">
        <v>914.91365932116014</v>
      </c>
      <c r="AL155" s="644">
        <v>853.98615535634406</v>
      </c>
      <c r="AM155" s="644">
        <v>951.86225735397716</v>
      </c>
      <c r="AN155" s="644">
        <v>1028.7871042536869</v>
      </c>
      <c r="AO155" s="643">
        <v>1081.0449525033018</v>
      </c>
      <c r="AP155" s="643">
        <v>1100.311669209405</v>
      </c>
      <c r="AQ155" s="643">
        <v>1064.6441091222598</v>
      </c>
      <c r="AR155" s="643">
        <v>1170.0145878747919</v>
      </c>
      <c r="AS155" s="643">
        <v>1191.5258258088286</v>
      </c>
      <c r="AT155" s="643">
        <v>1392.3492951974756</v>
      </c>
    </row>
    <row r="156" spans="1:46" x14ac:dyDescent="0.25">
      <c r="A156" s="273" t="s">
        <v>1107</v>
      </c>
      <c r="B156" s="264"/>
      <c r="C156" s="264"/>
      <c r="D156" s="264"/>
      <c r="E156" s="264"/>
      <c r="F156" s="264"/>
      <c r="G156" s="265" t="s">
        <v>92</v>
      </c>
      <c r="H156" s="265"/>
      <c r="I156" s="292" t="s">
        <v>57</v>
      </c>
      <c r="J156" s="643"/>
      <c r="K156" s="643"/>
      <c r="L156" s="643"/>
      <c r="M156" s="643"/>
      <c r="N156" s="643"/>
      <c r="O156" s="644">
        <v>1164.9946</v>
      </c>
      <c r="P156" s="644">
        <v>1054.9668546400001</v>
      </c>
      <c r="Q156" s="644">
        <v>1030.2848240000003</v>
      </c>
      <c r="R156" s="644">
        <v>994.69294795200017</v>
      </c>
      <c r="S156" s="644">
        <v>982.80824571999983</v>
      </c>
      <c r="T156" s="644">
        <v>1054.6255040000001</v>
      </c>
      <c r="U156" s="644">
        <v>943.87146628965115</v>
      </c>
      <c r="V156" s="644">
        <v>1137.709304</v>
      </c>
      <c r="W156" s="644">
        <v>1226.1907279999998</v>
      </c>
      <c r="X156" s="644">
        <v>1021.404552</v>
      </c>
      <c r="Y156" s="644">
        <v>1111.2720640000002</v>
      </c>
      <c r="Z156" s="644">
        <v>1181.3127480000003</v>
      </c>
      <c r="AA156" s="644">
        <v>1144.3596879999998</v>
      </c>
      <c r="AB156" s="644">
        <v>1125.748284</v>
      </c>
      <c r="AC156" s="644">
        <v>1170.5319880000004</v>
      </c>
      <c r="AD156" s="644">
        <v>1019.5599438234133</v>
      </c>
      <c r="AE156" s="644">
        <v>1026.0962489800004</v>
      </c>
      <c r="AF156" s="644">
        <v>1038.946996808</v>
      </c>
      <c r="AG156" s="644">
        <v>1040.4494924200003</v>
      </c>
      <c r="AH156" s="644">
        <v>1005.3585977599998</v>
      </c>
      <c r="AI156" s="644">
        <v>1110.4524160000003</v>
      </c>
      <c r="AJ156" s="644">
        <v>999.31259965599997</v>
      </c>
      <c r="AK156" s="644">
        <v>1039.621952</v>
      </c>
      <c r="AL156" s="644">
        <v>1027.5366675400001</v>
      </c>
      <c r="AM156" s="644">
        <v>1030.0922796481841</v>
      </c>
      <c r="AN156" s="644">
        <v>1069.5838239999998</v>
      </c>
      <c r="AO156" s="643">
        <v>1144.5042667999999</v>
      </c>
      <c r="AP156" s="643">
        <v>1179.7099520000002</v>
      </c>
      <c r="AQ156" s="643">
        <v>1081.4500744000002</v>
      </c>
      <c r="AR156" s="643">
        <v>1116.4445908</v>
      </c>
      <c r="AS156" s="643">
        <v>1176.3328528000002</v>
      </c>
      <c r="AT156" s="643">
        <v>1145.5446100000001</v>
      </c>
    </row>
    <row r="157" spans="1:46" x14ac:dyDescent="0.25">
      <c r="A157" s="273" t="s">
        <v>1108</v>
      </c>
      <c r="B157" s="120"/>
      <c r="C157" s="120"/>
      <c r="D157" s="120"/>
      <c r="E157" s="120"/>
      <c r="F157" s="120"/>
      <c r="G157" s="120" t="s">
        <v>93</v>
      </c>
      <c r="H157" s="120"/>
      <c r="I157" s="292" t="s">
        <v>58</v>
      </c>
      <c r="J157" s="643"/>
      <c r="K157" s="643"/>
      <c r="L157" s="643"/>
      <c r="M157" s="643"/>
      <c r="N157" s="643"/>
      <c r="O157" s="644">
        <v>6847.0185798458469</v>
      </c>
      <c r="P157" s="644">
        <v>7154.6712634377081</v>
      </c>
      <c r="Q157" s="644">
        <v>7937.5997734836546</v>
      </c>
      <c r="R157" s="644">
        <v>7641.9698064388958</v>
      </c>
      <c r="S157" s="644">
        <v>6578.2566541482884</v>
      </c>
      <c r="T157" s="644">
        <v>4442.4582731741511</v>
      </c>
      <c r="U157" s="644">
        <v>7222.6807579216484</v>
      </c>
      <c r="V157" s="644">
        <v>10828.145503762282</v>
      </c>
      <c r="W157" s="644">
        <v>6199.5959101225908</v>
      </c>
      <c r="X157" s="644">
        <v>7855.2119775454375</v>
      </c>
      <c r="Y157" s="644">
        <v>6336.7441655165348</v>
      </c>
      <c r="Z157" s="644">
        <v>7164.9707392664741</v>
      </c>
      <c r="AA157" s="644">
        <v>7875.7307598890111</v>
      </c>
      <c r="AB157" s="644">
        <v>6058.6282521485118</v>
      </c>
      <c r="AC157" s="644">
        <v>2469.8656321967183</v>
      </c>
      <c r="AD157" s="644">
        <v>6180.4557635090068</v>
      </c>
      <c r="AE157" s="644">
        <v>8900.6466492169875</v>
      </c>
      <c r="AF157" s="644">
        <v>5401.6565331802094</v>
      </c>
      <c r="AG157" s="644">
        <v>5196.2945030035999</v>
      </c>
      <c r="AH157" s="644">
        <v>7759.5681947981857</v>
      </c>
      <c r="AI157" s="644">
        <v>6390.7668431853299</v>
      </c>
      <c r="AJ157" s="644">
        <v>6051.0423990398458</v>
      </c>
      <c r="AK157" s="644">
        <v>6098.501619749286</v>
      </c>
      <c r="AL157" s="644">
        <v>4125.3844094733704</v>
      </c>
      <c r="AM157" s="644">
        <v>5631.9875346019217</v>
      </c>
      <c r="AN157" s="644">
        <v>6060.8136746565096</v>
      </c>
      <c r="AO157" s="643">
        <v>5687.1475683314129</v>
      </c>
      <c r="AP157" s="643">
        <v>6960.8587136785773</v>
      </c>
      <c r="AQ157" s="643">
        <v>9619.4824294060363</v>
      </c>
      <c r="AR157" s="643">
        <v>9615.1508612526068</v>
      </c>
      <c r="AS157" s="643">
        <v>11845.618358550646</v>
      </c>
      <c r="AT157" s="643">
        <v>10480.068770430902</v>
      </c>
    </row>
    <row r="158" spans="1:46" x14ac:dyDescent="0.25">
      <c r="A158" s="273" t="s">
        <v>1109</v>
      </c>
      <c r="B158" s="120"/>
      <c r="C158" s="120"/>
      <c r="D158" s="120"/>
      <c r="E158" s="120"/>
      <c r="F158" s="120"/>
      <c r="G158" s="120" t="s">
        <v>94</v>
      </c>
      <c r="H158" s="120"/>
      <c r="I158" s="292" t="s">
        <v>59</v>
      </c>
      <c r="J158" s="643"/>
      <c r="K158" s="643"/>
      <c r="L158" s="643"/>
      <c r="M158" s="643"/>
      <c r="N158" s="643"/>
      <c r="O158" s="644">
        <v>595.6191901947783</v>
      </c>
      <c r="P158" s="644">
        <v>499.961195015616</v>
      </c>
      <c r="Q158" s="644">
        <v>729.8315214027923</v>
      </c>
      <c r="R158" s="644">
        <v>328.18424012189496</v>
      </c>
      <c r="S158" s="644">
        <v>627.96353438954463</v>
      </c>
      <c r="T158" s="644">
        <v>426.33696399047057</v>
      </c>
      <c r="U158" s="644">
        <v>227.69008468865235</v>
      </c>
      <c r="V158" s="644">
        <v>571.75551170411075</v>
      </c>
      <c r="W158" s="644">
        <v>476.11739576336356</v>
      </c>
      <c r="X158" s="644">
        <v>784.95213327147667</v>
      </c>
      <c r="Y158" s="644">
        <v>512.80495173607858</v>
      </c>
      <c r="Z158" s="644">
        <v>730.16244464853878</v>
      </c>
      <c r="AA158" s="644">
        <v>632.99254848639953</v>
      </c>
      <c r="AB158" s="644">
        <v>354.19599178080006</v>
      </c>
      <c r="AC158" s="644">
        <v>729.24174114903394</v>
      </c>
      <c r="AD158" s="644">
        <v>631.1171368467883</v>
      </c>
      <c r="AE158" s="644">
        <v>678.40241131021617</v>
      </c>
      <c r="AF158" s="644">
        <v>445.40122579147163</v>
      </c>
      <c r="AG158" s="644">
        <v>664.12674463613598</v>
      </c>
      <c r="AH158" s="644">
        <v>286.2444795660594</v>
      </c>
      <c r="AI158" s="644">
        <v>410.0885886318917</v>
      </c>
      <c r="AJ158" s="644">
        <v>472.64581777365356</v>
      </c>
      <c r="AK158" s="644">
        <v>393.94854354246854</v>
      </c>
      <c r="AL158" s="644">
        <v>422.28873128112383</v>
      </c>
      <c r="AM158" s="644">
        <v>374.54291629317061</v>
      </c>
      <c r="AN158" s="644">
        <v>318.07980615551844</v>
      </c>
      <c r="AO158" s="643">
        <v>266.45618519897101</v>
      </c>
      <c r="AP158" s="643">
        <v>293.78498684743204</v>
      </c>
      <c r="AQ158" s="643">
        <v>226.26597609100779</v>
      </c>
      <c r="AR158" s="643">
        <v>343.8567784661131</v>
      </c>
      <c r="AS158" s="643">
        <v>155.42902282297541</v>
      </c>
      <c r="AT158" s="643">
        <v>219.69113439131525</v>
      </c>
    </row>
    <row r="159" spans="1:46" x14ac:dyDescent="0.25">
      <c r="A159" s="264" t="s">
        <v>429</v>
      </c>
      <c r="B159" s="264"/>
      <c r="C159" s="264"/>
      <c r="D159" s="264"/>
      <c r="E159" s="264"/>
      <c r="F159" s="265" t="s">
        <v>95</v>
      </c>
      <c r="G159" s="264"/>
      <c r="H159" s="264"/>
      <c r="I159" s="293" t="s">
        <v>1088</v>
      </c>
      <c r="J159" s="643"/>
      <c r="K159" s="643"/>
      <c r="L159" s="643"/>
      <c r="M159" s="643"/>
      <c r="N159" s="643"/>
      <c r="O159" s="644">
        <v>79.725798671208906</v>
      </c>
      <c r="P159" s="644">
        <v>94.368327517222284</v>
      </c>
      <c r="Q159" s="644">
        <v>83.940925239197369</v>
      </c>
      <c r="R159" s="644">
        <v>87.19325436912446</v>
      </c>
      <c r="S159" s="644">
        <v>99.05643902198733</v>
      </c>
      <c r="T159" s="644">
        <v>86.791157669069122</v>
      </c>
      <c r="U159" s="644">
        <v>110.57516993873881</v>
      </c>
      <c r="V159" s="644">
        <v>94.830639435117732</v>
      </c>
      <c r="W159" s="644">
        <v>81.759198473936252</v>
      </c>
      <c r="X159" s="644">
        <v>113.09859894051669</v>
      </c>
      <c r="Y159" s="644">
        <v>138.56562812546005</v>
      </c>
      <c r="Z159" s="644">
        <v>186.24674601689796</v>
      </c>
      <c r="AA159" s="644">
        <v>179.04156882451753</v>
      </c>
      <c r="AB159" s="644">
        <v>184.34372843186659</v>
      </c>
      <c r="AC159" s="644">
        <v>200.91097378023497</v>
      </c>
      <c r="AD159" s="644">
        <v>191.72451646820437</v>
      </c>
      <c r="AE159" s="644">
        <v>215.64694158969795</v>
      </c>
      <c r="AF159" s="644">
        <v>239.8755497800947</v>
      </c>
      <c r="AG159" s="644">
        <v>274.28545145260819</v>
      </c>
      <c r="AH159" s="644">
        <v>310.18764506783236</v>
      </c>
      <c r="AI159" s="644">
        <v>311.41195585233879</v>
      </c>
      <c r="AJ159" s="644">
        <v>323.83978481029669</v>
      </c>
      <c r="AK159" s="644">
        <v>327.207051870192</v>
      </c>
      <c r="AL159" s="644">
        <v>321.30483000226252</v>
      </c>
      <c r="AM159" s="644">
        <v>348.07399920322882</v>
      </c>
      <c r="AN159" s="644">
        <v>344.34898793293945</v>
      </c>
      <c r="AO159" s="643">
        <v>356.8443395797367</v>
      </c>
      <c r="AP159" s="643">
        <v>404.65208166655617</v>
      </c>
      <c r="AQ159" s="643">
        <v>385.42373660418355</v>
      </c>
      <c r="AR159" s="643">
        <v>447.61413026709619</v>
      </c>
      <c r="AS159" s="643">
        <v>441.15647296846612</v>
      </c>
      <c r="AT159" s="643">
        <v>485.9122138946733</v>
      </c>
    </row>
    <row r="160" spans="1:46" x14ac:dyDescent="0.25">
      <c r="A160" s="277" t="s">
        <v>1127</v>
      </c>
      <c r="B160" s="264"/>
      <c r="C160" s="264"/>
      <c r="D160" s="264"/>
      <c r="E160" s="264"/>
      <c r="F160" s="265"/>
      <c r="G160" s="264" t="s">
        <v>119</v>
      </c>
      <c r="H160" s="264"/>
      <c r="I160" s="293" t="s">
        <v>1125</v>
      </c>
      <c r="J160" s="643"/>
      <c r="K160" s="643"/>
      <c r="L160" s="643"/>
      <c r="M160" s="643"/>
      <c r="N160" s="643"/>
      <c r="O160" s="644">
        <v>0</v>
      </c>
      <c r="P160" s="644">
        <v>0</v>
      </c>
      <c r="Q160" s="644">
        <v>0</v>
      </c>
      <c r="R160" s="644">
        <v>0</v>
      </c>
      <c r="S160" s="644">
        <v>0</v>
      </c>
      <c r="T160" s="644">
        <v>0</v>
      </c>
      <c r="U160" s="644">
        <v>0</v>
      </c>
      <c r="V160" s="644">
        <v>0</v>
      </c>
      <c r="W160" s="644">
        <v>0</v>
      </c>
      <c r="X160" s="644">
        <v>0</v>
      </c>
      <c r="Y160" s="644">
        <v>0</v>
      </c>
      <c r="Z160" s="644">
        <v>0</v>
      </c>
      <c r="AA160" s="644">
        <v>0</v>
      </c>
      <c r="AB160" s="644">
        <v>0</v>
      </c>
      <c r="AC160" s="644">
        <v>0</v>
      </c>
      <c r="AD160" s="644">
        <v>0</v>
      </c>
      <c r="AE160" s="644">
        <v>0</v>
      </c>
      <c r="AF160" s="644">
        <v>0</v>
      </c>
      <c r="AG160" s="644">
        <v>0</v>
      </c>
      <c r="AH160" s="644">
        <v>0</v>
      </c>
      <c r="AI160" s="644">
        <v>0</v>
      </c>
      <c r="AJ160" s="644">
        <v>81.548542421669495</v>
      </c>
      <c r="AK160" s="644">
        <v>78.484753919520017</v>
      </c>
      <c r="AL160" s="644">
        <v>72.84747353520001</v>
      </c>
      <c r="AM160" s="644">
        <v>117.68673715128699</v>
      </c>
      <c r="AN160" s="644">
        <v>139.30557493878302</v>
      </c>
      <c r="AO160" s="643">
        <v>164.63824913749491</v>
      </c>
      <c r="AP160" s="643">
        <v>223.10530820113368</v>
      </c>
      <c r="AQ160" s="643">
        <v>241.37872952783255</v>
      </c>
      <c r="AR160" s="643">
        <v>384.53002645863234</v>
      </c>
      <c r="AS160" s="643">
        <v>420.97160997837995</v>
      </c>
      <c r="AT160" s="643">
        <v>491.46560513359759</v>
      </c>
    </row>
    <row r="161" spans="1:46" x14ac:dyDescent="0.25">
      <c r="A161" s="277" t="s">
        <v>1128</v>
      </c>
      <c r="B161" s="264"/>
      <c r="C161" s="264"/>
      <c r="D161" s="264"/>
      <c r="E161" s="264"/>
      <c r="F161" s="265"/>
      <c r="G161" s="264" t="s">
        <v>120</v>
      </c>
      <c r="H161" s="264"/>
      <c r="I161" s="293" t="s">
        <v>1126</v>
      </c>
      <c r="J161" s="643"/>
      <c r="K161" s="643"/>
      <c r="L161" s="643"/>
      <c r="M161" s="643"/>
      <c r="N161" s="643"/>
      <c r="O161" s="644">
        <v>0</v>
      </c>
      <c r="P161" s="644">
        <v>0</v>
      </c>
      <c r="Q161" s="644">
        <v>0</v>
      </c>
      <c r="R161" s="644">
        <v>0</v>
      </c>
      <c r="S161" s="644">
        <v>0</v>
      </c>
      <c r="T161" s="644">
        <v>0</v>
      </c>
      <c r="U161" s="644">
        <v>0</v>
      </c>
      <c r="V161" s="644">
        <v>0</v>
      </c>
      <c r="W161" s="644">
        <v>0</v>
      </c>
      <c r="X161" s="644">
        <v>0</v>
      </c>
      <c r="Y161" s="644">
        <v>0</v>
      </c>
      <c r="Z161" s="644">
        <v>0</v>
      </c>
      <c r="AA161" s="644">
        <v>0</v>
      </c>
      <c r="AB161" s="644">
        <v>0</v>
      </c>
      <c r="AC161" s="644">
        <v>0</v>
      </c>
      <c r="AD161" s="644">
        <v>0</v>
      </c>
      <c r="AE161" s="644">
        <v>0</v>
      </c>
      <c r="AF161" s="644">
        <v>0</v>
      </c>
      <c r="AG161" s="644">
        <v>0</v>
      </c>
      <c r="AH161" s="644">
        <v>3479.2963358399993</v>
      </c>
      <c r="AI161" s="644">
        <v>0</v>
      </c>
      <c r="AJ161" s="644">
        <v>1423.2664183706595</v>
      </c>
      <c r="AK161" s="644">
        <v>1536.9168885470399</v>
      </c>
      <c r="AL161" s="644">
        <v>1760.3741192939199</v>
      </c>
      <c r="AM161" s="644">
        <v>1627.6796268287146</v>
      </c>
      <c r="AN161" s="644">
        <v>1728.0845504544322</v>
      </c>
      <c r="AO161" s="643">
        <v>1694.07389620563</v>
      </c>
      <c r="AP161" s="643">
        <v>1728.6906308874118</v>
      </c>
      <c r="AQ161" s="643">
        <v>2273.2268641863043</v>
      </c>
      <c r="AR161" s="643">
        <v>2287.0150931168428</v>
      </c>
      <c r="AS161" s="643">
        <v>2403.4291668143751</v>
      </c>
      <c r="AT161" s="643">
        <v>2459.3842045014048</v>
      </c>
    </row>
    <row r="162" spans="1:46" x14ac:dyDescent="0.25">
      <c r="A162" s="269" t="s">
        <v>430</v>
      </c>
      <c r="B162" s="264"/>
      <c r="C162" s="264"/>
      <c r="D162" s="264"/>
      <c r="E162" s="264"/>
      <c r="F162" s="264" t="s">
        <v>182</v>
      </c>
      <c r="G162" s="120"/>
      <c r="H162" s="120"/>
      <c r="I162" s="294" t="s">
        <v>1067</v>
      </c>
      <c r="J162" s="643"/>
      <c r="K162" s="643"/>
      <c r="L162" s="643"/>
      <c r="M162" s="643"/>
      <c r="N162" s="643"/>
      <c r="O162" s="644">
        <v>346.43411589298506</v>
      </c>
      <c r="P162" s="644">
        <v>334.75352993086005</v>
      </c>
      <c r="Q162" s="644">
        <v>297.03173596172007</v>
      </c>
      <c r="R162" s="644">
        <v>316.59194576457509</v>
      </c>
      <c r="S162" s="644">
        <v>298.81510334499995</v>
      </c>
      <c r="T162" s="644">
        <v>272.7816583</v>
      </c>
      <c r="U162" s="644">
        <v>474.88109200000014</v>
      </c>
      <c r="V162" s="644">
        <v>484.61979558500013</v>
      </c>
      <c r="W162" s="644">
        <v>513.54408504500009</v>
      </c>
      <c r="X162" s="644">
        <v>537.97028850640027</v>
      </c>
      <c r="Y162" s="644">
        <v>542.15563329120005</v>
      </c>
      <c r="Z162" s="644">
        <v>543.29683311209988</v>
      </c>
      <c r="AA162" s="644">
        <v>568.83037614844</v>
      </c>
      <c r="AB162" s="644">
        <v>659.68893886148487</v>
      </c>
      <c r="AC162" s="644">
        <v>577.1924710407003</v>
      </c>
      <c r="AD162" s="644">
        <v>764.96080345490066</v>
      </c>
      <c r="AE162" s="644">
        <v>883.75941686450983</v>
      </c>
      <c r="AF162" s="644">
        <v>878.29817514059005</v>
      </c>
      <c r="AG162" s="644">
        <v>824.55936757923507</v>
      </c>
      <c r="AH162" s="644">
        <v>969.29052820962988</v>
      </c>
      <c r="AI162" s="644">
        <v>1115.7188345270049</v>
      </c>
      <c r="AJ162" s="644">
        <v>1154.3447194437852</v>
      </c>
      <c r="AK162" s="644">
        <v>1425.3373562093752</v>
      </c>
      <c r="AL162" s="644">
        <v>2788.6856090202705</v>
      </c>
      <c r="AM162" s="644">
        <v>2423.6223763607022</v>
      </c>
      <c r="AN162" s="644">
        <v>679.00871741738604</v>
      </c>
      <c r="AO162" s="643">
        <v>622.62519605848013</v>
      </c>
      <c r="AP162" s="643">
        <v>826.12728014053403</v>
      </c>
      <c r="AQ162" s="643">
        <v>850.28621826854351</v>
      </c>
      <c r="AR162" s="643">
        <v>3857.1675475793595</v>
      </c>
      <c r="AS162" s="643">
        <v>920.70357516319734</v>
      </c>
      <c r="AT162" s="643">
        <v>3478.1380030431937</v>
      </c>
    </row>
    <row r="163" spans="1:46" x14ac:dyDescent="0.25">
      <c r="A163" s="264" t="s">
        <v>433</v>
      </c>
      <c r="B163" s="264"/>
      <c r="C163" s="264"/>
      <c r="D163" s="264"/>
      <c r="E163" s="264" t="s">
        <v>434</v>
      </c>
      <c r="F163" s="120"/>
      <c r="G163" s="265"/>
      <c r="H163" s="265"/>
      <c r="I163" s="292" t="s">
        <v>1068</v>
      </c>
      <c r="J163" s="640"/>
      <c r="K163" s="640"/>
      <c r="L163" s="640"/>
      <c r="M163" s="640"/>
      <c r="N163" s="640"/>
      <c r="O163" s="721"/>
      <c r="P163" s="721"/>
      <c r="Q163" s="721"/>
      <c r="R163" s="721"/>
      <c r="S163" s="721"/>
      <c r="T163" s="721"/>
      <c r="U163" s="721"/>
      <c r="V163" s="721"/>
      <c r="W163" s="721"/>
      <c r="X163" s="721"/>
      <c r="Y163" s="721"/>
      <c r="Z163" s="721"/>
      <c r="AA163" s="721"/>
      <c r="AB163" s="721"/>
      <c r="AC163" s="721"/>
      <c r="AD163" s="721"/>
      <c r="AE163" s="721"/>
      <c r="AF163" s="721"/>
      <c r="AG163" s="721"/>
      <c r="AH163" s="721"/>
      <c r="AI163" s="721"/>
      <c r="AJ163" s="721"/>
      <c r="AK163" s="721"/>
      <c r="AL163" s="721"/>
      <c r="AM163" s="721"/>
      <c r="AN163" s="721"/>
      <c r="AO163" s="640"/>
      <c r="AP163" s="640"/>
      <c r="AQ163" s="640"/>
      <c r="AR163" s="640"/>
      <c r="AS163" s="640"/>
      <c r="AT163" s="640"/>
    </row>
    <row r="164" spans="1:46" x14ac:dyDescent="0.25">
      <c r="A164" s="264" t="s">
        <v>435</v>
      </c>
      <c r="B164" s="264"/>
      <c r="C164" s="264"/>
      <c r="D164" s="264"/>
      <c r="E164" s="264" t="s">
        <v>181</v>
      </c>
      <c r="F164" s="120"/>
      <c r="G164" s="265"/>
      <c r="H164" s="265"/>
      <c r="I164" s="292" t="s">
        <v>1069</v>
      </c>
      <c r="J164" s="640"/>
      <c r="K164" s="640"/>
      <c r="L164" s="640"/>
      <c r="M164" s="640"/>
      <c r="N164" s="640"/>
      <c r="O164" s="721"/>
      <c r="P164" s="721"/>
      <c r="Q164" s="721"/>
      <c r="R164" s="721"/>
      <c r="S164" s="721"/>
      <c r="T164" s="721"/>
      <c r="U164" s="721"/>
      <c r="V164" s="721"/>
      <c r="W164" s="721"/>
      <c r="X164" s="721"/>
      <c r="Y164" s="721"/>
      <c r="Z164" s="721"/>
      <c r="AA164" s="721"/>
      <c r="AB164" s="721"/>
      <c r="AC164" s="721"/>
      <c r="AD164" s="721"/>
      <c r="AE164" s="721"/>
      <c r="AF164" s="721"/>
      <c r="AG164" s="721"/>
      <c r="AH164" s="721"/>
      <c r="AI164" s="721"/>
      <c r="AJ164" s="721"/>
      <c r="AK164" s="721"/>
      <c r="AL164" s="721"/>
      <c r="AM164" s="721"/>
      <c r="AN164" s="721"/>
      <c r="AO164" s="640"/>
      <c r="AP164" s="640"/>
      <c r="AQ164" s="640"/>
      <c r="AR164" s="640"/>
      <c r="AS164" s="640"/>
      <c r="AT164" s="640"/>
    </row>
    <row r="165" spans="1:46" x14ac:dyDescent="0.25">
      <c r="A165" s="273" t="s">
        <v>1110</v>
      </c>
      <c r="B165" s="264"/>
      <c r="C165" s="264"/>
      <c r="D165" s="264"/>
      <c r="E165" s="264"/>
      <c r="F165" s="120"/>
      <c r="G165" s="265" t="s">
        <v>96</v>
      </c>
      <c r="H165" s="265"/>
      <c r="I165" s="292" t="s">
        <v>60</v>
      </c>
      <c r="J165" s="643"/>
      <c r="K165" s="643"/>
      <c r="L165" s="643"/>
      <c r="M165" s="643"/>
      <c r="N165" s="643"/>
      <c r="O165" s="644">
        <v>8905.9205195800005</v>
      </c>
      <c r="P165" s="644">
        <v>9112.4035231152011</v>
      </c>
      <c r="Q165" s="644">
        <v>9599.8983873267989</v>
      </c>
      <c r="R165" s="644">
        <v>9202.4336302723968</v>
      </c>
      <c r="S165" s="644">
        <v>8889.9628707315969</v>
      </c>
      <c r="T165" s="644">
        <v>8593.3737755749753</v>
      </c>
      <c r="U165" s="644">
        <v>8425.4546688453411</v>
      </c>
      <c r="V165" s="644">
        <v>9141.3539738555992</v>
      </c>
      <c r="W165" s="644">
        <v>8750.3544166864012</v>
      </c>
      <c r="X165" s="644">
        <v>9123.9626632336003</v>
      </c>
      <c r="Y165" s="644">
        <v>8904.0679570163975</v>
      </c>
      <c r="Z165" s="644">
        <v>9467.0418711007987</v>
      </c>
      <c r="AA165" s="644">
        <v>9532.8261328244025</v>
      </c>
      <c r="AB165" s="644">
        <v>9708.3019259435987</v>
      </c>
      <c r="AC165" s="644">
        <v>9303.4283793696013</v>
      </c>
      <c r="AD165" s="644">
        <v>8626.4632896387102</v>
      </c>
      <c r="AE165" s="644">
        <v>10301.098323110002</v>
      </c>
      <c r="AF165" s="644">
        <v>9598.3540062144002</v>
      </c>
      <c r="AG165" s="644">
        <v>10742.046185197598</v>
      </c>
      <c r="AH165" s="644">
        <v>9466.3452936696031</v>
      </c>
      <c r="AI165" s="644">
        <v>10461.885959456398</v>
      </c>
      <c r="AJ165" s="644">
        <v>9904.4893827600008</v>
      </c>
      <c r="AK165" s="644">
        <v>10157.895772329204</v>
      </c>
      <c r="AL165" s="644">
        <v>10950.732227304796</v>
      </c>
      <c r="AM165" s="644">
        <v>10683.701378932785</v>
      </c>
      <c r="AN165" s="644">
        <v>10127.295507879066</v>
      </c>
      <c r="AO165" s="643">
        <v>10533.258853819423</v>
      </c>
      <c r="AP165" s="643">
        <v>9863.8473743098493</v>
      </c>
      <c r="AQ165" s="643">
        <v>10854.922730736724</v>
      </c>
      <c r="AR165" s="643">
        <v>10136.056624308903</v>
      </c>
      <c r="AS165" s="643">
        <v>10432.330629532808</v>
      </c>
      <c r="AT165" s="643">
        <v>10952.388194558715</v>
      </c>
    </row>
    <row r="166" spans="1:46" x14ac:dyDescent="0.25">
      <c r="A166" s="273" t="s">
        <v>1111</v>
      </c>
      <c r="B166" s="264"/>
      <c r="C166" s="264"/>
      <c r="D166" s="264"/>
      <c r="E166" s="264"/>
      <c r="F166" s="120"/>
      <c r="G166" s="265" t="s">
        <v>97</v>
      </c>
      <c r="H166" s="265"/>
      <c r="I166" s="292" t="s">
        <v>61</v>
      </c>
      <c r="J166" s="643"/>
      <c r="K166" s="643"/>
      <c r="L166" s="643"/>
      <c r="M166" s="643"/>
      <c r="N166" s="643"/>
      <c r="O166" s="644">
        <v>5070.5176275450676</v>
      </c>
      <c r="P166" s="644">
        <v>4772.4614530809995</v>
      </c>
      <c r="Q166" s="644">
        <v>5096.6415745816657</v>
      </c>
      <c r="R166" s="644">
        <v>5733.6880369496002</v>
      </c>
      <c r="S166" s="644">
        <v>5852.425972207735</v>
      </c>
      <c r="T166" s="644">
        <v>6009.7362083191802</v>
      </c>
      <c r="U166" s="644">
        <v>6275.1997882240776</v>
      </c>
      <c r="V166" s="644">
        <v>6825.8205690607319</v>
      </c>
      <c r="W166" s="644">
        <v>6275.2403141325331</v>
      </c>
      <c r="X166" s="644">
        <v>7043.0124646350014</v>
      </c>
      <c r="Y166" s="644">
        <v>6676.0681895133348</v>
      </c>
      <c r="Z166" s="644">
        <v>6768.0044946994676</v>
      </c>
      <c r="AA166" s="644">
        <v>7497.4514078655338</v>
      </c>
      <c r="AB166" s="644">
        <v>7556.4208709532686</v>
      </c>
      <c r="AC166" s="644">
        <v>8058.0747387126012</v>
      </c>
      <c r="AD166" s="644">
        <v>7487.6588674585701</v>
      </c>
      <c r="AE166" s="644">
        <v>8254.0826829332655</v>
      </c>
      <c r="AF166" s="644">
        <v>7484.259551584667</v>
      </c>
      <c r="AG166" s="644">
        <v>7749.2649509258672</v>
      </c>
      <c r="AH166" s="644">
        <v>7381.6913408863338</v>
      </c>
      <c r="AI166" s="644">
        <v>7789.9873067436019</v>
      </c>
      <c r="AJ166" s="644">
        <v>7661.9487578750668</v>
      </c>
      <c r="AK166" s="644">
        <v>7012.9424867782027</v>
      </c>
      <c r="AL166" s="644">
        <v>7627.8421978070683</v>
      </c>
      <c r="AM166" s="644">
        <v>7833.4649424570362</v>
      </c>
      <c r="AN166" s="644">
        <v>7245.0608673046363</v>
      </c>
      <c r="AO166" s="643">
        <v>7646.045262630706</v>
      </c>
      <c r="AP166" s="643">
        <v>6995.3855110384575</v>
      </c>
      <c r="AQ166" s="643">
        <v>7600.7832874733313</v>
      </c>
      <c r="AR166" s="643">
        <v>6799.1007678626902</v>
      </c>
      <c r="AS166" s="643">
        <v>7315.0013264759018</v>
      </c>
      <c r="AT166" s="643">
        <v>7097.5093339848563</v>
      </c>
    </row>
    <row r="167" spans="1:46" x14ac:dyDescent="0.25">
      <c r="A167" s="273" t="s">
        <v>1112</v>
      </c>
      <c r="B167" s="264"/>
      <c r="C167" s="264"/>
      <c r="D167" s="264"/>
      <c r="E167" s="264"/>
      <c r="F167" s="120"/>
      <c r="G167" s="265" t="s">
        <v>98</v>
      </c>
      <c r="H167" s="265"/>
      <c r="I167" s="292" t="s">
        <v>62</v>
      </c>
      <c r="J167" s="643"/>
      <c r="K167" s="643"/>
      <c r="L167" s="643"/>
      <c r="M167" s="643"/>
      <c r="N167" s="643"/>
      <c r="O167" s="644">
        <v>2626.5822810199638</v>
      </c>
      <c r="P167" s="644">
        <v>2416.6875888126365</v>
      </c>
      <c r="Q167" s="644">
        <v>2969.9844549467271</v>
      </c>
      <c r="R167" s="644">
        <v>2536.9071459122365</v>
      </c>
      <c r="S167" s="644">
        <v>2339.9812295000906</v>
      </c>
      <c r="T167" s="644">
        <v>1995.8060284327494</v>
      </c>
      <c r="U167" s="644">
        <v>2157.7467120888741</v>
      </c>
      <c r="V167" s="644">
        <v>3303.3553159083281</v>
      </c>
      <c r="W167" s="644">
        <v>3251.4094686982376</v>
      </c>
      <c r="X167" s="644">
        <v>3288.0157023633819</v>
      </c>
      <c r="Y167" s="644">
        <v>3381.8217055122177</v>
      </c>
      <c r="Z167" s="644">
        <v>3649.4101296288372</v>
      </c>
      <c r="AA167" s="644">
        <v>3597.5153494672004</v>
      </c>
      <c r="AB167" s="644">
        <v>3820.0638973656728</v>
      </c>
      <c r="AC167" s="644">
        <v>3148.3156771697277</v>
      </c>
      <c r="AD167" s="644">
        <v>3442.8233551997687</v>
      </c>
      <c r="AE167" s="644">
        <v>3234.7167847961277</v>
      </c>
      <c r="AF167" s="644">
        <v>2211.0802077346193</v>
      </c>
      <c r="AG167" s="644">
        <v>2702.8977422032726</v>
      </c>
      <c r="AH167" s="644">
        <v>2340.7689930332913</v>
      </c>
      <c r="AI167" s="644">
        <v>2806.3943870331095</v>
      </c>
      <c r="AJ167" s="644">
        <v>2805.8243834790906</v>
      </c>
      <c r="AK167" s="644">
        <v>2704.1192192602002</v>
      </c>
      <c r="AL167" s="644">
        <v>2910.3878908307634</v>
      </c>
      <c r="AM167" s="644">
        <v>3115.393087091607</v>
      </c>
      <c r="AN167" s="644">
        <v>2844.8756403167854</v>
      </c>
      <c r="AO167" s="643">
        <v>3239.5834215475375</v>
      </c>
      <c r="AP167" s="643">
        <v>3266.6085161594206</v>
      </c>
      <c r="AQ167" s="643">
        <v>3687.526268288178</v>
      </c>
      <c r="AR167" s="643">
        <v>3473.6490844470391</v>
      </c>
      <c r="AS167" s="643">
        <v>3799.2461907793504</v>
      </c>
      <c r="AT167" s="643">
        <v>3754.5281781323338</v>
      </c>
    </row>
    <row r="168" spans="1:46" x14ac:dyDescent="0.25">
      <c r="A168" s="273" t="s">
        <v>1113</v>
      </c>
      <c r="B168" s="264"/>
      <c r="C168" s="264"/>
      <c r="D168" s="264"/>
      <c r="E168" s="264"/>
      <c r="F168" s="120"/>
      <c r="G168" s="265" t="s">
        <v>99</v>
      </c>
      <c r="H168" s="265"/>
      <c r="I168" s="292" t="s">
        <v>63</v>
      </c>
      <c r="J168" s="643"/>
      <c r="K168" s="643"/>
      <c r="L168" s="643"/>
      <c r="M168" s="643"/>
      <c r="N168" s="643"/>
      <c r="O168" s="644">
        <v>81.693886507913234</v>
      </c>
      <c r="P168" s="644">
        <v>94.363960845339733</v>
      </c>
      <c r="Q168" s="644">
        <v>123.6610346935353</v>
      </c>
      <c r="R168" s="644">
        <v>129.79178350576322</v>
      </c>
      <c r="S168" s="644">
        <v>125.70511596106475</v>
      </c>
      <c r="T168" s="644">
        <v>134.79756379188416</v>
      </c>
      <c r="U168" s="644">
        <v>102.58568842187489</v>
      </c>
      <c r="V168" s="644">
        <v>118.42709662851324</v>
      </c>
      <c r="W168" s="644">
        <v>134.68819832463674</v>
      </c>
      <c r="X168" s="644">
        <v>105.89556357738236</v>
      </c>
      <c r="Y168" s="644">
        <v>112.28581665428237</v>
      </c>
      <c r="Z168" s="644">
        <v>125.02846421803089</v>
      </c>
      <c r="AA168" s="644">
        <v>172.56533254622946</v>
      </c>
      <c r="AB168" s="644">
        <v>130.30309479415735</v>
      </c>
      <c r="AC168" s="644">
        <v>143.63002630793972</v>
      </c>
      <c r="AD168" s="644">
        <v>248.11045599417233</v>
      </c>
      <c r="AE168" s="644">
        <v>215.86786761443241</v>
      </c>
      <c r="AF168" s="644">
        <v>171.2167289484853</v>
      </c>
      <c r="AG168" s="644">
        <v>149.17094329220589</v>
      </c>
      <c r="AH168" s="644">
        <v>231.32334829330597</v>
      </c>
      <c r="AI168" s="644">
        <v>206.83001473307357</v>
      </c>
      <c r="AJ168" s="644">
        <v>208.22085419715589</v>
      </c>
      <c r="AK168" s="644">
        <v>207.64587644962208</v>
      </c>
      <c r="AL168" s="644">
        <v>212.61513102037361</v>
      </c>
      <c r="AM168" s="644">
        <v>251.90437889762003</v>
      </c>
      <c r="AN168" s="644">
        <v>255.26160239165623</v>
      </c>
      <c r="AO168" s="643">
        <v>248.80553841860274</v>
      </c>
      <c r="AP168" s="643">
        <v>289.94101716142387</v>
      </c>
      <c r="AQ168" s="643">
        <v>276.35497555052541</v>
      </c>
      <c r="AR168" s="643">
        <v>262.61576381095045</v>
      </c>
      <c r="AS168" s="643">
        <v>281.83883522361901</v>
      </c>
      <c r="AT168" s="643">
        <v>299.4697944264322</v>
      </c>
    </row>
    <row r="169" spans="1:46" x14ac:dyDescent="0.25">
      <c r="A169" s="269" t="s">
        <v>436</v>
      </c>
      <c r="B169" s="269"/>
      <c r="C169" s="269"/>
      <c r="D169" s="264"/>
      <c r="E169" s="269" t="s">
        <v>437</v>
      </c>
      <c r="F169" s="264"/>
      <c r="G169" s="268"/>
      <c r="H169" s="268"/>
      <c r="I169" s="292" t="s">
        <v>1070</v>
      </c>
      <c r="J169" s="642"/>
      <c r="K169" s="642"/>
      <c r="L169" s="642"/>
      <c r="M169" s="642"/>
      <c r="N169" s="642"/>
      <c r="O169" s="720"/>
      <c r="P169" s="720"/>
      <c r="Q169" s="720"/>
      <c r="R169" s="720"/>
      <c r="S169" s="720"/>
      <c r="T169" s="720"/>
      <c r="U169" s="720"/>
      <c r="V169" s="720"/>
      <c r="W169" s="720"/>
      <c r="X169" s="720"/>
      <c r="Y169" s="720"/>
      <c r="Z169" s="720"/>
      <c r="AA169" s="720"/>
      <c r="AB169" s="720"/>
      <c r="AC169" s="720"/>
      <c r="AD169" s="720"/>
      <c r="AE169" s="720"/>
      <c r="AF169" s="720"/>
      <c r="AG169" s="720"/>
      <c r="AH169" s="720"/>
      <c r="AI169" s="720"/>
      <c r="AJ169" s="720"/>
      <c r="AK169" s="720"/>
      <c r="AL169" s="720"/>
      <c r="AM169" s="720"/>
      <c r="AN169" s="720"/>
      <c r="AO169" s="642"/>
      <c r="AP169" s="642"/>
      <c r="AQ169" s="642"/>
      <c r="AR169" s="642"/>
      <c r="AS169" s="642"/>
      <c r="AT169" s="642"/>
    </row>
    <row r="170" spans="1:46" x14ac:dyDescent="0.25">
      <c r="A170" s="273" t="s">
        <v>1114</v>
      </c>
      <c r="B170" s="269"/>
      <c r="C170" s="269"/>
      <c r="D170" s="264"/>
      <c r="E170" s="269"/>
      <c r="F170" s="264"/>
      <c r="G170" s="268" t="s">
        <v>100</v>
      </c>
      <c r="H170" s="268"/>
      <c r="I170" s="292" t="s">
        <v>64</v>
      </c>
      <c r="J170" s="643"/>
      <c r="K170" s="643"/>
      <c r="L170" s="643"/>
      <c r="M170" s="643"/>
      <c r="N170" s="643"/>
      <c r="O170" s="644">
        <v>2008.1144661570936</v>
      </c>
      <c r="P170" s="644">
        <v>1920.311650646227</v>
      </c>
      <c r="Q170" s="644">
        <v>1768.8271796741049</v>
      </c>
      <c r="R170" s="644">
        <v>1713.756707396529</v>
      </c>
      <c r="S170" s="644">
        <v>1306.485179901633</v>
      </c>
      <c r="T170" s="644">
        <v>1635.6390189413091</v>
      </c>
      <c r="U170" s="644">
        <v>1577.2478511531681</v>
      </c>
      <c r="V170" s="644">
        <v>1276.8813642336381</v>
      </c>
      <c r="W170" s="644">
        <v>1393.4307779539804</v>
      </c>
      <c r="X170" s="644">
        <v>1469.7512086936435</v>
      </c>
      <c r="Y170" s="644">
        <v>1322.7470467429519</v>
      </c>
      <c r="Z170" s="644">
        <v>1293.0771237592917</v>
      </c>
      <c r="AA170" s="644">
        <v>1310.0671004053174</v>
      </c>
      <c r="AB170" s="644">
        <v>1293.1552940551524</v>
      </c>
      <c r="AC170" s="644">
        <v>1210.6990895142187</v>
      </c>
      <c r="AD170" s="644">
        <v>1237.8957564731872</v>
      </c>
      <c r="AE170" s="644">
        <v>1338.4552110820796</v>
      </c>
      <c r="AF170" s="644">
        <v>1057.0538199015004</v>
      </c>
      <c r="AG170" s="644">
        <v>1124.4135765720587</v>
      </c>
      <c r="AH170" s="644">
        <v>1007.3130323175004</v>
      </c>
      <c r="AI170" s="644">
        <v>954.37027271147565</v>
      </c>
      <c r="AJ170" s="644">
        <v>959.09146632123452</v>
      </c>
      <c r="AK170" s="644">
        <v>955.88655676085295</v>
      </c>
      <c r="AL170" s="644">
        <v>1007.3013512124688</v>
      </c>
      <c r="AM170" s="644">
        <v>959.83086574057381</v>
      </c>
      <c r="AN170" s="644">
        <v>1071.3504501198661</v>
      </c>
      <c r="AO170" s="643">
        <v>1118.2047725485158</v>
      </c>
      <c r="AP170" s="643">
        <v>1062.1691313633658</v>
      </c>
      <c r="AQ170" s="643">
        <v>1213.1758991122103</v>
      </c>
      <c r="AR170" s="643">
        <v>1233.1091259602758</v>
      </c>
      <c r="AS170" s="643">
        <v>1126.660961063697</v>
      </c>
      <c r="AT170" s="643">
        <v>1204.2898750881909</v>
      </c>
    </row>
    <row r="171" spans="1:46" x14ac:dyDescent="0.25">
      <c r="A171" s="273" t="s">
        <v>1115</v>
      </c>
      <c r="B171" s="269"/>
      <c r="C171" s="269"/>
      <c r="D171" s="264"/>
      <c r="E171" s="269"/>
      <c r="F171" s="264"/>
      <c r="G171" s="268" t="s">
        <v>101</v>
      </c>
      <c r="H171" s="268"/>
      <c r="I171" s="292" t="s">
        <v>65</v>
      </c>
      <c r="J171" s="643"/>
      <c r="K171" s="643"/>
      <c r="L171" s="643"/>
      <c r="M171" s="643"/>
      <c r="N171" s="643"/>
      <c r="O171" s="644">
        <v>27147.765840964526</v>
      </c>
      <c r="P171" s="644">
        <v>20184.987843647508</v>
      </c>
      <c r="Q171" s="644">
        <v>22686.868753147301</v>
      </c>
      <c r="R171" s="644">
        <v>18267.52709134006</v>
      </c>
      <c r="S171" s="644">
        <v>13027.200167489022</v>
      </c>
      <c r="T171" s="644">
        <v>12786.726271404557</v>
      </c>
      <c r="U171" s="644">
        <v>20573.412851419191</v>
      </c>
      <c r="V171" s="644">
        <v>21658.762054786981</v>
      </c>
      <c r="W171" s="644">
        <v>21706.745377940144</v>
      </c>
      <c r="X171" s="644">
        <v>22787.437830407198</v>
      </c>
      <c r="Y171" s="644">
        <v>26065.451875429233</v>
      </c>
      <c r="Z171" s="644">
        <v>21354.37291693607</v>
      </c>
      <c r="AA171" s="644">
        <v>24058.991678540075</v>
      </c>
      <c r="AB171" s="644">
        <v>29016.732905061959</v>
      </c>
      <c r="AC171" s="644">
        <v>28662.667934529454</v>
      </c>
      <c r="AD171" s="644">
        <v>24543.556562029313</v>
      </c>
      <c r="AE171" s="644">
        <v>26317.643005764585</v>
      </c>
      <c r="AF171" s="644">
        <v>24279.800539219235</v>
      </c>
      <c r="AG171" s="644">
        <v>24134.823601371303</v>
      </c>
      <c r="AH171" s="644">
        <v>22553.418762574955</v>
      </c>
      <c r="AI171" s="644">
        <v>24670.483311800002</v>
      </c>
      <c r="AJ171" s="644">
        <v>23306.181892580385</v>
      </c>
      <c r="AK171" s="644">
        <v>21532.809055439266</v>
      </c>
      <c r="AL171" s="644">
        <v>29329.258554903008</v>
      </c>
      <c r="AM171" s="644">
        <v>24835.229076837237</v>
      </c>
      <c r="AN171" s="644">
        <v>22996.717272291226</v>
      </c>
      <c r="AO171" s="643">
        <v>24249.569647880657</v>
      </c>
      <c r="AP171" s="643">
        <v>21470.230879715557</v>
      </c>
      <c r="AQ171" s="643">
        <v>27450.876825432901</v>
      </c>
      <c r="AR171" s="643">
        <v>22614.642365075411</v>
      </c>
      <c r="AS171" s="643">
        <v>26986.495847376937</v>
      </c>
      <c r="AT171" s="643">
        <v>24020.441963711299</v>
      </c>
    </row>
    <row r="172" spans="1:46" x14ac:dyDescent="0.25">
      <c r="A172" s="273" t="s">
        <v>1116</v>
      </c>
      <c r="B172" s="269"/>
      <c r="C172" s="269"/>
      <c r="D172" s="264"/>
      <c r="E172" s="269"/>
      <c r="F172" s="264"/>
      <c r="G172" s="268" t="s">
        <v>102</v>
      </c>
      <c r="H172" s="268"/>
      <c r="I172" s="292" t="s">
        <v>66</v>
      </c>
      <c r="J172" s="643"/>
      <c r="K172" s="643"/>
      <c r="L172" s="643"/>
      <c r="M172" s="643"/>
      <c r="N172" s="643"/>
      <c r="O172" s="644">
        <v>0</v>
      </c>
      <c r="P172" s="644">
        <v>0</v>
      </c>
      <c r="Q172" s="644">
        <v>0</v>
      </c>
      <c r="R172" s="644">
        <v>0</v>
      </c>
      <c r="S172" s="644">
        <v>0</v>
      </c>
      <c r="T172" s="644">
        <v>0</v>
      </c>
      <c r="U172" s="644">
        <v>0</v>
      </c>
      <c r="V172" s="644">
        <v>53.48950035</v>
      </c>
      <c r="W172" s="644">
        <v>30.193020000000001</v>
      </c>
      <c r="X172" s="644">
        <v>22.357680150000004</v>
      </c>
      <c r="Y172" s="644">
        <v>22.7177808</v>
      </c>
      <c r="Z172" s="644">
        <v>19.627929750000003</v>
      </c>
      <c r="AA172" s="644">
        <v>23.468166150000002</v>
      </c>
      <c r="AB172" s="644">
        <v>34.444800000000001</v>
      </c>
      <c r="AC172" s="644">
        <v>20.334272400000003</v>
      </c>
      <c r="AD172" s="644">
        <v>5.6154442499999995</v>
      </c>
      <c r="AE172" s="644">
        <v>21.520240949999998</v>
      </c>
      <c r="AF172" s="644">
        <v>6.00949635</v>
      </c>
      <c r="AG172" s="644">
        <v>3.8937424500000004</v>
      </c>
      <c r="AH172" s="644">
        <v>3.7124587500000006</v>
      </c>
      <c r="AI172" s="644">
        <v>13.780611</v>
      </c>
      <c r="AJ172" s="644">
        <v>2.2779315000000002</v>
      </c>
      <c r="AK172" s="644">
        <v>13.256538749999999</v>
      </c>
      <c r="AL172" s="644">
        <v>7.8448032000000012</v>
      </c>
      <c r="AM172" s="644">
        <v>6.272236620000001</v>
      </c>
      <c r="AN172" s="644">
        <v>5.802468750000001</v>
      </c>
      <c r="AO172" s="643">
        <v>5.8195117500000002</v>
      </c>
      <c r="AP172" s="643">
        <v>5.8168207500000007</v>
      </c>
      <c r="AQ172" s="643">
        <v>6.1332823500000009</v>
      </c>
      <c r="AR172" s="643">
        <v>4.4540355600000003</v>
      </c>
      <c r="AS172" s="643">
        <v>4.4661474000000005</v>
      </c>
      <c r="AT172" s="643">
        <v>4.0107629249999999</v>
      </c>
    </row>
    <row r="173" spans="1:46" x14ac:dyDescent="0.25">
      <c r="A173" s="269" t="s">
        <v>438</v>
      </c>
      <c r="B173" s="269"/>
      <c r="C173" s="269"/>
      <c r="D173" s="269"/>
      <c r="E173" s="269" t="s">
        <v>439</v>
      </c>
      <c r="F173" s="264"/>
      <c r="G173" s="268"/>
      <c r="H173" s="268"/>
      <c r="I173" s="292" t="s">
        <v>1071</v>
      </c>
      <c r="J173" s="642"/>
      <c r="K173" s="642"/>
      <c r="L173" s="642"/>
      <c r="M173" s="642"/>
      <c r="N173" s="642"/>
      <c r="O173" s="720"/>
      <c r="P173" s="720"/>
      <c r="Q173" s="720"/>
      <c r="R173" s="720"/>
      <c r="S173" s="720"/>
      <c r="T173" s="720"/>
      <c r="U173" s="720"/>
      <c r="V173" s="720"/>
      <c r="W173" s="720"/>
      <c r="X173" s="720"/>
      <c r="Y173" s="720"/>
      <c r="Z173" s="720"/>
      <c r="AA173" s="720"/>
      <c r="AB173" s="720"/>
      <c r="AC173" s="720"/>
      <c r="AD173" s="720"/>
      <c r="AE173" s="720"/>
      <c r="AF173" s="720"/>
      <c r="AG173" s="720"/>
      <c r="AH173" s="720"/>
      <c r="AI173" s="720"/>
      <c r="AJ173" s="720"/>
      <c r="AK173" s="720"/>
      <c r="AL173" s="720"/>
      <c r="AM173" s="720"/>
      <c r="AN173" s="720"/>
      <c r="AO173" s="642"/>
      <c r="AP173" s="642"/>
      <c r="AQ173" s="642"/>
      <c r="AR173" s="642"/>
      <c r="AS173" s="642"/>
      <c r="AT173" s="642"/>
    </row>
    <row r="174" spans="1:46" x14ac:dyDescent="0.25">
      <c r="A174" s="273" t="s">
        <v>1117</v>
      </c>
      <c r="B174" s="269"/>
      <c r="C174" s="269"/>
      <c r="D174" s="269"/>
      <c r="E174" s="269"/>
      <c r="F174" s="264"/>
      <c r="G174" s="268" t="s">
        <v>103</v>
      </c>
      <c r="H174" s="268"/>
      <c r="I174" s="292" t="s">
        <v>67</v>
      </c>
      <c r="J174" s="643"/>
      <c r="K174" s="643"/>
      <c r="L174" s="643"/>
      <c r="M174" s="643"/>
      <c r="N174" s="643"/>
      <c r="O174" s="644">
        <v>2527.0813165822865</v>
      </c>
      <c r="P174" s="644">
        <v>2942.9824295961771</v>
      </c>
      <c r="Q174" s="644">
        <v>2658.0963374046805</v>
      </c>
      <c r="R174" s="644">
        <v>2367.7041156001756</v>
      </c>
      <c r="S174" s="644">
        <v>2227.0126838886999</v>
      </c>
      <c r="T174" s="644">
        <v>2070.4002196580873</v>
      </c>
      <c r="U174" s="644">
        <v>2252.0023746553375</v>
      </c>
      <c r="V174" s="644">
        <v>3202.3819144657336</v>
      </c>
      <c r="W174" s="644">
        <v>2888.6276107630633</v>
      </c>
      <c r="X174" s="644">
        <v>4354.4466953755446</v>
      </c>
      <c r="Y174" s="644">
        <v>3763.4710791936773</v>
      </c>
      <c r="Z174" s="644">
        <v>5233.3931951209397</v>
      </c>
      <c r="AA174" s="644">
        <v>4000.9305903477753</v>
      </c>
      <c r="AB174" s="644">
        <v>5418.6030627990449</v>
      </c>
      <c r="AC174" s="644">
        <v>4993.6026389509025</v>
      </c>
      <c r="AD174" s="644">
        <v>4123.7448885775875</v>
      </c>
      <c r="AE174" s="644">
        <v>4430.4075898976735</v>
      </c>
      <c r="AF174" s="644">
        <v>4797.0783508077875</v>
      </c>
      <c r="AG174" s="644">
        <v>4397.4628602076227</v>
      </c>
      <c r="AH174" s="644">
        <v>5302.7795290481408</v>
      </c>
      <c r="AI174" s="644">
        <v>5557.9155146698849</v>
      </c>
      <c r="AJ174" s="644">
        <v>5089.1226656439931</v>
      </c>
      <c r="AK174" s="644">
        <v>4378.2805452139728</v>
      </c>
      <c r="AL174" s="644">
        <v>5259.0672172897112</v>
      </c>
      <c r="AM174" s="644">
        <v>4786.3109716959243</v>
      </c>
      <c r="AN174" s="644">
        <v>5825.496420991848</v>
      </c>
      <c r="AO174" s="643">
        <v>5486.9768140681799</v>
      </c>
      <c r="AP174" s="643">
        <v>5538.0320319766506</v>
      </c>
      <c r="AQ174" s="643">
        <v>5949.7639917437291</v>
      </c>
      <c r="AR174" s="643">
        <v>3679.2078995942138</v>
      </c>
      <c r="AS174" s="643">
        <v>4274.981101936658</v>
      </c>
      <c r="AT174" s="643">
        <v>6145.1029406125899</v>
      </c>
    </row>
    <row r="175" spans="1:46" x14ac:dyDescent="0.25">
      <c r="A175" s="273" t="s">
        <v>1118</v>
      </c>
      <c r="B175" s="269"/>
      <c r="C175" s="269"/>
      <c r="D175" s="269"/>
      <c r="E175" s="269"/>
      <c r="F175" s="264"/>
      <c r="G175" s="268" t="s">
        <v>104</v>
      </c>
      <c r="H175" s="268"/>
      <c r="I175" s="292" t="s">
        <v>68</v>
      </c>
      <c r="J175" s="643"/>
      <c r="K175" s="643"/>
      <c r="L175" s="643"/>
      <c r="M175" s="643"/>
      <c r="N175" s="643"/>
      <c r="O175" s="644">
        <v>35637.522428700548</v>
      </c>
      <c r="P175" s="644">
        <v>31749.896468393297</v>
      </c>
      <c r="Q175" s="644">
        <v>33991.410143382855</v>
      </c>
      <c r="R175" s="644">
        <v>30521.215298298695</v>
      </c>
      <c r="S175" s="644">
        <v>30102.862969114271</v>
      </c>
      <c r="T175" s="644">
        <v>18876.732069848644</v>
      </c>
      <c r="U175" s="644">
        <v>50982.366901868256</v>
      </c>
      <c r="V175" s="644">
        <v>61358.016433543082</v>
      </c>
      <c r="W175" s="644">
        <v>45332.01813177421</v>
      </c>
      <c r="X175" s="644">
        <v>35940.793946741447</v>
      </c>
      <c r="Y175" s="644">
        <v>52626.179281876626</v>
      </c>
      <c r="Z175" s="644">
        <v>70197.751459024192</v>
      </c>
      <c r="AA175" s="644">
        <v>46245.559774821384</v>
      </c>
      <c r="AB175" s="644">
        <v>76035.178404051054</v>
      </c>
      <c r="AC175" s="644">
        <v>53155.132200763554</v>
      </c>
      <c r="AD175" s="644">
        <v>42013.955385399007</v>
      </c>
      <c r="AE175" s="644">
        <v>58326.623424659112</v>
      </c>
      <c r="AF175" s="644">
        <v>62798.850030064219</v>
      </c>
      <c r="AG175" s="644">
        <v>56697.361415900312</v>
      </c>
      <c r="AH175" s="644">
        <v>70154.817887516052</v>
      </c>
      <c r="AI175" s="644">
        <v>72332.55022033838</v>
      </c>
      <c r="AJ175" s="644">
        <v>79149.038536134278</v>
      </c>
      <c r="AK175" s="644">
        <v>39794.463270573855</v>
      </c>
      <c r="AL175" s="644">
        <v>93783.683245045744</v>
      </c>
      <c r="AM175" s="644">
        <v>47128.155264226822</v>
      </c>
      <c r="AN175" s="644">
        <v>74274.099310897655</v>
      </c>
      <c r="AO175" s="643">
        <v>71675.858750061001</v>
      </c>
      <c r="AP175" s="643">
        <v>66644.170497687912</v>
      </c>
      <c r="AQ175" s="643">
        <v>98837.926716433387</v>
      </c>
      <c r="AR175" s="643">
        <v>62738.623761802104</v>
      </c>
      <c r="AS175" s="643">
        <v>83128.935618841235</v>
      </c>
      <c r="AT175" s="643">
        <v>83716.937607085056</v>
      </c>
    </row>
    <row r="176" spans="1:46" x14ac:dyDescent="0.25">
      <c r="A176" s="273" t="s">
        <v>21</v>
      </c>
      <c r="B176" s="269"/>
      <c r="C176" s="269"/>
      <c r="D176" s="269"/>
      <c r="E176" s="269"/>
      <c r="F176" s="269"/>
      <c r="G176" s="268" t="s">
        <v>23</v>
      </c>
      <c r="H176" s="268"/>
      <c r="I176" s="292" t="s">
        <v>22</v>
      </c>
      <c r="J176" s="643"/>
      <c r="K176" s="643"/>
      <c r="L176" s="643"/>
      <c r="M176" s="643"/>
      <c r="N176" s="643"/>
      <c r="O176" s="644">
        <v>758.02600147200019</v>
      </c>
      <c r="P176" s="644">
        <v>711.98042538400011</v>
      </c>
      <c r="Q176" s="644">
        <v>675.78160593999996</v>
      </c>
      <c r="R176" s="644">
        <v>612.46498006000002</v>
      </c>
      <c r="S176" s="644">
        <v>575.88240056400002</v>
      </c>
      <c r="T176" s="644">
        <v>618.72872505490932</v>
      </c>
      <c r="U176" s="644">
        <v>676.26436044444438</v>
      </c>
      <c r="V176" s="644">
        <v>565.87083028000006</v>
      </c>
      <c r="W176" s="644">
        <v>575.66932340800008</v>
      </c>
      <c r="X176" s="644">
        <v>497.48833597200024</v>
      </c>
      <c r="Y176" s="644">
        <v>476.12345583600018</v>
      </c>
      <c r="Z176" s="644">
        <v>421.36751903600015</v>
      </c>
      <c r="AA176" s="644">
        <v>1169.401728608</v>
      </c>
      <c r="AB176" s="644">
        <v>685.60541607200014</v>
      </c>
      <c r="AC176" s="644">
        <v>472.4674607722601</v>
      </c>
      <c r="AD176" s="644">
        <v>486.59955697552573</v>
      </c>
      <c r="AE176" s="644">
        <v>428.69757345200014</v>
      </c>
      <c r="AF176" s="644">
        <v>446.47337739200003</v>
      </c>
      <c r="AG176" s="644">
        <v>510.9096469800001</v>
      </c>
      <c r="AH176" s="644">
        <v>289.53270732800001</v>
      </c>
      <c r="AI176" s="644">
        <v>308.5452150640001</v>
      </c>
      <c r="AJ176" s="644">
        <v>309.23529330520012</v>
      </c>
      <c r="AK176" s="644">
        <v>251.54418400188004</v>
      </c>
      <c r="AL176" s="644">
        <v>231.30715853600003</v>
      </c>
      <c r="AM176" s="644">
        <v>337.6763170567873</v>
      </c>
      <c r="AN176" s="644">
        <v>228.29988988751012</v>
      </c>
      <c r="AO176" s="643">
        <v>255.18663926123432</v>
      </c>
      <c r="AP176" s="643">
        <v>185.67166090665191</v>
      </c>
      <c r="AQ176" s="643">
        <v>256.05829430563642</v>
      </c>
      <c r="AR176" s="643">
        <v>173.10537291387931</v>
      </c>
      <c r="AS176" s="643">
        <v>266.63308936412835</v>
      </c>
      <c r="AT176" s="643">
        <v>233.86988772359999</v>
      </c>
    </row>
    <row r="177" spans="1:46" x14ac:dyDescent="0.25">
      <c r="A177" s="278" t="s">
        <v>541</v>
      </c>
      <c r="B177" s="267"/>
      <c r="C177" s="267"/>
      <c r="D177" s="267" t="s">
        <v>459</v>
      </c>
      <c r="E177" s="267"/>
      <c r="F177" s="267"/>
      <c r="G177" s="266"/>
      <c r="H177" s="266"/>
      <c r="I177" s="292"/>
      <c r="J177" s="641"/>
      <c r="K177" s="641"/>
      <c r="L177" s="641"/>
      <c r="M177" s="641"/>
      <c r="N177" s="641"/>
      <c r="O177" s="724">
        <v>254.29371173820294</v>
      </c>
      <c r="P177" s="724">
        <v>227.16706451564133</v>
      </c>
      <c r="Q177" s="724">
        <v>227.16706575718115</v>
      </c>
      <c r="R177" s="724">
        <v>222.07896702454661</v>
      </c>
      <c r="S177" s="724">
        <v>213.70853824745029</v>
      </c>
      <c r="T177" s="724">
        <v>229.59221211439194</v>
      </c>
      <c r="U177" s="724">
        <v>233.26846643217141</v>
      </c>
      <c r="V177" s="724">
        <v>87.741470606406878</v>
      </c>
      <c r="W177" s="724">
        <v>270.70692695637689</v>
      </c>
      <c r="X177" s="724">
        <v>230.86660975197725</v>
      </c>
      <c r="Y177" s="724">
        <v>267.97228815836741</v>
      </c>
      <c r="Z177" s="724">
        <v>310.51417942700994</v>
      </c>
      <c r="AA177" s="724">
        <v>353.16828307906161</v>
      </c>
      <c r="AB177" s="724">
        <v>701.2992011757301</v>
      </c>
      <c r="AC177" s="724">
        <v>532.82295375877959</v>
      </c>
      <c r="AD177" s="724">
        <v>384.84677039892091</v>
      </c>
      <c r="AE177" s="724">
        <v>318.2329941523588</v>
      </c>
      <c r="AF177" s="724">
        <v>266.52262667284111</v>
      </c>
      <c r="AG177" s="724">
        <v>313.22937603635984</v>
      </c>
      <c r="AH177" s="724">
        <v>248.79398407654958</v>
      </c>
      <c r="AI177" s="724">
        <v>284.51099051239356</v>
      </c>
      <c r="AJ177" s="724">
        <v>287.92445928980038</v>
      </c>
      <c r="AK177" s="724">
        <v>305.15264715150619</v>
      </c>
      <c r="AL177" s="724">
        <v>294.10462129462479</v>
      </c>
      <c r="AM177" s="724">
        <v>304.83240355357935</v>
      </c>
      <c r="AN177" s="724">
        <v>253.07048430864444</v>
      </c>
      <c r="AO177" s="641">
        <v>243.84865623006024</v>
      </c>
      <c r="AP177" s="641">
        <v>276.39022463928671</v>
      </c>
      <c r="AQ177" s="641">
        <v>249.601574970359</v>
      </c>
      <c r="AR177" s="641">
        <v>276.40619130796216</v>
      </c>
      <c r="AS177" s="641">
        <v>253.22628852619016</v>
      </c>
      <c r="AT177" s="641">
        <v>277.73194627741339</v>
      </c>
    </row>
    <row r="178" spans="1:46" x14ac:dyDescent="0.25">
      <c r="A178" s="264"/>
      <c r="B178" s="264"/>
      <c r="C178" s="264"/>
      <c r="D178" s="264"/>
      <c r="E178" s="264"/>
      <c r="F178" s="264"/>
      <c r="G178" s="265"/>
      <c r="H178" s="265"/>
      <c r="I178" s="292"/>
      <c r="J178" s="640"/>
      <c r="K178" s="640"/>
      <c r="L178" s="640"/>
      <c r="M178" s="640"/>
      <c r="N178" s="640"/>
      <c r="O178" s="721"/>
      <c r="P178" s="721"/>
      <c r="Q178" s="721"/>
      <c r="R178" s="721"/>
      <c r="S178" s="721"/>
      <c r="T178" s="721"/>
      <c r="U178" s="721"/>
      <c r="V178" s="721"/>
      <c r="W178" s="721"/>
      <c r="X178" s="721"/>
      <c r="Y178" s="721"/>
      <c r="Z178" s="721"/>
      <c r="AA178" s="721"/>
      <c r="AB178" s="721"/>
      <c r="AC178" s="721"/>
      <c r="AD178" s="721"/>
      <c r="AE178" s="721"/>
      <c r="AF178" s="721"/>
      <c r="AG178" s="721"/>
      <c r="AH178" s="721"/>
      <c r="AI178" s="721"/>
      <c r="AJ178" s="721"/>
      <c r="AK178" s="721"/>
      <c r="AL178" s="721"/>
      <c r="AM178" s="721"/>
      <c r="AN178" s="721"/>
      <c r="AO178" s="640"/>
      <c r="AP178" s="640"/>
      <c r="AQ178" s="640"/>
      <c r="AR178" s="640"/>
      <c r="AS178" s="640"/>
      <c r="AT178" s="640"/>
    </row>
    <row r="179" spans="1:46" x14ac:dyDescent="0.25">
      <c r="A179" s="278" t="s">
        <v>542</v>
      </c>
      <c r="B179" s="267"/>
      <c r="C179" s="267"/>
      <c r="D179" s="267" t="s">
        <v>189</v>
      </c>
      <c r="E179" s="267"/>
      <c r="F179" s="267"/>
      <c r="G179" s="266"/>
      <c r="H179" s="266"/>
      <c r="I179" s="292"/>
      <c r="J179" s="641"/>
      <c r="K179" s="641"/>
      <c r="L179" s="641"/>
      <c r="M179" s="641"/>
      <c r="N179" s="641"/>
      <c r="O179" s="724"/>
      <c r="P179" s="724"/>
      <c r="Q179" s="724"/>
      <c r="R179" s="724"/>
      <c r="S179" s="724"/>
      <c r="T179" s="724"/>
      <c r="U179" s="724"/>
      <c r="V179" s="724"/>
      <c r="W179" s="724"/>
      <c r="X179" s="724"/>
      <c r="Y179" s="724"/>
      <c r="Z179" s="724"/>
      <c r="AA179" s="724"/>
      <c r="AB179" s="724"/>
      <c r="AC179" s="724"/>
      <c r="AD179" s="724"/>
      <c r="AE179" s="724"/>
      <c r="AF179" s="724"/>
      <c r="AG179" s="724"/>
      <c r="AH179" s="724"/>
      <c r="AI179" s="724"/>
      <c r="AJ179" s="724"/>
      <c r="AK179" s="724"/>
      <c r="AL179" s="724"/>
      <c r="AM179" s="724"/>
      <c r="AN179" s="724"/>
      <c r="AO179" s="641"/>
      <c r="AP179" s="641"/>
      <c r="AQ179" s="641"/>
      <c r="AR179" s="641"/>
      <c r="AS179" s="641"/>
      <c r="AT179" s="641"/>
    </row>
    <row r="180" spans="1:46" x14ac:dyDescent="0.25">
      <c r="A180" s="264"/>
      <c r="B180" s="264"/>
      <c r="C180" s="264"/>
      <c r="D180" s="264"/>
      <c r="E180" s="264"/>
      <c r="F180" s="264"/>
      <c r="G180" s="265"/>
      <c r="H180" s="265"/>
      <c r="I180" s="292"/>
      <c r="J180" s="640"/>
      <c r="K180" s="640"/>
      <c r="L180" s="640"/>
      <c r="M180" s="640"/>
      <c r="N180" s="640"/>
      <c r="O180" s="721"/>
      <c r="P180" s="721"/>
      <c r="Q180" s="721"/>
      <c r="R180" s="721"/>
      <c r="S180" s="721"/>
      <c r="T180" s="721"/>
      <c r="U180" s="721"/>
      <c r="V180" s="721"/>
      <c r="W180" s="721"/>
      <c r="X180" s="721"/>
      <c r="Y180" s="721"/>
      <c r="Z180" s="721"/>
      <c r="AA180" s="721"/>
      <c r="AB180" s="721"/>
      <c r="AC180" s="721"/>
      <c r="AD180" s="721"/>
      <c r="AE180" s="721"/>
      <c r="AF180" s="721"/>
      <c r="AG180" s="721"/>
      <c r="AH180" s="721"/>
      <c r="AI180" s="721"/>
      <c r="AJ180" s="721"/>
      <c r="AK180" s="721"/>
      <c r="AL180" s="721"/>
      <c r="AM180" s="721"/>
      <c r="AN180" s="721"/>
      <c r="AO180" s="640"/>
      <c r="AP180" s="640"/>
      <c r="AQ180" s="640"/>
      <c r="AR180" s="640"/>
      <c r="AS180" s="640"/>
      <c r="AT180" s="640"/>
    </row>
    <row r="181" spans="1:46" x14ac:dyDescent="0.25">
      <c r="A181" s="261" t="s">
        <v>387</v>
      </c>
      <c r="B181" s="261"/>
      <c r="C181" s="261" t="s">
        <v>460</v>
      </c>
      <c r="D181" s="260"/>
      <c r="E181" s="261"/>
      <c r="F181" s="261"/>
      <c r="G181" s="279"/>
      <c r="H181" s="279"/>
      <c r="I181" s="292"/>
      <c r="J181" s="653">
        <f t="shared" ref="J181:AN181" si="28">J183+J225</f>
        <v>0</v>
      </c>
      <c r="K181" s="653">
        <f t="shared" si="28"/>
        <v>0</v>
      </c>
      <c r="L181" s="653">
        <f t="shared" si="28"/>
        <v>0</v>
      </c>
      <c r="M181" s="653">
        <f t="shared" si="28"/>
        <v>0</v>
      </c>
      <c r="N181" s="653">
        <f t="shared" si="28"/>
        <v>0</v>
      </c>
      <c r="O181" s="653">
        <f t="shared" si="28"/>
        <v>431422.19766999641</v>
      </c>
      <c r="P181" s="653">
        <f t="shared" si="28"/>
        <v>428500.91034648399</v>
      </c>
      <c r="Q181" s="653">
        <f t="shared" si="28"/>
        <v>422197.50322598004</v>
      </c>
      <c r="R181" s="653">
        <f t="shared" si="28"/>
        <v>427543.81114556314</v>
      </c>
      <c r="S181" s="653">
        <f t="shared" si="28"/>
        <v>418864.0842158685</v>
      </c>
      <c r="T181" s="653">
        <f t="shared" si="28"/>
        <v>394962.17272561963</v>
      </c>
      <c r="U181" s="653">
        <f t="shared" si="28"/>
        <v>414441.29189227836</v>
      </c>
      <c r="V181" s="653">
        <f t="shared" si="28"/>
        <v>416607.27854990563</v>
      </c>
      <c r="W181" s="653">
        <f t="shared" si="28"/>
        <v>441367.08191382844</v>
      </c>
      <c r="X181" s="653">
        <f t="shared" si="28"/>
        <v>428225.44271873566</v>
      </c>
      <c r="Y181" s="653">
        <f t="shared" si="28"/>
        <v>429902.00727120962</v>
      </c>
      <c r="Z181" s="653">
        <f t="shared" si="28"/>
        <v>424744.99353497953</v>
      </c>
      <c r="AA181" s="653">
        <f t="shared" si="28"/>
        <v>432399.84740201384</v>
      </c>
      <c r="AB181" s="653">
        <f t="shared" si="28"/>
        <v>434676.54293806024</v>
      </c>
      <c r="AC181" s="653">
        <f t="shared" si="28"/>
        <v>434382.80589300185</v>
      </c>
      <c r="AD181" s="653">
        <f t="shared" si="28"/>
        <v>409470.26186491927</v>
      </c>
      <c r="AE181" s="653">
        <f t="shared" si="28"/>
        <v>417087.14819188218</v>
      </c>
      <c r="AF181" s="653">
        <f t="shared" si="28"/>
        <v>423035.32296883973</v>
      </c>
      <c r="AG181" s="653">
        <f t="shared" si="28"/>
        <v>407411.6842352238</v>
      </c>
      <c r="AH181" s="653">
        <f t="shared" si="28"/>
        <v>401283.62930350087</v>
      </c>
      <c r="AI181" s="653">
        <f t="shared" si="28"/>
        <v>415846.64827287075</v>
      </c>
      <c r="AJ181" s="653">
        <f t="shared" si="28"/>
        <v>414804.47894110379</v>
      </c>
      <c r="AK181" s="653">
        <f t="shared" si="28"/>
        <v>400934.88298983121</v>
      </c>
      <c r="AL181" s="653">
        <f t="shared" si="28"/>
        <v>413200.2967964753</v>
      </c>
      <c r="AM181" s="653">
        <f t="shared" si="28"/>
        <v>413656.37568354618</v>
      </c>
      <c r="AN181" s="653">
        <f t="shared" si="28"/>
        <v>403745.71042709489</v>
      </c>
      <c r="AO181" s="653">
        <f t="shared" ref="AO181:AP181" si="29">AO183+AO225</f>
        <v>416045.70844203385</v>
      </c>
      <c r="AP181" s="653">
        <f t="shared" si="29"/>
        <v>385126.98235694203</v>
      </c>
      <c r="AQ181" s="653">
        <f t="shared" ref="AQ181:AR181" si="30">AQ183+AQ225</f>
        <v>406635.48688194668</v>
      </c>
      <c r="AR181" s="653">
        <f t="shared" si="30"/>
        <v>389778.57683928462</v>
      </c>
      <c r="AS181" s="653">
        <f t="shared" ref="AS181:AT181" si="31">AS183+AS225</f>
        <v>393318.27088069043</v>
      </c>
      <c r="AT181" s="653">
        <f t="shared" si="31"/>
        <v>392920.18749084964</v>
      </c>
    </row>
    <row r="182" spans="1:46" x14ac:dyDescent="0.25">
      <c r="A182" s="269"/>
      <c r="B182" s="269"/>
      <c r="C182" s="269"/>
      <c r="D182" s="269"/>
      <c r="E182" s="269"/>
      <c r="F182" s="269"/>
      <c r="G182" s="268"/>
      <c r="H182" s="268"/>
      <c r="I182" s="292"/>
      <c r="J182" s="642"/>
      <c r="K182" s="642"/>
      <c r="L182" s="642"/>
      <c r="M182" s="642"/>
      <c r="N182" s="642"/>
      <c r="O182" s="642"/>
      <c r="P182" s="642"/>
      <c r="Q182" s="642"/>
      <c r="R182" s="642"/>
      <c r="S182" s="642"/>
      <c r="T182" s="642"/>
      <c r="U182" s="642"/>
      <c r="V182" s="642"/>
      <c r="W182" s="642"/>
      <c r="X182" s="642"/>
      <c r="Y182" s="642"/>
      <c r="Z182" s="642"/>
      <c r="AA182" s="642"/>
      <c r="AB182" s="642"/>
      <c r="AC182" s="642"/>
      <c r="AD182" s="642"/>
      <c r="AE182" s="642"/>
      <c r="AF182" s="642"/>
      <c r="AG182" s="642"/>
      <c r="AH182" s="642"/>
      <c r="AI182" s="642"/>
      <c r="AJ182" s="642"/>
      <c r="AK182" s="642"/>
      <c r="AL182" s="642"/>
      <c r="AM182" s="642"/>
      <c r="AN182" s="642"/>
      <c r="AO182" s="642"/>
      <c r="AP182" s="642"/>
      <c r="AQ182" s="642"/>
      <c r="AR182" s="642"/>
      <c r="AS182" s="642"/>
      <c r="AT182" s="642"/>
    </row>
    <row r="183" spans="1:46" x14ac:dyDescent="0.25">
      <c r="A183" s="267" t="s">
        <v>388</v>
      </c>
      <c r="B183" s="267"/>
      <c r="C183" s="267"/>
      <c r="D183" s="267" t="s">
        <v>461</v>
      </c>
      <c r="E183" s="266"/>
      <c r="F183" s="280"/>
      <c r="G183" s="280"/>
      <c r="H183" s="280"/>
      <c r="I183" s="294" t="s">
        <v>1072</v>
      </c>
      <c r="J183" s="641">
        <f t="shared" ref="J183:AN183" si="32">SUM(J185:J204)</f>
        <v>0</v>
      </c>
      <c r="K183" s="641">
        <f t="shared" si="32"/>
        <v>0</v>
      </c>
      <c r="L183" s="641">
        <f t="shared" si="32"/>
        <v>0</v>
      </c>
      <c r="M183" s="641">
        <f t="shared" si="32"/>
        <v>0</v>
      </c>
      <c r="N183" s="641">
        <f t="shared" si="32"/>
        <v>0</v>
      </c>
      <c r="O183" s="641">
        <f t="shared" si="32"/>
        <v>171432.00258517492</v>
      </c>
      <c r="P183" s="641">
        <f t="shared" si="32"/>
        <v>171528.11238403432</v>
      </c>
      <c r="Q183" s="641">
        <f t="shared" si="32"/>
        <v>164337.79838543304</v>
      </c>
      <c r="R183" s="641">
        <f t="shared" si="32"/>
        <v>167424.95958851647</v>
      </c>
      <c r="S183" s="641">
        <f t="shared" si="32"/>
        <v>154659.94215534788</v>
      </c>
      <c r="T183" s="641">
        <f t="shared" si="32"/>
        <v>136925.10675074646</v>
      </c>
      <c r="U183" s="641">
        <f t="shared" si="32"/>
        <v>150319.6888528998</v>
      </c>
      <c r="V183" s="641">
        <f t="shared" si="32"/>
        <v>143159.68477408341</v>
      </c>
      <c r="W183" s="641">
        <f t="shared" si="32"/>
        <v>163041.21299517597</v>
      </c>
      <c r="X183" s="641">
        <f t="shared" si="32"/>
        <v>154412.57323256374</v>
      </c>
      <c r="Y183" s="641">
        <f t="shared" si="32"/>
        <v>157528.56977150784</v>
      </c>
      <c r="Z183" s="641">
        <f t="shared" si="32"/>
        <v>154817.40147279596</v>
      </c>
      <c r="AA183" s="641">
        <f t="shared" si="32"/>
        <v>147955.1705836308</v>
      </c>
      <c r="AB183" s="641">
        <f t="shared" si="32"/>
        <v>149693.65561414356</v>
      </c>
      <c r="AC183" s="641">
        <f t="shared" si="32"/>
        <v>144863.8801970084</v>
      </c>
      <c r="AD183" s="641">
        <f t="shared" si="32"/>
        <v>141335.03133825713</v>
      </c>
      <c r="AE183" s="641">
        <f t="shared" si="32"/>
        <v>143745.93141345933</v>
      </c>
      <c r="AF183" s="641">
        <f t="shared" si="32"/>
        <v>160726.67278287839</v>
      </c>
      <c r="AG183" s="641">
        <f t="shared" si="32"/>
        <v>144741.42236304734</v>
      </c>
      <c r="AH183" s="641">
        <f t="shared" si="32"/>
        <v>138558.48228152431</v>
      </c>
      <c r="AI183" s="641">
        <f t="shared" si="32"/>
        <v>149142.50607742445</v>
      </c>
      <c r="AJ183" s="641">
        <f t="shared" si="32"/>
        <v>142587.69546665656</v>
      </c>
      <c r="AK183" s="641">
        <f t="shared" si="32"/>
        <v>132367.27233511728</v>
      </c>
      <c r="AL183" s="641">
        <f t="shared" si="32"/>
        <v>143748.09633321132</v>
      </c>
      <c r="AM183" s="641">
        <f t="shared" si="32"/>
        <v>143182.77148500053</v>
      </c>
      <c r="AN183" s="641">
        <f t="shared" si="32"/>
        <v>136593.03257882601</v>
      </c>
      <c r="AO183" s="641">
        <f t="shared" ref="AO183:AP183" si="33">SUM(AO185:AO204)</f>
        <v>146931.59246999197</v>
      </c>
      <c r="AP183" s="641">
        <f t="shared" si="33"/>
        <v>116390.3186940939</v>
      </c>
      <c r="AQ183" s="641">
        <f t="shared" ref="AQ183:AR183" si="34">SUM(AQ185:AQ204)</f>
        <v>139372.73195096198</v>
      </c>
      <c r="AR183" s="641">
        <f t="shared" si="34"/>
        <v>128610.83312962536</v>
      </c>
      <c r="AS183" s="641">
        <f t="shared" ref="AS183:AT183" si="35">SUM(AS185:AS204)</f>
        <v>127990.67015832117</v>
      </c>
      <c r="AT183" s="641">
        <f t="shared" si="35"/>
        <v>128637.00904514501</v>
      </c>
    </row>
    <row r="184" spans="1:46" x14ac:dyDescent="0.25">
      <c r="A184" s="269" t="s">
        <v>389</v>
      </c>
      <c r="B184" s="269"/>
      <c r="C184" s="269"/>
      <c r="D184" s="264"/>
      <c r="E184" s="120" t="s">
        <v>394</v>
      </c>
      <c r="F184" s="120"/>
      <c r="G184" s="120"/>
      <c r="H184" s="120"/>
      <c r="I184" s="294" t="s">
        <v>1073</v>
      </c>
      <c r="J184" s="642"/>
      <c r="K184" s="642"/>
      <c r="L184" s="642"/>
      <c r="M184" s="642"/>
      <c r="N184" s="642"/>
      <c r="O184" s="720"/>
      <c r="P184" s="720"/>
      <c r="Q184" s="720"/>
      <c r="R184" s="720"/>
      <c r="S184" s="720"/>
      <c r="T184" s="720"/>
      <c r="U184" s="720"/>
      <c r="V184" s="720"/>
      <c r="W184" s="720"/>
      <c r="X184" s="720"/>
      <c r="Y184" s="720"/>
      <c r="Z184" s="720"/>
      <c r="AA184" s="720"/>
      <c r="AB184" s="720"/>
      <c r="AC184" s="720"/>
      <c r="AD184" s="720"/>
      <c r="AE184" s="720"/>
      <c r="AF184" s="720"/>
      <c r="AG184" s="720"/>
      <c r="AH184" s="720"/>
      <c r="AI184" s="720"/>
      <c r="AJ184" s="720"/>
      <c r="AK184" s="720"/>
      <c r="AL184" s="720"/>
      <c r="AM184" s="720"/>
      <c r="AN184" s="720"/>
      <c r="AO184" s="642"/>
      <c r="AP184" s="642"/>
      <c r="AQ184" s="642"/>
      <c r="AR184" s="642"/>
      <c r="AS184" s="642"/>
      <c r="AT184" s="642"/>
    </row>
    <row r="185" spans="1:46" x14ac:dyDescent="0.25">
      <c r="A185" s="264" t="s">
        <v>462</v>
      </c>
      <c r="B185" s="264"/>
      <c r="C185" s="264"/>
      <c r="D185" s="98"/>
      <c r="E185" s="264"/>
      <c r="F185" s="281" t="s">
        <v>390</v>
      </c>
      <c r="G185" s="120"/>
      <c r="H185" s="120"/>
      <c r="I185" s="294" t="s">
        <v>1074</v>
      </c>
      <c r="J185" s="643"/>
      <c r="K185" s="643"/>
      <c r="L185" s="643"/>
      <c r="M185" s="643"/>
      <c r="N185" s="643"/>
      <c r="O185" s="644">
        <v>7661.7227504804932</v>
      </c>
      <c r="P185" s="644">
        <v>8409.4887528012077</v>
      </c>
      <c r="Q185" s="644">
        <v>8666.9288066042773</v>
      </c>
      <c r="R185" s="644">
        <v>5688.6064950541495</v>
      </c>
      <c r="S185" s="644">
        <v>7121.042694533442</v>
      </c>
      <c r="T185" s="644">
        <v>5929.8073668136285</v>
      </c>
      <c r="U185" s="644">
        <v>8323.1622596676716</v>
      </c>
      <c r="V185" s="644">
        <v>6696.2242259535342</v>
      </c>
      <c r="W185" s="644">
        <v>8463.7598312651407</v>
      </c>
      <c r="X185" s="644">
        <v>7274.9397964825785</v>
      </c>
      <c r="Y185" s="644">
        <v>8785.7618344389357</v>
      </c>
      <c r="Z185" s="644">
        <v>6821.0049078104412</v>
      </c>
      <c r="AA185" s="644">
        <v>5478.5350520915872</v>
      </c>
      <c r="AB185" s="644">
        <v>6566.2929867058983</v>
      </c>
      <c r="AC185" s="644">
        <v>6320.8926511320988</v>
      </c>
      <c r="AD185" s="644">
        <v>4990.7199357415484</v>
      </c>
      <c r="AE185" s="644">
        <v>5814.2381762879832</v>
      </c>
      <c r="AF185" s="644">
        <v>6338.21902736422</v>
      </c>
      <c r="AG185" s="644">
        <v>5607.3081409556617</v>
      </c>
      <c r="AH185" s="644">
        <v>4752.0615724158433</v>
      </c>
      <c r="AI185" s="644">
        <v>5114.7377742868584</v>
      </c>
      <c r="AJ185" s="644">
        <v>5132.4631958649134</v>
      </c>
      <c r="AK185" s="644">
        <v>4615.2923129467717</v>
      </c>
      <c r="AL185" s="644">
        <v>6767.8059603458896</v>
      </c>
      <c r="AM185" s="644">
        <v>6717.8488357790675</v>
      </c>
      <c r="AN185" s="644">
        <v>4460.2761978464596</v>
      </c>
      <c r="AO185" s="643">
        <v>4627.2532217394455</v>
      </c>
      <c r="AP185" s="643">
        <v>4783.6917054021551</v>
      </c>
      <c r="AQ185" s="643">
        <v>4955.233239957729</v>
      </c>
      <c r="AR185" s="643">
        <v>5371.802757067645</v>
      </c>
      <c r="AS185" s="643">
        <v>5000.7894408723441</v>
      </c>
      <c r="AT185" s="643">
        <v>5405.5642439237381</v>
      </c>
    </row>
    <row r="186" spans="1:46" x14ac:dyDescent="0.25">
      <c r="A186" s="269" t="s">
        <v>391</v>
      </c>
      <c r="B186" s="269"/>
      <c r="C186" s="269"/>
      <c r="D186" s="120"/>
      <c r="E186" s="264"/>
      <c r="F186" s="120" t="s">
        <v>395</v>
      </c>
      <c r="G186" s="120"/>
      <c r="H186" s="120"/>
      <c r="I186" s="294" t="s">
        <v>1075</v>
      </c>
      <c r="J186" s="643"/>
      <c r="K186" s="643"/>
      <c r="L186" s="643"/>
      <c r="M186" s="643"/>
      <c r="N186" s="643"/>
      <c r="O186" s="644">
        <v>13720.699398088755</v>
      </c>
      <c r="P186" s="644">
        <v>13427.149803753238</v>
      </c>
      <c r="Q186" s="644">
        <v>14023.568053444127</v>
      </c>
      <c r="R186" s="644">
        <v>15005.805695211217</v>
      </c>
      <c r="S186" s="644">
        <v>14143.066949049835</v>
      </c>
      <c r="T186" s="644">
        <v>12926.081653298414</v>
      </c>
      <c r="U186" s="644">
        <v>14009.81557678277</v>
      </c>
      <c r="V186" s="644">
        <v>13634.638584435203</v>
      </c>
      <c r="W186" s="644">
        <v>11465.588884545035</v>
      </c>
      <c r="X186" s="644">
        <v>10851.1309310417</v>
      </c>
      <c r="Y186" s="644">
        <v>10483.672988996168</v>
      </c>
      <c r="Z186" s="644">
        <v>10806.361621744638</v>
      </c>
      <c r="AA186" s="644">
        <v>11253.1683487306</v>
      </c>
      <c r="AB186" s="644">
        <v>11407.2413352487</v>
      </c>
      <c r="AC186" s="644">
        <v>11773.587255118638</v>
      </c>
      <c r="AD186" s="644">
        <v>11901.525191485149</v>
      </c>
      <c r="AE186" s="644">
        <v>11784.692176436376</v>
      </c>
      <c r="AF186" s="644">
        <v>11967.884514482985</v>
      </c>
      <c r="AG186" s="644">
        <v>12133.854209567651</v>
      </c>
      <c r="AH186" s="644">
        <v>13189.516965939314</v>
      </c>
      <c r="AI186" s="644">
        <v>12997.521465419884</v>
      </c>
      <c r="AJ186" s="644">
        <v>11418.699126603588</v>
      </c>
      <c r="AK186" s="644">
        <v>13595.225274031809</v>
      </c>
      <c r="AL186" s="644">
        <v>13532.913214438462</v>
      </c>
      <c r="AM186" s="644">
        <v>15256.925872718139</v>
      </c>
      <c r="AN186" s="644">
        <v>13682.977477764282</v>
      </c>
      <c r="AO186" s="643">
        <v>12741.511901916781</v>
      </c>
      <c r="AP186" s="643">
        <v>11783.615979994576</v>
      </c>
      <c r="AQ186" s="643">
        <v>12358.332861980562</v>
      </c>
      <c r="AR186" s="643">
        <v>12687.830896207275</v>
      </c>
      <c r="AS186" s="643">
        <v>12932.38366015039</v>
      </c>
      <c r="AT186" s="643">
        <v>13375.405865152592</v>
      </c>
    </row>
    <row r="187" spans="1:46" x14ac:dyDescent="0.25">
      <c r="A187" s="273" t="s">
        <v>1181</v>
      </c>
      <c r="B187" s="269"/>
      <c r="C187" s="269"/>
      <c r="D187" s="120"/>
      <c r="E187" s="264"/>
      <c r="F187" s="120" t="s">
        <v>27</v>
      </c>
      <c r="G187" s="120"/>
      <c r="H187" s="120"/>
      <c r="I187" s="292" t="s">
        <v>69</v>
      </c>
      <c r="J187" s="643"/>
      <c r="K187" s="643"/>
      <c r="L187" s="643"/>
      <c r="M187" s="643"/>
      <c r="N187" s="643"/>
      <c r="O187" s="644">
        <v>959.09215940029401</v>
      </c>
      <c r="P187" s="644">
        <v>897.79551641235741</v>
      </c>
      <c r="Q187" s="644">
        <v>936.2098009979909</v>
      </c>
      <c r="R187" s="644">
        <v>748.43534087319244</v>
      </c>
      <c r="S187" s="644">
        <v>740.38929114075756</v>
      </c>
      <c r="T187" s="644">
        <v>532.70808539297821</v>
      </c>
      <c r="U187" s="644">
        <v>575.37275865771812</v>
      </c>
      <c r="V187" s="644">
        <v>474.51151363974373</v>
      </c>
      <c r="W187" s="644">
        <v>695.85321217116018</v>
      </c>
      <c r="X187" s="644">
        <v>516.28056262506595</v>
      </c>
      <c r="Y187" s="644">
        <v>400.22876517643579</v>
      </c>
      <c r="Z187" s="644">
        <v>396.73108168356021</v>
      </c>
      <c r="AA187" s="644">
        <v>498.12029739165655</v>
      </c>
      <c r="AB187" s="644">
        <v>350.3574838762803</v>
      </c>
      <c r="AC187" s="644">
        <v>372.8891809774932</v>
      </c>
      <c r="AD187" s="644">
        <v>298.57164887405736</v>
      </c>
      <c r="AE187" s="644">
        <v>279.3037595926574</v>
      </c>
      <c r="AF187" s="644">
        <v>218.76129878924871</v>
      </c>
      <c r="AG187" s="644">
        <v>175.56149397287658</v>
      </c>
      <c r="AH187" s="644">
        <v>131.97126400328904</v>
      </c>
      <c r="AI187" s="644">
        <v>186.62396009726876</v>
      </c>
      <c r="AJ187" s="644">
        <v>129.43015984227267</v>
      </c>
      <c r="AK187" s="644">
        <v>296.65818273310737</v>
      </c>
      <c r="AL187" s="644">
        <v>206.74497864798158</v>
      </c>
      <c r="AM187" s="644">
        <v>244.51639341191668</v>
      </c>
      <c r="AN187" s="644">
        <v>250.56792524650584</v>
      </c>
      <c r="AO187" s="643">
        <v>308.59249123749549</v>
      </c>
      <c r="AP187" s="643">
        <v>333.70105471342737</v>
      </c>
      <c r="AQ187" s="643">
        <v>460.29209927572754</v>
      </c>
      <c r="AR187" s="643">
        <v>325.36499169198765</v>
      </c>
      <c r="AS187" s="643">
        <v>407.046154630263</v>
      </c>
      <c r="AT187" s="643">
        <v>333.68760328110244</v>
      </c>
    </row>
    <row r="188" spans="1:46" x14ac:dyDescent="0.25">
      <c r="A188" s="269" t="s">
        <v>463</v>
      </c>
      <c r="B188" s="269"/>
      <c r="C188" s="269"/>
      <c r="D188" s="120"/>
      <c r="E188" s="264"/>
      <c r="F188" s="120" t="s">
        <v>464</v>
      </c>
      <c r="G188" s="120"/>
      <c r="H188" s="120"/>
      <c r="I188" s="294" t="s">
        <v>1076</v>
      </c>
      <c r="J188" s="643"/>
      <c r="K188" s="643"/>
      <c r="L188" s="643"/>
      <c r="M188" s="643"/>
      <c r="N188" s="643"/>
      <c r="O188" s="644">
        <v>5394.6960431667385</v>
      </c>
      <c r="P188" s="644">
        <v>5194.9694941196049</v>
      </c>
      <c r="Q188" s="644">
        <v>4510.9612889179571</v>
      </c>
      <c r="R188" s="644">
        <v>4655.8423643335191</v>
      </c>
      <c r="S188" s="644">
        <v>4014.0247132251602</v>
      </c>
      <c r="T188" s="644">
        <v>3967.418169137326</v>
      </c>
      <c r="U188" s="644">
        <v>4426.1315822424631</v>
      </c>
      <c r="V188" s="644">
        <v>3978.6347405251904</v>
      </c>
      <c r="W188" s="644">
        <v>3825.8455836482844</v>
      </c>
      <c r="X188" s="644">
        <v>3240.6121203736097</v>
      </c>
      <c r="Y188" s="644">
        <v>2646.3841921450039</v>
      </c>
      <c r="Z188" s="644">
        <v>3224.4577744532276</v>
      </c>
      <c r="AA188" s="644">
        <v>3349.3588594143121</v>
      </c>
      <c r="AB188" s="644">
        <v>2347.1599786592137</v>
      </c>
      <c r="AC188" s="644">
        <v>5303.6023530460116</v>
      </c>
      <c r="AD188" s="644">
        <v>3124.0007083208511</v>
      </c>
      <c r="AE188" s="644">
        <v>3546.1465596659191</v>
      </c>
      <c r="AF188" s="644">
        <v>4701.963071359979</v>
      </c>
      <c r="AG188" s="644">
        <v>3002.0866008045118</v>
      </c>
      <c r="AH188" s="644">
        <v>3004.6960363898406</v>
      </c>
      <c r="AI188" s="644">
        <v>3725.9523786011719</v>
      </c>
      <c r="AJ188" s="644">
        <v>4394.0848392641556</v>
      </c>
      <c r="AK188" s="644">
        <v>4707.9365859015961</v>
      </c>
      <c r="AL188" s="644">
        <v>4420.3014521341838</v>
      </c>
      <c r="AM188" s="644">
        <v>4966.4577426120841</v>
      </c>
      <c r="AN188" s="644">
        <v>4782.9359424331642</v>
      </c>
      <c r="AO188" s="643">
        <v>5794.7796965908228</v>
      </c>
      <c r="AP188" s="643">
        <v>5660.1703357522365</v>
      </c>
      <c r="AQ188" s="643">
        <v>6738.4590512669865</v>
      </c>
      <c r="AR188" s="643">
        <v>6322.6078947510914</v>
      </c>
      <c r="AS188" s="643">
        <v>7726.2791492549059</v>
      </c>
      <c r="AT188" s="643">
        <v>10021.715822219936</v>
      </c>
    </row>
    <row r="189" spans="1:46" ht="30" x14ac:dyDescent="0.25">
      <c r="A189" s="264" t="s">
        <v>466</v>
      </c>
      <c r="B189" s="264"/>
      <c r="C189" s="264"/>
      <c r="D189" s="264"/>
      <c r="E189" s="264" t="s">
        <v>465</v>
      </c>
      <c r="F189" s="120"/>
      <c r="G189" s="120"/>
      <c r="H189" s="120"/>
      <c r="I189" s="294" t="s">
        <v>1077</v>
      </c>
      <c r="J189" s="642"/>
      <c r="K189" s="642"/>
      <c r="L189" s="642"/>
      <c r="M189" s="642"/>
      <c r="N189" s="642"/>
      <c r="O189" s="720"/>
      <c r="P189" s="720"/>
      <c r="Q189" s="720"/>
      <c r="R189" s="720"/>
      <c r="S189" s="720"/>
      <c r="T189" s="720"/>
      <c r="U189" s="720"/>
      <c r="V189" s="720"/>
      <c r="W189" s="720"/>
      <c r="X189" s="720"/>
      <c r="Y189" s="720"/>
      <c r="Z189" s="720"/>
      <c r="AA189" s="720"/>
      <c r="AB189" s="720"/>
      <c r="AC189" s="720"/>
      <c r="AD189" s="720"/>
      <c r="AE189" s="720"/>
      <c r="AF189" s="720"/>
      <c r="AG189" s="720"/>
      <c r="AH189" s="720"/>
      <c r="AI189" s="720"/>
      <c r="AJ189" s="720"/>
      <c r="AK189" s="720"/>
      <c r="AL189" s="720"/>
      <c r="AM189" s="720"/>
      <c r="AN189" s="720"/>
      <c r="AO189" s="642"/>
      <c r="AP189" s="642"/>
      <c r="AQ189" s="642"/>
      <c r="AR189" s="642"/>
      <c r="AS189" s="642"/>
      <c r="AT189" s="642"/>
    </row>
    <row r="190" spans="1:46" x14ac:dyDescent="0.25">
      <c r="A190" s="264" t="s">
        <v>393</v>
      </c>
      <c r="B190" s="264"/>
      <c r="C190" s="264"/>
      <c r="D190" s="264"/>
      <c r="E190" s="264"/>
      <c r="F190" s="120" t="s">
        <v>467</v>
      </c>
      <c r="G190" s="120"/>
      <c r="H190" s="120"/>
      <c r="I190" s="294" t="s">
        <v>1079</v>
      </c>
      <c r="J190" s="643"/>
      <c r="K190" s="643"/>
      <c r="L190" s="643"/>
      <c r="M190" s="643"/>
      <c r="N190" s="643"/>
      <c r="O190" s="644">
        <v>1957.7524222367626</v>
      </c>
      <c r="P190" s="644">
        <v>1340.2295851426766</v>
      </c>
      <c r="Q190" s="644">
        <v>976.71345134370813</v>
      </c>
      <c r="R190" s="644">
        <v>791.4466522163998</v>
      </c>
      <c r="S190" s="644">
        <v>553.546520875076</v>
      </c>
      <c r="T190" s="644">
        <v>516.27994155462829</v>
      </c>
      <c r="U190" s="644">
        <v>575.60325303780212</v>
      </c>
      <c r="V190" s="644">
        <v>468.23946047794186</v>
      </c>
      <c r="W190" s="644">
        <v>274.36615838831915</v>
      </c>
      <c r="X190" s="644">
        <v>249.43146562126236</v>
      </c>
      <c r="Y190" s="644">
        <v>248.88386442164955</v>
      </c>
      <c r="Z190" s="644">
        <v>204.8745419151652</v>
      </c>
      <c r="AA190" s="644">
        <v>88.810193798567013</v>
      </c>
      <c r="AB190" s="644">
        <v>46.869188009079892</v>
      </c>
      <c r="AC190" s="644">
        <v>79.896401216353468</v>
      </c>
      <c r="AD190" s="644">
        <v>46.276671303046854</v>
      </c>
      <c r="AE190" s="644">
        <v>41.256575235660677</v>
      </c>
      <c r="AF190" s="644">
        <v>11.256380884141997</v>
      </c>
      <c r="AG190" s="644">
        <v>78.228343394602376</v>
      </c>
      <c r="AH190" s="644">
        <v>52.678856709845675</v>
      </c>
      <c r="AI190" s="644">
        <v>55.457623125860472</v>
      </c>
      <c r="AJ190" s="644">
        <v>26.080604387361191</v>
      </c>
      <c r="AK190" s="644">
        <v>44.580250459680215</v>
      </c>
      <c r="AL190" s="644">
        <v>65.807852920464342</v>
      </c>
      <c r="AM190" s="644">
        <v>82.152987773858115</v>
      </c>
      <c r="AN190" s="644">
        <v>191.94728038409636</v>
      </c>
      <c r="AO190" s="643">
        <v>215.22959392694892</v>
      </c>
      <c r="AP190" s="643">
        <v>197.29027224547173</v>
      </c>
      <c r="AQ190" s="643">
        <v>206.2216836799881</v>
      </c>
      <c r="AR190" s="643">
        <v>118.52329904262275</v>
      </c>
      <c r="AS190" s="643">
        <v>142.66524947514532</v>
      </c>
      <c r="AT190" s="643">
        <v>114.76840532967014</v>
      </c>
    </row>
    <row r="191" spans="1:46" x14ac:dyDescent="0.25">
      <c r="A191" s="264" t="s">
        <v>392</v>
      </c>
      <c r="B191" s="264"/>
      <c r="C191" s="264"/>
      <c r="D191" s="264"/>
      <c r="E191" s="264"/>
      <c r="F191" s="120" t="s">
        <v>468</v>
      </c>
      <c r="G191" s="120"/>
      <c r="H191" s="120"/>
      <c r="I191" s="294" t="s">
        <v>1080</v>
      </c>
      <c r="J191" s="643"/>
      <c r="K191" s="643"/>
      <c r="L191" s="643"/>
      <c r="M191" s="643"/>
      <c r="N191" s="643"/>
      <c r="O191" s="644">
        <v>89682.216054062839</v>
      </c>
      <c r="P191" s="644">
        <v>90380.7194810746</v>
      </c>
      <c r="Q191" s="644">
        <v>85830.090240956866</v>
      </c>
      <c r="R191" s="644">
        <v>87236.068414551904</v>
      </c>
      <c r="S191" s="644">
        <v>80623.550783354091</v>
      </c>
      <c r="T191" s="644">
        <v>70253.816575610181</v>
      </c>
      <c r="U191" s="644">
        <v>69278.216972239548</v>
      </c>
      <c r="V191" s="644">
        <v>76576.760840658491</v>
      </c>
      <c r="W191" s="644">
        <v>79821.745864715936</v>
      </c>
      <c r="X191" s="644">
        <v>76565.790326916671</v>
      </c>
      <c r="Y191" s="644">
        <v>78968.094486578848</v>
      </c>
      <c r="Z191" s="644">
        <v>81482.212993022971</v>
      </c>
      <c r="AA191" s="644">
        <v>73085.539382209623</v>
      </c>
      <c r="AB191" s="644">
        <v>75826.236366752506</v>
      </c>
      <c r="AC191" s="644">
        <v>76887.202687233192</v>
      </c>
      <c r="AD191" s="644">
        <v>67639.615811272466</v>
      </c>
      <c r="AE191" s="644">
        <v>78635.535046146921</v>
      </c>
      <c r="AF191" s="644">
        <v>81113.538355905839</v>
      </c>
      <c r="AG191" s="644">
        <v>65887.260134587807</v>
      </c>
      <c r="AH191" s="644">
        <v>69326.066237757055</v>
      </c>
      <c r="AI191" s="644">
        <v>78623.823318689319</v>
      </c>
      <c r="AJ191" s="644">
        <v>74211.484384131574</v>
      </c>
      <c r="AK191" s="644">
        <v>65777.694758838159</v>
      </c>
      <c r="AL191" s="644">
        <v>68934.2056827708</v>
      </c>
      <c r="AM191" s="644">
        <v>64896.638515256032</v>
      </c>
      <c r="AN191" s="644">
        <v>64337.413657153797</v>
      </c>
      <c r="AO191" s="643">
        <v>71386.486889618085</v>
      </c>
      <c r="AP191" s="643">
        <v>59408.564925872917</v>
      </c>
      <c r="AQ191" s="643">
        <v>68646.004597924562</v>
      </c>
      <c r="AR191" s="643">
        <v>62337.276500487795</v>
      </c>
      <c r="AS191" s="643">
        <v>64719.623945494823</v>
      </c>
      <c r="AT191" s="643">
        <v>64096.57755172468</v>
      </c>
    </row>
    <row r="192" spans="1:46" x14ac:dyDescent="0.25">
      <c r="A192" s="273" t="s">
        <v>1119</v>
      </c>
      <c r="B192" s="264"/>
      <c r="C192" s="264"/>
      <c r="D192" s="264"/>
      <c r="E192" s="264"/>
      <c r="F192" s="120" t="s">
        <v>24</v>
      </c>
      <c r="G192" s="120"/>
      <c r="H192" s="120"/>
      <c r="I192" s="294" t="s">
        <v>70</v>
      </c>
      <c r="J192" s="643"/>
      <c r="K192" s="643"/>
      <c r="L192" s="643"/>
      <c r="M192" s="643"/>
      <c r="N192" s="643"/>
      <c r="O192" s="644">
        <v>2395.6153689294124</v>
      </c>
      <c r="P192" s="644">
        <v>2611.0290916270496</v>
      </c>
      <c r="Q192" s="644">
        <v>2135.7512461960291</v>
      </c>
      <c r="R192" s="644">
        <v>1844.4921928258407</v>
      </c>
      <c r="S192" s="644">
        <v>2403.4886963653148</v>
      </c>
      <c r="T192" s="644">
        <v>1390.6861633320527</v>
      </c>
      <c r="U192" s="644">
        <v>1371.3665819083847</v>
      </c>
      <c r="V192" s="644">
        <v>1150.0138684128824</v>
      </c>
      <c r="W192" s="644">
        <v>952.13084605351241</v>
      </c>
      <c r="X192" s="644">
        <v>874.30756157682379</v>
      </c>
      <c r="Y192" s="644">
        <v>852.59419541584475</v>
      </c>
      <c r="Z192" s="644">
        <v>864.66854995244591</v>
      </c>
      <c r="AA192" s="644">
        <v>791.14258476470366</v>
      </c>
      <c r="AB192" s="644">
        <v>931.12400666534722</v>
      </c>
      <c r="AC192" s="644">
        <v>1031.6141316212409</v>
      </c>
      <c r="AD192" s="644">
        <v>620.01868400018327</v>
      </c>
      <c r="AE192" s="644">
        <v>852.51557344812966</v>
      </c>
      <c r="AF192" s="644">
        <v>980.51766704511169</v>
      </c>
      <c r="AG192" s="644">
        <v>1187.7331175980621</v>
      </c>
      <c r="AH192" s="644">
        <v>1213.7206805075048</v>
      </c>
      <c r="AI192" s="644">
        <v>1907.3250374626275</v>
      </c>
      <c r="AJ192" s="644">
        <v>1141.9556757677644</v>
      </c>
      <c r="AK192" s="644">
        <v>934.13756178912604</v>
      </c>
      <c r="AL192" s="644">
        <v>1162.8604169011905</v>
      </c>
      <c r="AM192" s="644">
        <v>801.35931905074995</v>
      </c>
      <c r="AN192" s="644">
        <v>1072.9203036488921</v>
      </c>
      <c r="AO192" s="643">
        <v>1758.4036831416786</v>
      </c>
      <c r="AP192" s="643">
        <v>1155.0331944604948</v>
      </c>
      <c r="AQ192" s="643">
        <v>1956.1789001030668</v>
      </c>
      <c r="AR192" s="643">
        <v>1668.9442883188149</v>
      </c>
      <c r="AS192" s="643">
        <v>2111.0193633701056</v>
      </c>
      <c r="AT192" s="643">
        <v>1903.3481646805026</v>
      </c>
    </row>
    <row r="193" spans="1:46" x14ac:dyDescent="0.25">
      <c r="A193" s="273" t="s">
        <v>1120</v>
      </c>
      <c r="B193" s="264"/>
      <c r="C193" s="264"/>
      <c r="D193" s="264"/>
      <c r="E193" s="264"/>
      <c r="F193" s="120" t="s">
        <v>25</v>
      </c>
      <c r="G193" s="120"/>
      <c r="H193" s="120"/>
      <c r="I193" s="294" t="s">
        <v>71</v>
      </c>
      <c r="J193" s="643"/>
      <c r="K193" s="643"/>
      <c r="L193" s="643"/>
      <c r="M193" s="643"/>
      <c r="N193" s="643"/>
      <c r="O193" s="644">
        <v>343.61025378503223</v>
      </c>
      <c r="P193" s="644">
        <v>645.9617863546838</v>
      </c>
      <c r="Q193" s="644">
        <v>260.73125029965473</v>
      </c>
      <c r="R193" s="644">
        <v>211.07680306647089</v>
      </c>
      <c r="S193" s="644">
        <v>321.74775457316127</v>
      </c>
      <c r="T193" s="644">
        <v>352.14688950299995</v>
      </c>
      <c r="U193" s="644">
        <v>692.17203423302635</v>
      </c>
      <c r="V193" s="644">
        <v>331.55163161999997</v>
      </c>
      <c r="W193" s="644">
        <v>332.66831112</v>
      </c>
      <c r="X193" s="644">
        <v>329.00665882499993</v>
      </c>
      <c r="Y193" s="644">
        <v>318.2831706149999</v>
      </c>
      <c r="Z193" s="644">
        <v>303.44814127515485</v>
      </c>
      <c r="AA193" s="644">
        <v>298.82099637728709</v>
      </c>
      <c r="AB193" s="644">
        <v>294.54507299891611</v>
      </c>
      <c r="AC193" s="644">
        <v>95.743358457749991</v>
      </c>
      <c r="AD193" s="644">
        <v>69.801180299999999</v>
      </c>
      <c r="AE193" s="644">
        <v>71.197756650000002</v>
      </c>
      <c r="AF193" s="644">
        <v>102.87256841999999</v>
      </c>
      <c r="AG193" s="644">
        <v>150.40506712499999</v>
      </c>
      <c r="AH193" s="644">
        <v>97.366472396999995</v>
      </c>
      <c r="AI193" s="644">
        <v>135.88426831499996</v>
      </c>
      <c r="AJ193" s="644">
        <v>16.38936936</v>
      </c>
      <c r="AK193" s="644">
        <v>28.681396379999999</v>
      </c>
      <c r="AL193" s="644">
        <v>10.38969846</v>
      </c>
      <c r="AM193" s="644">
        <v>12.715129157633076</v>
      </c>
      <c r="AN193" s="644">
        <v>14.285575646823311</v>
      </c>
      <c r="AO193" s="643">
        <v>32.378080234190634</v>
      </c>
      <c r="AP193" s="643">
        <v>21.878459236289167</v>
      </c>
      <c r="AQ193" s="643">
        <v>12.912575664423311</v>
      </c>
      <c r="AR193" s="643">
        <v>29.695810416222646</v>
      </c>
      <c r="AS193" s="643">
        <v>22.972298648385486</v>
      </c>
      <c r="AT193" s="643">
        <v>44.639627044874366</v>
      </c>
    </row>
    <row r="194" spans="1:46" x14ac:dyDescent="0.25">
      <c r="A194" s="273" t="s">
        <v>1121</v>
      </c>
      <c r="B194" s="264"/>
      <c r="C194" s="264"/>
      <c r="D194" s="264"/>
      <c r="E194" s="264"/>
      <c r="F194" s="120" t="s">
        <v>26</v>
      </c>
      <c r="G194" s="120"/>
      <c r="H194" s="120"/>
      <c r="I194" s="292" t="s">
        <v>72</v>
      </c>
      <c r="J194" s="643"/>
      <c r="K194" s="643"/>
      <c r="L194" s="643"/>
      <c r="M194" s="643"/>
      <c r="N194" s="643"/>
      <c r="O194" s="644">
        <v>9313.0430743190482</v>
      </c>
      <c r="P194" s="644">
        <v>9526.4576301916441</v>
      </c>
      <c r="Q194" s="644">
        <v>7830.4324736619801</v>
      </c>
      <c r="R194" s="644">
        <v>9447.6130864735514</v>
      </c>
      <c r="S194" s="644">
        <v>6497.9305163822555</v>
      </c>
      <c r="T194" s="644">
        <v>6150.7211062382785</v>
      </c>
      <c r="U194" s="644">
        <v>8717.3857827273168</v>
      </c>
      <c r="V194" s="644">
        <v>5799.4341730275819</v>
      </c>
      <c r="W194" s="644">
        <v>6454.7493163232384</v>
      </c>
      <c r="X194" s="644">
        <v>5202.3382407928211</v>
      </c>
      <c r="Y194" s="644">
        <v>6421.6521500504869</v>
      </c>
      <c r="Z194" s="644">
        <v>5557.5638987740522</v>
      </c>
      <c r="AA194" s="644">
        <v>5234.8907676518893</v>
      </c>
      <c r="AB194" s="644">
        <v>4971.9789779509156</v>
      </c>
      <c r="AC194" s="644">
        <v>4711.3668143140058</v>
      </c>
      <c r="AD194" s="644">
        <v>2943.6112607687314</v>
      </c>
      <c r="AE194" s="644">
        <v>5061.1444300554394</v>
      </c>
      <c r="AF194" s="644">
        <v>4573.4756382900414</v>
      </c>
      <c r="AG194" s="644">
        <v>3990.7787761100903</v>
      </c>
      <c r="AH194" s="644">
        <v>5031.0538377176026</v>
      </c>
      <c r="AI194" s="644">
        <v>8053.9569257190669</v>
      </c>
      <c r="AJ194" s="644">
        <v>8469.2124562048557</v>
      </c>
      <c r="AK194" s="644">
        <v>6789.3538372724051</v>
      </c>
      <c r="AL194" s="644">
        <v>9455.2747687463725</v>
      </c>
      <c r="AM194" s="644">
        <v>9120.7820702894005</v>
      </c>
      <c r="AN194" s="644">
        <v>10052.076590406205</v>
      </c>
      <c r="AO194" s="643">
        <v>11075.098105399769</v>
      </c>
      <c r="AP194" s="643">
        <v>5580.4100430219878</v>
      </c>
      <c r="AQ194" s="643">
        <v>14069.338616804087</v>
      </c>
      <c r="AR194" s="643">
        <v>9961.4866981349187</v>
      </c>
      <c r="AS194" s="643">
        <v>13872.569349251833</v>
      </c>
      <c r="AT194" s="643">
        <v>14795.852320254649</v>
      </c>
    </row>
    <row r="195" spans="1:46" ht="30" x14ac:dyDescent="0.25">
      <c r="A195" s="264" t="s">
        <v>469</v>
      </c>
      <c r="B195" s="264"/>
      <c r="C195" s="264"/>
      <c r="D195" s="264"/>
      <c r="E195" s="264"/>
      <c r="F195" s="120" t="s">
        <v>470</v>
      </c>
      <c r="G195" s="120"/>
      <c r="H195" s="120"/>
      <c r="I195" s="294" t="s">
        <v>1122</v>
      </c>
      <c r="J195" s="643"/>
      <c r="K195" s="643"/>
      <c r="L195" s="643"/>
      <c r="M195" s="643"/>
      <c r="N195" s="643"/>
      <c r="O195" s="644">
        <v>1207.4345720021377</v>
      </c>
      <c r="P195" s="644">
        <v>997.46540534627377</v>
      </c>
      <c r="Q195" s="644">
        <v>727.18139987665688</v>
      </c>
      <c r="R195" s="644">
        <v>418.36658249864001</v>
      </c>
      <c r="S195" s="644">
        <v>430.18035828894716</v>
      </c>
      <c r="T195" s="644">
        <v>526.47456827840119</v>
      </c>
      <c r="U195" s="644">
        <v>515.15259117405947</v>
      </c>
      <c r="V195" s="644">
        <v>393.32077017926406</v>
      </c>
      <c r="W195" s="644">
        <v>822.6934045961774</v>
      </c>
      <c r="X195" s="644">
        <v>279.78297495177105</v>
      </c>
      <c r="Y195" s="644">
        <v>403.74969421057085</v>
      </c>
      <c r="Z195" s="644">
        <v>265.71443571189951</v>
      </c>
      <c r="AA195" s="644">
        <v>265.4387186694035</v>
      </c>
      <c r="AB195" s="644">
        <v>392.36185947099659</v>
      </c>
      <c r="AC195" s="644">
        <v>327.81680480353037</v>
      </c>
      <c r="AD195" s="644">
        <v>218.17622124991701</v>
      </c>
      <c r="AE195" s="644">
        <v>309.37873455230903</v>
      </c>
      <c r="AF195" s="644">
        <v>360.22575542451904</v>
      </c>
      <c r="AG195" s="644">
        <v>429.69265806943372</v>
      </c>
      <c r="AH195" s="644">
        <v>443.00778828903248</v>
      </c>
      <c r="AI195" s="644">
        <v>638.20715919506972</v>
      </c>
      <c r="AJ195" s="644">
        <v>441.63430505168543</v>
      </c>
      <c r="AK195" s="644">
        <v>728.14522543796886</v>
      </c>
      <c r="AL195" s="644">
        <v>845.72982613344868</v>
      </c>
      <c r="AM195" s="644">
        <v>983.89169045328913</v>
      </c>
      <c r="AN195" s="644">
        <v>215.6996975429</v>
      </c>
      <c r="AO195" s="643">
        <v>254.22404841947989</v>
      </c>
      <c r="AP195" s="643">
        <v>275.60453589073416</v>
      </c>
      <c r="AQ195" s="643">
        <v>453.14238969349935</v>
      </c>
      <c r="AR195" s="643">
        <v>428.95544933519903</v>
      </c>
      <c r="AS195" s="643">
        <v>346.94302884618116</v>
      </c>
      <c r="AT195" s="643">
        <v>824.42436993951037</v>
      </c>
    </row>
    <row r="196" spans="1:46" x14ac:dyDescent="0.25">
      <c r="A196" s="276" t="s">
        <v>405</v>
      </c>
      <c r="B196" s="264"/>
      <c r="C196" s="264"/>
      <c r="D196" s="264"/>
      <c r="E196" s="264"/>
      <c r="F196" s="264" t="s">
        <v>190</v>
      </c>
      <c r="G196" s="120"/>
      <c r="H196" s="120"/>
      <c r="I196" s="294" t="s">
        <v>985</v>
      </c>
      <c r="J196" s="643"/>
      <c r="K196" s="643"/>
      <c r="L196" s="643"/>
      <c r="M196" s="643"/>
      <c r="N196" s="643"/>
      <c r="O196" s="644">
        <v>1791.5841922332661</v>
      </c>
      <c r="P196" s="644">
        <v>1878.8441683359572</v>
      </c>
      <c r="Q196" s="644">
        <v>1527.418184593301</v>
      </c>
      <c r="R196" s="644">
        <v>1544.7051859940079</v>
      </c>
      <c r="S196" s="644">
        <v>1443.3406057900595</v>
      </c>
      <c r="T196" s="644">
        <v>1164.0403463360951</v>
      </c>
      <c r="U196" s="644">
        <v>1037.4078244307707</v>
      </c>
      <c r="V196" s="644">
        <v>1037.9828913763495</v>
      </c>
      <c r="W196" s="644">
        <v>722.46510929796682</v>
      </c>
      <c r="X196" s="644">
        <v>678.40683394220139</v>
      </c>
      <c r="Y196" s="644">
        <v>649.24303802504039</v>
      </c>
      <c r="Z196" s="644">
        <v>517.38375628365577</v>
      </c>
      <c r="AA196" s="644">
        <v>547.60918746570132</v>
      </c>
      <c r="AB196" s="644">
        <v>504.50059560835274</v>
      </c>
      <c r="AC196" s="644">
        <v>436.44813835097642</v>
      </c>
      <c r="AD196" s="644">
        <v>275.87440832664544</v>
      </c>
      <c r="AE196" s="644">
        <v>250.01197958873618</v>
      </c>
      <c r="AF196" s="644">
        <v>198.17857700278236</v>
      </c>
      <c r="AG196" s="644">
        <v>194.52001311555057</v>
      </c>
      <c r="AH196" s="644">
        <v>154.73638000005644</v>
      </c>
      <c r="AI196" s="644">
        <v>127.1472854914138</v>
      </c>
      <c r="AJ196" s="644">
        <v>133.04925923866656</v>
      </c>
      <c r="AK196" s="644">
        <v>122.66817918156102</v>
      </c>
      <c r="AL196" s="644">
        <v>125.03003120734822</v>
      </c>
      <c r="AM196" s="644">
        <v>132.49051340853308</v>
      </c>
      <c r="AN196" s="644">
        <v>107.87477189398231</v>
      </c>
      <c r="AO196" s="643">
        <v>107.29322052084849</v>
      </c>
      <c r="AP196" s="643">
        <v>92.506416706491933</v>
      </c>
      <c r="AQ196" s="643">
        <v>86.430049453500686</v>
      </c>
      <c r="AR196" s="643">
        <v>94.56617214356524</v>
      </c>
      <c r="AS196" s="643">
        <v>77.999870024285158</v>
      </c>
      <c r="AT196" s="643">
        <v>76.251989426697563</v>
      </c>
    </row>
    <row r="197" spans="1:46" x14ac:dyDescent="0.25">
      <c r="A197" s="276" t="s">
        <v>489</v>
      </c>
      <c r="B197" s="264"/>
      <c r="C197" s="264"/>
      <c r="D197" s="264"/>
      <c r="E197" s="264"/>
      <c r="F197" s="364" t="s">
        <v>191</v>
      </c>
      <c r="G197" s="120"/>
      <c r="H197" s="120"/>
      <c r="I197" s="294" t="s">
        <v>986</v>
      </c>
      <c r="J197" s="642"/>
      <c r="K197" s="642"/>
      <c r="L197" s="642"/>
      <c r="M197" s="642"/>
      <c r="N197" s="642"/>
      <c r="O197" s="720"/>
      <c r="P197" s="720"/>
      <c r="Q197" s="720"/>
      <c r="R197" s="720"/>
      <c r="S197" s="720"/>
      <c r="T197" s="720"/>
      <c r="U197" s="720"/>
      <c r="V197" s="720"/>
      <c r="W197" s="720"/>
      <c r="X197" s="720"/>
      <c r="Y197" s="720"/>
      <c r="Z197" s="720"/>
      <c r="AA197" s="720"/>
      <c r="AB197" s="720"/>
      <c r="AC197" s="720"/>
      <c r="AD197" s="720"/>
      <c r="AE197" s="720"/>
      <c r="AF197" s="720"/>
      <c r="AG197" s="720"/>
      <c r="AH197" s="720"/>
      <c r="AI197" s="720"/>
      <c r="AJ197" s="720"/>
      <c r="AK197" s="720"/>
      <c r="AL197" s="720"/>
      <c r="AM197" s="720"/>
      <c r="AN197" s="720"/>
      <c r="AO197" s="642"/>
      <c r="AP197" s="642"/>
      <c r="AQ197" s="642"/>
      <c r="AR197" s="642"/>
      <c r="AS197" s="642"/>
      <c r="AT197" s="642"/>
    </row>
    <row r="198" spans="1:46" x14ac:dyDescent="0.25">
      <c r="A198" s="276" t="s">
        <v>492</v>
      </c>
      <c r="B198" s="264"/>
      <c r="C198" s="264"/>
      <c r="D198" s="264"/>
      <c r="E198" s="264"/>
      <c r="F198" s="264"/>
      <c r="G198" s="270" t="s">
        <v>495</v>
      </c>
      <c r="H198" s="270"/>
      <c r="I198" s="292" t="s">
        <v>988</v>
      </c>
      <c r="J198" s="642"/>
      <c r="K198" s="642"/>
      <c r="L198" s="642"/>
      <c r="M198" s="642"/>
      <c r="N198" s="642"/>
      <c r="O198" s="720"/>
      <c r="P198" s="720"/>
      <c r="Q198" s="720"/>
      <c r="R198" s="720"/>
      <c r="S198" s="720"/>
      <c r="T198" s="720"/>
      <c r="U198" s="720"/>
      <c r="V198" s="720"/>
      <c r="W198" s="720"/>
      <c r="X198" s="720"/>
      <c r="Y198" s="720"/>
      <c r="Z198" s="720"/>
      <c r="AA198" s="720"/>
      <c r="AB198" s="720"/>
      <c r="AC198" s="720"/>
      <c r="AD198" s="720"/>
      <c r="AE198" s="720"/>
      <c r="AF198" s="720"/>
      <c r="AG198" s="720"/>
      <c r="AH198" s="720"/>
      <c r="AI198" s="720"/>
      <c r="AJ198" s="720"/>
      <c r="AK198" s="720"/>
      <c r="AL198" s="720"/>
      <c r="AM198" s="720"/>
      <c r="AN198" s="720"/>
      <c r="AO198" s="642"/>
      <c r="AP198" s="642"/>
      <c r="AQ198" s="642"/>
      <c r="AR198" s="642"/>
      <c r="AS198" s="642"/>
      <c r="AT198" s="642"/>
    </row>
    <row r="199" spans="1:46" x14ac:dyDescent="0.25">
      <c r="A199" s="276" t="s">
        <v>493</v>
      </c>
      <c r="B199" s="264"/>
      <c r="C199" s="264"/>
      <c r="D199" s="264"/>
      <c r="E199" s="264"/>
      <c r="F199" s="264"/>
      <c r="G199" s="270" t="s">
        <v>496</v>
      </c>
      <c r="H199" s="270"/>
      <c r="I199" s="292" t="s">
        <v>989</v>
      </c>
      <c r="J199" s="643"/>
      <c r="K199" s="643"/>
      <c r="L199" s="643"/>
      <c r="M199" s="643"/>
      <c r="N199" s="643"/>
      <c r="O199" s="644">
        <v>52.148754265909091</v>
      </c>
      <c r="P199" s="644">
        <v>49.157836874999994</v>
      </c>
      <c r="Q199" s="644">
        <v>34.801104375000001</v>
      </c>
      <c r="R199" s="644">
        <v>35.760917249999984</v>
      </c>
      <c r="S199" s="644">
        <v>22.358341124517853</v>
      </c>
      <c r="T199" s="644">
        <v>29.955976875000001</v>
      </c>
      <c r="U199" s="644">
        <v>45.579950868127497</v>
      </c>
      <c r="V199" s="644">
        <v>47.891559374999993</v>
      </c>
      <c r="W199" s="644">
        <v>37.120207499999992</v>
      </c>
      <c r="X199" s="644">
        <v>698.67507171262503</v>
      </c>
      <c r="Y199" s="644">
        <v>42.687292499999991</v>
      </c>
      <c r="Z199" s="644">
        <v>0</v>
      </c>
      <c r="AA199" s="644">
        <v>0.7261875000000001</v>
      </c>
      <c r="AB199" s="644">
        <v>1.7710653671718752</v>
      </c>
      <c r="AC199" s="644">
        <v>1.2391875000000001</v>
      </c>
      <c r="AD199" s="644">
        <v>2.863799999999999</v>
      </c>
      <c r="AE199" s="644">
        <v>1.4015925</v>
      </c>
      <c r="AF199" s="644">
        <v>2.6438039999999998</v>
      </c>
      <c r="AG199" s="644">
        <v>1.8228937500000002</v>
      </c>
      <c r="AH199" s="644">
        <v>1.6792874999999998</v>
      </c>
      <c r="AI199" s="644">
        <v>0.79953750000000012</v>
      </c>
      <c r="AJ199" s="644">
        <v>4.5795374999999998</v>
      </c>
      <c r="AK199" s="644">
        <v>2.1642749999999999</v>
      </c>
      <c r="AL199" s="644">
        <v>2.0082093749999999</v>
      </c>
      <c r="AM199" s="644">
        <v>2.1432093749999996</v>
      </c>
      <c r="AN199" s="644">
        <v>1.0130062500000001</v>
      </c>
      <c r="AO199" s="643">
        <v>0.83446875000000009</v>
      </c>
      <c r="AP199" s="643">
        <v>0.51750000000000007</v>
      </c>
      <c r="AQ199" s="643">
        <v>0</v>
      </c>
      <c r="AR199" s="643">
        <v>6.2100000000000002E-2</v>
      </c>
      <c r="AS199" s="643">
        <v>1.2150000000000001</v>
      </c>
      <c r="AT199" s="643">
        <v>1.61576825625</v>
      </c>
    </row>
    <row r="200" spans="1:46" x14ac:dyDescent="0.25">
      <c r="A200" s="276" t="s">
        <v>494</v>
      </c>
      <c r="B200" s="264"/>
      <c r="C200" s="264"/>
      <c r="D200" s="264"/>
      <c r="E200" s="264"/>
      <c r="F200" s="264"/>
      <c r="G200" s="270" t="s">
        <v>497</v>
      </c>
      <c r="H200" s="270"/>
      <c r="I200" s="292" t="s">
        <v>990</v>
      </c>
      <c r="J200" s="643"/>
      <c r="K200" s="643"/>
      <c r="L200" s="643"/>
      <c r="M200" s="643"/>
      <c r="N200" s="643"/>
      <c r="O200" s="644">
        <v>5403.4874500232163</v>
      </c>
      <c r="P200" s="644">
        <v>5167.9977715322302</v>
      </c>
      <c r="Q200" s="644">
        <v>4104.7560352942392</v>
      </c>
      <c r="R200" s="644">
        <v>3755.2219502701455</v>
      </c>
      <c r="S200" s="644">
        <v>3492.7327157044379</v>
      </c>
      <c r="T200" s="644">
        <v>3239.6518779824551</v>
      </c>
      <c r="U200" s="644">
        <v>3120.4845273634651</v>
      </c>
      <c r="V200" s="644">
        <v>2118.6353682116282</v>
      </c>
      <c r="W200" s="644">
        <v>1595.1163531258564</v>
      </c>
      <c r="X200" s="644">
        <v>754.60287299138997</v>
      </c>
      <c r="Y200" s="644">
        <v>780.89857454037224</v>
      </c>
      <c r="Z200" s="644">
        <v>677.96805731215841</v>
      </c>
      <c r="AA200" s="644">
        <v>449.16532108702972</v>
      </c>
      <c r="AB200" s="644">
        <v>564.20899118081991</v>
      </c>
      <c r="AC200" s="644">
        <v>287.76192223009133</v>
      </c>
      <c r="AD200" s="644">
        <v>270.93204932667754</v>
      </c>
      <c r="AE200" s="644">
        <v>232.67516776169148</v>
      </c>
      <c r="AF200" s="644">
        <v>214.8088770402548</v>
      </c>
      <c r="AG200" s="644">
        <v>212.32073202404402</v>
      </c>
      <c r="AH200" s="644">
        <v>174.07979268426487</v>
      </c>
      <c r="AI200" s="644">
        <v>148.49769997925998</v>
      </c>
      <c r="AJ200" s="644">
        <v>446.48685216869393</v>
      </c>
      <c r="AK200" s="644">
        <v>344.28999266246143</v>
      </c>
      <c r="AL200" s="644">
        <v>165.41232634045227</v>
      </c>
      <c r="AM200" s="644">
        <v>161.87148403746437</v>
      </c>
      <c r="AN200" s="644">
        <v>114.47455508279585</v>
      </c>
      <c r="AO200" s="643">
        <v>110.06265378028412</v>
      </c>
      <c r="AP200" s="643">
        <v>133.16852577644218</v>
      </c>
      <c r="AQ200" s="643">
        <v>169.69480546850207</v>
      </c>
      <c r="AR200" s="643">
        <v>164.70137621869992</v>
      </c>
      <c r="AS200" s="643">
        <v>110.49242567120059</v>
      </c>
      <c r="AT200" s="643">
        <v>94.301199529924716</v>
      </c>
    </row>
    <row r="201" spans="1:46" x14ac:dyDescent="0.25">
      <c r="A201" s="276" t="s">
        <v>491</v>
      </c>
      <c r="B201" s="264"/>
      <c r="C201" s="264"/>
      <c r="D201" s="264"/>
      <c r="E201" s="264"/>
      <c r="F201" s="264"/>
      <c r="G201" s="270" t="s">
        <v>490</v>
      </c>
      <c r="H201" s="270"/>
      <c r="I201" s="292" t="s">
        <v>987</v>
      </c>
      <c r="J201" s="643"/>
      <c r="K201" s="643"/>
      <c r="L201" s="643"/>
      <c r="M201" s="643"/>
      <c r="N201" s="643"/>
      <c r="O201" s="644">
        <v>2685.0891914694116</v>
      </c>
      <c r="P201" s="644">
        <v>2634.8172266920433</v>
      </c>
      <c r="Q201" s="644">
        <v>2483.1183784951531</v>
      </c>
      <c r="R201" s="644">
        <v>2165.6411918121803</v>
      </c>
      <c r="S201" s="644">
        <v>2110.9594011458598</v>
      </c>
      <c r="T201" s="644">
        <v>1914.2091974732607</v>
      </c>
      <c r="U201" s="644">
        <v>2455.2552974536952</v>
      </c>
      <c r="V201" s="644">
        <v>2133.8019340887772</v>
      </c>
      <c r="W201" s="644">
        <v>1088.6388605999673</v>
      </c>
      <c r="X201" s="644">
        <v>1173.3445494251484</v>
      </c>
      <c r="Y201" s="644">
        <v>1443.3416781343196</v>
      </c>
      <c r="Z201" s="644">
        <v>1456.4650483591838</v>
      </c>
      <c r="AA201" s="644">
        <v>1552.5111934459112</v>
      </c>
      <c r="AB201" s="644">
        <v>1564.2760925366379</v>
      </c>
      <c r="AC201" s="644">
        <v>1485.3702867679965</v>
      </c>
      <c r="AD201" s="644">
        <v>1407.6243096882943</v>
      </c>
      <c r="AE201" s="644">
        <v>1282.8170184284115</v>
      </c>
      <c r="AF201" s="644">
        <v>1212.4238298757948</v>
      </c>
      <c r="AG201" s="644">
        <v>1196.9216702934125</v>
      </c>
      <c r="AH201" s="644">
        <v>1308.4616885327348</v>
      </c>
      <c r="AI201" s="644">
        <v>1026.6994807156955</v>
      </c>
      <c r="AJ201" s="644">
        <v>1041.0418936435456</v>
      </c>
      <c r="AK201" s="644">
        <v>1065.2370992560816</v>
      </c>
      <c r="AL201" s="644">
        <v>1025.8838063840542</v>
      </c>
      <c r="AM201" s="644">
        <v>1025.5575256093175</v>
      </c>
      <c r="AN201" s="644">
        <v>1007.2346191717497</v>
      </c>
      <c r="AO201" s="643">
        <v>996.33991565355291</v>
      </c>
      <c r="AP201" s="643">
        <v>957.9063532462186</v>
      </c>
      <c r="AQ201" s="643">
        <v>931.29759553370343</v>
      </c>
      <c r="AR201" s="643">
        <v>857.44442453221279</v>
      </c>
      <c r="AS201" s="643">
        <v>828.74673056878441</v>
      </c>
      <c r="AT201" s="643">
        <v>811.87878054944076</v>
      </c>
    </row>
    <row r="202" spans="1:46" x14ac:dyDescent="0.25">
      <c r="A202" s="273" t="s">
        <v>1123</v>
      </c>
      <c r="B202" s="120"/>
      <c r="C202" s="120"/>
      <c r="D202" s="120"/>
      <c r="E202" s="120"/>
      <c r="F202" s="120"/>
      <c r="G202" s="120"/>
      <c r="H202" s="120"/>
      <c r="I202" s="292" t="s">
        <v>73</v>
      </c>
      <c r="J202" s="643"/>
      <c r="K202" s="643"/>
      <c r="L202" s="643"/>
      <c r="M202" s="643"/>
      <c r="N202" s="643"/>
      <c r="O202" s="644">
        <v>173.82173646955053</v>
      </c>
      <c r="P202" s="644">
        <v>150.11663744510997</v>
      </c>
      <c r="Q202" s="644">
        <v>115.64918361979166</v>
      </c>
      <c r="R202" s="644">
        <v>107.01707978834249</v>
      </c>
      <c r="S202" s="644">
        <v>92.554031499999994</v>
      </c>
      <c r="T202" s="644">
        <v>93.839141779582491</v>
      </c>
      <c r="U202" s="644">
        <v>1111.0786916250001</v>
      </c>
      <c r="V202" s="644">
        <v>88.041726874999995</v>
      </c>
      <c r="W202" s="644">
        <v>84.585169430999997</v>
      </c>
      <c r="X202" s="644">
        <v>84.429238655999981</v>
      </c>
      <c r="Y202" s="644">
        <v>67.189534419000012</v>
      </c>
      <c r="Z202" s="644">
        <v>50.712156250000007</v>
      </c>
      <c r="AA202" s="644">
        <v>40.305924399999995</v>
      </c>
      <c r="AB202" s="644">
        <v>72.40601375</v>
      </c>
      <c r="AC202" s="644">
        <v>67.8878725</v>
      </c>
      <c r="AD202" s="644">
        <v>75.793797187500004</v>
      </c>
      <c r="AE202" s="644">
        <v>88.24764961249997</v>
      </c>
      <c r="AF202" s="644">
        <v>69.966139576374999</v>
      </c>
      <c r="AG202" s="644">
        <v>0</v>
      </c>
      <c r="AH202" s="644">
        <v>54.077565206000003</v>
      </c>
      <c r="AI202" s="644">
        <v>78.742033551999995</v>
      </c>
      <c r="AJ202" s="644">
        <v>117.1475629065</v>
      </c>
      <c r="AK202" s="644">
        <v>70.116959256093764</v>
      </c>
      <c r="AL202" s="644">
        <v>59.540326587000003</v>
      </c>
      <c r="AM202" s="644">
        <v>69.264043397500018</v>
      </c>
      <c r="AN202" s="644">
        <v>68.760432202000004</v>
      </c>
      <c r="AO202" s="643">
        <v>68.213307502375002</v>
      </c>
      <c r="AP202" s="643">
        <v>70.395709972000006</v>
      </c>
      <c r="AQ202" s="643">
        <v>65.877548599625001</v>
      </c>
      <c r="AR202" s="643">
        <v>68.735761893749995</v>
      </c>
      <c r="AS202" s="643">
        <v>68.368221873437491</v>
      </c>
      <c r="AT202" s="643">
        <v>69.266733598671877</v>
      </c>
    </row>
    <row r="203" spans="1:46" x14ac:dyDescent="0.25">
      <c r="A203" s="273" t="s">
        <v>1124</v>
      </c>
      <c r="B203" s="264"/>
      <c r="C203" s="264"/>
      <c r="D203" s="264"/>
      <c r="E203" s="264"/>
      <c r="F203" s="120"/>
      <c r="G203" s="120" t="s">
        <v>1260</v>
      </c>
      <c r="H203" s="120"/>
      <c r="I203" s="292" t="s">
        <v>74</v>
      </c>
      <c r="J203" s="643"/>
      <c r="K203" s="643"/>
      <c r="L203" s="643"/>
      <c r="M203" s="643"/>
      <c r="N203" s="643"/>
      <c r="O203" s="644">
        <v>28354.07232383317</v>
      </c>
      <c r="P203" s="644">
        <v>27890.453043095837</v>
      </c>
      <c r="Q203" s="644">
        <v>29813.24507961858</v>
      </c>
      <c r="R203" s="644">
        <v>33451.566022443927</v>
      </c>
      <c r="S203" s="644">
        <v>30264.993508069729</v>
      </c>
      <c r="T203" s="644">
        <v>27762.259323722501</v>
      </c>
      <c r="U203" s="644">
        <v>33829.955848587211</v>
      </c>
      <c r="V203" s="644">
        <v>27832.06790278378</v>
      </c>
      <c r="W203" s="644">
        <v>45596.160463186709</v>
      </c>
      <c r="X203" s="644">
        <v>43304.076625728201</v>
      </c>
      <c r="Y203" s="644">
        <v>42283.906688251547</v>
      </c>
      <c r="Z203" s="644">
        <v>42187.834508247419</v>
      </c>
      <c r="AA203" s="644">
        <v>42459.622474734468</v>
      </c>
      <c r="AB203" s="644">
        <v>40858.315790004119</v>
      </c>
      <c r="AC203" s="644">
        <v>32747.988948193106</v>
      </c>
      <c r="AD203" s="644">
        <v>46309.408464541164</v>
      </c>
      <c r="AE203" s="644">
        <v>34272.300381383357</v>
      </c>
      <c r="AF203" s="644">
        <v>46520.413519827234</v>
      </c>
      <c r="AG203" s="644">
        <v>48943.336771409871</v>
      </c>
      <c r="AH203" s="644">
        <v>36540.225497395004</v>
      </c>
      <c r="AI203" s="644">
        <v>34708.234633535809</v>
      </c>
      <c r="AJ203" s="644">
        <v>32986.576666677029</v>
      </c>
      <c r="AK203" s="644">
        <v>32580.195850292079</v>
      </c>
      <c r="AL203" s="644">
        <v>35767.976156538236</v>
      </c>
      <c r="AM203" s="644">
        <v>37253.001914924091</v>
      </c>
      <c r="AN203" s="644">
        <v>34811.385364307767</v>
      </c>
      <c r="AO203" s="643">
        <v>36126.49480129929</v>
      </c>
      <c r="AP203" s="643">
        <v>25134.033849201282</v>
      </c>
      <c r="AQ203" s="643">
        <v>27869.976176661869</v>
      </c>
      <c r="AR203" s="643">
        <v>27795.955717012548</v>
      </c>
      <c r="AS203" s="643">
        <v>19398.817352688442</v>
      </c>
      <c r="AT203" s="643">
        <v>16465.136433488242</v>
      </c>
    </row>
    <row r="204" spans="1:46" x14ac:dyDescent="0.25">
      <c r="A204" s="273" t="s">
        <v>17</v>
      </c>
      <c r="B204" s="264"/>
      <c r="C204" s="264"/>
      <c r="D204" s="264"/>
      <c r="E204" s="264"/>
      <c r="F204" s="120" t="s">
        <v>19</v>
      </c>
      <c r="G204" s="120"/>
      <c r="H204" s="120"/>
      <c r="I204" s="292" t="s">
        <v>18</v>
      </c>
      <c r="J204" s="643"/>
      <c r="K204" s="643"/>
      <c r="L204" s="643"/>
      <c r="M204" s="643"/>
      <c r="N204" s="643"/>
      <c r="O204" s="644">
        <v>335.91684040885775</v>
      </c>
      <c r="P204" s="644">
        <v>325.45915323480261</v>
      </c>
      <c r="Q204" s="644">
        <v>360.24240713770678</v>
      </c>
      <c r="R204" s="644">
        <v>317.293613852997</v>
      </c>
      <c r="S204" s="644">
        <v>384.03527422524866</v>
      </c>
      <c r="T204" s="644">
        <v>175.01036741867549</v>
      </c>
      <c r="U204" s="644">
        <v>235.54731990074384</v>
      </c>
      <c r="V204" s="644">
        <v>397.93358244304852</v>
      </c>
      <c r="W204" s="644">
        <v>807.72541920768856</v>
      </c>
      <c r="X204" s="644">
        <v>2335.4174009008466</v>
      </c>
      <c r="Y204" s="644">
        <v>2731.9976235886106</v>
      </c>
      <c r="Z204" s="644">
        <v>0</v>
      </c>
      <c r="AA204" s="644">
        <v>2561.4050938980736</v>
      </c>
      <c r="AB204" s="644">
        <v>2994.0098093586357</v>
      </c>
      <c r="AC204" s="644">
        <v>2932.5722035459157</v>
      </c>
      <c r="AD204" s="644">
        <v>1140.2171958708809</v>
      </c>
      <c r="AE204" s="644">
        <v>1223.0688361132466</v>
      </c>
      <c r="AF204" s="644">
        <v>2139.5237575898518</v>
      </c>
      <c r="AG204" s="644">
        <v>1549.5917402687694</v>
      </c>
      <c r="AH204" s="644">
        <v>3083.0823580799474</v>
      </c>
      <c r="AI204" s="644">
        <v>1612.8954957381454</v>
      </c>
      <c r="AJ204" s="644">
        <v>2477.3795780439686</v>
      </c>
      <c r="AK204" s="644">
        <v>664.8945936783972</v>
      </c>
      <c r="AL204" s="644">
        <v>1200.2116252804387</v>
      </c>
      <c r="AM204" s="644">
        <v>1455.1542377464687</v>
      </c>
      <c r="AN204" s="644">
        <v>1421.1891818445752</v>
      </c>
      <c r="AO204" s="643">
        <v>1328.3963902609387</v>
      </c>
      <c r="AP204" s="643">
        <v>801.82983260119033</v>
      </c>
      <c r="AQ204" s="643">
        <v>393.33975889415331</v>
      </c>
      <c r="AR204" s="643">
        <v>376.87899237102278</v>
      </c>
      <c r="AS204" s="643">
        <v>222.73891750064243</v>
      </c>
      <c r="AT204" s="643">
        <v>202.5741667445111</v>
      </c>
    </row>
    <row r="205" spans="1:46" x14ac:dyDescent="0.25">
      <c r="A205" s="264"/>
      <c r="B205" s="264"/>
      <c r="C205" s="264"/>
      <c r="D205" s="264"/>
      <c r="E205" s="120"/>
      <c r="F205" s="120"/>
      <c r="G205" s="120"/>
      <c r="H205" s="120"/>
      <c r="I205" s="296"/>
      <c r="J205" s="642"/>
      <c r="K205" s="642"/>
      <c r="L205" s="642"/>
      <c r="M205" s="642"/>
      <c r="N205" s="642"/>
      <c r="O205" s="642"/>
      <c r="P205" s="642"/>
      <c r="Q205" s="642"/>
      <c r="R205" s="642"/>
      <c r="S205" s="642"/>
      <c r="T205" s="642"/>
      <c r="U205" s="642"/>
      <c r="V205" s="642"/>
      <c r="W205" s="642"/>
      <c r="X205" s="642"/>
      <c r="Y205" s="642"/>
      <c r="Z205" s="642"/>
      <c r="AA205" s="642"/>
      <c r="AB205" s="642"/>
      <c r="AC205" s="642"/>
      <c r="AD205" s="642"/>
      <c r="AE205" s="642"/>
      <c r="AF205" s="642"/>
      <c r="AG205" s="642"/>
      <c r="AH205" s="642"/>
      <c r="AI205" s="642"/>
      <c r="AJ205" s="642"/>
      <c r="AK205" s="642"/>
      <c r="AL205" s="642"/>
      <c r="AM205" s="642"/>
      <c r="AN205" s="642"/>
      <c r="AO205" s="642"/>
      <c r="AP205" s="642"/>
      <c r="AQ205" s="642"/>
      <c r="AR205" s="642"/>
      <c r="AS205" s="642"/>
      <c r="AT205" s="642"/>
    </row>
    <row r="206" spans="1:46" x14ac:dyDescent="0.25">
      <c r="A206" s="278" t="s">
        <v>543</v>
      </c>
      <c r="B206" s="267"/>
      <c r="C206" s="267"/>
      <c r="D206" s="282" t="s">
        <v>905</v>
      </c>
      <c r="E206" s="283"/>
      <c r="F206" s="283"/>
      <c r="G206" s="283"/>
      <c r="H206" s="283"/>
      <c r="I206" s="294"/>
      <c r="J206" s="641" t="e">
        <f>J207+J214</f>
        <v>#DIV/0!</v>
      </c>
      <c r="K206" s="641" t="e">
        <f t="shared" ref="K206:AJ206" si="36">K207+K214</f>
        <v>#DIV/0!</v>
      </c>
      <c r="L206" s="641" t="e">
        <f t="shared" si="36"/>
        <v>#DIV/0!</v>
      </c>
      <c r="M206" s="641" t="e">
        <f t="shared" si="36"/>
        <v>#DIV/0!</v>
      </c>
      <c r="N206" s="641" t="e">
        <f t="shared" si="36"/>
        <v>#DIV/0!</v>
      </c>
      <c r="O206" s="641">
        <f t="shared" si="36"/>
        <v>362650.04239366413</v>
      </c>
      <c r="P206" s="641">
        <f t="shared" si="36"/>
        <v>361664.57580325077</v>
      </c>
      <c r="Q206" s="641">
        <f t="shared" si="36"/>
        <v>359643.95861656067</v>
      </c>
      <c r="R206" s="641">
        <f t="shared" si="36"/>
        <v>365219.47282163205</v>
      </c>
      <c r="S206" s="641">
        <f t="shared" si="36"/>
        <v>370012.98018040502</v>
      </c>
      <c r="T206" s="641">
        <f t="shared" si="36"/>
        <v>360446.7894303358</v>
      </c>
      <c r="U206" s="641">
        <f t="shared" si="36"/>
        <v>368784.93841554085</v>
      </c>
      <c r="V206" s="641">
        <f t="shared" si="36"/>
        <v>381077.31029739586</v>
      </c>
      <c r="W206" s="641">
        <f t="shared" si="36"/>
        <v>383995.17978768743</v>
      </c>
      <c r="X206" s="641">
        <f t="shared" si="36"/>
        <v>376520.36626412772</v>
      </c>
      <c r="Y206" s="641">
        <f t="shared" si="36"/>
        <v>377748.09164724674</v>
      </c>
      <c r="Z206" s="641">
        <f t="shared" si="36"/>
        <v>373106.23870197788</v>
      </c>
      <c r="AA206" s="641">
        <f t="shared" si="36"/>
        <v>387834.15422264324</v>
      </c>
      <c r="AB206" s="641">
        <f t="shared" si="36"/>
        <v>387048.97549560643</v>
      </c>
      <c r="AC206" s="641">
        <f t="shared" si="36"/>
        <v>394106.4141425523</v>
      </c>
      <c r="AD206" s="641">
        <f t="shared" si="36"/>
        <v>364470.96345065394</v>
      </c>
      <c r="AE206" s="641">
        <f t="shared" si="36"/>
        <v>376738.91454467876</v>
      </c>
      <c r="AF206" s="641">
        <f t="shared" si="36"/>
        <v>360461.52745806688</v>
      </c>
      <c r="AG206" s="641">
        <f t="shared" si="36"/>
        <v>365556.34699180652</v>
      </c>
      <c r="AH206" s="641">
        <f t="shared" si="36"/>
        <v>362958.49319782609</v>
      </c>
      <c r="AI206" s="641">
        <f t="shared" si="36"/>
        <v>369443.94318388903</v>
      </c>
      <c r="AJ206" s="641">
        <f t="shared" si="36"/>
        <v>378739.42833214474</v>
      </c>
      <c r="AK206" s="641">
        <f t="shared" ref="AK206:AP206" si="37">AK207+AK214</f>
        <v>372475.38400444499</v>
      </c>
      <c r="AL206" s="641">
        <f t="shared" si="37"/>
        <v>379049.44675134815</v>
      </c>
      <c r="AM206" s="641">
        <f t="shared" si="37"/>
        <v>376779.53529274068</v>
      </c>
      <c r="AN206" s="641">
        <f t="shared" si="37"/>
        <v>371263.97034168709</v>
      </c>
      <c r="AO206" s="641">
        <f t="shared" si="37"/>
        <v>373893.80551655515</v>
      </c>
      <c r="AP206" s="641">
        <f t="shared" si="37"/>
        <v>371413.72043797659</v>
      </c>
      <c r="AQ206" s="641">
        <f t="shared" ref="AQ206:AS206" si="38">AQ207+AQ214</f>
        <v>375031.71737014817</v>
      </c>
      <c r="AR206" s="641">
        <f t="shared" si="38"/>
        <v>369175.46359364176</v>
      </c>
      <c r="AS206" s="641">
        <f t="shared" si="38"/>
        <v>376461.87651700934</v>
      </c>
      <c r="AT206" s="641">
        <f t="shared" ref="AT206" si="39">AT207+AT214</f>
        <v>373406.6614749172</v>
      </c>
    </row>
    <row r="207" spans="1:46" x14ac:dyDescent="0.25">
      <c r="A207" s="264" t="s">
        <v>471</v>
      </c>
      <c r="B207" s="264"/>
      <c r="C207" s="264"/>
      <c r="D207" s="264"/>
      <c r="E207" s="264" t="s">
        <v>906</v>
      </c>
      <c r="F207" s="120"/>
      <c r="G207" s="120"/>
      <c r="H207" s="120"/>
      <c r="I207" s="294" t="s">
        <v>1182</v>
      </c>
      <c r="J207" s="654" t="e">
        <f>J208+J209</f>
        <v>#DIV/0!</v>
      </c>
      <c r="K207" s="654" t="e">
        <f t="shared" ref="K207:AJ207" si="40">K208+K209</f>
        <v>#DIV/0!</v>
      </c>
      <c r="L207" s="654" t="e">
        <f t="shared" si="40"/>
        <v>#DIV/0!</v>
      </c>
      <c r="M207" s="654" t="e">
        <f t="shared" si="40"/>
        <v>#DIV/0!</v>
      </c>
      <c r="N207" s="654" t="e">
        <f t="shared" si="40"/>
        <v>#DIV/0!</v>
      </c>
      <c r="O207" s="654">
        <f t="shared" si="40"/>
        <v>54216.419441082733</v>
      </c>
      <c r="P207" s="654">
        <f t="shared" si="40"/>
        <v>53209.335925907704</v>
      </c>
      <c r="Q207" s="654">
        <f t="shared" si="40"/>
        <v>49180.283788417728</v>
      </c>
      <c r="R207" s="654">
        <f t="shared" si="40"/>
        <v>51677.963386290692</v>
      </c>
      <c r="S207" s="654">
        <f t="shared" si="40"/>
        <v>51717.325164760885</v>
      </c>
      <c r="T207" s="654">
        <f t="shared" si="40"/>
        <v>46640.1010083328</v>
      </c>
      <c r="U207" s="654">
        <f t="shared" si="40"/>
        <v>53903.291190100892</v>
      </c>
      <c r="V207" s="654">
        <f t="shared" si="40"/>
        <v>64622.404578915099</v>
      </c>
      <c r="W207" s="654">
        <f t="shared" si="40"/>
        <v>67466.495006035082</v>
      </c>
      <c r="X207" s="654">
        <f t="shared" si="40"/>
        <v>57986.000049311624</v>
      </c>
      <c r="Y207" s="654">
        <f t="shared" si="40"/>
        <v>59085.729236066414</v>
      </c>
      <c r="Z207" s="654">
        <f t="shared" si="40"/>
        <v>52729.545440669222</v>
      </c>
      <c r="AA207" s="654">
        <f t="shared" si="40"/>
        <v>65498.473803384775</v>
      </c>
      <c r="AB207" s="654">
        <f t="shared" si="40"/>
        <v>63276.324929704962</v>
      </c>
      <c r="AC207" s="654">
        <f t="shared" si="40"/>
        <v>70136.498433386019</v>
      </c>
      <c r="AD207" s="654">
        <f t="shared" si="40"/>
        <v>51160.049865410227</v>
      </c>
      <c r="AE207" s="654">
        <f t="shared" si="40"/>
        <v>59832.353645069808</v>
      </c>
      <c r="AF207" s="654">
        <f t="shared" si="40"/>
        <v>48635.543051708184</v>
      </c>
      <c r="AG207" s="654">
        <f t="shared" si="40"/>
        <v>47596.226458366189</v>
      </c>
      <c r="AH207" s="654">
        <f t="shared" si="40"/>
        <v>44548.182462461598</v>
      </c>
      <c r="AI207" s="654">
        <f t="shared" si="40"/>
        <v>45500.051298199309</v>
      </c>
      <c r="AJ207" s="654">
        <f t="shared" si="40"/>
        <v>48026.683038316762</v>
      </c>
      <c r="AK207" s="654">
        <f t="shared" ref="AK207:AP207" si="41">AK208+AK209</f>
        <v>42551.196828722037</v>
      </c>
      <c r="AL207" s="654">
        <f t="shared" si="41"/>
        <v>48146.00609539327</v>
      </c>
      <c r="AM207" s="654">
        <f t="shared" si="41"/>
        <v>45476.779544147648</v>
      </c>
      <c r="AN207" s="654">
        <f t="shared" si="41"/>
        <v>45477.465046893529</v>
      </c>
      <c r="AO207" s="654">
        <f t="shared" si="41"/>
        <v>49480.207432960051</v>
      </c>
      <c r="AP207" s="654">
        <f t="shared" si="41"/>
        <v>45118.006521260664</v>
      </c>
      <c r="AQ207" s="654">
        <f t="shared" ref="AQ207:AR207" si="42">AQ208+AQ209</f>
        <v>50014.541305621424</v>
      </c>
      <c r="AR207" s="654">
        <f t="shared" si="42"/>
        <v>44729.569420542488</v>
      </c>
      <c r="AS207" s="654">
        <f t="shared" ref="AS207" si="43">AS208+AS209</f>
        <v>51833.33388127431</v>
      </c>
      <c r="AT207" s="654">
        <f t="shared" ref="AT207" si="44">AT208+AT209</f>
        <v>48778.118839182222</v>
      </c>
    </row>
    <row r="208" spans="1:46" x14ac:dyDescent="0.25">
      <c r="A208" s="264" t="s">
        <v>472</v>
      </c>
      <c r="B208" s="264"/>
      <c r="C208" s="264"/>
      <c r="D208" s="264"/>
      <c r="E208" s="264"/>
      <c r="F208" s="264" t="s">
        <v>907</v>
      </c>
      <c r="G208" s="120"/>
      <c r="H208" s="120"/>
      <c r="I208" s="294" t="s">
        <v>1183</v>
      </c>
      <c r="J208" s="643"/>
      <c r="K208" s="643"/>
      <c r="L208" s="643"/>
      <c r="M208" s="643"/>
      <c r="N208" s="643"/>
      <c r="O208" s="644">
        <v>0</v>
      </c>
      <c r="P208" s="644">
        <v>0</v>
      </c>
      <c r="Q208" s="644">
        <v>0</v>
      </c>
      <c r="R208" s="644">
        <v>0</v>
      </c>
      <c r="S208" s="644">
        <v>0</v>
      </c>
      <c r="T208" s="644">
        <v>0</v>
      </c>
      <c r="U208" s="644">
        <v>0</v>
      </c>
      <c r="V208" s="644">
        <v>0</v>
      </c>
      <c r="W208" s="644">
        <v>0</v>
      </c>
      <c r="X208" s="644">
        <v>0</v>
      </c>
      <c r="Y208" s="644">
        <v>0</v>
      </c>
      <c r="Z208" s="644">
        <v>0</v>
      </c>
      <c r="AA208" s="644">
        <v>0</v>
      </c>
      <c r="AB208" s="644">
        <v>0</v>
      </c>
      <c r="AC208" s="644">
        <v>0</v>
      </c>
      <c r="AD208" s="644">
        <v>0</v>
      </c>
      <c r="AE208" s="644">
        <v>0</v>
      </c>
      <c r="AF208" s="644">
        <v>0</v>
      </c>
      <c r="AG208" s="644">
        <v>0</v>
      </c>
      <c r="AH208" s="644">
        <v>0</v>
      </c>
      <c r="AI208" s="644">
        <v>0</v>
      </c>
      <c r="AJ208" s="644">
        <v>0</v>
      </c>
      <c r="AK208" s="644">
        <v>0</v>
      </c>
      <c r="AL208" s="644">
        <v>0</v>
      </c>
      <c r="AM208" s="644">
        <v>0</v>
      </c>
      <c r="AN208" s="644">
        <v>0</v>
      </c>
      <c r="AO208" s="644">
        <v>0</v>
      </c>
      <c r="AP208" s="644">
        <v>0</v>
      </c>
      <c r="AQ208" s="644">
        <v>0</v>
      </c>
      <c r="AR208" s="644">
        <v>0</v>
      </c>
      <c r="AS208" s="644">
        <v>0</v>
      </c>
      <c r="AT208" s="644">
        <v>1</v>
      </c>
    </row>
    <row r="209" spans="1:46" x14ac:dyDescent="0.25">
      <c r="A209" s="264" t="s">
        <v>473</v>
      </c>
      <c r="B209" s="264"/>
      <c r="C209" s="264"/>
      <c r="D209" s="264"/>
      <c r="E209" s="264"/>
      <c r="F209" s="264" t="s">
        <v>908</v>
      </c>
      <c r="G209" s="120"/>
      <c r="H209" s="120"/>
      <c r="I209" s="294" t="s">
        <v>1184</v>
      </c>
      <c r="J209" s="654" t="e">
        <f t="shared" ref="J209:AI209" si="45">SUM(J210:J213)</f>
        <v>#DIV/0!</v>
      </c>
      <c r="K209" s="654" t="e">
        <f t="shared" si="45"/>
        <v>#DIV/0!</v>
      </c>
      <c r="L209" s="654" t="e">
        <f t="shared" si="45"/>
        <v>#DIV/0!</v>
      </c>
      <c r="M209" s="654" t="e">
        <f t="shared" si="45"/>
        <v>#DIV/0!</v>
      </c>
      <c r="N209" s="654" t="e">
        <f t="shared" si="45"/>
        <v>#DIV/0!</v>
      </c>
      <c r="O209" s="654">
        <f t="shared" si="45"/>
        <v>54216.419441082733</v>
      </c>
      <c r="P209" s="654">
        <f t="shared" si="45"/>
        <v>53209.335925907704</v>
      </c>
      <c r="Q209" s="654">
        <f t="shared" si="45"/>
        <v>49180.283788417728</v>
      </c>
      <c r="R209" s="654">
        <f t="shared" si="45"/>
        <v>51677.963386290692</v>
      </c>
      <c r="S209" s="654">
        <f t="shared" si="45"/>
        <v>51717.325164760885</v>
      </c>
      <c r="T209" s="654">
        <f t="shared" si="45"/>
        <v>46640.1010083328</v>
      </c>
      <c r="U209" s="654">
        <f t="shared" si="45"/>
        <v>53903.291190100892</v>
      </c>
      <c r="V209" s="654">
        <f t="shared" si="45"/>
        <v>64622.404578915099</v>
      </c>
      <c r="W209" s="654">
        <f t="shared" si="45"/>
        <v>67466.495006035082</v>
      </c>
      <c r="X209" s="654">
        <f t="shared" si="45"/>
        <v>57986.000049311624</v>
      </c>
      <c r="Y209" s="654">
        <f t="shared" si="45"/>
        <v>59085.729236066414</v>
      </c>
      <c r="Z209" s="654">
        <f t="shared" si="45"/>
        <v>52729.545440669222</v>
      </c>
      <c r="AA209" s="654">
        <f t="shared" si="45"/>
        <v>65498.473803384775</v>
      </c>
      <c r="AB209" s="654">
        <f t="shared" si="45"/>
        <v>63276.324929704962</v>
      </c>
      <c r="AC209" s="654">
        <f t="shared" si="45"/>
        <v>70136.498433386019</v>
      </c>
      <c r="AD209" s="654">
        <f t="shared" si="45"/>
        <v>51160.049865410227</v>
      </c>
      <c r="AE209" s="654">
        <f t="shared" si="45"/>
        <v>59832.353645069808</v>
      </c>
      <c r="AF209" s="654">
        <f t="shared" si="45"/>
        <v>48635.543051708184</v>
      </c>
      <c r="AG209" s="654">
        <f t="shared" si="45"/>
        <v>47596.226458366189</v>
      </c>
      <c r="AH209" s="654">
        <f t="shared" si="45"/>
        <v>44548.182462461598</v>
      </c>
      <c r="AI209" s="654">
        <f t="shared" si="45"/>
        <v>45500.051298199309</v>
      </c>
      <c r="AJ209" s="654">
        <f t="shared" ref="AJ209:AO209" si="46">SUM(AJ210:AJ213)</f>
        <v>48026.683038316762</v>
      </c>
      <c r="AK209" s="654">
        <f t="shared" si="46"/>
        <v>42551.196828722037</v>
      </c>
      <c r="AL209" s="654">
        <f t="shared" si="46"/>
        <v>48146.00609539327</v>
      </c>
      <c r="AM209" s="654">
        <f t="shared" si="46"/>
        <v>45476.779544147648</v>
      </c>
      <c r="AN209" s="654">
        <f t="shared" si="46"/>
        <v>45477.465046893529</v>
      </c>
      <c r="AO209" s="654">
        <f t="shared" si="46"/>
        <v>49480.207432960051</v>
      </c>
      <c r="AP209" s="654">
        <f t="shared" ref="AP209:AQ209" si="47">SUM(AP210:AP213)</f>
        <v>45118.006521260664</v>
      </c>
      <c r="AQ209" s="654">
        <f t="shared" si="47"/>
        <v>50014.541305621424</v>
      </c>
      <c r="AR209" s="654">
        <f t="shared" ref="AR209:AS209" si="48">SUM(AR210:AR213)</f>
        <v>44729.569420542488</v>
      </c>
      <c r="AS209" s="654">
        <f t="shared" si="48"/>
        <v>51833.33388127431</v>
      </c>
      <c r="AT209" s="654">
        <f t="shared" ref="AT209" si="49">SUM(AT210:AT213)</f>
        <v>48777.118839182222</v>
      </c>
    </row>
    <row r="210" spans="1:46" x14ac:dyDescent="0.25">
      <c r="A210" s="277" t="s">
        <v>1261</v>
      </c>
      <c r="B210" s="264"/>
      <c r="C210" s="264"/>
      <c r="D210" s="264"/>
      <c r="E210" s="264"/>
      <c r="F210" s="264"/>
      <c r="G210" s="120" t="s">
        <v>1198</v>
      </c>
      <c r="H210" s="120"/>
      <c r="I210" s="294" t="s">
        <v>1197</v>
      </c>
      <c r="J210" s="655" t="e">
        <f>'5.1 Crops and Forage'!J210*'5.2 Coefficients'!J210</f>
        <v>#DIV/0!</v>
      </c>
      <c r="K210" s="655" t="e">
        <f>'5.1 Crops and Forage'!K210*'5.2 Coefficients'!K210</f>
        <v>#DIV/0!</v>
      </c>
      <c r="L210" s="655" t="e">
        <f>'5.1 Crops and Forage'!L210*'5.2 Coefficients'!L210</f>
        <v>#DIV/0!</v>
      </c>
      <c r="M210" s="655" t="e">
        <f>'5.1 Crops and Forage'!M210*'5.2 Coefficients'!M210</f>
        <v>#DIV/0!</v>
      </c>
      <c r="N210" s="655" t="e">
        <f>'5.1 Crops and Forage'!N210*'5.2 Coefficients'!N210</f>
        <v>#DIV/0!</v>
      </c>
      <c r="O210" s="644">
        <f>'5.1 Crops and Forage'!O210*'5.2 Coefficients'!O210</f>
        <v>34721.554563387566</v>
      </c>
      <c r="P210" s="644">
        <f>'5.1 Crops and Forage'!P210*'5.2 Coefficients'!P210</f>
        <v>33633.966080483064</v>
      </c>
      <c r="Q210" s="644">
        <f>'5.1 Crops and Forage'!Q210*'5.2 Coefficients'!Q210</f>
        <v>30499.127158917476</v>
      </c>
      <c r="R210" s="644">
        <f>'5.1 Crops and Forage'!R210*'5.2 Coefficients'!R210</f>
        <v>32110.240646160892</v>
      </c>
      <c r="S210" s="644">
        <f>'5.1 Crops and Forage'!S210*'5.2 Coefficients'!S210</f>
        <v>31176.479627999026</v>
      </c>
      <c r="T210" s="644">
        <f>'5.1 Crops and Forage'!T210*'5.2 Coefficients'!T210</f>
        <v>26782.454697390294</v>
      </c>
      <c r="U210" s="644">
        <f>'5.1 Crops and Forage'!U210*'5.2 Coefficients'!U210</f>
        <v>38969.341410246838</v>
      </c>
      <c r="V210" s="644">
        <f>'5.1 Crops and Forage'!V210*'5.2 Coefficients'!V210</f>
        <v>38640.589320631268</v>
      </c>
      <c r="W210" s="644">
        <f>'5.1 Crops and Forage'!W210*'5.2 Coefficients'!W210</f>
        <v>39836.698119050066</v>
      </c>
      <c r="X210" s="644">
        <f>'5.1 Crops and Forage'!X210*'5.2 Coefficients'!X210</f>
        <v>35438.929617290472</v>
      </c>
      <c r="Y210" s="644">
        <f>'5.1 Crops and Forage'!Y210*'5.2 Coefficients'!Y210</f>
        <v>38458.400036250343</v>
      </c>
      <c r="Z210" s="644">
        <f>'5.1 Crops and Forage'!Z210*'5.2 Coefficients'!Z210</f>
        <v>34105.528863332023</v>
      </c>
      <c r="AA210" s="644">
        <f>'5.1 Crops and Forage'!AA210*'5.2 Coefficients'!AA210</f>
        <v>37903.845701913095</v>
      </c>
      <c r="AB210" s="644">
        <f>'5.1 Crops and Forage'!AB210*'5.2 Coefficients'!AB210</f>
        <v>36054.253438078165</v>
      </c>
      <c r="AC210" s="644">
        <f>'5.1 Crops and Forage'!AC210*'5.2 Coefficients'!AC210</f>
        <v>38797.455695664954</v>
      </c>
      <c r="AD210" s="644">
        <f>'5.1 Crops and Forage'!AD210*'5.2 Coefficients'!AD210</f>
        <v>30259.677323146367</v>
      </c>
      <c r="AE210" s="644">
        <f>'5.1 Crops and Forage'!AE210*'5.2 Coefficients'!AE210</f>
        <v>29449.9726106624</v>
      </c>
      <c r="AF210" s="644">
        <f>'5.1 Crops and Forage'!AF210*'5.2 Coefficients'!AF210</f>
        <v>30738.336866931022</v>
      </c>
      <c r="AG210" s="644">
        <f>'5.1 Crops and Forage'!AG210*'5.2 Coefficients'!AG210</f>
        <v>29075.920770359655</v>
      </c>
      <c r="AH210" s="644">
        <f>'5.1 Crops and Forage'!AH210*'5.2 Coefficients'!AH210</f>
        <v>26569.003890735043</v>
      </c>
      <c r="AI210" s="644">
        <f>'5.1 Crops and Forage'!AI210*'5.2 Coefficients'!AI210</f>
        <v>28087.298328429504</v>
      </c>
      <c r="AJ210" s="644">
        <f>'5.1 Crops and Forage'!AJ210*'5.2 Coefficients'!AJ210</f>
        <v>31579.41922091227</v>
      </c>
      <c r="AK210" s="644">
        <f>'5.1 Crops and Forage'!AK210*'5.2 Coefficients'!AK210</f>
        <v>26569.729760123566</v>
      </c>
      <c r="AL210" s="644">
        <f>'5.1 Crops and Forage'!AL210*'5.2 Coefficients'!AL210</f>
        <v>31034.909304034703</v>
      </c>
      <c r="AM210" s="644">
        <f>'5.1 Crops and Forage'!AM210*'5.2 Coefficients'!AM210</f>
        <v>31079.800739236427</v>
      </c>
      <c r="AN210" s="644">
        <f>'5.1 Crops and Forage'!AN210*'5.2 Coefficients'!AN210</f>
        <v>30793.191497097181</v>
      </c>
      <c r="AO210" s="644">
        <f>'5.1 Crops and Forage'!AO210*'5.2 Coefficients'!AO210</f>
        <v>32380.108218289279</v>
      </c>
      <c r="AP210" s="644">
        <f>'5.1 Crops and Forage'!AP210*'5.2 Coefficients'!AP210</f>
        <v>28015.46114659416</v>
      </c>
      <c r="AQ210" s="644">
        <f>'5.1 Crops and Forage'!AQ210*'5.2 Coefficients'!AQ210</f>
        <v>33011.001662007664</v>
      </c>
      <c r="AR210" s="644">
        <f>'5.1 Crops and Forage'!AR210*'5.2 Coefficients'!AR210</f>
        <v>28784.159296717535</v>
      </c>
      <c r="AS210" s="644">
        <f>'5.1 Crops and Forage'!AS210*'5.2 Coefficients'!AS210</f>
        <v>32355.421220956643</v>
      </c>
      <c r="AT210" s="644">
        <f>'5.1 Crops and Forage'!AT210*'5.2 Coefficients'!AT210</f>
        <v>31054.879370299328</v>
      </c>
    </row>
    <row r="211" spans="1:46" x14ac:dyDescent="0.25">
      <c r="A211" s="277" t="s">
        <v>1262</v>
      </c>
      <c r="B211" s="264"/>
      <c r="C211" s="264"/>
      <c r="D211" s="264"/>
      <c r="E211" s="264"/>
      <c r="F211" s="264"/>
      <c r="G211" s="120" t="s">
        <v>1185</v>
      </c>
      <c r="H211" s="120"/>
      <c r="I211" s="294" t="s">
        <v>1186</v>
      </c>
      <c r="J211" s="655" t="e">
        <f>'5.1 Crops and Forage'!J211*'5.2 Coefficients'!J211</f>
        <v>#DIV/0!</v>
      </c>
      <c r="K211" s="655" t="e">
        <f>'5.1 Crops and Forage'!K211*'5.2 Coefficients'!K211</f>
        <v>#DIV/0!</v>
      </c>
      <c r="L211" s="655" t="e">
        <f>'5.1 Crops and Forage'!L211*'5.2 Coefficients'!L211</f>
        <v>#DIV/0!</v>
      </c>
      <c r="M211" s="655" t="e">
        <f>'5.1 Crops and Forage'!M211*'5.2 Coefficients'!M211</f>
        <v>#DIV/0!</v>
      </c>
      <c r="N211" s="655" t="e">
        <f>'5.1 Crops and Forage'!N211*'5.2 Coefficients'!N211</f>
        <v>#DIV/0!</v>
      </c>
      <c r="O211" s="644">
        <f>'5.1 Crops and Forage'!O211*'5.2 Coefficients'!O211</f>
        <v>7714.2445371375052</v>
      </c>
      <c r="P211" s="644">
        <f>'5.1 Crops and Forage'!P211*'5.2 Coefficients'!P211</f>
        <v>7785.9493853069907</v>
      </c>
      <c r="Q211" s="644">
        <f>'5.1 Crops and Forage'!Q211*'5.2 Coefficients'!Q211</f>
        <v>6882.4362106775916</v>
      </c>
      <c r="R211" s="644">
        <f>'5.1 Crops and Forage'!R211*'5.2 Coefficients'!R211</f>
        <v>7656.8142767874806</v>
      </c>
      <c r="S211" s="644">
        <f>'5.1 Crops and Forage'!S211*'5.2 Coefficients'!S211</f>
        <v>8004.9312528106357</v>
      </c>
      <c r="T211" s="644">
        <f>'5.1 Crops and Forage'!T211*'5.2 Coefficients'!T211</f>
        <v>7312.2338004818639</v>
      </c>
      <c r="U211" s="644">
        <f>'5.1 Crops and Forage'!U211*'5.2 Coefficients'!U211</f>
        <v>2714.4121609890412</v>
      </c>
      <c r="V211" s="644">
        <f>'5.1 Crops and Forage'!V211*'5.2 Coefficients'!V211</f>
        <v>13551.792444080646</v>
      </c>
      <c r="W211" s="644">
        <f>'5.1 Crops and Forage'!W211*'5.2 Coefficients'!W211</f>
        <v>15076.965800739386</v>
      </c>
      <c r="X211" s="644">
        <f>'5.1 Crops and Forage'!X211*'5.2 Coefficients'!X211</f>
        <v>9929.505586938034</v>
      </c>
      <c r="Y211" s="644">
        <f>'5.1 Crops and Forage'!Y211*'5.2 Coefficients'!Y211</f>
        <v>7986.6216855307439</v>
      </c>
      <c r="Z211" s="644">
        <f>'5.1 Crops and Forage'!Z211*'5.2 Coefficients'!Z211</f>
        <v>5930.6184104435424</v>
      </c>
      <c r="AA211" s="644">
        <f>'5.1 Crops and Forage'!AA211*'5.2 Coefficients'!AA211</f>
        <v>14917.983908147498</v>
      </c>
      <c r="AB211" s="644">
        <f>'5.1 Crops and Forage'!AB211*'5.2 Coefficients'!AB211</f>
        <v>14564.814008338175</v>
      </c>
      <c r="AC211" s="644">
        <f>'5.1 Crops and Forage'!AC211*'5.2 Coefficients'!AC211</f>
        <v>18708.588287056329</v>
      </c>
      <c r="AD211" s="644">
        <f>'5.1 Crops and Forage'!AD211*'5.2 Coefficients'!AD211</f>
        <v>8487.2768894198907</v>
      </c>
      <c r="AE211" s="644">
        <f>'5.1 Crops and Forage'!AE211*'5.2 Coefficients'!AE211</f>
        <v>18427.061242706161</v>
      </c>
      <c r="AF211" s="644">
        <f>'5.1 Crops and Forage'!AF211*'5.2 Coefficients'!AF211</f>
        <v>5862.5648679860042</v>
      </c>
      <c r="AG211" s="644">
        <f>'5.1 Crops and Forage'!AG211*'5.2 Coefficients'!AG211</f>
        <v>6912.5430417651078</v>
      </c>
      <c r="AH211" s="644">
        <f>'5.1 Crops and Forage'!AH211*'5.2 Coefficients'!AH211</f>
        <v>6309.0020063921174</v>
      </c>
      <c r="AI211" s="644">
        <f>'5.1 Crops and Forage'!AI211*'5.2 Coefficients'!AI211</f>
        <v>5991.8459162488061</v>
      </c>
      <c r="AJ211" s="644">
        <f>'5.1 Crops and Forage'!AJ211*'5.2 Coefficients'!AJ211</f>
        <v>5991.8459162488043</v>
      </c>
      <c r="AK211" s="644">
        <f>'5.1 Crops and Forage'!AK211*'5.2 Coefficients'!AK211</f>
        <v>5734.4324576965482</v>
      </c>
      <c r="AL211" s="644">
        <f>'5.1 Crops and Forage'!AL211*'5.2 Coefficients'!AL211</f>
        <v>7209.9943531511317</v>
      </c>
      <c r="AM211" s="644">
        <f>'5.1 Crops and Forage'!AM211*'5.2 Coefficients'!AM211</f>
        <v>4676.6502599952419</v>
      </c>
      <c r="AN211" s="644">
        <f>'5.1 Crops and Forage'!AN211*'5.2 Coefficients'!AN211</f>
        <v>5155.1406277587575</v>
      </c>
      <c r="AO211" s="644">
        <f>'5.1 Crops and Forage'!AO211*'5.2 Coefficients'!AO211</f>
        <v>7764.1321378218827</v>
      </c>
      <c r="AP211" s="644">
        <f>'5.1 Crops and Forage'!AP211*'5.2 Coefficients'!AP211</f>
        <v>8000.7747376808948</v>
      </c>
      <c r="AQ211" s="644">
        <f>'5.1 Crops and Forage'!AQ211*'5.2 Coefficients'!AQ211</f>
        <v>8017.1441392696897</v>
      </c>
      <c r="AR211" s="644">
        <f>'5.1 Crops and Forage'!AR211*'5.2 Coefficients'!AR211</f>
        <v>7024.3309104413875</v>
      </c>
      <c r="AS211" s="644">
        <f>'5.1 Crops and Forage'!AS211*'5.2 Coefficients'!AS211</f>
        <v>10472.040028911253</v>
      </c>
      <c r="AT211" s="644">
        <f>'5.1 Crops and Forage'!AT211*'5.2 Coefficients'!AT211</f>
        <v>8716.3668374764911</v>
      </c>
    </row>
    <row r="212" spans="1:46" x14ac:dyDescent="0.25">
      <c r="A212" s="277" t="s">
        <v>1263</v>
      </c>
      <c r="B212" s="264"/>
      <c r="C212" s="264"/>
      <c r="D212" s="264"/>
      <c r="E212" s="264"/>
      <c r="F212" s="264"/>
      <c r="G212" s="120" t="s">
        <v>1189</v>
      </c>
      <c r="H212" s="120"/>
      <c r="I212" s="294" t="s">
        <v>1187</v>
      </c>
      <c r="J212" s="655" t="e">
        <f>'5.1 Crops and Forage'!J212*'5.2 Coefficients'!J212</f>
        <v>#DIV/0!</v>
      </c>
      <c r="K212" s="655" t="e">
        <f>'5.1 Crops and Forage'!K212*'5.2 Coefficients'!K212</f>
        <v>#DIV/0!</v>
      </c>
      <c r="L212" s="655" t="e">
        <f>'5.1 Crops and Forage'!L212*'5.2 Coefficients'!L212</f>
        <v>#DIV/0!</v>
      </c>
      <c r="M212" s="655" t="e">
        <f>'5.1 Crops and Forage'!M212*'5.2 Coefficients'!M212</f>
        <v>#DIV/0!</v>
      </c>
      <c r="N212" s="655" t="e">
        <f>'5.1 Crops and Forage'!N212*'5.2 Coefficients'!N212</f>
        <v>#DIV/0!</v>
      </c>
      <c r="O212" s="644">
        <f>'5.1 Crops and Forage'!O212*'5.2 Coefficients'!O212</f>
        <v>11780.620340557656</v>
      </c>
      <c r="P212" s="644">
        <f>'5.1 Crops and Forage'!P212*'5.2 Coefficients'!P212</f>
        <v>11789.420460117655</v>
      </c>
      <c r="Q212" s="644">
        <f>'5.1 Crops and Forage'!Q212*'5.2 Coefficients'!Q212</f>
        <v>11798.720418822657</v>
      </c>
      <c r="R212" s="644">
        <f>'5.1 Crops and Forage'!R212*'5.2 Coefficients'!R212</f>
        <v>11910.908463342323</v>
      </c>
      <c r="S212" s="644">
        <f>'5.1 Crops and Forage'!S212*'5.2 Coefficients'!S212</f>
        <v>12535.914283951222</v>
      </c>
      <c r="T212" s="644">
        <f>'5.1 Crops and Forage'!T212*'5.2 Coefficients'!T212</f>
        <v>12545.412510460645</v>
      </c>
      <c r="U212" s="644">
        <f>'5.1 Crops and Forage'!U212*'5.2 Coefficients'!U212</f>
        <v>12219.537618865013</v>
      </c>
      <c r="V212" s="644">
        <f>'5.1 Crops and Forage'!V212*'5.2 Coefficients'!V212</f>
        <v>12430.022814203183</v>
      </c>
      <c r="W212" s="644">
        <f>'5.1 Crops and Forage'!W212*'5.2 Coefficients'!W212</f>
        <v>12552.831086245626</v>
      </c>
      <c r="X212" s="644">
        <f>'5.1 Crops and Forage'!X212*'5.2 Coefficients'!X212</f>
        <v>12617.564845083125</v>
      </c>
      <c r="Y212" s="644">
        <f>'5.1 Crops and Forage'!Y212*'5.2 Coefficients'!Y212</f>
        <v>12640.707514285326</v>
      </c>
      <c r="Z212" s="644">
        <f>'5.1 Crops and Forage'!Z212*'5.2 Coefficients'!Z212</f>
        <v>12693.398166893652</v>
      </c>
      <c r="AA212" s="644">
        <f>'5.1 Crops and Forage'!AA212*'5.2 Coefficients'!AA212</f>
        <v>12676.644193324179</v>
      </c>
      <c r="AB212" s="644">
        <f>'5.1 Crops and Forage'!AB212*'5.2 Coefficients'!AB212</f>
        <v>12657.257483288626</v>
      </c>
      <c r="AC212" s="644">
        <f>'5.1 Crops and Forage'!AC212*'5.2 Coefficients'!AC212</f>
        <v>12630.45445066474</v>
      </c>
      <c r="AD212" s="644">
        <f>'5.1 Crops and Forage'!AD212*'5.2 Coefficients'!AD212</f>
        <v>12413.095652843971</v>
      </c>
      <c r="AE212" s="644">
        <f>'5.1 Crops and Forage'!AE212*'5.2 Coefficients'!AE212</f>
        <v>11955.319791701251</v>
      </c>
      <c r="AF212" s="644">
        <f>'5.1 Crops and Forage'!AF212*'5.2 Coefficients'!AF212</f>
        <v>12034.641316791161</v>
      </c>
      <c r="AG212" s="644">
        <f>'5.1 Crops and Forage'!AG212*'5.2 Coefficients'!AG212</f>
        <v>11607.76264624143</v>
      </c>
      <c r="AH212" s="644">
        <f>'5.1 Crops and Forage'!AH212*'5.2 Coefficients'!AH212</f>
        <v>11670.176565334437</v>
      </c>
      <c r="AI212" s="644">
        <f>'5.1 Crops and Forage'!AI212*'5.2 Coefficients'!AI212</f>
        <v>11420.907053521001</v>
      </c>
      <c r="AJ212" s="644">
        <f>'5.1 Crops and Forage'!AJ212*'5.2 Coefficients'!AJ212</f>
        <v>10455.417901155686</v>
      </c>
      <c r="AK212" s="644">
        <f>'5.1 Crops and Forage'!AK212*'5.2 Coefficients'!AK212</f>
        <v>10247.034610901926</v>
      </c>
      <c r="AL212" s="644">
        <f>'5.1 Crops and Forage'!AL212*'5.2 Coefficients'!AL212</f>
        <v>9901.1024382074356</v>
      </c>
      <c r="AM212" s="644">
        <f>'5.1 Crops and Forage'!AM212*'5.2 Coefficients'!AM212</f>
        <v>9720.3285449159812</v>
      </c>
      <c r="AN212" s="644">
        <f>'5.1 Crops and Forage'!AN212*'5.2 Coefficients'!AN212</f>
        <v>9529.1329220375919</v>
      </c>
      <c r="AO212" s="644">
        <f>'5.1 Crops and Forage'!AO212*'5.2 Coefficients'!AO212</f>
        <v>9335.9670768488868</v>
      </c>
      <c r="AP212" s="644">
        <f>'5.1 Crops and Forage'!AP212*'5.2 Coefficients'!AP212</f>
        <v>9101.7706369856078</v>
      </c>
      <c r="AQ212" s="644">
        <f>'5.1 Crops and Forage'!AQ212*'5.2 Coefficients'!AQ212</f>
        <v>8986.395504344071</v>
      </c>
      <c r="AR212" s="644">
        <f>'5.1 Crops and Forage'!AR212*'5.2 Coefficients'!AR212</f>
        <v>8921.0792133835657</v>
      </c>
      <c r="AS212" s="644">
        <f>'5.1 Crops and Forage'!AS212*'5.2 Coefficients'!AS212</f>
        <v>9005.8726314064097</v>
      </c>
      <c r="AT212" s="644">
        <f>'5.1 Crops and Forage'!AT212*'5.2 Coefficients'!AT212</f>
        <v>9005.8726314064061</v>
      </c>
    </row>
    <row r="213" spans="1:46" x14ac:dyDescent="0.25">
      <c r="A213" s="277" t="s">
        <v>0</v>
      </c>
      <c r="B213" s="264"/>
      <c r="C213" s="264"/>
      <c r="D213" s="264"/>
      <c r="E213" s="264"/>
      <c r="F213" s="264"/>
      <c r="G213" s="120" t="s">
        <v>1199</v>
      </c>
      <c r="H213" s="120"/>
      <c r="I213" s="294" t="s">
        <v>1188</v>
      </c>
      <c r="J213" s="655" t="e">
        <f>'5.1 Crops and Forage'!J213*'5.2 Coefficients'!J213</f>
        <v>#DIV/0!</v>
      </c>
      <c r="K213" s="655" t="e">
        <f>'5.1 Crops and Forage'!K213*'5.2 Coefficients'!K213</f>
        <v>#DIV/0!</v>
      </c>
      <c r="L213" s="655" t="e">
        <f>'5.1 Crops and Forage'!L213*'5.2 Coefficients'!L213</f>
        <v>#DIV/0!</v>
      </c>
      <c r="M213" s="655" t="e">
        <f>'5.1 Crops and Forage'!M213*'5.2 Coefficients'!M213</f>
        <v>#DIV/0!</v>
      </c>
      <c r="N213" s="655" t="e">
        <f>'5.1 Crops and Forage'!N213*'5.2 Coefficients'!N213</f>
        <v>#DIV/0!</v>
      </c>
      <c r="O213" s="644"/>
      <c r="P213" s="644"/>
      <c r="Q213" s="644"/>
      <c r="R213" s="644"/>
      <c r="S213" s="644"/>
      <c r="T213" s="644"/>
      <c r="U213" s="644"/>
      <c r="V213" s="644"/>
      <c r="W213" s="644"/>
      <c r="X213" s="644"/>
      <c r="Y213" s="644"/>
      <c r="Z213" s="644"/>
      <c r="AA213" s="644"/>
      <c r="AB213" s="644"/>
      <c r="AC213" s="644"/>
      <c r="AD213" s="644"/>
      <c r="AE213" s="644"/>
      <c r="AF213" s="644"/>
      <c r="AG213" s="644"/>
      <c r="AH213" s="644"/>
      <c r="AI213" s="644"/>
      <c r="AJ213" s="644"/>
      <c r="AK213" s="644"/>
      <c r="AL213" s="644"/>
      <c r="AM213" s="644"/>
      <c r="AN213" s="644"/>
      <c r="AO213" s="644"/>
      <c r="AP213" s="644"/>
      <c r="AQ213" s="644"/>
      <c r="AR213" s="644"/>
      <c r="AS213" s="644"/>
      <c r="AT213" s="644"/>
    </row>
    <row r="214" spans="1:46" x14ac:dyDescent="0.25">
      <c r="A214" s="269" t="s">
        <v>396</v>
      </c>
      <c r="B214" s="269"/>
      <c r="C214" s="269"/>
      <c r="D214" s="120"/>
      <c r="E214" s="269" t="s">
        <v>909</v>
      </c>
      <c r="F214" s="269"/>
      <c r="G214" s="268"/>
      <c r="H214" s="268"/>
      <c r="I214" s="292"/>
      <c r="J214" s="654" t="e">
        <f>J215+J216</f>
        <v>#DIV/0!</v>
      </c>
      <c r="K214" s="654" t="e">
        <f t="shared" ref="K214:AJ214" si="50">K215+K216</f>
        <v>#DIV/0!</v>
      </c>
      <c r="L214" s="654" t="e">
        <f t="shared" si="50"/>
        <v>#DIV/0!</v>
      </c>
      <c r="M214" s="654" t="e">
        <f t="shared" si="50"/>
        <v>#DIV/0!</v>
      </c>
      <c r="N214" s="654" t="e">
        <f t="shared" si="50"/>
        <v>#DIV/0!</v>
      </c>
      <c r="O214" s="654">
        <f t="shared" si="50"/>
        <v>308433.62295258138</v>
      </c>
      <c r="P214" s="654">
        <f t="shared" si="50"/>
        <v>308455.23987734306</v>
      </c>
      <c r="Q214" s="654">
        <f t="shared" si="50"/>
        <v>310463.67482814298</v>
      </c>
      <c r="R214" s="654">
        <f t="shared" si="50"/>
        <v>313541.50943534134</v>
      </c>
      <c r="S214" s="654">
        <f t="shared" si="50"/>
        <v>318295.65501564415</v>
      </c>
      <c r="T214" s="654">
        <f t="shared" si="50"/>
        <v>313806.688422003</v>
      </c>
      <c r="U214" s="654">
        <f t="shared" si="50"/>
        <v>314881.64722543996</v>
      </c>
      <c r="V214" s="654">
        <f t="shared" si="50"/>
        <v>316454.90571848076</v>
      </c>
      <c r="W214" s="654">
        <f t="shared" si="50"/>
        <v>316528.68478165235</v>
      </c>
      <c r="X214" s="654">
        <f t="shared" si="50"/>
        <v>318534.36621481611</v>
      </c>
      <c r="Y214" s="654">
        <f t="shared" si="50"/>
        <v>318662.36241118034</v>
      </c>
      <c r="Z214" s="654">
        <f t="shared" si="50"/>
        <v>320376.69326130865</v>
      </c>
      <c r="AA214" s="654">
        <f t="shared" si="50"/>
        <v>322335.68041925848</v>
      </c>
      <c r="AB214" s="654">
        <f t="shared" si="50"/>
        <v>323772.65056590148</v>
      </c>
      <c r="AC214" s="654">
        <f t="shared" si="50"/>
        <v>323969.91570916626</v>
      </c>
      <c r="AD214" s="654">
        <f t="shared" si="50"/>
        <v>313310.91358524375</v>
      </c>
      <c r="AE214" s="654">
        <f t="shared" si="50"/>
        <v>316906.56089960894</v>
      </c>
      <c r="AF214" s="654">
        <f t="shared" si="50"/>
        <v>311825.98440635868</v>
      </c>
      <c r="AG214" s="654">
        <f t="shared" si="50"/>
        <v>317960.12053344032</v>
      </c>
      <c r="AH214" s="654">
        <f t="shared" si="50"/>
        <v>318410.3107353645</v>
      </c>
      <c r="AI214" s="654">
        <f t="shared" si="50"/>
        <v>323943.89188568969</v>
      </c>
      <c r="AJ214" s="654">
        <f t="shared" si="50"/>
        <v>330712.74529382796</v>
      </c>
      <c r="AK214" s="654">
        <f t="shared" ref="AK214:AP214" si="51">AK215+AK216</f>
        <v>329924.18717572297</v>
      </c>
      <c r="AL214" s="654">
        <f t="shared" si="51"/>
        <v>330903.44065595488</v>
      </c>
      <c r="AM214" s="654">
        <f t="shared" si="51"/>
        <v>331302.75574859302</v>
      </c>
      <c r="AN214" s="654">
        <f t="shared" si="51"/>
        <v>325786.50529479358</v>
      </c>
      <c r="AO214" s="654">
        <f t="shared" si="51"/>
        <v>324413.5980835951</v>
      </c>
      <c r="AP214" s="654">
        <f t="shared" si="51"/>
        <v>326295.71391671593</v>
      </c>
      <c r="AQ214" s="654">
        <f t="shared" ref="AQ214:AR214" si="52">AQ215+AQ216</f>
        <v>325017.17606452672</v>
      </c>
      <c r="AR214" s="654">
        <f t="shared" si="52"/>
        <v>324445.89417309925</v>
      </c>
      <c r="AS214" s="654">
        <f t="shared" ref="AS214" si="53">AS215+AS216</f>
        <v>324628.54263573501</v>
      </c>
      <c r="AT214" s="654">
        <f t="shared" ref="AT214" si="54">AT215+AT216</f>
        <v>324628.54263573501</v>
      </c>
    </row>
    <row r="215" spans="1:46" x14ac:dyDescent="0.25">
      <c r="A215" s="269" t="s">
        <v>474</v>
      </c>
      <c r="B215" s="269"/>
      <c r="C215" s="269"/>
      <c r="D215" s="269"/>
      <c r="E215" s="120"/>
      <c r="F215" s="269" t="s">
        <v>910</v>
      </c>
      <c r="G215" s="264"/>
      <c r="H215" s="264"/>
      <c r="I215" s="293" t="s">
        <v>1191</v>
      </c>
      <c r="J215" s="655" t="e">
        <f>'5.1 Crops and Forage'!J215*'5.2 Coefficients'!J215</f>
        <v>#DIV/0!</v>
      </c>
      <c r="K215" s="655" t="e">
        <f>'5.1 Crops and Forage'!K215*'5.2 Coefficients'!K215</f>
        <v>#DIV/0!</v>
      </c>
      <c r="L215" s="655" t="e">
        <f>'5.1 Crops and Forage'!L215*'5.2 Coefficients'!L215</f>
        <v>#DIV/0!</v>
      </c>
      <c r="M215" s="655" t="e">
        <f>'5.1 Crops and Forage'!M215*'5.2 Coefficients'!M215</f>
        <v>#DIV/0!</v>
      </c>
      <c r="N215" s="655" t="e">
        <f>'5.1 Crops and Forage'!N215*'5.2 Coefficients'!N215</f>
        <v>#DIV/0!</v>
      </c>
      <c r="O215" s="644">
        <f>'5.1 Crops and Forage'!O215*'5.2 Coefficients'!O215</f>
        <v>88304.457857285874</v>
      </c>
      <c r="P215" s="644">
        <f>'5.1 Crops and Forage'!P215*'5.2 Coefficients'!P215</f>
        <v>85486.14604259099</v>
      </c>
      <c r="Q215" s="644">
        <f>'5.1 Crops and Forage'!Q215*'5.2 Coefficients'!Q215</f>
        <v>80117.484165610105</v>
      </c>
      <c r="R215" s="644">
        <f>'5.1 Crops and Forage'!R215*'5.2 Coefficients'!R215</f>
        <v>81259.251865679718</v>
      </c>
      <c r="S215" s="644">
        <f>'5.1 Crops and Forage'!S215*'5.2 Coefficients'!S215</f>
        <v>76582.602035030868</v>
      </c>
      <c r="T215" s="644">
        <f>'5.1 Crops and Forage'!T215*'5.2 Coefficients'!T215</f>
        <v>75030.498904037944</v>
      </c>
      <c r="U215" s="644">
        <f>'5.1 Crops and Forage'!U215*'5.2 Coefficients'!U215</f>
        <v>63737.168735944717</v>
      </c>
      <c r="V215" s="644">
        <f>'5.1 Crops and Forage'!V215*'5.2 Coefficients'!V215</f>
        <v>72743.190623127783</v>
      </c>
      <c r="W215" s="644">
        <f>'5.1 Crops and Forage'!W215*'5.2 Coefficients'!W215</f>
        <v>72850.848949340347</v>
      </c>
      <c r="X215" s="644">
        <f>'5.1 Crops and Forage'!X215*'5.2 Coefficients'!X215</f>
        <v>60371.104076013376</v>
      </c>
      <c r="Y215" s="644">
        <f>'5.1 Crops and Forage'!Y215*'5.2 Coefficients'!Y215</f>
        <v>61669.30260536218</v>
      </c>
      <c r="Z215" s="644">
        <f>'5.1 Crops and Forage'!Z215*'5.2 Coefficients'!Z215</f>
        <v>58454.434959823797</v>
      </c>
      <c r="AA215" s="644">
        <f>'5.1 Crops and Forage'!AA215*'5.2 Coefficients'!AA215</f>
        <v>67845.360099101978</v>
      </c>
      <c r="AB215" s="644">
        <f>'5.1 Crops and Forage'!AB215*'5.2 Coefficients'!AB215</f>
        <v>68785.520785333487</v>
      </c>
      <c r="AC215" s="644">
        <f>'5.1 Crops and Forage'!AC215*'5.2 Coefficients'!AC215</f>
        <v>75805.377132768379</v>
      </c>
      <c r="AD215" s="644">
        <f>'5.1 Crops and Forage'!AD215*'5.2 Coefficients'!AD215</f>
        <v>62326.837133543333</v>
      </c>
      <c r="AE215" s="644">
        <f>'5.1 Crops and Forage'!AE215*'5.2 Coefficients'!AE215</f>
        <v>74628.448417642139</v>
      </c>
      <c r="AF215" s="644">
        <f>'5.1 Crops and Forage'!AF215*'5.2 Coefficients'!AF215</f>
        <v>53916.78375583134</v>
      </c>
      <c r="AG215" s="644">
        <f>'5.1 Crops and Forage'!AG215*'5.2 Coefficients'!AG215</f>
        <v>48732.142900839368</v>
      </c>
      <c r="AH215" s="644">
        <f>'5.1 Crops and Forage'!AH215*'5.2 Coefficients'!AH215</f>
        <v>53790.908913412051</v>
      </c>
      <c r="AI215" s="644">
        <f>'5.1 Crops and Forage'!AI215*'5.2 Coefficients'!AI215</f>
        <v>57766.141355195759</v>
      </c>
      <c r="AJ215" s="644">
        <f>'5.1 Crops and Forage'!AJ215*'5.2 Coefficients'!AJ215</f>
        <v>56278.024249032562</v>
      </c>
      <c r="AK215" s="644">
        <f>'5.1 Crops and Forage'!AK215*'5.2 Coefficients'!AK215</f>
        <v>60328.289976632026</v>
      </c>
      <c r="AL215" s="644">
        <f>'5.1 Crops and Forage'!AL215*'5.2 Coefficients'!AL215</f>
        <v>67394.356700370568</v>
      </c>
      <c r="AM215" s="644">
        <f>'5.1 Crops and Forage'!AM215*'5.2 Coefficients'!AM215</f>
        <v>66361.591725874852</v>
      </c>
      <c r="AN215" s="644">
        <f>'5.1 Crops and Forage'!AN215*'5.2 Coefficients'!AN215</f>
        <v>60024.086397249637</v>
      </c>
      <c r="AO215" s="644">
        <f>'5.1 Crops and Forage'!AO215*'5.2 Coefficients'!AO215</f>
        <v>59278.131557654902</v>
      </c>
      <c r="AP215" s="644">
        <f>'5.1 Crops and Forage'!AP215*'5.2 Coefficients'!AP215</f>
        <v>58674.501812869392</v>
      </c>
      <c r="AQ215" s="644">
        <f>'5.1 Crops and Forage'!AQ215*'5.2 Coefficients'!AQ215</f>
        <v>59708.071786177112</v>
      </c>
      <c r="AR215" s="644">
        <f>'5.1 Crops and Forage'!AR215*'5.2 Coefficients'!AR215</f>
        <v>60228.284920372163</v>
      </c>
      <c r="AS215" s="644">
        <f>'5.1 Crops and Forage'!AS215*'5.2 Coefficients'!AS215</f>
        <v>58150.48178299857</v>
      </c>
      <c r="AT215" s="644">
        <f>'5.1 Crops and Forage'!AT215*'5.2 Coefficients'!AT215</f>
        <v>58400.60017101327</v>
      </c>
    </row>
    <row r="216" spans="1:46" x14ac:dyDescent="0.25">
      <c r="A216" s="264" t="s">
        <v>475</v>
      </c>
      <c r="B216" s="264"/>
      <c r="C216" s="264"/>
      <c r="D216" s="264"/>
      <c r="E216" s="120"/>
      <c r="F216" s="264" t="s">
        <v>911</v>
      </c>
      <c r="G216" s="264"/>
      <c r="H216" s="264"/>
      <c r="I216" s="293"/>
      <c r="J216" s="654" t="e">
        <f>J217+J218</f>
        <v>#DIV/0!</v>
      </c>
      <c r="K216" s="654" t="e">
        <f t="shared" ref="K216:AJ216" si="55">K217+K218</f>
        <v>#DIV/0!</v>
      </c>
      <c r="L216" s="654" t="e">
        <f t="shared" si="55"/>
        <v>#DIV/0!</v>
      </c>
      <c r="M216" s="654" t="e">
        <f t="shared" si="55"/>
        <v>#DIV/0!</v>
      </c>
      <c r="N216" s="654" t="e">
        <f t="shared" si="55"/>
        <v>#DIV/0!</v>
      </c>
      <c r="O216" s="654">
        <f t="shared" si="55"/>
        <v>220129.1650952955</v>
      </c>
      <c r="P216" s="654">
        <f t="shared" si="55"/>
        <v>222969.0938347521</v>
      </c>
      <c r="Q216" s="654">
        <f t="shared" si="55"/>
        <v>230346.19066253287</v>
      </c>
      <c r="R216" s="654">
        <f t="shared" si="55"/>
        <v>232282.25756966165</v>
      </c>
      <c r="S216" s="654">
        <f t="shared" si="55"/>
        <v>241713.05298061331</v>
      </c>
      <c r="T216" s="654">
        <f t="shared" si="55"/>
        <v>238776.18951796507</v>
      </c>
      <c r="U216" s="654">
        <f t="shared" si="55"/>
        <v>251144.47848949523</v>
      </c>
      <c r="V216" s="654">
        <f t="shared" si="55"/>
        <v>243711.71509535296</v>
      </c>
      <c r="W216" s="654">
        <f t="shared" si="55"/>
        <v>243677.835832312</v>
      </c>
      <c r="X216" s="654">
        <f t="shared" si="55"/>
        <v>258163.26213880273</v>
      </c>
      <c r="Y216" s="654">
        <f t="shared" si="55"/>
        <v>256993.05980581816</v>
      </c>
      <c r="Z216" s="654">
        <f t="shared" si="55"/>
        <v>261922.25830148486</v>
      </c>
      <c r="AA216" s="654">
        <f t="shared" si="55"/>
        <v>254490.32032015652</v>
      </c>
      <c r="AB216" s="654">
        <f t="shared" si="55"/>
        <v>254987.12978056798</v>
      </c>
      <c r="AC216" s="654">
        <f t="shared" si="55"/>
        <v>248164.5385763979</v>
      </c>
      <c r="AD216" s="654">
        <f t="shared" si="55"/>
        <v>250984.07645170041</v>
      </c>
      <c r="AE216" s="654">
        <f t="shared" si="55"/>
        <v>242278.11248196682</v>
      </c>
      <c r="AF216" s="654">
        <f t="shared" si="55"/>
        <v>257909.20065052732</v>
      </c>
      <c r="AG216" s="654">
        <f t="shared" si="55"/>
        <v>269227.97763260093</v>
      </c>
      <c r="AH216" s="654">
        <f t="shared" si="55"/>
        <v>264619.40182195243</v>
      </c>
      <c r="AI216" s="654">
        <f t="shared" si="55"/>
        <v>266177.75053049391</v>
      </c>
      <c r="AJ216" s="654">
        <f t="shared" si="55"/>
        <v>274434.72104479541</v>
      </c>
      <c r="AK216" s="654">
        <f t="shared" ref="AK216:AP216" si="56">AK217+AK218</f>
        <v>269595.89719909092</v>
      </c>
      <c r="AL216" s="654">
        <f t="shared" si="56"/>
        <v>263509.08395558433</v>
      </c>
      <c r="AM216" s="654">
        <f t="shared" si="56"/>
        <v>264941.16402271815</v>
      </c>
      <c r="AN216" s="654">
        <f t="shared" si="56"/>
        <v>265762.41889754392</v>
      </c>
      <c r="AO216" s="654">
        <f t="shared" si="56"/>
        <v>265135.46652594022</v>
      </c>
      <c r="AP216" s="654">
        <f t="shared" si="56"/>
        <v>267621.21210384654</v>
      </c>
      <c r="AQ216" s="654">
        <f t="shared" ref="AQ216:AR216" si="57">AQ217+AQ218</f>
        <v>265309.10427834961</v>
      </c>
      <c r="AR216" s="654">
        <f t="shared" si="57"/>
        <v>264217.60925272707</v>
      </c>
      <c r="AS216" s="654">
        <f t="shared" ref="AS216" si="58">AS217+AS218</f>
        <v>266478.06085273647</v>
      </c>
      <c r="AT216" s="654">
        <f t="shared" ref="AT216" si="59">AT217+AT218</f>
        <v>266227.94246472174</v>
      </c>
    </row>
    <row r="217" spans="1:46" x14ac:dyDescent="0.25">
      <c r="A217" s="264" t="s">
        <v>476</v>
      </c>
      <c r="B217" s="264"/>
      <c r="C217" s="264"/>
      <c r="D217" s="264"/>
      <c r="E217" s="120"/>
      <c r="F217" s="264"/>
      <c r="G217" s="264" t="s">
        <v>912</v>
      </c>
      <c r="H217" s="264"/>
      <c r="I217" s="293" t="s">
        <v>1190</v>
      </c>
      <c r="J217" s="655" t="e">
        <f>'5.1 Crops and Forage'!J217*'5.2 Coefficients'!J217</f>
        <v>#DIV/0!</v>
      </c>
      <c r="K217" s="655" t="e">
        <f>'5.1 Crops and Forage'!K217*'5.2 Coefficients'!K217</f>
        <v>#DIV/0!</v>
      </c>
      <c r="L217" s="655" t="e">
        <f>'5.1 Crops and Forage'!L217*'5.2 Coefficients'!L217</f>
        <v>#DIV/0!</v>
      </c>
      <c r="M217" s="655" t="e">
        <f>'5.1 Crops and Forage'!M217*'5.2 Coefficients'!M217</f>
        <v>#DIV/0!</v>
      </c>
      <c r="N217" s="655" t="e">
        <f>'5.1 Crops and Forage'!N217*'5.2 Coefficients'!N217</f>
        <v>#DIV/0!</v>
      </c>
      <c r="O217" s="644">
        <f>'5.1 Crops and Forage'!O217*'5.2 Coefficients'!O217</f>
        <v>64098.069067856261</v>
      </c>
      <c r="P217" s="644">
        <f>'5.1 Crops and Forage'!P217*'5.2 Coefficients'!P217</f>
        <v>66708.899383867494</v>
      </c>
      <c r="Q217" s="644">
        <f>'5.1 Crops and Forage'!Q217*'5.2 Coefficients'!Q217</f>
        <v>72156.281200630256</v>
      </c>
      <c r="R217" s="644">
        <f>'5.1 Crops and Forage'!R217*'5.2 Coefficients'!R217</f>
        <v>72110.93640750031</v>
      </c>
      <c r="S217" s="644">
        <f>'5.1 Crops and Forage'!S217*'5.2 Coefficients'!S217</f>
        <v>77576.741874944957</v>
      </c>
      <c r="T217" s="644">
        <f>'5.1 Crops and Forage'!T217*'5.2 Coefficients'!T217</f>
        <v>79011.923094979269</v>
      </c>
      <c r="U217" s="644">
        <f>'5.1 Crops and Forage'!U217*'5.2 Coefficients'!U217</f>
        <v>89677.374867464488</v>
      </c>
      <c r="V217" s="644">
        <f>'5.1 Crops and Forage'!V217*'5.2 Coefficients'!V217</f>
        <v>83275.457555006142</v>
      </c>
      <c r="W217" s="644">
        <f>'5.1 Crops and Forage'!W217*'5.2 Coefficients'!W217</f>
        <v>83294.688927963507</v>
      </c>
      <c r="X217" s="644">
        <f>'5.1 Crops and Forage'!X217*'5.2 Coefficients'!X217</f>
        <v>96634.799008227114</v>
      </c>
      <c r="Y217" s="644">
        <f>'5.1 Crops and Forage'!Y217*'5.2 Coefficients'!Y217</f>
        <v>95281.459756375581</v>
      </c>
      <c r="Z217" s="644">
        <f>'5.1 Crops and Forage'!Z217*'5.2 Coefficients'!Z217</f>
        <v>98930.681080911178</v>
      </c>
      <c r="AA217" s="644">
        <f>'5.1 Crops and Forage'!AA217*'5.2 Coefficients'!AA217</f>
        <v>89434.924524193004</v>
      </c>
      <c r="AB217" s="644">
        <f>'5.1 Crops and Forage'!AB217*'5.2 Coefficients'!AB217</f>
        <v>88426.476320186193</v>
      </c>
      <c r="AC217" s="644">
        <f>'5.1 Crops and Forage'!AC217*'5.2 Coefficients'!AC217</f>
        <v>81434.860399055091</v>
      </c>
      <c r="AD217" s="644">
        <f>'5.1 Crops and Forage'!AD217*'5.2 Coefficients'!AD217</f>
        <v>90395.181008573607</v>
      </c>
      <c r="AE217" s="644">
        <f>'5.1 Crops and Forage'!AE217*'5.2 Coefficients'!AE217</f>
        <v>71703.610791370098</v>
      </c>
      <c r="AF217" s="644">
        <f>'5.1 Crops and Forage'!AF217*'5.2 Coefficients'!AF217</f>
        <v>90439.425420000611</v>
      </c>
      <c r="AG217" s="644">
        <f>'5.1 Crops and Forage'!AG217*'5.2 Coefficients'!AG217</f>
        <v>96464.250748087419</v>
      </c>
      <c r="AH217" s="644">
        <f>'5.1 Crops and Forage'!AH217*'5.2 Coefficients'!AH217</f>
        <v>91299.192580824762</v>
      </c>
      <c r="AI217" s="644">
        <f>'5.1 Crops and Forage'!AI217*'5.2 Coefficients'!AI217</f>
        <v>93177.342197336038</v>
      </c>
      <c r="AJ217" s="644">
        <f>'5.1 Crops and Forage'!AJ217*'5.2 Coefficients'!AJ217</f>
        <v>95005.765452803302</v>
      </c>
      <c r="AK217" s="644">
        <f>'5.1 Crops and Forage'!AK217*'5.2 Coefficients'!AK217</f>
        <v>91562.962588463415</v>
      </c>
      <c r="AL217" s="644">
        <f>'5.1 Crops and Forage'!AL217*'5.2 Coefficients'!AL217</f>
        <v>83817.919165953266</v>
      </c>
      <c r="AM217" s="644">
        <f>'5.1 Crops and Forage'!AM217*'5.2 Coefficients'!AM217</f>
        <v>87886.705643728608</v>
      </c>
      <c r="AN217" s="644">
        <f>'5.1 Crops and Forage'!AN217*'5.2 Coefficients'!AN217</f>
        <v>90272.306248439651</v>
      </c>
      <c r="AO217" s="644">
        <f>'5.1 Crops and Forage'!AO217*'5.2 Coefficients'!AO217</f>
        <v>89207.664312422756</v>
      </c>
      <c r="AP217" s="644">
        <f>'5.1 Crops and Forage'!AP217*'5.2 Coefficients'!AP217</f>
        <v>89191.291690609141</v>
      </c>
      <c r="AQ217" s="644">
        <f>'5.1 Crops and Forage'!AQ217*'5.2 Coefficients'!AQ217</f>
        <v>86784.397865084698</v>
      </c>
      <c r="AR217" s="644">
        <f>'5.1 Crops and Forage'!AR217*'5.2 Coefficients'!AR217</f>
        <v>85865.4759332596</v>
      </c>
      <c r="AS217" s="644">
        <f>'5.1 Crops and Forage'!AS217*'5.2 Coefficients'!AS217</f>
        <v>87118.932355833094</v>
      </c>
      <c r="AT217" s="644">
        <f>'5.1 Crops and Forage'!AT217*'5.2 Coefficients'!AT217</f>
        <v>86868.813967818423</v>
      </c>
    </row>
    <row r="218" spans="1:46" x14ac:dyDescent="0.25">
      <c r="A218" s="269" t="s">
        <v>477</v>
      </c>
      <c r="B218" s="269"/>
      <c r="C218" s="269"/>
      <c r="D218" s="269"/>
      <c r="E218" s="120"/>
      <c r="F218" s="269"/>
      <c r="G218" s="268" t="s">
        <v>913</v>
      </c>
      <c r="H218" s="268"/>
      <c r="I218" s="292"/>
      <c r="J218" s="654" t="e">
        <f t="shared" ref="J218:AI218" si="60">SUM(J219:J223)</f>
        <v>#DIV/0!</v>
      </c>
      <c r="K218" s="654" t="e">
        <f t="shared" si="60"/>
        <v>#DIV/0!</v>
      </c>
      <c r="L218" s="654" t="e">
        <f t="shared" si="60"/>
        <v>#DIV/0!</v>
      </c>
      <c r="M218" s="654" t="e">
        <f t="shared" si="60"/>
        <v>#DIV/0!</v>
      </c>
      <c r="N218" s="654" t="e">
        <f t="shared" si="60"/>
        <v>#DIV/0!</v>
      </c>
      <c r="O218" s="654">
        <f t="shared" si="60"/>
        <v>156031.09602743923</v>
      </c>
      <c r="P218" s="654">
        <f t="shared" si="60"/>
        <v>156260.19445088459</v>
      </c>
      <c r="Q218" s="654">
        <f t="shared" si="60"/>
        <v>158189.90946190263</v>
      </c>
      <c r="R218" s="654">
        <f t="shared" si="60"/>
        <v>160171.32116216136</v>
      </c>
      <c r="S218" s="654">
        <f t="shared" si="60"/>
        <v>164136.31110566837</v>
      </c>
      <c r="T218" s="654">
        <f t="shared" si="60"/>
        <v>159764.26642298579</v>
      </c>
      <c r="U218" s="654">
        <f t="shared" si="60"/>
        <v>161467.10362203076</v>
      </c>
      <c r="V218" s="654">
        <f t="shared" si="60"/>
        <v>160436.25754034682</v>
      </c>
      <c r="W218" s="654">
        <f t="shared" si="60"/>
        <v>160383.14690434848</v>
      </c>
      <c r="X218" s="654">
        <f t="shared" si="60"/>
        <v>161528.4631305756</v>
      </c>
      <c r="Y218" s="654">
        <f t="shared" si="60"/>
        <v>161711.60004944258</v>
      </c>
      <c r="Z218" s="654">
        <f t="shared" si="60"/>
        <v>162991.57722057367</v>
      </c>
      <c r="AA218" s="654">
        <f t="shared" si="60"/>
        <v>165055.39579596353</v>
      </c>
      <c r="AB218" s="654">
        <f t="shared" si="60"/>
        <v>166560.65346038179</v>
      </c>
      <c r="AC218" s="654">
        <f t="shared" si="60"/>
        <v>166729.67817734281</v>
      </c>
      <c r="AD218" s="654">
        <f t="shared" si="60"/>
        <v>160588.89544312679</v>
      </c>
      <c r="AE218" s="654">
        <f t="shared" si="60"/>
        <v>170574.50169059672</v>
      </c>
      <c r="AF218" s="654">
        <f t="shared" si="60"/>
        <v>167469.77523052672</v>
      </c>
      <c r="AG218" s="654">
        <f t="shared" si="60"/>
        <v>172763.72688451351</v>
      </c>
      <c r="AH218" s="654">
        <f t="shared" si="60"/>
        <v>173320.20924112768</v>
      </c>
      <c r="AI218" s="654">
        <f t="shared" si="60"/>
        <v>173000.40833315789</v>
      </c>
      <c r="AJ218" s="654">
        <f t="shared" ref="AJ218:AO218" si="61">SUM(AJ219:AJ223)</f>
        <v>179428.95559199213</v>
      </c>
      <c r="AK218" s="654">
        <f t="shared" si="61"/>
        <v>178032.93461062753</v>
      </c>
      <c r="AL218" s="654">
        <f t="shared" si="61"/>
        <v>179691.16478963109</v>
      </c>
      <c r="AM218" s="654">
        <f t="shared" si="61"/>
        <v>177054.45837898954</v>
      </c>
      <c r="AN218" s="654">
        <f t="shared" si="61"/>
        <v>175490.11264910424</v>
      </c>
      <c r="AO218" s="654">
        <f t="shared" si="61"/>
        <v>175927.80221351745</v>
      </c>
      <c r="AP218" s="654">
        <f t="shared" ref="AP218:AQ218" si="62">SUM(AP219:AP223)</f>
        <v>178429.92041323741</v>
      </c>
      <c r="AQ218" s="654">
        <f t="shared" si="62"/>
        <v>178524.70641326491</v>
      </c>
      <c r="AR218" s="654">
        <f t="shared" ref="AR218:AS218" si="63">SUM(AR219:AR223)</f>
        <v>178352.13331946745</v>
      </c>
      <c r="AS218" s="654">
        <f t="shared" si="63"/>
        <v>179359.12849690334</v>
      </c>
      <c r="AT218" s="654">
        <f t="shared" ref="AT218" si="64">SUM(AT219:AT223)</f>
        <v>179359.12849690334</v>
      </c>
    </row>
    <row r="219" spans="1:46" x14ac:dyDescent="0.25">
      <c r="A219" s="269"/>
      <c r="B219" s="269"/>
      <c r="C219" s="269"/>
      <c r="D219" s="269"/>
      <c r="E219" s="120"/>
      <c r="F219" s="269"/>
      <c r="G219" s="268" t="s">
        <v>1200</v>
      </c>
      <c r="H219" s="268"/>
      <c r="I219" s="293" t="s">
        <v>1192</v>
      </c>
      <c r="J219" s="655" t="e">
        <f>'5.1 Crops and Forage'!J219*'5.2 Coefficients'!J219</f>
        <v>#DIV/0!</v>
      </c>
      <c r="K219" s="655" t="e">
        <f>'5.1 Crops and Forage'!K219*'5.2 Coefficients'!K219</f>
        <v>#DIV/0!</v>
      </c>
      <c r="L219" s="655" t="e">
        <f>'5.1 Crops and Forage'!L219*'5.2 Coefficients'!L219</f>
        <v>#DIV/0!</v>
      </c>
      <c r="M219" s="655" t="e">
        <f>'5.1 Crops and Forage'!M219*'5.2 Coefficients'!M219</f>
        <v>#DIV/0!</v>
      </c>
      <c r="N219" s="655" t="e">
        <f>'5.1 Crops and Forage'!N219*'5.2 Coefficients'!N219</f>
        <v>#DIV/0!</v>
      </c>
      <c r="O219" s="644">
        <f>'5.1 Crops and Forage'!O219*'5.2 Coefficients'!O219</f>
        <v>11364.31642580424</v>
      </c>
      <c r="P219" s="644">
        <f>'5.1 Crops and Forage'!P219*'5.2 Coefficients'!P219</f>
        <v>11421.449845376224</v>
      </c>
      <c r="Q219" s="644">
        <f>'5.1 Crops and Forage'!Q219*'5.2 Coefficients'!Q219</f>
        <v>11395.229323780495</v>
      </c>
      <c r="R219" s="644">
        <f>'5.1 Crops and Forage'!R219*'5.2 Coefficients'!R219</f>
        <v>11449.764967853089</v>
      </c>
      <c r="S219" s="644">
        <f>'5.1 Crops and Forage'!S219*'5.2 Coefficients'!S219</f>
        <v>11606.948940250228</v>
      </c>
      <c r="T219" s="644">
        <f>'5.1 Crops and Forage'!T219*'5.2 Coefficients'!T219</f>
        <v>11634.231217087196</v>
      </c>
      <c r="U219" s="644">
        <f>'5.1 Crops and Forage'!U219*'5.2 Coefficients'!U219</f>
        <v>11649.986113133666</v>
      </c>
      <c r="V219" s="644">
        <f>'5.1 Crops and Forage'!V219*'5.2 Coefficients'!V219</f>
        <v>11674.238080428599</v>
      </c>
      <c r="W219" s="644">
        <f>'5.1 Crops and Forage'!W219*'5.2 Coefficients'!W219</f>
        <v>11682.951274494735</v>
      </c>
      <c r="X219" s="644">
        <f>'5.1 Crops and Forage'!X219*'5.2 Coefficients'!X219</f>
        <v>11729.313273043517</v>
      </c>
      <c r="Y219" s="644">
        <f>'5.1 Crops and Forage'!Y219*'5.2 Coefficients'!Y219</f>
        <v>11686.734070900666</v>
      </c>
      <c r="Z219" s="644">
        <f>'5.1 Crops and Forage'!Z219*'5.2 Coefficients'!Z219</f>
        <v>11791.58709129743</v>
      </c>
      <c r="AA219" s="644">
        <f>'5.1 Crops and Forage'!AA219*'5.2 Coefficients'!AA219</f>
        <v>11870.070695200699</v>
      </c>
      <c r="AB219" s="644">
        <f>'5.1 Crops and Forage'!AB219*'5.2 Coefficients'!AB219</f>
        <v>11891.945980339367</v>
      </c>
      <c r="AC219" s="644">
        <f>'5.1 Crops and Forage'!AC219*'5.2 Coefficients'!AC219</f>
        <v>11919.847594704395</v>
      </c>
      <c r="AD219" s="644">
        <f>'5.1 Crops and Forage'!AD219*'5.2 Coefficients'!AD219</f>
        <v>11351.759086679573</v>
      </c>
      <c r="AE219" s="644">
        <f>'5.1 Crops and Forage'!AE219*'5.2 Coefficients'!AE219</f>
        <v>15579.469150377097</v>
      </c>
      <c r="AF219" s="644">
        <f>'5.1 Crops and Forage'!AF219*'5.2 Coefficients'!AF219</f>
        <v>16975.799396620059</v>
      </c>
      <c r="AG219" s="644">
        <f>'5.1 Crops and Forage'!AG219*'5.2 Coefficients'!AG219</f>
        <v>15814.752111705338</v>
      </c>
      <c r="AH219" s="644">
        <f>'5.1 Crops and Forage'!AH219*'5.2 Coefficients'!AH219</f>
        <v>15806.238943617895</v>
      </c>
      <c r="AI219" s="644">
        <f>'5.1 Crops and Forage'!AI219*'5.2 Coefficients'!AI219</f>
        <v>12459.883405214525</v>
      </c>
      <c r="AJ219" s="644">
        <f>'5.1 Crops and Forage'!AJ219*'5.2 Coefficients'!AJ219</f>
        <v>12898.540682832765</v>
      </c>
      <c r="AK219" s="644">
        <f>'5.1 Crops and Forage'!AK219*'5.2 Coefficients'!AK219</f>
        <v>12998.500917206118</v>
      </c>
      <c r="AL219" s="644">
        <f>'5.1 Crops and Forage'!AL219*'5.2 Coefficients'!AL219</f>
        <v>12787.326543424941</v>
      </c>
      <c r="AM219" s="644">
        <f>'5.1 Crops and Forage'!AM219*'5.2 Coefficients'!AM219</f>
        <v>12502.782104251544</v>
      </c>
      <c r="AN219" s="644">
        <f>'5.1 Crops and Forage'!AN219*'5.2 Coefficients'!AN219</f>
        <v>13222.342003297681</v>
      </c>
      <c r="AO219" s="644">
        <f>'5.1 Crops and Forage'!AO219*'5.2 Coefficients'!AO219</f>
        <v>13562.438365308064</v>
      </c>
      <c r="AP219" s="644">
        <f>'5.1 Crops and Forage'!AP219*'5.2 Coefficients'!AP219</f>
        <v>13587.532103837239</v>
      </c>
      <c r="AQ219" s="644">
        <f>'5.1 Crops and Forage'!AQ219*'5.2 Coefficients'!AQ219</f>
        <v>21088.450619273852</v>
      </c>
      <c r="AR219" s="644">
        <f>'5.1 Crops and Forage'!AR219*'5.2 Coefficients'!AR219</f>
        <v>20621.221288878092</v>
      </c>
      <c r="AS219" s="644">
        <f>'5.1 Crops and Forage'!AS219*'5.2 Coefficients'!AS219</f>
        <v>20554.0971036355</v>
      </c>
      <c r="AT219" s="644">
        <f>'5.1 Crops and Forage'!AT219*'5.2 Coefficients'!AT219</f>
        <v>20554.0971036355</v>
      </c>
    </row>
    <row r="220" spans="1:46" x14ac:dyDescent="0.25">
      <c r="A220" s="269"/>
      <c r="B220" s="269"/>
      <c r="C220" s="269"/>
      <c r="D220" s="269"/>
      <c r="E220" s="120"/>
      <c r="F220" s="269"/>
      <c r="G220" s="268" t="s">
        <v>1202</v>
      </c>
      <c r="H220" s="268"/>
      <c r="I220" s="293" t="s">
        <v>1193</v>
      </c>
      <c r="J220" s="655" t="e">
        <f>'5.1 Crops and Forage'!J220*'5.2 Coefficients'!J220</f>
        <v>#DIV/0!</v>
      </c>
      <c r="K220" s="655" t="e">
        <f>'5.1 Crops and Forage'!K220*'5.2 Coefficients'!K220</f>
        <v>#DIV/0!</v>
      </c>
      <c r="L220" s="655" t="e">
        <f>'5.1 Crops and Forage'!L220*'5.2 Coefficients'!L220</f>
        <v>#DIV/0!</v>
      </c>
      <c r="M220" s="655" t="e">
        <f>'5.1 Crops and Forage'!M220*'5.2 Coefficients'!M220</f>
        <v>#DIV/0!</v>
      </c>
      <c r="N220" s="655" t="e">
        <f>'5.1 Crops and Forage'!N220*'5.2 Coefficients'!N220</f>
        <v>#DIV/0!</v>
      </c>
      <c r="O220" s="644">
        <f>'5.1 Crops and Forage'!O220*'5.2 Coefficients'!O220</f>
        <v>117424.85450376436</v>
      </c>
      <c r="P220" s="644">
        <f>'5.1 Crops and Forage'!P220*'5.2 Coefficients'!P220</f>
        <v>117502.09790293861</v>
      </c>
      <c r="Q220" s="644">
        <f>'5.1 Crops and Forage'!Q220*'5.2 Coefficients'!Q220</f>
        <v>118973.22287346348</v>
      </c>
      <c r="R220" s="644">
        <f>'5.1 Crops and Forage'!R220*'5.2 Coefficients'!R220</f>
        <v>120449.03101137525</v>
      </c>
      <c r="S220" s="644">
        <f>'5.1 Crops and Forage'!S220*'5.2 Coefficients'!S220</f>
        <v>123562.49355009958</v>
      </c>
      <c r="T220" s="644">
        <f>'5.1 Crops and Forage'!T220*'5.2 Coefficients'!T220</f>
        <v>120000.85020082117</v>
      </c>
      <c r="U220" s="644">
        <f>'5.1 Crops and Forage'!U220*'5.2 Coefficients'!U220</f>
        <v>121168.82032586132</v>
      </c>
      <c r="V220" s="644">
        <f>'5.1 Crops and Forage'!V220*'5.2 Coefficients'!V220</f>
        <v>120530.23562357212</v>
      </c>
      <c r="W220" s="644">
        <f>'5.1 Crops and Forage'!W220*'5.2 Coefficients'!W220</f>
        <v>120381.08279560822</v>
      </c>
      <c r="X220" s="644">
        <f>'5.1 Crops and Forage'!X220*'5.2 Coefficients'!X220</f>
        <v>121339.4682733892</v>
      </c>
      <c r="Y220" s="644">
        <f>'5.1 Crops and Forage'!Y220*'5.2 Coefficients'!Y220</f>
        <v>121533.36690772534</v>
      </c>
      <c r="Z220" s="644">
        <f>'5.1 Crops and Forage'!Z220*'5.2 Coefficients'!Z220</f>
        <v>122448.94900175044</v>
      </c>
      <c r="AA220" s="644">
        <f>'5.1 Crops and Forage'!AA220*'5.2 Coefficients'!AA220</f>
        <v>124037.05758095985</v>
      </c>
      <c r="AB220" s="644">
        <f>'5.1 Crops and Forage'!AB220*'5.2 Coefficients'!AB220</f>
        <v>125259.38663718603</v>
      </c>
      <c r="AC220" s="644">
        <f>'5.1 Crops and Forage'!AC220*'5.2 Coefficients'!AC220</f>
        <v>125417.66326909575</v>
      </c>
      <c r="AD220" s="644">
        <f>'5.1 Crops and Forage'!AD220*'5.2 Coefficients'!AD220</f>
        <v>121017.15317009733</v>
      </c>
      <c r="AE220" s="644">
        <f>'5.1 Crops and Forage'!AE220*'5.2 Coefficients'!AE220</f>
        <v>120928.10738875243</v>
      </c>
      <c r="AF220" s="644">
        <f>'5.1 Crops and Forage'!AF220*'5.2 Coefficients'!AF220</f>
        <v>114271.02415211892</v>
      </c>
      <c r="AG220" s="644">
        <f>'5.1 Crops and Forage'!AG220*'5.2 Coefficients'!AG220</f>
        <v>113645.27128605857</v>
      </c>
      <c r="AH220" s="644">
        <f>'5.1 Crops and Forage'!AH220*'5.2 Coefficients'!AH220</f>
        <v>112714.84981113405</v>
      </c>
      <c r="AI220" s="644">
        <f>'5.1 Crops and Forage'!AI220*'5.2 Coefficients'!AI220</f>
        <v>113478.90111252098</v>
      </c>
      <c r="AJ220" s="644">
        <f>'5.1 Crops and Forage'!AJ220*'5.2 Coefficients'!AJ220</f>
        <v>119220.09730168524</v>
      </c>
      <c r="AK220" s="644">
        <f>'5.1 Crops and Forage'!AK220*'5.2 Coefficients'!AK220</f>
        <v>118522.76644669898</v>
      </c>
      <c r="AL220" s="644">
        <f>'5.1 Crops and Forage'!AL220*'5.2 Coefficients'!AL220</f>
        <v>119924.31318908834</v>
      </c>
      <c r="AM220" s="644">
        <f>'5.1 Crops and Forage'!AM220*'5.2 Coefficients'!AM220</f>
        <v>118339.50604882358</v>
      </c>
      <c r="AN220" s="644">
        <f>'5.1 Crops and Forage'!AN220*'5.2 Coefficients'!AN220</f>
        <v>117627.84407124117</v>
      </c>
      <c r="AO220" s="644">
        <f>'5.1 Crops and Forage'!AO220*'5.2 Coefficients'!AO220</f>
        <v>117444.40338971098</v>
      </c>
      <c r="AP220" s="644">
        <f>'5.1 Crops and Forage'!AP220*'5.2 Coefficients'!AP220</f>
        <v>118976.00959285613</v>
      </c>
      <c r="AQ220" s="644">
        <f>'5.1 Crops and Forage'!AQ220*'5.2 Coefficients'!AQ220</f>
        <v>113423.66638193243</v>
      </c>
      <c r="AR220" s="644">
        <f>'5.1 Crops and Forage'!AR220*'5.2 Coefficients'!AR220</f>
        <v>113017.2832050272</v>
      </c>
      <c r="AS220" s="644">
        <f>'5.1 Crops and Forage'!AS220*'5.2 Coefficients'!AS220</f>
        <v>113424.43163640177</v>
      </c>
      <c r="AT220" s="644">
        <f>'5.1 Crops and Forage'!AT220*'5.2 Coefficients'!AT220</f>
        <v>113424.43163640174</v>
      </c>
    </row>
    <row r="221" spans="1:46" x14ac:dyDescent="0.25">
      <c r="A221" s="269"/>
      <c r="B221" s="269"/>
      <c r="C221" s="269"/>
      <c r="D221" s="269"/>
      <c r="E221" s="120"/>
      <c r="F221" s="269"/>
      <c r="G221" s="268" t="s">
        <v>1258</v>
      </c>
      <c r="H221" s="268"/>
      <c r="I221" s="293" t="s">
        <v>1194</v>
      </c>
      <c r="J221" s="655" t="e">
        <f>'5.1 Crops and Forage'!J221*'5.2 Coefficients'!J221</f>
        <v>#DIV/0!</v>
      </c>
      <c r="K221" s="655" t="e">
        <f>'5.1 Crops and Forage'!K221*'5.2 Coefficients'!K221</f>
        <v>#DIV/0!</v>
      </c>
      <c r="L221" s="655" t="e">
        <f>'5.1 Crops and Forage'!L221*'5.2 Coefficients'!L221</f>
        <v>#DIV/0!</v>
      </c>
      <c r="M221" s="655" t="e">
        <f>'5.1 Crops and Forage'!M221*'5.2 Coefficients'!M221</f>
        <v>#DIV/0!</v>
      </c>
      <c r="N221" s="655" t="e">
        <f>'5.1 Crops and Forage'!N221*'5.2 Coefficients'!N221</f>
        <v>#DIV/0!</v>
      </c>
      <c r="O221" s="644">
        <f>'5.1 Crops and Forage'!O221*'5.2 Coefficients'!O221</f>
        <v>27241.925097870626</v>
      </c>
      <c r="P221" s="644">
        <f>'5.1 Crops and Forage'!P221*'5.2 Coefficients'!P221</f>
        <v>27336.646702569778</v>
      </c>
      <c r="Q221" s="644">
        <f>'5.1 Crops and Forage'!Q221*'5.2 Coefficients'!Q221</f>
        <v>27821.457264658635</v>
      </c>
      <c r="R221" s="644">
        <f>'5.1 Crops and Forage'!R221*'5.2 Coefficients'!R221</f>
        <v>28272.525182933012</v>
      </c>
      <c r="S221" s="644">
        <f>'5.1 Crops and Forage'!S221*'5.2 Coefficients'!S221</f>
        <v>28966.868615318552</v>
      </c>
      <c r="T221" s="644">
        <f>'5.1 Crops and Forage'!T221*'5.2 Coefficients'!T221</f>
        <v>28129.185005077434</v>
      </c>
      <c r="U221" s="644">
        <f>'5.1 Crops and Forage'!U221*'5.2 Coefficients'!U221</f>
        <v>28648.29718303576</v>
      </c>
      <c r="V221" s="644">
        <f>'5.1 Crops and Forage'!V221*'5.2 Coefficients'!V221</f>
        <v>28231.783836346094</v>
      </c>
      <c r="W221" s="644">
        <f>'5.1 Crops and Forage'!W221*'5.2 Coefficients'!W221</f>
        <v>28319.112834245519</v>
      </c>
      <c r="X221" s="644">
        <f>'5.1 Crops and Forage'!X221*'5.2 Coefficients'!X221</f>
        <v>28459.681584142891</v>
      </c>
      <c r="Y221" s="644">
        <f>'5.1 Crops and Forage'!Y221*'5.2 Coefficients'!Y221</f>
        <v>28491.499070816593</v>
      </c>
      <c r="Z221" s="644">
        <f>'5.1 Crops and Forage'!Z221*'5.2 Coefficients'!Z221</f>
        <v>28751.041127525794</v>
      </c>
      <c r="AA221" s="644">
        <f>'5.1 Crops and Forage'!AA221*'5.2 Coefficients'!AA221</f>
        <v>29148.267519802979</v>
      </c>
      <c r="AB221" s="644">
        <f>'5.1 Crops and Forage'!AB221*'5.2 Coefficients'!AB221</f>
        <v>29409.320842856399</v>
      </c>
      <c r="AC221" s="644">
        <f>'5.1 Crops and Forage'!AC221*'5.2 Coefficients'!AC221</f>
        <v>29392.167313542657</v>
      </c>
      <c r="AD221" s="644">
        <f>'5.1 Crops and Forage'!AD221*'5.2 Coefficients'!AD221</f>
        <v>28219.983186349898</v>
      </c>
      <c r="AE221" s="644">
        <f>'5.1 Crops and Forage'!AE221*'5.2 Coefficients'!AE221</f>
        <v>34066.9251514672</v>
      </c>
      <c r="AF221" s="644">
        <f>'5.1 Crops and Forage'!AF221*'5.2 Coefficients'!AF221</f>
        <v>36222.951681787759</v>
      </c>
      <c r="AG221" s="644">
        <f>'5.1 Crops and Forage'!AG221*'5.2 Coefficients'!AG221</f>
        <v>43303.703486749597</v>
      </c>
      <c r="AH221" s="644">
        <f>'5.1 Crops and Forage'!AH221*'5.2 Coefficients'!AH221</f>
        <v>44799.120486375752</v>
      </c>
      <c r="AI221" s="644">
        <f>'5.1 Crops and Forage'!AI221*'5.2 Coefficients'!AI221</f>
        <v>47061.623815422397</v>
      </c>
      <c r="AJ221" s="644">
        <f>'5.1 Crops and Forage'!AJ221*'5.2 Coefficients'!AJ221</f>
        <v>47310.317607474135</v>
      </c>
      <c r="AK221" s="644">
        <f>'5.1 Crops and Forage'!AK221*'5.2 Coefficients'!AK221</f>
        <v>46511.667246722442</v>
      </c>
      <c r="AL221" s="644">
        <f>'5.1 Crops and Forage'!AL221*'5.2 Coefficients'!AL221</f>
        <v>46979.525057117804</v>
      </c>
      <c r="AM221" s="644">
        <f>'5.1 Crops and Forage'!AM221*'5.2 Coefficients'!AM221</f>
        <v>46212.170225914422</v>
      </c>
      <c r="AN221" s="644">
        <f>'5.1 Crops and Forage'!AN221*'5.2 Coefficients'!AN221</f>
        <v>44639.926574565383</v>
      </c>
      <c r="AO221" s="644">
        <f>'5.1 Crops and Forage'!AO221*'5.2 Coefficients'!AO221</f>
        <v>44920.960458498426</v>
      </c>
      <c r="AP221" s="644">
        <f>'5.1 Crops and Forage'!AP221*'5.2 Coefficients'!AP221</f>
        <v>45866.378716544052</v>
      </c>
      <c r="AQ221" s="644">
        <f>'5.1 Crops and Forage'!AQ221*'5.2 Coefficients'!AQ221</f>
        <v>44012.589412058631</v>
      </c>
      <c r="AR221" s="644">
        <f>'5.1 Crops and Forage'!AR221*'5.2 Coefficients'!AR221</f>
        <v>44713.628825562155</v>
      </c>
      <c r="AS221" s="644">
        <f>'5.1 Crops and Forage'!AS221*'5.2 Coefficients'!AS221</f>
        <v>45380.59975686609</v>
      </c>
      <c r="AT221" s="644">
        <f>'5.1 Crops and Forage'!AT221*'5.2 Coefficients'!AT221</f>
        <v>45380.599756866104</v>
      </c>
    </row>
    <row r="222" spans="1:46" x14ac:dyDescent="0.25">
      <c r="A222" s="269"/>
      <c r="B222" s="269"/>
      <c r="C222" s="269"/>
      <c r="D222" s="269"/>
      <c r="E222" s="120"/>
      <c r="F222" s="269"/>
      <c r="G222" s="268" t="s">
        <v>1259</v>
      </c>
      <c r="H222" s="268"/>
      <c r="I222" s="293" t="s">
        <v>1195</v>
      </c>
      <c r="J222" s="655" t="e">
        <f>'5.1 Crops and Forage'!J222*'5.2 Coefficients'!J222</f>
        <v>#DIV/0!</v>
      </c>
      <c r="K222" s="655" t="e">
        <f>'5.1 Crops and Forage'!K222*'5.2 Coefficients'!K222</f>
        <v>#DIV/0!</v>
      </c>
      <c r="L222" s="655" t="e">
        <f>'5.1 Crops and Forage'!L222*'5.2 Coefficients'!L222</f>
        <v>#DIV/0!</v>
      </c>
      <c r="M222" s="655" t="e">
        <f>'5.1 Crops and Forage'!M222*'5.2 Coefficients'!M222</f>
        <v>#DIV/0!</v>
      </c>
      <c r="N222" s="655" t="e">
        <f>'5.1 Crops and Forage'!N222*'5.2 Coefficients'!N222</f>
        <v>#DIV/0!</v>
      </c>
      <c r="O222" s="644"/>
      <c r="P222" s="644"/>
      <c r="Q222" s="644"/>
      <c r="R222" s="644"/>
      <c r="S222" s="644"/>
      <c r="T222" s="644"/>
      <c r="U222" s="644"/>
      <c r="V222" s="644"/>
      <c r="W222" s="644"/>
      <c r="X222" s="644"/>
      <c r="Y222" s="644"/>
      <c r="Z222" s="644"/>
      <c r="AA222" s="644"/>
      <c r="AB222" s="644"/>
      <c r="AC222" s="644"/>
      <c r="AD222" s="644"/>
      <c r="AE222" s="644"/>
      <c r="AF222" s="644"/>
      <c r="AG222" s="644"/>
      <c r="AH222" s="644"/>
      <c r="AI222" s="644"/>
      <c r="AJ222" s="644"/>
      <c r="AK222" s="644"/>
      <c r="AL222" s="644"/>
      <c r="AM222" s="644"/>
      <c r="AN222" s="644"/>
      <c r="AO222" s="644"/>
      <c r="AP222" s="644"/>
      <c r="AQ222" s="644"/>
      <c r="AR222" s="644"/>
      <c r="AS222" s="644"/>
      <c r="AT222" s="644"/>
    </row>
    <row r="223" spans="1:46" ht="30" x14ac:dyDescent="0.25">
      <c r="A223" s="269"/>
      <c r="B223" s="269"/>
      <c r="C223" s="269"/>
      <c r="D223" s="269"/>
      <c r="E223" s="120"/>
      <c r="F223" s="269"/>
      <c r="G223" s="268" t="s">
        <v>1201</v>
      </c>
      <c r="H223" s="268"/>
      <c r="I223" s="293" t="s">
        <v>1196</v>
      </c>
      <c r="J223" s="655" t="e">
        <f>'5.1 Crops and Forage'!J223*'5.2 Coefficients'!J223</f>
        <v>#DIV/0!</v>
      </c>
      <c r="K223" s="655" t="e">
        <f>'5.1 Crops and Forage'!K223*'5.2 Coefficients'!K223</f>
        <v>#DIV/0!</v>
      </c>
      <c r="L223" s="655" t="e">
        <f>'5.1 Crops and Forage'!L223*'5.2 Coefficients'!L223</f>
        <v>#DIV/0!</v>
      </c>
      <c r="M223" s="655" t="e">
        <f>'5.1 Crops and Forage'!M223*'5.2 Coefficients'!M223</f>
        <v>#DIV/0!</v>
      </c>
      <c r="N223" s="655" t="e">
        <f>'5.1 Crops and Forage'!N223*'5.2 Coefficients'!N223</f>
        <v>#DIV/0!</v>
      </c>
      <c r="O223" s="644"/>
      <c r="P223" s="644"/>
      <c r="Q223" s="644"/>
      <c r="R223" s="644"/>
      <c r="S223" s="644"/>
      <c r="T223" s="644"/>
      <c r="U223" s="644"/>
      <c r="V223" s="644"/>
      <c r="W223" s="644"/>
      <c r="X223" s="644"/>
      <c r="Y223" s="644"/>
      <c r="Z223" s="644"/>
      <c r="AA223" s="644"/>
      <c r="AB223" s="644"/>
      <c r="AC223" s="644"/>
      <c r="AD223" s="644"/>
      <c r="AE223" s="644"/>
      <c r="AF223" s="644"/>
      <c r="AG223" s="644"/>
      <c r="AH223" s="644"/>
      <c r="AI223" s="644"/>
      <c r="AJ223" s="644"/>
      <c r="AK223" s="644"/>
      <c r="AL223" s="644"/>
      <c r="AM223" s="644"/>
      <c r="AN223" s="644"/>
      <c r="AO223" s="644"/>
      <c r="AP223" s="644"/>
      <c r="AQ223" s="644"/>
      <c r="AR223" s="644"/>
      <c r="AS223" s="644"/>
      <c r="AT223" s="644"/>
    </row>
    <row r="224" spans="1:46" x14ac:dyDescent="0.25">
      <c r="A224" s="269"/>
      <c r="B224" s="269"/>
      <c r="C224" s="269"/>
      <c r="D224" s="269"/>
      <c r="E224" s="120"/>
      <c r="F224" s="269"/>
      <c r="G224" s="268"/>
      <c r="H224" s="268"/>
      <c r="I224" s="292"/>
      <c r="J224" s="640"/>
      <c r="K224" s="640"/>
      <c r="L224" s="640"/>
      <c r="M224" s="640"/>
      <c r="N224" s="640"/>
      <c r="O224" s="640"/>
      <c r="P224" s="640"/>
      <c r="Q224" s="640"/>
      <c r="R224" s="640"/>
      <c r="S224" s="640"/>
      <c r="T224" s="640"/>
      <c r="U224" s="640"/>
      <c r="V224" s="640"/>
      <c r="W224" s="640"/>
      <c r="X224" s="640"/>
      <c r="Y224" s="640"/>
      <c r="Z224" s="640"/>
      <c r="AA224" s="640"/>
      <c r="AB224" s="640"/>
      <c r="AC224" s="640"/>
      <c r="AD224" s="640"/>
      <c r="AE224" s="640"/>
      <c r="AF224" s="640"/>
      <c r="AG224" s="640"/>
      <c r="AH224" s="640"/>
      <c r="AI224" s="640"/>
      <c r="AJ224" s="640"/>
      <c r="AK224" s="640"/>
      <c r="AL224" s="640"/>
      <c r="AM224" s="640"/>
      <c r="AN224" s="640"/>
      <c r="AO224" s="640"/>
      <c r="AP224" s="640"/>
      <c r="AQ224" s="640"/>
      <c r="AR224" s="640"/>
      <c r="AS224" s="640"/>
      <c r="AT224" s="640"/>
    </row>
    <row r="225" spans="1:46" x14ac:dyDescent="0.25">
      <c r="A225" s="278" t="s">
        <v>544</v>
      </c>
      <c r="B225" s="267"/>
      <c r="C225" s="267"/>
      <c r="D225" s="282" t="s">
        <v>914</v>
      </c>
      <c r="E225" s="283"/>
      <c r="F225" s="283"/>
      <c r="G225" s="283"/>
      <c r="H225" s="283"/>
      <c r="I225" s="294" t="s">
        <v>1081</v>
      </c>
      <c r="J225" s="641">
        <f>J226+J233</f>
        <v>0</v>
      </c>
      <c r="K225" s="641">
        <f t="shared" ref="K225:AJ225" si="65">K226+K233</f>
        <v>0</v>
      </c>
      <c r="L225" s="641">
        <f t="shared" si="65"/>
        <v>0</v>
      </c>
      <c r="M225" s="641">
        <f t="shared" si="65"/>
        <v>0</v>
      </c>
      <c r="N225" s="641">
        <f t="shared" si="65"/>
        <v>0</v>
      </c>
      <c r="O225" s="641">
        <f t="shared" si="65"/>
        <v>259990.19508482149</v>
      </c>
      <c r="P225" s="641">
        <f t="shared" si="65"/>
        <v>256972.79796244967</v>
      </c>
      <c r="Q225" s="641">
        <f t="shared" si="65"/>
        <v>257859.704840547</v>
      </c>
      <c r="R225" s="641">
        <f t="shared" si="65"/>
        <v>260118.85155704667</v>
      </c>
      <c r="S225" s="641">
        <f>S226+S233</f>
        <v>264204.14206052065</v>
      </c>
      <c r="T225" s="641">
        <f t="shared" si="65"/>
        <v>258037.06597487314</v>
      </c>
      <c r="U225" s="641">
        <f t="shared" si="65"/>
        <v>264121.60303937853</v>
      </c>
      <c r="V225" s="641">
        <f t="shared" si="65"/>
        <v>273447.59377582226</v>
      </c>
      <c r="W225" s="641">
        <f t="shared" si="65"/>
        <v>278325.86891865247</v>
      </c>
      <c r="X225" s="641">
        <f t="shared" si="65"/>
        <v>273812.86948617193</v>
      </c>
      <c r="Y225" s="641">
        <f>Y226+Y233</f>
        <v>272373.43749970174</v>
      </c>
      <c r="Z225" s="641">
        <f t="shared" si="65"/>
        <v>269927.5920621836</v>
      </c>
      <c r="AA225" s="641">
        <f t="shared" si="65"/>
        <v>284444.67681838304</v>
      </c>
      <c r="AB225" s="641">
        <f t="shared" si="65"/>
        <v>284982.88732391672</v>
      </c>
      <c r="AC225" s="641">
        <f t="shared" si="65"/>
        <v>289518.92569599341</v>
      </c>
      <c r="AD225" s="641">
        <f>AD226+AD233</f>
        <v>268135.23052666214</v>
      </c>
      <c r="AE225" s="641">
        <f t="shared" si="65"/>
        <v>273341.21677842282</v>
      </c>
      <c r="AF225" s="641">
        <f t="shared" si="65"/>
        <v>262308.65018596133</v>
      </c>
      <c r="AG225" s="641">
        <f t="shared" si="65"/>
        <v>262670.26187217649</v>
      </c>
      <c r="AH225" s="641">
        <f t="shared" si="65"/>
        <v>262725.14702197659</v>
      </c>
      <c r="AI225" s="641">
        <f t="shared" si="65"/>
        <v>266704.1421954463</v>
      </c>
      <c r="AJ225" s="641">
        <f t="shared" si="65"/>
        <v>272216.78347444726</v>
      </c>
      <c r="AK225" s="641">
        <f t="shared" ref="AK225:AP225" si="66">AK226+AK233</f>
        <v>268567.61065471394</v>
      </c>
      <c r="AL225" s="641">
        <f t="shared" si="66"/>
        <v>269452.20046326396</v>
      </c>
      <c r="AM225" s="641">
        <f t="shared" si="66"/>
        <v>270473.60419854562</v>
      </c>
      <c r="AN225" s="641">
        <f t="shared" si="66"/>
        <v>267152.67784826888</v>
      </c>
      <c r="AO225" s="641">
        <f t="shared" si="66"/>
        <v>269114.11597204191</v>
      </c>
      <c r="AP225" s="641">
        <f t="shared" si="66"/>
        <v>268736.66366284812</v>
      </c>
      <c r="AQ225" s="641">
        <f t="shared" ref="AQ225:AR225" si="67">AQ226+AQ233</f>
        <v>267262.75493098469</v>
      </c>
      <c r="AR225" s="641">
        <f t="shared" si="67"/>
        <v>261167.74370965926</v>
      </c>
      <c r="AS225" s="641">
        <f t="shared" ref="AS225" si="68">AS226+AS233</f>
        <v>265327.60072236927</v>
      </c>
      <c r="AT225" s="641">
        <f t="shared" ref="AT225" si="69">AT226+AT233</f>
        <v>264283.17844570463</v>
      </c>
    </row>
    <row r="226" spans="1:46" s="2" customFormat="1" x14ac:dyDescent="0.25">
      <c r="A226" s="264" t="s">
        <v>545</v>
      </c>
      <c r="B226" s="264"/>
      <c r="C226" s="264"/>
      <c r="E226" s="284" t="s">
        <v>915</v>
      </c>
      <c r="I226" s="297"/>
      <c r="J226" s="654">
        <f>J227+J228</f>
        <v>0</v>
      </c>
      <c r="K226" s="654">
        <f t="shared" ref="K226:AJ226" si="70">K227+K228</f>
        <v>0</v>
      </c>
      <c r="L226" s="654">
        <f t="shared" si="70"/>
        <v>0</v>
      </c>
      <c r="M226" s="654">
        <f t="shared" si="70"/>
        <v>0</v>
      </c>
      <c r="N226" s="654">
        <f t="shared" si="70"/>
        <v>0</v>
      </c>
      <c r="O226" s="654">
        <f t="shared" si="70"/>
        <v>27173.670285173172</v>
      </c>
      <c r="P226" s="654">
        <f t="shared" si="70"/>
        <v>24403.911419931894</v>
      </c>
      <c r="Q226" s="654">
        <f t="shared" si="70"/>
        <v>23580.654334850296</v>
      </c>
      <c r="R226" s="654">
        <f t="shared" si="70"/>
        <v>23898.761860823473</v>
      </c>
      <c r="S226" s="654">
        <f>S227+S228</f>
        <v>23672.318601310169</v>
      </c>
      <c r="T226" s="654">
        <f t="shared" si="70"/>
        <v>21371.725400869615</v>
      </c>
      <c r="U226" s="654">
        <f t="shared" si="70"/>
        <v>23890.506878539298</v>
      </c>
      <c r="V226" s="654">
        <f t="shared" si="70"/>
        <v>33018.33563087626</v>
      </c>
      <c r="W226" s="654">
        <f t="shared" si="70"/>
        <v>37306.745688176175</v>
      </c>
      <c r="X226" s="654">
        <f t="shared" si="70"/>
        <v>30487.780610997466</v>
      </c>
      <c r="Y226" s="654">
        <f t="shared" si="70"/>
        <v>27903.922574544926</v>
      </c>
      <c r="Z226" s="654">
        <f t="shared" si="70"/>
        <v>26135.120957139374</v>
      </c>
      <c r="AA226" s="654">
        <f t="shared" si="70"/>
        <v>37146.707932739249</v>
      </c>
      <c r="AB226" s="654">
        <f t="shared" si="70"/>
        <v>36081.41005092494</v>
      </c>
      <c r="AC226" s="654">
        <f t="shared" si="70"/>
        <v>41851.940131521311</v>
      </c>
      <c r="AD226" s="654">
        <f t="shared" si="70"/>
        <v>27848.902539021921</v>
      </c>
      <c r="AE226" s="654">
        <f t="shared" si="70"/>
        <v>36905.877559142769</v>
      </c>
      <c r="AF226" s="654">
        <f t="shared" si="70"/>
        <v>26409.148792272237</v>
      </c>
      <c r="AG226" s="654">
        <f t="shared" si="70"/>
        <v>23813.147565604791</v>
      </c>
      <c r="AH226" s="654">
        <f t="shared" si="70"/>
        <v>22926.503532376209</v>
      </c>
      <c r="AI226" s="654">
        <f t="shared" si="70"/>
        <v>23012.154374177466</v>
      </c>
      <c r="AJ226" s="654">
        <f t="shared" si="70"/>
        <v>23645.75934403477</v>
      </c>
      <c r="AK226" s="654">
        <f t="shared" ref="AK226:AP226" si="71">AK227+AK228</f>
        <v>20463.739677570917</v>
      </c>
      <c r="AL226" s="654">
        <f t="shared" si="71"/>
        <v>21950.308902908815</v>
      </c>
      <c r="AM226" s="654">
        <f t="shared" si="71"/>
        <v>20543.286553419563</v>
      </c>
      <c r="AN226" s="654">
        <f t="shared" si="71"/>
        <v>21740.6698641158</v>
      </c>
      <c r="AO226" s="654">
        <f t="shared" si="71"/>
        <v>25146.619514291608</v>
      </c>
      <c r="AP226" s="654">
        <f t="shared" si="71"/>
        <v>23746.996291637206</v>
      </c>
      <c r="AQ226" s="654">
        <f t="shared" ref="AQ226:AR226" si="72">AQ227+AQ228</f>
        <v>25423.496022458225</v>
      </c>
      <c r="AR226" s="654">
        <f t="shared" si="72"/>
        <v>21270.541175674232</v>
      </c>
      <c r="AS226" s="654">
        <f t="shared" ref="AS226" si="73">AS227+AS228</f>
        <v>25647.723416639688</v>
      </c>
      <c r="AT226" s="654">
        <f t="shared" ref="AT226" si="74">AT227+AT228</f>
        <v>24044.561039799039</v>
      </c>
    </row>
    <row r="227" spans="1:46" s="2" customFormat="1" x14ac:dyDescent="0.25">
      <c r="A227" s="284" t="s">
        <v>546</v>
      </c>
      <c r="B227" s="284"/>
      <c r="C227" s="284"/>
      <c r="D227" s="284"/>
      <c r="F227" s="284" t="s">
        <v>916</v>
      </c>
      <c r="I227" s="297"/>
      <c r="J227" s="643">
        <v>0</v>
      </c>
      <c r="K227" s="643">
        <v>0</v>
      </c>
      <c r="L227" s="643">
        <v>0</v>
      </c>
      <c r="M227" s="643">
        <v>0</v>
      </c>
      <c r="N227" s="643">
        <v>0</v>
      </c>
      <c r="O227" s="643">
        <v>0</v>
      </c>
      <c r="P227" s="643">
        <v>0</v>
      </c>
      <c r="Q227" s="643">
        <v>0</v>
      </c>
      <c r="R227" s="643">
        <v>0</v>
      </c>
      <c r="S227" s="643">
        <v>0</v>
      </c>
      <c r="T227" s="643">
        <v>0</v>
      </c>
      <c r="U227" s="643">
        <v>0</v>
      </c>
      <c r="V227" s="643">
        <v>0</v>
      </c>
      <c r="W227" s="643">
        <v>0</v>
      </c>
      <c r="X227" s="643">
        <v>0</v>
      </c>
      <c r="Y227" s="643">
        <v>0</v>
      </c>
      <c r="Z227" s="643">
        <v>0</v>
      </c>
      <c r="AA227" s="643">
        <v>0</v>
      </c>
      <c r="AB227" s="643">
        <v>0</v>
      </c>
      <c r="AC227" s="643">
        <v>0</v>
      </c>
      <c r="AD227" s="643">
        <v>0</v>
      </c>
      <c r="AE227" s="643">
        <v>0</v>
      </c>
      <c r="AF227" s="643">
        <v>0</v>
      </c>
      <c r="AG227" s="643">
        <v>0</v>
      </c>
      <c r="AH227" s="643">
        <v>0</v>
      </c>
      <c r="AI227" s="643">
        <v>0</v>
      </c>
      <c r="AJ227" s="643">
        <v>0</v>
      </c>
      <c r="AK227" s="643">
        <v>0</v>
      </c>
      <c r="AL227" s="643">
        <v>0</v>
      </c>
      <c r="AM227" s="643">
        <v>0</v>
      </c>
      <c r="AN227" s="643">
        <v>0</v>
      </c>
      <c r="AO227" s="643">
        <v>0</v>
      </c>
      <c r="AP227" s="643">
        <v>0</v>
      </c>
      <c r="AQ227" s="643">
        <v>0</v>
      </c>
      <c r="AR227" s="643">
        <v>0</v>
      </c>
      <c r="AS227" s="643"/>
      <c r="AT227" s="643"/>
    </row>
    <row r="228" spans="1:46" s="2" customFormat="1" x14ac:dyDescent="0.25">
      <c r="A228" s="284" t="s">
        <v>547</v>
      </c>
      <c r="B228" s="284"/>
      <c r="C228" s="284"/>
      <c r="D228" s="284"/>
      <c r="F228" s="284" t="s">
        <v>917</v>
      </c>
      <c r="I228" s="297"/>
      <c r="J228" s="654">
        <f t="shared" ref="J228:AI228" si="75">SUM(J229:J232)</f>
        <v>0</v>
      </c>
      <c r="K228" s="654">
        <f t="shared" si="75"/>
        <v>0</v>
      </c>
      <c r="L228" s="654">
        <f t="shared" si="75"/>
        <v>0</v>
      </c>
      <c r="M228" s="654">
        <f t="shared" si="75"/>
        <v>0</v>
      </c>
      <c r="N228" s="654">
        <f t="shared" si="75"/>
        <v>0</v>
      </c>
      <c r="O228" s="654">
        <f t="shared" si="75"/>
        <v>27173.670285173172</v>
      </c>
      <c r="P228" s="654">
        <f t="shared" si="75"/>
        <v>24403.911419931894</v>
      </c>
      <c r="Q228" s="654">
        <f t="shared" si="75"/>
        <v>23580.654334850296</v>
      </c>
      <c r="R228" s="654">
        <f t="shared" si="75"/>
        <v>23898.761860823473</v>
      </c>
      <c r="S228" s="654">
        <f t="shared" si="75"/>
        <v>23672.318601310169</v>
      </c>
      <c r="T228" s="654">
        <f t="shared" si="75"/>
        <v>21371.725400869615</v>
      </c>
      <c r="U228" s="654">
        <f t="shared" si="75"/>
        <v>23890.506878539298</v>
      </c>
      <c r="V228" s="654">
        <f t="shared" si="75"/>
        <v>33018.33563087626</v>
      </c>
      <c r="W228" s="654">
        <f t="shared" si="75"/>
        <v>37306.745688176175</v>
      </c>
      <c r="X228" s="654">
        <f t="shared" si="75"/>
        <v>30487.780610997466</v>
      </c>
      <c r="Y228" s="654">
        <f t="shared" si="75"/>
        <v>27903.922574544926</v>
      </c>
      <c r="Z228" s="654">
        <f t="shared" si="75"/>
        <v>26135.120957139374</v>
      </c>
      <c r="AA228" s="654">
        <f t="shared" si="75"/>
        <v>37146.707932739249</v>
      </c>
      <c r="AB228" s="654">
        <f t="shared" si="75"/>
        <v>36081.41005092494</v>
      </c>
      <c r="AC228" s="654">
        <f t="shared" si="75"/>
        <v>41851.940131521311</v>
      </c>
      <c r="AD228" s="654">
        <f t="shared" si="75"/>
        <v>27848.902539021921</v>
      </c>
      <c r="AE228" s="654">
        <f t="shared" si="75"/>
        <v>36905.877559142769</v>
      </c>
      <c r="AF228" s="654">
        <f t="shared" si="75"/>
        <v>26409.148792272237</v>
      </c>
      <c r="AG228" s="654">
        <f t="shared" si="75"/>
        <v>23813.147565604791</v>
      </c>
      <c r="AH228" s="654">
        <f t="shared" si="75"/>
        <v>22926.503532376209</v>
      </c>
      <c r="AI228" s="654">
        <f t="shared" si="75"/>
        <v>23012.154374177466</v>
      </c>
      <c r="AJ228" s="654">
        <f t="shared" ref="AJ228:AO228" si="76">SUM(AJ229:AJ232)</f>
        <v>23645.75934403477</v>
      </c>
      <c r="AK228" s="654">
        <f t="shared" si="76"/>
        <v>20463.739677570917</v>
      </c>
      <c r="AL228" s="654">
        <f t="shared" si="76"/>
        <v>21950.308902908815</v>
      </c>
      <c r="AM228" s="654">
        <f t="shared" si="76"/>
        <v>20543.286553419563</v>
      </c>
      <c r="AN228" s="654">
        <f t="shared" si="76"/>
        <v>21740.6698641158</v>
      </c>
      <c r="AO228" s="654">
        <f t="shared" si="76"/>
        <v>25146.619514291608</v>
      </c>
      <c r="AP228" s="654">
        <f t="shared" ref="AP228:AQ228" si="77">SUM(AP229:AP232)</f>
        <v>23746.996291637206</v>
      </c>
      <c r="AQ228" s="654">
        <f t="shared" si="77"/>
        <v>25423.496022458225</v>
      </c>
      <c r="AR228" s="654">
        <f t="shared" ref="AR228:AS228" si="78">SUM(AR229:AR232)</f>
        <v>21270.541175674232</v>
      </c>
      <c r="AS228" s="654">
        <f t="shared" si="78"/>
        <v>25647.723416639688</v>
      </c>
      <c r="AT228" s="654">
        <f t="shared" ref="AT228" si="79">SUM(AT229:AT232)</f>
        <v>24044.561039799039</v>
      </c>
    </row>
    <row r="229" spans="1:46" s="2" customFormat="1" x14ac:dyDescent="0.25">
      <c r="A229" s="285" t="s">
        <v>6</v>
      </c>
      <c r="B229" s="284"/>
      <c r="C229" s="284"/>
      <c r="D229" s="284"/>
      <c r="F229" s="284"/>
      <c r="G229" s="121" t="s">
        <v>1198</v>
      </c>
      <c r="H229" s="121"/>
      <c r="I229" s="294" t="s">
        <v>1197</v>
      </c>
      <c r="J229" s="656"/>
      <c r="K229" s="656"/>
      <c r="L229" s="656"/>
      <c r="M229" s="656"/>
      <c r="N229" s="656"/>
      <c r="O229" s="644">
        <v>17677.438353262871</v>
      </c>
      <c r="P229" s="644">
        <v>14850.505462118514</v>
      </c>
      <c r="Q229" s="644">
        <v>14818.273475267868</v>
      </c>
      <c r="R229" s="644">
        <v>14421.257904243854</v>
      </c>
      <c r="S229" s="644">
        <v>13696.150286897429</v>
      </c>
      <c r="T229" s="644">
        <v>12020.218257605202</v>
      </c>
      <c r="U229" s="644">
        <v>18675.11564524093</v>
      </c>
      <c r="V229" s="644">
        <v>18000.123384197104</v>
      </c>
      <c r="W229" s="644">
        <v>20900.668959822622</v>
      </c>
      <c r="X229" s="644">
        <v>18686.929981603767</v>
      </c>
      <c r="Y229" s="644">
        <v>17792.200788372655</v>
      </c>
      <c r="Z229" s="644">
        <v>17883.392839534972</v>
      </c>
      <c r="AA229" s="644">
        <v>20824.673903749066</v>
      </c>
      <c r="AB229" s="644">
        <v>20048.843508329966</v>
      </c>
      <c r="AC229" s="644">
        <v>22155.371582492557</v>
      </c>
      <c r="AD229" s="644">
        <v>17387.00811020135</v>
      </c>
      <c r="AE229" s="644">
        <v>17544.310993896383</v>
      </c>
      <c r="AF229" s="644">
        <v>18294.599078278436</v>
      </c>
      <c r="AG229" s="644">
        <v>14839.347847982186</v>
      </c>
      <c r="AH229" s="644">
        <v>14469.595554959475</v>
      </c>
      <c r="AI229" s="644">
        <v>14902.646969233851</v>
      </c>
      <c r="AJ229" s="644">
        <v>15764.519297755931</v>
      </c>
      <c r="AK229" s="644">
        <v>12874.733236150556</v>
      </c>
      <c r="AL229" s="644">
        <v>13122.992194496839</v>
      </c>
      <c r="AM229" s="644">
        <v>14039.27778034756</v>
      </c>
      <c r="AN229" s="644">
        <v>14841.248334655482</v>
      </c>
      <c r="AO229" s="655">
        <v>15960.358308337201</v>
      </c>
      <c r="AP229" s="655">
        <v>14401.418555365373</v>
      </c>
      <c r="AQ229" s="655">
        <v>16094.026982829359</v>
      </c>
      <c r="AR229" s="655">
        <v>12888.778465769428</v>
      </c>
      <c r="AS229" s="655">
        <v>14153.107483003045</v>
      </c>
      <c r="AT229" s="655">
        <v>14098.311891606902</v>
      </c>
    </row>
    <row r="230" spans="1:46" s="2" customFormat="1" x14ac:dyDescent="0.25">
      <c r="A230" s="285" t="s">
        <v>7</v>
      </c>
      <c r="B230" s="284"/>
      <c r="C230" s="284"/>
      <c r="D230" s="284"/>
      <c r="F230" s="284"/>
      <c r="G230" s="121" t="s">
        <v>1185</v>
      </c>
      <c r="H230" s="121"/>
      <c r="I230" s="294" t="s">
        <v>1186</v>
      </c>
      <c r="J230" s="656"/>
      <c r="K230" s="656"/>
      <c r="L230" s="656"/>
      <c r="M230" s="656"/>
      <c r="N230" s="656"/>
      <c r="O230" s="644">
        <v>6942.8200834237568</v>
      </c>
      <c r="P230" s="644">
        <v>7007.3544467762931</v>
      </c>
      <c r="Q230" s="644">
        <v>6194.1925896098319</v>
      </c>
      <c r="R230" s="644">
        <v>6891.1328491087324</v>
      </c>
      <c r="S230" s="644">
        <v>7204.4381275295709</v>
      </c>
      <c r="T230" s="644">
        <v>6581.0104204336767</v>
      </c>
      <c r="U230" s="644">
        <v>2442.9709448901372</v>
      </c>
      <c r="V230" s="644">
        <v>12196.613199672582</v>
      </c>
      <c r="W230" s="644">
        <v>13569.269220665445</v>
      </c>
      <c r="X230" s="644">
        <v>8936.5550282442309</v>
      </c>
      <c r="Y230" s="644">
        <v>7187.9595169776703</v>
      </c>
      <c r="Z230" s="644">
        <v>5337.5565693991866</v>
      </c>
      <c r="AA230" s="644">
        <v>13426.185517332746</v>
      </c>
      <c r="AB230" s="644">
        <v>13108.332607504355</v>
      </c>
      <c r="AC230" s="644">
        <v>16837.729458350692</v>
      </c>
      <c r="AD230" s="644">
        <v>7638.5492004779007</v>
      </c>
      <c r="AE230" s="644">
        <v>16584.355118435538</v>
      </c>
      <c r="AF230" s="644">
        <v>5276.308381187403</v>
      </c>
      <c r="AG230" s="644">
        <v>6221.2887375886003</v>
      </c>
      <c r="AH230" s="644">
        <v>5678.1018057529054</v>
      </c>
      <c r="AI230" s="644">
        <v>5392.661324623924</v>
      </c>
      <c r="AJ230" s="644">
        <v>5392.6613246239231</v>
      </c>
      <c r="AK230" s="644">
        <v>5160.9892119268943</v>
      </c>
      <c r="AL230" s="644">
        <v>6488.9949178360202</v>
      </c>
      <c r="AM230" s="644">
        <v>4208.985233995716</v>
      </c>
      <c r="AN230" s="644">
        <v>4639.626564982882</v>
      </c>
      <c r="AO230" s="655">
        <v>6987.7189240396938</v>
      </c>
      <c r="AP230" s="655">
        <v>7200.6972639128053</v>
      </c>
      <c r="AQ230" s="655">
        <v>7215.4297253427203</v>
      </c>
      <c r="AR230" s="655">
        <v>6321.8978193972489</v>
      </c>
      <c r="AS230" s="655">
        <v>9424.8360260201225</v>
      </c>
      <c r="AT230" s="655">
        <v>7844.7301537288422</v>
      </c>
    </row>
    <row r="231" spans="1:46" s="2" customFormat="1" x14ac:dyDescent="0.25">
      <c r="A231" s="285" t="s">
        <v>8</v>
      </c>
      <c r="B231" s="284"/>
      <c r="C231" s="284"/>
      <c r="D231" s="284"/>
      <c r="F231" s="284"/>
      <c r="G231" s="121" t="s">
        <v>1189</v>
      </c>
      <c r="H231" s="121"/>
      <c r="I231" s="294" t="s">
        <v>1187</v>
      </c>
      <c r="J231" s="656"/>
      <c r="K231" s="656"/>
      <c r="L231" s="656"/>
      <c r="M231" s="656"/>
      <c r="N231" s="656"/>
      <c r="O231" s="644">
        <v>2553.4118484865421</v>
      </c>
      <c r="P231" s="644">
        <v>2546.0515110370884</v>
      </c>
      <c r="Q231" s="644">
        <v>2568.1882699725993</v>
      </c>
      <c r="R231" s="644">
        <v>2586.371107470889</v>
      </c>
      <c r="S231" s="644">
        <v>2771.7301868831664</v>
      </c>
      <c r="T231" s="644">
        <v>2770.4967228307346</v>
      </c>
      <c r="U231" s="644">
        <v>2772.4202884082283</v>
      </c>
      <c r="V231" s="644">
        <v>2821.5990470065744</v>
      </c>
      <c r="W231" s="644">
        <v>2836.8075076881064</v>
      </c>
      <c r="X231" s="644">
        <v>2864.2956011494689</v>
      </c>
      <c r="Y231" s="644">
        <v>2923.7622691946021</v>
      </c>
      <c r="Z231" s="644">
        <v>2914.1715482052127</v>
      </c>
      <c r="AA231" s="644">
        <v>2895.8485116574388</v>
      </c>
      <c r="AB231" s="644">
        <v>2924.2339350906159</v>
      </c>
      <c r="AC231" s="644">
        <v>2858.839090678061</v>
      </c>
      <c r="AD231" s="644">
        <v>2823.3452283426709</v>
      </c>
      <c r="AE231" s="644">
        <v>2777.2114468108475</v>
      </c>
      <c r="AF231" s="644">
        <v>2838.2413328064004</v>
      </c>
      <c r="AG231" s="644">
        <v>2752.5109800340056</v>
      </c>
      <c r="AH231" s="644">
        <v>2778.8061716638299</v>
      </c>
      <c r="AI231" s="644">
        <v>2716.8460803196922</v>
      </c>
      <c r="AJ231" s="644">
        <v>2488.5787216549147</v>
      </c>
      <c r="AK231" s="644">
        <v>2428.0172294934669</v>
      </c>
      <c r="AL231" s="644">
        <v>2338.3217905759557</v>
      </c>
      <c r="AM231" s="644">
        <v>2295.0235390762864</v>
      </c>
      <c r="AN231" s="644">
        <v>2259.794964477433</v>
      </c>
      <c r="AO231" s="655">
        <v>2198.5422819147129</v>
      </c>
      <c r="AP231" s="655">
        <v>2144.8804723590256</v>
      </c>
      <c r="AQ231" s="655">
        <v>2114.0393142861476</v>
      </c>
      <c r="AR231" s="655">
        <v>2059.8648905075534</v>
      </c>
      <c r="AS231" s="655">
        <v>2069.7799076165206</v>
      </c>
      <c r="AT231" s="655">
        <v>2101.5189944632943</v>
      </c>
    </row>
    <row r="232" spans="1:46" s="2" customFormat="1" x14ac:dyDescent="0.25">
      <c r="A232" s="285" t="s">
        <v>45</v>
      </c>
      <c r="B232" s="284"/>
      <c r="C232" s="284"/>
      <c r="D232" s="284"/>
      <c r="F232" s="284"/>
      <c r="G232" s="121" t="s">
        <v>1199</v>
      </c>
      <c r="H232" s="121"/>
      <c r="I232" s="294" t="s">
        <v>1188</v>
      </c>
      <c r="J232" s="656"/>
      <c r="K232" s="656"/>
      <c r="L232" s="656"/>
      <c r="M232" s="656"/>
      <c r="N232" s="656"/>
      <c r="O232" s="644"/>
      <c r="P232" s="644"/>
      <c r="Q232" s="644"/>
      <c r="R232" s="644"/>
      <c r="S232" s="644"/>
      <c r="T232" s="644"/>
      <c r="U232" s="644"/>
      <c r="V232" s="644"/>
      <c r="W232" s="644"/>
      <c r="X232" s="644"/>
      <c r="Y232" s="644"/>
      <c r="Z232" s="644"/>
      <c r="AA232" s="644"/>
      <c r="AB232" s="644"/>
      <c r="AC232" s="644"/>
      <c r="AD232" s="644"/>
      <c r="AE232" s="644"/>
      <c r="AF232" s="644"/>
      <c r="AG232" s="644"/>
      <c r="AH232" s="644"/>
      <c r="AI232" s="644"/>
      <c r="AJ232" s="644"/>
      <c r="AK232" s="644"/>
      <c r="AL232" s="644"/>
      <c r="AM232" s="644"/>
      <c r="AN232" s="644"/>
      <c r="AO232" s="655"/>
      <c r="AP232" s="655"/>
      <c r="AQ232" s="655"/>
      <c r="AR232" s="655"/>
      <c r="AS232" s="655"/>
      <c r="AT232" s="655"/>
    </row>
    <row r="233" spans="1:46" s="2" customFormat="1" x14ac:dyDescent="0.25">
      <c r="A233" s="286" t="s">
        <v>548</v>
      </c>
      <c r="B233" s="286"/>
      <c r="C233" s="286"/>
      <c r="E233" s="286" t="s">
        <v>918</v>
      </c>
      <c r="F233" s="286"/>
      <c r="G233" s="287"/>
      <c r="H233" s="287"/>
      <c r="I233" s="292"/>
      <c r="J233" s="654">
        <f>J234+J235</f>
        <v>0</v>
      </c>
      <c r="K233" s="654">
        <f t="shared" ref="K233:AJ233" si="80">K234+K235</f>
        <v>0</v>
      </c>
      <c r="L233" s="654">
        <f t="shared" si="80"/>
        <v>0</v>
      </c>
      <c r="M233" s="654">
        <f t="shared" si="80"/>
        <v>0</v>
      </c>
      <c r="N233" s="654">
        <f t="shared" si="80"/>
        <v>0</v>
      </c>
      <c r="O233" s="654">
        <f t="shared" si="80"/>
        <v>232816.52479964832</v>
      </c>
      <c r="P233" s="654">
        <f t="shared" si="80"/>
        <v>232568.88654251778</v>
      </c>
      <c r="Q233" s="654">
        <f t="shared" si="80"/>
        <v>234279.05050569671</v>
      </c>
      <c r="R233" s="654">
        <f t="shared" si="80"/>
        <v>236220.08969622321</v>
      </c>
      <c r="S233" s="654">
        <f>S234+S235</f>
        <v>240531.82345921046</v>
      </c>
      <c r="T233" s="654">
        <f t="shared" si="80"/>
        <v>236665.34057400352</v>
      </c>
      <c r="U233" s="654">
        <f t="shared" si="80"/>
        <v>240231.09616083922</v>
      </c>
      <c r="V233" s="654">
        <f t="shared" si="80"/>
        <v>240429.25814494601</v>
      </c>
      <c r="W233" s="654">
        <f t="shared" si="80"/>
        <v>241019.12323047628</v>
      </c>
      <c r="X233" s="654">
        <f t="shared" si="80"/>
        <v>243325.08887517446</v>
      </c>
      <c r="Y233" s="654">
        <f t="shared" si="80"/>
        <v>244469.51492515684</v>
      </c>
      <c r="Z233" s="654">
        <f t="shared" si="80"/>
        <v>243792.47110504424</v>
      </c>
      <c r="AA233" s="654">
        <f t="shared" si="80"/>
        <v>247297.96888564382</v>
      </c>
      <c r="AB233" s="654">
        <f t="shared" si="80"/>
        <v>248901.47727299179</v>
      </c>
      <c r="AC233" s="654">
        <f t="shared" si="80"/>
        <v>247666.9855644721</v>
      </c>
      <c r="AD233" s="654">
        <f t="shared" si="80"/>
        <v>240286.32798764022</v>
      </c>
      <c r="AE233" s="654">
        <f t="shared" si="80"/>
        <v>236435.33921928005</v>
      </c>
      <c r="AF233" s="654">
        <f t="shared" si="80"/>
        <v>235899.5013936891</v>
      </c>
      <c r="AG233" s="654">
        <f t="shared" si="80"/>
        <v>238857.11430657172</v>
      </c>
      <c r="AH233" s="654">
        <f t="shared" si="80"/>
        <v>239798.64348960039</v>
      </c>
      <c r="AI233" s="654">
        <f t="shared" si="80"/>
        <v>243691.98782126885</v>
      </c>
      <c r="AJ233" s="654">
        <f t="shared" si="80"/>
        <v>248571.02413041249</v>
      </c>
      <c r="AK233" s="654">
        <f t="shared" ref="AK233:AP233" si="81">AK234+AK235</f>
        <v>248103.87097714303</v>
      </c>
      <c r="AL233" s="654">
        <f t="shared" si="81"/>
        <v>247501.89156035514</v>
      </c>
      <c r="AM233" s="654">
        <f t="shared" si="81"/>
        <v>249930.31764512605</v>
      </c>
      <c r="AN233" s="654">
        <f t="shared" si="81"/>
        <v>245412.00798415308</v>
      </c>
      <c r="AO233" s="654">
        <f t="shared" si="81"/>
        <v>243967.4964577503</v>
      </c>
      <c r="AP233" s="654">
        <f t="shared" si="81"/>
        <v>244989.66737121093</v>
      </c>
      <c r="AQ233" s="654">
        <f t="shared" ref="AQ233:AR233" si="82">AQ234+AQ235</f>
        <v>241839.25890852648</v>
      </c>
      <c r="AR233" s="654">
        <f t="shared" si="82"/>
        <v>239897.20253398502</v>
      </c>
      <c r="AS233" s="654">
        <f t="shared" ref="AS233" si="83">AS234+AS235</f>
        <v>239679.87730572961</v>
      </c>
      <c r="AT233" s="654">
        <f t="shared" ref="AT233" si="84">AT234+AT235</f>
        <v>240238.61740590562</v>
      </c>
    </row>
    <row r="234" spans="1:46" s="2" customFormat="1" x14ac:dyDescent="0.25">
      <c r="A234" s="286" t="s">
        <v>549</v>
      </c>
      <c r="B234" s="286"/>
      <c r="C234" s="286"/>
      <c r="D234" s="286"/>
      <c r="F234" s="286" t="s">
        <v>919</v>
      </c>
      <c r="I234" s="293" t="s">
        <v>1191</v>
      </c>
      <c r="J234" s="643"/>
      <c r="K234" s="643"/>
      <c r="L234" s="643"/>
      <c r="M234" s="643"/>
      <c r="N234" s="643"/>
      <c r="O234" s="644">
        <v>79474.012071557299</v>
      </c>
      <c r="P234" s="644">
        <v>76937.531438331876</v>
      </c>
      <c r="Q234" s="644">
        <v>72105.735749049083</v>
      </c>
      <c r="R234" s="644">
        <v>73133.326679111735</v>
      </c>
      <c r="S234" s="644">
        <v>68924.341831527781</v>
      </c>
      <c r="T234" s="644">
        <v>67527.449013634134</v>
      </c>
      <c r="U234" s="644">
        <v>57363.451862350244</v>
      </c>
      <c r="V234" s="644">
        <v>65468.87156081498</v>
      </c>
      <c r="W234" s="644">
        <v>65565.764054406332</v>
      </c>
      <c r="X234" s="644">
        <v>54333.993668412033</v>
      </c>
      <c r="Y234" s="644">
        <v>55502.372344825955</v>
      </c>
      <c r="Z234" s="644">
        <v>52608.99146384139</v>
      </c>
      <c r="AA234" s="644">
        <v>61060.824089191752</v>
      </c>
      <c r="AB234" s="644">
        <v>61906.968706800137</v>
      </c>
      <c r="AC234" s="644">
        <v>68224.839419491531</v>
      </c>
      <c r="AD234" s="644">
        <v>56094.153420188995</v>
      </c>
      <c r="AE234" s="644">
        <v>67165.603575877918</v>
      </c>
      <c r="AF234" s="644">
        <v>48525.105380248198</v>
      </c>
      <c r="AG234" s="644">
        <v>43858.928610755436</v>
      </c>
      <c r="AH234" s="644">
        <v>48411.818022070845</v>
      </c>
      <c r="AI234" s="644">
        <v>51989.527219676158</v>
      </c>
      <c r="AJ234" s="644">
        <v>50650.221824129301</v>
      </c>
      <c r="AK234" s="644">
        <v>54295.460978968804</v>
      </c>
      <c r="AL234" s="644">
        <v>60654.921030333498</v>
      </c>
      <c r="AM234" s="644">
        <v>59725.43255328737</v>
      </c>
      <c r="AN234" s="644">
        <v>54021.677757524652</v>
      </c>
      <c r="AO234" s="643">
        <v>53350.318401889439</v>
      </c>
      <c r="AP234" s="643">
        <v>52807.051631582479</v>
      </c>
      <c r="AQ234" s="643">
        <v>53737.264607559402</v>
      </c>
      <c r="AR234" s="643">
        <v>54205.456428334975</v>
      </c>
      <c r="AS234" s="643">
        <v>52335.433604698708</v>
      </c>
      <c r="AT234" s="643">
        <v>52560.540153911934</v>
      </c>
    </row>
    <row r="235" spans="1:46" s="2" customFormat="1" x14ac:dyDescent="0.25">
      <c r="A235" s="284" t="s">
        <v>550</v>
      </c>
      <c r="B235" s="284"/>
      <c r="C235" s="284"/>
      <c r="D235" s="284"/>
      <c r="F235" s="284" t="s">
        <v>920</v>
      </c>
      <c r="I235" s="293"/>
      <c r="J235" s="654">
        <f>J236+J237</f>
        <v>0</v>
      </c>
      <c r="K235" s="654">
        <f t="shared" ref="K235:AJ235" si="85">K236+K237</f>
        <v>0</v>
      </c>
      <c r="L235" s="654">
        <f t="shared" si="85"/>
        <v>0</v>
      </c>
      <c r="M235" s="654">
        <f t="shared" si="85"/>
        <v>0</v>
      </c>
      <c r="N235" s="654">
        <f t="shared" si="85"/>
        <v>0</v>
      </c>
      <c r="O235" s="654">
        <f t="shared" si="85"/>
        <v>153342.51272809104</v>
      </c>
      <c r="P235" s="654">
        <f t="shared" si="85"/>
        <v>155631.3551041859</v>
      </c>
      <c r="Q235" s="654">
        <f t="shared" si="85"/>
        <v>162173.31475664763</v>
      </c>
      <c r="R235" s="654">
        <f t="shared" si="85"/>
        <v>163086.76301711146</v>
      </c>
      <c r="S235" s="654">
        <f>S236+S237</f>
        <v>171607.48162768269</v>
      </c>
      <c r="T235" s="654">
        <f t="shared" si="85"/>
        <v>169137.8915603694</v>
      </c>
      <c r="U235" s="654">
        <f t="shared" si="85"/>
        <v>182867.64429848897</v>
      </c>
      <c r="V235" s="654">
        <f t="shared" si="85"/>
        <v>174960.38658413105</v>
      </c>
      <c r="W235" s="654">
        <f t="shared" si="85"/>
        <v>175453.35917606993</v>
      </c>
      <c r="X235" s="654">
        <f t="shared" si="85"/>
        <v>188991.09520676243</v>
      </c>
      <c r="Y235" s="654">
        <f t="shared" si="85"/>
        <v>188967.1425803309</v>
      </c>
      <c r="Z235" s="654">
        <f t="shared" si="85"/>
        <v>191183.47964120284</v>
      </c>
      <c r="AA235" s="654">
        <f t="shared" si="85"/>
        <v>186237.14479645208</v>
      </c>
      <c r="AB235" s="654">
        <f t="shared" si="85"/>
        <v>186994.50856619165</v>
      </c>
      <c r="AC235" s="654">
        <f t="shared" si="85"/>
        <v>179442.14614498056</v>
      </c>
      <c r="AD235" s="654">
        <f t="shared" si="85"/>
        <v>184192.17456745123</v>
      </c>
      <c r="AE235" s="654">
        <f t="shared" si="85"/>
        <v>169269.73564340212</v>
      </c>
      <c r="AF235" s="654">
        <f t="shared" si="85"/>
        <v>187374.39601344091</v>
      </c>
      <c r="AG235" s="654">
        <f t="shared" si="85"/>
        <v>194998.18569581627</v>
      </c>
      <c r="AH235" s="654">
        <f t="shared" si="85"/>
        <v>191386.82546752953</v>
      </c>
      <c r="AI235" s="654">
        <f t="shared" si="85"/>
        <v>191702.4606015927</v>
      </c>
      <c r="AJ235" s="654">
        <f t="shared" si="85"/>
        <v>197920.80230628318</v>
      </c>
      <c r="AK235" s="654">
        <f t="shared" ref="AK235:AP235" si="86">AK236+AK237</f>
        <v>193808.40999817423</v>
      </c>
      <c r="AL235" s="654">
        <f t="shared" si="86"/>
        <v>186846.97053002164</v>
      </c>
      <c r="AM235" s="654">
        <f t="shared" si="86"/>
        <v>190204.88509183869</v>
      </c>
      <c r="AN235" s="654">
        <f t="shared" si="86"/>
        <v>191390.33022662843</v>
      </c>
      <c r="AO235" s="654">
        <f t="shared" si="86"/>
        <v>190617.17805586086</v>
      </c>
      <c r="AP235" s="654">
        <f t="shared" si="86"/>
        <v>192182.61573962844</v>
      </c>
      <c r="AQ235" s="654">
        <f t="shared" ref="AQ235:AS235" si="87">AQ236+AQ237</f>
        <v>188101.99430096708</v>
      </c>
      <c r="AR235" s="654">
        <f t="shared" si="87"/>
        <v>185691.74610565003</v>
      </c>
      <c r="AS235" s="654">
        <f t="shared" si="87"/>
        <v>187344.44370103089</v>
      </c>
      <c r="AT235" s="654">
        <f t="shared" ref="AT235" si="88">AT236+AT237</f>
        <v>187678.0772519937</v>
      </c>
    </row>
    <row r="236" spans="1:46" s="2" customFormat="1" x14ac:dyDescent="0.25">
      <c r="A236" s="284" t="s">
        <v>551</v>
      </c>
      <c r="B236" s="284"/>
      <c r="C236" s="284"/>
      <c r="D236" s="284"/>
      <c r="E236" s="284"/>
      <c r="G236" s="284" t="s">
        <v>921</v>
      </c>
      <c r="H236" s="284"/>
      <c r="I236" s="293" t="s">
        <v>1190</v>
      </c>
      <c r="J236" s="643"/>
      <c r="K236" s="643"/>
      <c r="L236" s="643"/>
      <c r="M236" s="643"/>
      <c r="N236" s="643"/>
      <c r="O236" s="644">
        <v>57688.262161070641</v>
      </c>
      <c r="P236" s="644">
        <v>60038.009445480748</v>
      </c>
      <c r="Q236" s="644">
        <v>64940.653080567223</v>
      </c>
      <c r="R236" s="644">
        <v>64899.842766750276</v>
      </c>
      <c r="S236" s="644">
        <v>69819.067687450442</v>
      </c>
      <c r="T236" s="644">
        <v>71110.730785481326</v>
      </c>
      <c r="U236" s="644">
        <v>80709.637380718021</v>
      </c>
      <c r="V236" s="644">
        <v>74947.911799505528</v>
      </c>
      <c r="W236" s="644">
        <v>74965.220035167178</v>
      </c>
      <c r="X236" s="644">
        <v>86971.319107404401</v>
      </c>
      <c r="Y236" s="644">
        <v>85753.313780738012</v>
      </c>
      <c r="Z236" s="644">
        <v>89037.612972820032</v>
      </c>
      <c r="AA236" s="644">
        <v>80491.432071773655</v>
      </c>
      <c r="AB236" s="644">
        <v>79583.828688167574</v>
      </c>
      <c r="AC236" s="644">
        <v>73291.374359149588</v>
      </c>
      <c r="AD236" s="644">
        <v>81355.662907716236</v>
      </c>
      <c r="AE236" s="644">
        <v>64533.249712233075</v>
      </c>
      <c r="AF236" s="644">
        <v>81395.482878000534</v>
      </c>
      <c r="AG236" s="644">
        <v>86817.825673278683</v>
      </c>
      <c r="AH236" s="644">
        <v>82169.273322742287</v>
      </c>
      <c r="AI236" s="644">
        <v>83859.607977602427</v>
      </c>
      <c r="AJ236" s="644">
        <v>85505.188907522985</v>
      </c>
      <c r="AK236" s="644">
        <v>82406.666329617074</v>
      </c>
      <c r="AL236" s="644">
        <v>75436.127249357916</v>
      </c>
      <c r="AM236" s="644">
        <v>79098.035079355759</v>
      </c>
      <c r="AN236" s="644">
        <v>81245.075623595665</v>
      </c>
      <c r="AO236" s="643">
        <v>80286.897881180528</v>
      </c>
      <c r="AP236" s="643">
        <v>80272.162521548278</v>
      </c>
      <c r="AQ236" s="643">
        <v>78105.958078576237</v>
      </c>
      <c r="AR236" s="643">
        <v>77278.928339933671</v>
      </c>
      <c r="AS236" s="643">
        <v>78407.03912024977</v>
      </c>
      <c r="AT236" s="643">
        <v>78181.932571036567</v>
      </c>
    </row>
    <row r="237" spans="1:46" x14ac:dyDescent="0.25">
      <c r="A237" s="286" t="s">
        <v>552</v>
      </c>
      <c r="B237" s="286"/>
      <c r="C237" s="286"/>
      <c r="D237" s="286"/>
      <c r="E237" s="286"/>
      <c r="F237" s="121"/>
      <c r="G237" s="287" t="s">
        <v>922</v>
      </c>
      <c r="H237" s="287"/>
      <c r="I237" s="292"/>
      <c r="J237" s="654">
        <f t="shared" ref="J237:AI237" si="89">SUM(J238:J242)</f>
        <v>0</v>
      </c>
      <c r="K237" s="654">
        <f t="shared" si="89"/>
        <v>0</v>
      </c>
      <c r="L237" s="654">
        <f t="shared" si="89"/>
        <v>0</v>
      </c>
      <c r="M237" s="654">
        <f t="shared" si="89"/>
        <v>0</v>
      </c>
      <c r="N237" s="654">
        <f t="shared" si="89"/>
        <v>0</v>
      </c>
      <c r="O237" s="654">
        <f t="shared" si="89"/>
        <v>95654.250567020397</v>
      </c>
      <c r="P237" s="654">
        <f t="shared" si="89"/>
        <v>95593.345658705162</v>
      </c>
      <c r="Q237" s="654">
        <f t="shared" si="89"/>
        <v>97232.661676080417</v>
      </c>
      <c r="R237" s="654">
        <f t="shared" si="89"/>
        <v>98186.920250361189</v>
      </c>
      <c r="S237" s="654">
        <f t="shared" si="89"/>
        <v>101788.41394023226</v>
      </c>
      <c r="T237" s="654">
        <f t="shared" si="89"/>
        <v>98027.160774888078</v>
      </c>
      <c r="U237" s="654">
        <f t="shared" si="89"/>
        <v>102158.00691777097</v>
      </c>
      <c r="V237" s="654">
        <f t="shared" si="89"/>
        <v>100012.47478462552</v>
      </c>
      <c r="W237" s="654">
        <f t="shared" si="89"/>
        <v>100488.13914090276</v>
      </c>
      <c r="X237" s="654">
        <f t="shared" si="89"/>
        <v>102019.77609935802</v>
      </c>
      <c r="Y237" s="654">
        <f t="shared" si="89"/>
        <v>103213.8287995929</v>
      </c>
      <c r="Z237" s="654">
        <f t="shared" si="89"/>
        <v>102145.86666838282</v>
      </c>
      <c r="AA237" s="654">
        <f t="shared" si="89"/>
        <v>105745.71272467842</v>
      </c>
      <c r="AB237" s="654">
        <f t="shared" si="89"/>
        <v>107410.67987802406</v>
      </c>
      <c r="AC237" s="654">
        <f t="shared" si="89"/>
        <v>106150.77178583099</v>
      </c>
      <c r="AD237" s="654">
        <f t="shared" si="89"/>
        <v>102836.51165973498</v>
      </c>
      <c r="AE237" s="654">
        <f t="shared" si="89"/>
        <v>104736.48593116904</v>
      </c>
      <c r="AF237" s="654">
        <f t="shared" si="89"/>
        <v>105978.91313544039</v>
      </c>
      <c r="AG237" s="654">
        <f t="shared" si="89"/>
        <v>108180.36002253758</v>
      </c>
      <c r="AH237" s="654">
        <f t="shared" si="89"/>
        <v>109217.55214478725</v>
      </c>
      <c r="AI237" s="654">
        <f t="shared" si="89"/>
        <v>107842.85262399027</v>
      </c>
      <c r="AJ237" s="654">
        <f t="shared" ref="AJ237:AP237" si="90">SUM(AJ238:AJ242)</f>
        <v>112415.61339876019</v>
      </c>
      <c r="AK237" s="654">
        <f t="shared" si="90"/>
        <v>111401.74366855714</v>
      </c>
      <c r="AL237" s="654">
        <f t="shared" si="90"/>
        <v>111410.84328066374</v>
      </c>
      <c r="AM237" s="654">
        <f t="shared" si="90"/>
        <v>111106.85001248293</v>
      </c>
      <c r="AN237" s="654">
        <f t="shared" si="90"/>
        <v>110145.25460303276</v>
      </c>
      <c r="AO237" s="654">
        <f t="shared" si="90"/>
        <v>110330.28017468032</v>
      </c>
      <c r="AP237" s="654">
        <f t="shared" si="90"/>
        <v>111910.45321808018</v>
      </c>
      <c r="AQ237" s="654">
        <f t="shared" ref="AQ237:AS237" si="91">SUM(AQ238:AQ242)</f>
        <v>109996.03622239085</v>
      </c>
      <c r="AR237" s="654">
        <f t="shared" si="91"/>
        <v>108412.81776571638</v>
      </c>
      <c r="AS237" s="654">
        <f t="shared" si="91"/>
        <v>108937.40458078112</v>
      </c>
      <c r="AT237" s="654">
        <f t="shared" ref="AT237" si="92">SUM(AT238:AT242)</f>
        <v>109496.14468095715</v>
      </c>
    </row>
    <row r="238" spans="1:46" x14ac:dyDescent="0.25">
      <c r="A238" s="277" t="s">
        <v>46</v>
      </c>
      <c r="B238" s="269"/>
      <c r="C238" s="269"/>
      <c r="D238" s="269"/>
      <c r="E238" s="269"/>
      <c r="F238" s="269"/>
      <c r="G238" s="268" t="s">
        <v>1200</v>
      </c>
      <c r="H238" s="268"/>
      <c r="I238" s="293" t="s">
        <v>1192</v>
      </c>
      <c r="J238" s="643"/>
      <c r="K238" s="643"/>
      <c r="L238" s="643"/>
      <c r="M238" s="643"/>
      <c r="N238" s="643"/>
      <c r="O238" s="644">
        <v>4313.9718696286991</v>
      </c>
      <c r="P238" s="644">
        <v>4241.3762298605379</v>
      </c>
      <c r="Q238" s="644">
        <v>4305.8378700727008</v>
      </c>
      <c r="R238" s="644">
        <v>4355.5411835721679</v>
      </c>
      <c r="S238" s="644">
        <v>4492.9436794620215</v>
      </c>
      <c r="T238" s="644">
        <v>4562.1848846855764</v>
      </c>
      <c r="U238" s="644">
        <v>4788.970282264253</v>
      </c>
      <c r="V238" s="644">
        <v>4714.9064029101</v>
      </c>
      <c r="W238" s="644">
        <v>4971.0006428717179</v>
      </c>
      <c r="X238" s="644">
        <v>4893.7861797535488</v>
      </c>
      <c r="Y238" s="644">
        <v>5101.9282000189869</v>
      </c>
      <c r="Z238" s="644">
        <v>5212.5059428569066</v>
      </c>
      <c r="AA238" s="644">
        <v>5104.0370207912301</v>
      </c>
      <c r="AB238" s="644">
        <v>5214.1347223629255</v>
      </c>
      <c r="AC238" s="644">
        <v>5232.0854583003565</v>
      </c>
      <c r="AD238" s="644">
        <v>5030.5234308205918</v>
      </c>
      <c r="AE238" s="644">
        <v>6069.1743735910086</v>
      </c>
      <c r="AF238" s="644">
        <v>6893.9436129872392</v>
      </c>
      <c r="AG238" s="644">
        <v>6402.7630588691782</v>
      </c>
      <c r="AH238" s="644">
        <v>6223.9451597880234</v>
      </c>
      <c r="AI238" s="644">
        <v>5696.7745308899603</v>
      </c>
      <c r="AJ238" s="644">
        <v>6261.2590566566214</v>
      </c>
      <c r="AK238" s="644">
        <v>6294.6176695804452</v>
      </c>
      <c r="AL238" s="644">
        <v>6045.1080869673997</v>
      </c>
      <c r="AM238" s="644">
        <v>6025.4715270459064</v>
      </c>
      <c r="AN238" s="644">
        <v>6373.7327970247588</v>
      </c>
      <c r="AO238" s="643">
        <v>6669.0885757649894</v>
      </c>
      <c r="AP238" s="643">
        <v>6671.9501265333975</v>
      </c>
      <c r="AQ238" s="643">
        <v>9493.7654726132278</v>
      </c>
      <c r="AR238" s="643">
        <v>8984.3095713716157</v>
      </c>
      <c r="AS238" s="643">
        <v>8920.551464018843</v>
      </c>
      <c r="AT238" s="643">
        <v>9039.6501559857606</v>
      </c>
    </row>
    <row r="239" spans="1:46" x14ac:dyDescent="0.25">
      <c r="A239" s="277" t="s">
        <v>47</v>
      </c>
      <c r="B239" s="264"/>
      <c r="C239" s="264"/>
      <c r="D239" s="264"/>
      <c r="E239" s="264"/>
      <c r="F239" s="264"/>
      <c r="G239" s="268" t="s">
        <v>1202</v>
      </c>
      <c r="H239" s="268"/>
      <c r="I239" s="293" t="s">
        <v>1193</v>
      </c>
      <c r="J239" s="643"/>
      <c r="K239" s="643"/>
      <c r="L239" s="643"/>
      <c r="M239" s="643"/>
      <c r="N239" s="643"/>
      <c r="O239" s="644">
        <v>77213.908133928868</v>
      </c>
      <c r="P239" s="644">
        <v>77171.605966580144</v>
      </c>
      <c r="Q239" s="644">
        <v>78500.591365136104</v>
      </c>
      <c r="R239" s="644">
        <v>79149.093789207313</v>
      </c>
      <c r="S239" s="644">
        <v>82235.081249671508</v>
      </c>
      <c r="T239" s="644">
        <v>79096.855842736477</v>
      </c>
      <c r="U239" s="644">
        <v>82226.523843745847</v>
      </c>
      <c r="V239" s="644">
        <v>80671.678005743146</v>
      </c>
      <c r="W239" s="644">
        <v>80735.17372421622</v>
      </c>
      <c r="X239" s="644">
        <v>82246.262860403876</v>
      </c>
      <c r="Y239" s="644">
        <v>83125.64571364662</v>
      </c>
      <c r="Z239" s="644">
        <v>81634.582436157056</v>
      </c>
      <c r="AA239" s="644">
        <v>85086.848785945127</v>
      </c>
      <c r="AB239" s="644">
        <v>86418.008004799165</v>
      </c>
      <c r="AC239" s="644">
        <v>85227.228555881142</v>
      </c>
      <c r="AD239" s="644">
        <v>82793.357840891054</v>
      </c>
      <c r="AE239" s="644">
        <v>82427.673575140929</v>
      </c>
      <c r="AF239" s="644">
        <v>81101.082994159922</v>
      </c>
      <c r="AG239" s="644">
        <v>80246.246837064929</v>
      </c>
      <c r="AH239" s="644">
        <v>80785.822346014538</v>
      </c>
      <c r="AI239" s="644">
        <v>80030.81310846789</v>
      </c>
      <c r="AJ239" s="644">
        <v>84225.900581463051</v>
      </c>
      <c r="AK239" s="644">
        <v>83594.031242031444</v>
      </c>
      <c r="AL239" s="644">
        <v>83773.975368153362</v>
      </c>
      <c r="AM239" s="644">
        <v>83634.071276520423</v>
      </c>
      <c r="AN239" s="644">
        <v>83065.557542347815</v>
      </c>
      <c r="AO239" s="643">
        <v>82856.532469857571</v>
      </c>
      <c r="AP239" s="643">
        <v>84080.91980149466</v>
      </c>
      <c r="AQ239" s="643">
        <v>79698.952314487891</v>
      </c>
      <c r="AR239" s="643">
        <v>78703.862580438523</v>
      </c>
      <c r="AS239" s="643">
        <v>78990.4572548203</v>
      </c>
      <c r="AT239" s="643">
        <v>79241.423088273586</v>
      </c>
    </row>
    <row r="240" spans="1:46" x14ac:dyDescent="0.25">
      <c r="A240" s="277" t="s">
        <v>48</v>
      </c>
      <c r="B240" s="264"/>
      <c r="C240" s="264"/>
      <c r="D240" s="264"/>
      <c r="E240" s="264"/>
      <c r="F240" s="264"/>
      <c r="G240" s="268" t="s">
        <v>1258</v>
      </c>
      <c r="H240" s="268"/>
      <c r="I240" s="293" t="s">
        <v>1194</v>
      </c>
      <c r="J240" s="643"/>
      <c r="K240" s="643"/>
      <c r="L240" s="643"/>
      <c r="M240" s="643"/>
      <c r="N240" s="643"/>
      <c r="O240" s="644">
        <v>14126.370563462833</v>
      </c>
      <c r="P240" s="644">
        <v>14180.363462264469</v>
      </c>
      <c r="Q240" s="644">
        <v>14426.232440871607</v>
      </c>
      <c r="R240" s="644">
        <v>14682.285277581703</v>
      </c>
      <c r="S240" s="644">
        <v>15060.38901109873</v>
      </c>
      <c r="T240" s="644">
        <v>14368.120047466035</v>
      </c>
      <c r="U240" s="644">
        <v>15142.512791760868</v>
      </c>
      <c r="V240" s="644">
        <v>14625.890375972271</v>
      </c>
      <c r="W240" s="644">
        <v>14781.964773814823</v>
      </c>
      <c r="X240" s="644">
        <v>14879.727059200593</v>
      </c>
      <c r="Y240" s="644">
        <v>14986.254885927294</v>
      </c>
      <c r="Z240" s="644">
        <v>15298.778289368856</v>
      </c>
      <c r="AA240" s="644">
        <v>15554.826917942066</v>
      </c>
      <c r="AB240" s="644">
        <v>15778.537150861972</v>
      </c>
      <c r="AC240" s="644">
        <v>15691.457771649499</v>
      </c>
      <c r="AD240" s="644">
        <v>15012.630388023334</v>
      </c>
      <c r="AE240" s="644">
        <v>16239.637982437092</v>
      </c>
      <c r="AF240" s="644">
        <v>17983.886528293235</v>
      </c>
      <c r="AG240" s="644">
        <v>21531.350126603465</v>
      </c>
      <c r="AH240" s="644">
        <v>22207.784638984678</v>
      </c>
      <c r="AI240" s="644">
        <v>22115.264984632424</v>
      </c>
      <c r="AJ240" s="644">
        <v>21928.453760640521</v>
      </c>
      <c r="AK240" s="644">
        <v>21513.094756945251</v>
      </c>
      <c r="AL240" s="644">
        <v>21591.75982554298</v>
      </c>
      <c r="AM240" s="644">
        <v>21447.307208916587</v>
      </c>
      <c r="AN240" s="644">
        <v>20705.964263660189</v>
      </c>
      <c r="AO240" s="643">
        <v>20804.659129057753</v>
      </c>
      <c r="AP240" s="643">
        <v>21157.58329005212</v>
      </c>
      <c r="AQ240" s="643">
        <v>20803.318435289719</v>
      </c>
      <c r="AR240" s="643">
        <v>20724.645613906239</v>
      </c>
      <c r="AS240" s="643">
        <v>21026.395861941968</v>
      </c>
      <c r="AT240" s="643">
        <v>21215.071436697806</v>
      </c>
    </row>
    <row r="241" spans="1:46" x14ac:dyDescent="0.25">
      <c r="A241" s="277" t="s">
        <v>49</v>
      </c>
      <c r="B241" s="264"/>
      <c r="C241" s="264"/>
      <c r="D241" s="264"/>
      <c r="E241" s="264"/>
      <c r="F241" s="264"/>
      <c r="G241" s="268" t="s">
        <v>1259</v>
      </c>
      <c r="H241" s="268"/>
      <c r="I241" s="293" t="s">
        <v>1195</v>
      </c>
      <c r="J241" s="643"/>
      <c r="K241" s="643"/>
      <c r="L241" s="643"/>
      <c r="M241" s="643"/>
      <c r="N241" s="643"/>
      <c r="O241" s="644"/>
      <c r="P241" s="644"/>
      <c r="Q241" s="644"/>
      <c r="R241" s="644"/>
      <c r="S241" s="644"/>
      <c r="T241" s="644"/>
      <c r="U241" s="644"/>
      <c r="V241" s="644"/>
      <c r="W241" s="644"/>
      <c r="X241" s="644"/>
      <c r="Y241" s="644"/>
      <c r="Z241" s="644"/>
      <c r="AA241" s="644"/>
      <c r="AB241" s="644"/>
      <c r="AC241" s="644"/>
      <c r="AD241" s="644"/>
      <c r="AE241" s="644"/>
      <c r="AF241" s="644"/>
      <c r="AG241" s="644"/>
      <c r="AH241" s="644"/>
      <c r="AI241" s="644"/>
      <c r="AJ241" s="644"/>
      <c r="AK241" s="644"/>
      <c r="AL241" s="644"/>
      <c r="AM241" s="644"/>
      <c r="AN241" s="644"/>
      <c r="AO241" s="643"/>
      <c r="AP241" s="643"/>
      <c r="AQ241" s="643"/>
      <c r="AR241" s="643"/>
      <c r="AS241" s="643"/>
      <c r="AT241" s="643"/>
    </row>
    <row r="242" spans="1:46" ht="30" x14ac:dyDescent="0.25">
      <c r="A242" s="277" t="s">
        <v>50</v>
      </c>
      <c r="B242" s="264"/>
      <c r="C242" s="264"/>
      <c r="D242" s="264"/>
      <c r="E242" s="264"/>
      <c r="F242" s="264"/>
      <c r="G242" s="268" t="s">
        <v>1201</v>
      </c>
      <c r="H242" s="268"/>
      <c r="I242" s="293" t="s">
        <v>1196</v>
      </c>
      <c r="J242" s="643"/>
      <c r="K242" s="643"/>
      <c r="L242" s="643"/>
      <c r="M242" s="643"/>
      <c r="N242" s="643"/>
      <c r="O242" s="644"/>
      <c r="P242" s="644"/>
      <c r="Q242" s="644"/>
      <c r="R242" s="644"/>
      <c r="S242" s="644"/>
      <c r="T242" s="644"/>
      <c r="U242" s="644"/>
      <c r="V242" s="644"/>
      <c r="W242" s="644"/>
      <c r="X242" s="644"/>
      <c r="Y242" s="644"/>
      <c r="Z242" s="644"/>
      <c r="AA242" s="644"/>
      <c r="AB242" s="644"/>
      <c r="AC242" s="644"/>
      <c r="AD242" s="644"/>
      <c r="AE242" s="644"/>
      <c r="AF242" s="644"/>
      <c r="AG242" s="644"/>
      <c r="AH242" s="644"/>
      <c r="AI242" s="644"/>
      <c r="AJ242" s="644"/>
      <c r="AK242" s="644"/>
      <c r="AL242" s="644"/>
      <c r="AM242" s="644"/>
      <c r="AN242" s="644"/>
      <c r="AO242" s="643"/>
      <c r="AP242" s="643"/>
      <c r="AQ242" s="643"/>
      <c r="AR242" s="643"/>
      <c r="AS242" s="643"/>
      <c r="AT242" s="643"/>
    </row>
  </sheetData>
  <mergeCells count="3">
    <mergeCell ref="A1:I1"/>
    <mergeCell ref="AH1:AL1"/>
    <mergeCell ref="B2:G2"/>
  </mergeCells>
  <phoneticPr fontId="29" type="noConversion"/>
  <printOptions gridLines="1"/>
  <pageMargins left="0.98425196850393704" right="0" top="0.51181102362204722" bottom="0.31496062992125984" header="0.19685039370078741" footer="0.19685039370078741"/>
  <pageSetup paperSize="8" scale="20" fitToWidth="2" orientation="landscape" r:id="rId1"/>
  <headerFooter alignWithMargins="0">
    <oddHeader>&amp;LCOUNTRY:        ESPAÑA</oddHeader>
    <oddFooter>&amp;R&amp;"Times,Normal"&amp;D</oddFooter>
  </headerFooter>
  <ignoredErrors>
    <ignoredError sqref="J2:U2"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0000FF"/>
    <pageSetUpPr fitToPage="1"/>
  </sheetPr>
  <dimension ref="A1:AS167"/>
  <sheetViews>
    <sheetView topLeftCell="N1" zoomScale="85" zoomScaleNormal="85" zoomScaleSheetLayoutView="70" workbookViewId="0">
      <pane ySplit="2" topLeftCell="A3" activePane="bottomLeft" state="frozen"/>
      <selection activeCell="AT8" sqref="AT8:AT167"/>
      <selection pane="bottomLeft" activeCell="AS3" sqref="AS3"/>
    </sheetView>
  </sheetViews>
  <sheetFormatPr baseColWidth="10" defaultColWidth="9.140625" defaultRowHeight="15" outlineLevelCol="1" x14ac:dyDescent="0.25"/>
  <cols>
    <col min="1" max="1" width="12" style="115" customWidth="1"/>
    <col min="2" max="3" width="3" style="115" customWidth="1"/>
    <col min="4" max="6" width="2.28515625" style="115" customWidth="1"/>
    <col min="7" max="7" width="57.42578125" style="115" customWidth="1"/>
    <col min="8" max="8" width="40.42578125" style="289" customWidth="1"/>
    <col min="9" max="13" width="5.85546875" style="119" hidden="1" customWidth="1" outlineLevel="1"/>
    <col min="14" max="14" width="7" style="119" customWidth="1" collapsed="1"/>
    <col min="15" max="15" width="7" style="119" customWidth="1"/>
    <col min="16" max="18" width="7" style="118" customWidth="1" collapsed="1"/>
    <col min="19" max="22" width="7" style="118" customWidth="1"/>
    <col min="23" max="23" width="7" style="118" customWidth="1" collapsed="1"/>
    <col min="24" max="26" width="8" style="118" customWidth="1"/>
    <col min="27" max="27" width="8" style="118" customWidth="1" collapsed="1"/>
    <col min="28" max="38" width="8" style="118" customWidth="1"/>
    <col min="39" max="16384" width="9.140625" style="118"/>
  </cols>
  <sheetData>
    <row r="1" spans="1:45" s="109" customFormat="1" ht="14.25" x14ac:dyDescent="0.2">
      <c r="A1" s="768" t="s">
        <v>896</v>
      </c>
      <c r="B1" s="768"/>
      <c r="C1" s="768"/>
      <c r="D1" s="768"/>
      <c r="E1" s="768"/>
      <c r="F1" s="768"/>
      <c r="G1" s="768"/>
      <c r="H1" s="768"/>
      <c r="I1" s="80"/>
      <c r="J1" s="80"/>
      <c r="K1" s="80"/>
      <c r="N1" s="80"/>
      <c r="O1" s="80"/>
      <c r="X1" s="453"/>
      <c r="Y1" s="453"/>
      <c r="Z1" s="453"/>
      <c r="AA1" s="453"/>
      <c r="AB1" s="453"/>
      <c r="AC1" s="453"/>
      <c r="AD1" s="453"/>
      <c r="AE1" s="453"/>
      <c r="AF1" s="453"/>
      <c r="AG1" s="453"/>
      <c r="AH1" s="760" t="s">
        <v>216</v>
      </c>
      <c r="AI1" s="760"/>
      <c r="AJ1" s="760"/>
      <c r="AK1" s="760"/>
      <c r="AL1" s="586"/>
    </row>
    <row r="2" spans="1:45" s="111" customFormat="1" ht="28.5" x14ac:dyDescent="0.2">
      <c r="A2" s="580" t="s">
        <v>1129</v>
      </c>
      <c r="B2" s="771" t="s">
        <v>122</v>
      </c>
      <c r="C2" s="771"/>
      <c r="D2" s="771"/>
      <c r="E2" s="771"/>
      <c r="F2" s="771"/>
      <c r="G2" s="771"/>
      <c r="H2" s="545" t="s">
        <v>121</v>
      </c>
      <c r="I2" s="74" t="s">
        <v>123</v>
      </c>
      <c r="J2" s="74" t="s">
        <v>124</v>
      </c>
      <c r="K2" s="74" t="s">
        <v>125</v>
      </c>
      <c r="L2" s="74" t="s">
        <v>126</v>
      </c>
      <c r="M2" s="74" t="s">
        <v>127</v>
      </c>
      <c r="N2" s="497" t="s">
        <v>128</v>
      </c>
      <c r="O2" s="497" t="s">
        <v>129</v>
      </c>
      <c r="P2" s="496" t="s">
        <v>130</v>
      </c>
      <c r="Q2" s="496" t="s">
        <v>131</v>
      </c>
      <c r="R2" s="496" t="s">
        <v>132</v>
      </c>
      <c r="S2" s="496" t="s">
        <v>133</v>
      </c>
      <c r="T2" s="496" t="s">
        <v>134</v>
      </c>
      <c r="U2" s="496">
        <v>1997</v>
      </c>
      <c r="V2" s="496">
        <v>1998</v>
      </c>
      <c r="W2" s="496">
        <v>1999</v>
      </c>
      <c r="X2" s="496">
        <v>2000</v>
      </c>
      <c r="Y2" s="496">
        <v>2001</v>
      </c>
      <c r="Z2" s="496">
        <v>2002</v>
      </c>
      <c r="AA2" s="496">
        <v>2003</v>
      </c>
      <c r="AB2" s="496">
        <v>2004</v>
      </c>
      <c r="AC2" s="496">
        <v>2005</v>
      </c>
      <c r="AD2" s="496">
        <v>2006</v>
      </c>
      <c r="AE2" s="496">
        <v>2007</v>
      </c>
      <c r="AF2" s="496">
        <v>2008</v>
      </c>
      <c r="AG2" s="496">
        <v>2009</v>
      </c>
      <c r="AH2" s="496">
        <v>2010</v>
      </c>
      <c r="AI2" s="496">
        <v>2011</v>
      </c>
      <c r="AJ2" s="496">
        <v>2012</v>
      </c>
      <c r="AK2" s="496">
        <v>2013</v>
      </c>
      <c r="AL2" s="496">
        <v>2014</v>
      </c>
      <c r="AM2" s="496">
        <v>2015</v>
      </c>
      <c r="AN2" s="496">
        <v>2016</v>
      </c>
      <c r="AO2" s="496">
        <v>2017</v>
      </c>
      <c r="AP2" s="496">
        <v>2018</v>
      </c>
      <c r="AQ2" s="496">
        <v>2019</v>
      </c>
      <c r="AR2" s="496">
        <v>2020</v>
      </c>
      <c r="AS2" s="496">
        <v>2021</v>
      </c>
    </row>
    <row r="3" spans="1:45" s="111" customFormat="1" x14ac:dyDescent="0.25">
      <c r="A3" s="165" t="s">
        <v>901</v>
      </c>
      <c r="B3" s="116"/>
      <c r="C3" s="117" t="s">
        <v>904</v>
      </c>
      <c r="D3" s="122"/>
      <c r="E3" s="122"/>
      <c r="F3" s="117"/>
      <c r="G3" s="116"/>
      <c r="H3" s="290"/>
      <c r="I3" s="348">
        <f>I5+I144</f>
        <v>0</v>
      </c>
      <c r="J3" s="348">
        <f t="shared" ref="J3:AI3" si="0">J5+J144</f>
        <v>0</v>
      </c>
      <c r="K3" s="348">
        <f t="shared" si="0"/>
        <v>0</v>
      </c>
      <c r="L3" s="348">
        <f t="shared" si="0"/>
        <v>0</v>
      </c>
      <c r="M3" s="348">
        <f t="shared" si="0"/>
        <v>0</v>
      </c>
      <c r="N3" s="621">
        <f t="shared" si="0"/>
        <v>1973.616133</v>
      </c>
      <c r="O3" s="621">
        <f t="shared" si="0"/>
        <v>2005.2264649565795</v>
      </c>
      <c r="P3" s="621">
        <f t="shared" si="0"/>
        <v>1931.7389930000006</v>
      </c>
      <c r="Q3" s="621">
        <f t="shared" si="0"/>
        <v>1668.9126839999997</v>
      </c>
      <c r="R3" s="621">
        <f t="shared" si="0"/>
        <v>1675.7804410000001</v>
      </c>
      <c r="S3" s="621">
        <f t="shared" si="0"/>
        <v>1739.5883760000002</v>
      </c>
      <c r="T3" s="621">
        <f t="shared" si="0"/>
        <v>1721.5380396901653</v>
      </c>
      <c r="U3" s="621">
        <f t="shared" si="0"/>
        <v>1672.8013171999996</v>
      </c>
      <c r="V3" s="621">
        <f t="shared" si="0"/>
        <v>1574.3510158000001</v>
      </c>
      <c r="W3" s="621">
        <f>W5+W144</f>
        <v>1606.7430459999996</v>
      </c>
      <c r="X3" s="622">
        <f t="shared" si="0"/>
        <v>1584.6808530000003</v>
      </c>
      <c r="Y3" s="622">
        <f t="shared" si="0"/>
        <v>1485.886285</v>
      </c>
      <c r="Z3" s="622">
        <f t="shared" si="0"/>
        <v>1540.2008519999999</v>
      </c>
      <c r="AA3" s="622">
        <f t="shared" si="0"/>
        <v>1502.0079479999997</v>
      </c>
      <c r="AB3" s="622">
        <f t="shared" si="0"/>
        <v>1499.1748978000001</v>
      </c>
      <c r="AC3" s="622">
        <f t="shared" si="0"/>
        <v>1487.8773529999999</v>
      </c>
      <c r="AD3" s="622">
        <f t="shared" si="0"/>
        <v>1399.9987009999998</v>
      </c>
      <c r="AE3" s="622">
        <f t="shared" si="0"/>
        <v>1378.2452800000003</v>
      </c>
      <c r="AF3" s="622">
        <f t="shared" si="0"/>
        <v>1441.9339759999998</v>
      </c>
      <c r="AG3" s="622">
        <f t="shared" si="0"/>
        <v>1346.1311170000001</v>
      </c>
      <c r="AH3" s="622">
        <f t="shared" si="0"/>
        <v>1353.1556820000001</v>
      </c>
      <c r="AI3" s="622">
        <f t="shared" si="0"/>
        <v>1352.584797</v>
      </c>
      <c r="AJ3" s="622">
        <f t="shared" ref="AJ3:AO3" si="1">AJ5+AJ144</f>
        <v>1366.2865600000002</v>
      </c>
      <c r="AK3" s="622">
        <f t="shared" si="1"/>
        <v>1369.83437</v>
      </c>
      <c r="AL3" s="622">
        <f t="shared" si="1"/>
        <v>1408.4938412485208</v>
      </c>
      <c r="AM3" s="622">
        <f t="shared" si="1"/>
        <v>1371.411364</v>
      </c>
      <c r="AN3" s="622">
        <f t="shared" si="1"/>
        <v>1386.9647209999996</v>
      </c>
      <c r="AO3" s="622">
        <f t="shared" si="1"/>
        <v>1368.4677140000001</v>
      </c>
      <c r="AP3" s="622">
        <f t="shared" ref="AP3:AQ3" si="2">AP5+AP144</f>
        <v>1361.3821149999999</v>
      </c>
      <c r="AQ3" s="622">
        <f t="shared" si="2"/>
        <v>1350.0466600000002</v>
      </c>
      <c r="AR3" s="622">
        <f t="shared" ref="AR3:AS3" si="3">AR5+AR144</f>
        <v>1354.1212290000003</v>
      </c>
      <c r="AS3" s="622">
        <f t="shared" si="3"/>
        <v>1350.501025</v>
      </c>
    </row>
    <row r="4" spans="1:45" s="114" customFormat="1" x14ac:dyDescent="0.25">
      <c r="A4" s="112"/>
      <c r="B4" s="112"/>
      <c r="C4" s="112"/>
      <c r="D4" s="112"/>
      <c r="E4" s="112"/>
      <c r="F4" s="112"/>
      <c r="G4" s="112"/>
      <c r="H4" s="291"/>
      <c r="I4" s="515"/>
      <c r="J4" s="515"/>
      <c r="K4" s="515"/>
      <c r="L4" s="515"/>
      <c r="M4" s="515"/>
      <c r="N4" s="623"/>
      <c r="O4" s="623"/>
      <c r="P4" s="623"/>
      <c r="Q4" s="623"/>
      <c r="R4" s="623"/>
      <c r="S4" s="623"/>
      <c r="T4" s="623"/>
      <c r="U4" s="623"/>
      <c r="V4" s="623"/>
      <c r="W4" s="623"/>
      <c r="X4" s="624"/>
      <c r="Y4" s="624"/>
      <c r="Z4" s="624"/>
      <c r="AA4" s="624"/>
      <c r="AB4" s="624"/>
      <c r="AC4" s="624"/>
      <c r="AD4" s="624"/>
      <c r="AE4" s="624"/>
      <c r="AF4" s="624"/>
      <c r="AG4" s="624"/>
      <c r="AH4" s="624"/>
      <c r="AI4" s="624"/>
      <c r="AJ4" s="624"/>
      <c r="AK4" s="624"/>
      <c r="AL4" s="624"/>
      <c r="AM4" s="624"/>
      <c r="AN4" s="624"/>
      <c r="AO4" s="624"/>
      <c r="AP4" s="624"/>
      <c r="AQ4" s="624"/>
      <c r="AR4" s="624"/>
      <c r="AS4" s="624"/>
    </row>
    <row r="5" spans="1:45" x14ac:dyDescent="0.25">
      <c r="A5" s="258" t="s">
        <v>530</v>
      </c>
      <c r="B5" s="259"/>
      <c r="C5" s="260" t="s">
        <v>169</v>
      </c>
      <c r="D5" s="261"/>
      <c r="E5" s="261"/>
      <c r="F5" s="260"/>
      <c r="G5" s="259"/>
      <c r="H5" s="299"/>
      <c r="I5" s="310">
        <f>I7+I34+I47+I81+I55+I140+I142</f>
        <v>0</v>
      </c>
      <c r="J5" s="310">
        <f t="shared" ref="J5:AI5" si="4">J7+J34+J47+J81+J55+J140+J142</f>
        <v>0</v>
      </c>
      <c r="K5" s="310">
        <f t="shared" si="4"/>
        <v>0</v>
      </c>
      <c r="L5" s="310">
        <f t="shared" si="4"/>
        <v>0</v>
      </c>
      <c r="M5" s="310">
        <f t="shared" si="4"/>
        <v>0</v>
      </c>
      <c r="N5" s="310">
        <f t="shared" si="4"/>
        <v>1886.5360700000001</v>
      </c>
      <c r="O5" s="310">
        <f t="shared" si="4"/>
        <v>1916.4807009565795</v>
      </c>
      <c r="P5" s="310">
        <f t="shared" si="4"/>
        <v>1840.1471020000006</v>
      </c>
      <c r="Q5" s="310">
        <f t="shared" si="4"/>
        <v>1581.2144319999998</v>
      </c>
      <c r="R5" s="310">
        <f t="shared" si="4"/>
        <v>1582.9469160000001</v>
      </c>
      <c r="S5" s="310">
        <f t="shared" si="4"/>
        <v>1642.7816710000002</v>
      </c>
      <c r="T5" s="310">
        <f t="shared" si="4"/>
        <v>1629.948488</v>
      </c>
      <c r="U5" s="310">
        <f t="shared" si="4"/>
        <v>1592.2287039999997</v>
      </c>
      <c r="V5" s="310">
        <f t="shared" si="4"/>
        <v>1486.972164</v>
      </c>
      <c r="W5" s="310">
        <f t="shared" si="4"/>
        <v>1515.5312919999997</v>
      </c>
      <c r="X5" s="352">
        <f>X7+X34+X47+X81+X55+X140+X142</f>
        <v>1490.3184860000003</v>
      </c>
      <c r="Y5" s="352">
        <f>Y7+Y34+Y47+Y81+Y55+Y140+Y142</f>
        <v>1404.297836</v>
      </c>
      <c r="Z5" s="352">
        <f t="shared" si="4"/>
        <v>1467.896798</v>
      </c>
      <c r="AA5" s="352">
        <f t="shared" si="4"/>
        <v>1429.7733299999998</v>
      </c>
      <c r="AB5" s="352">
        <f t="shared" si="4"/>
        <v>1428.5028308000001</v>
      </c>
      <c r="AC5" s="352">
        <f t="shared" si="4"/>
        <v>1419.4507479999997</v>
      </c>
      <c r="AD5" s="352">
        <f t="shared" si="4"/>
        <v>1333.6392659999997</v>
      </c>
      <c r="AE5" s="352">
        <f t="shared" si="4"/>
        <v>1311.4353770000002</v>
      </c>
      <c r="AF5" s="352">
        <f t="shared" si="4"/>
        <v>1381.7402969999998</v>
      </c>
      <c r="AG5" s="352">
        <f t="shared" si="4"/>
        <v>1287.3996220000001</v>
      </c>
      <c r="AH5" s="352">
        <f t="shared" si="4"/>
        <v>1286.5039120000001</v>
      </c>
      <c r="AI5" s="352">
        <f t="shared" si="4"/>
        <v>1283.6552710000001</v>
      </c>
      <c r="AJ5" s="352">
        <f t="shared" ref="AJ5:AO5" si="5">AJ7+AJ34+AJ47+AJ81+AJ55+AJ140+AJ142</f>
        <v>1286.9471330000001</v>
      </c>
      <c r="AK5" s="352">
        <f t="shared" si="5"/>
        <v>1289.4664010000001</v>
      </c>
      <c r="AL5" s="352">
        <f t="shared" si="5"/>
        <v>1321.4455812485207</v>
      </c>
      <c r="AM5" s="352">
        <f t="shared" si="5"/>
        <v>1299.320978</v>
      </c>
      <c r="AN5" s="352">
        <f t="shared" si="5"/>
        <v>1314.4144269999997</v>
      </c>
      <c r="AO5" s="352">
        <f t="shared" si="5"/>
        <v>1289.2678130000002</v>
      </c>
      <c r="AP5" s="352">
        <f t="shared" ref="AP5:AQ5" si="6">AP7+AP34+AP47+AP81+AP55+AP140+AP142</f>
        <v>1281.3589629999999</v>
      </c>
      <c r="AQ5" s="352">
        <f t="shared" si="6"/>
        <v>1259.7537620000003</v>
      </c>
      <c r="AR5" s="352">
        <f t="shared" ref="AR5:AS5" si="7">AR7+AR34+AR47+AR81+AR55+AR140+AR142</f>
        <v>1270.0057270000002</v>
      </c>
      <c r="AS5" s="352">
        <f t="shared" si="7"/>
        <v>1255.999538</v>
      </c>
    </row>
    <row r="6" spans="1:45" x14ac:dyDescent="0.25">
      <c r="A6" s="263"/>
      <c r="B6" s="263"/>
      <c r="C6" s="263"/>
      <c r="D6" s="264"/>
      <c r="E6" s="264"/>
      <c r="F6" s="264"/>
      <c r="G6" s="265"/>
      <c r="H6" s="301"/>
      <c r="I6" s="312"/>
      <c r="J6" s="312"/>
      <c r="K6" s="312"/>
      <c r="L6" s="312"/>
      <c r="M6" s="312"/>
      <c r="N6" s="312"/>
      <c r="O6" s="312"/>
      <c r="P6" s="312"/>
      <c r="Q6" s="312"/>
      <c r="R6" s="312"/>
      <c r="S6" s="312"/>
      <c r="T6" s="312"/>
      <c r="U6" s="312"/>
      <c r="V6" s="312"/>
      <c r="W6" s="312"/>
      <c r="X6" s="353"/>
      <c r="Y6" s="353"/>
      <c r="Z6" s="353"/>
      <c r="AA6" s="353"/>
      <c r="AB6" s="353"/>
      <c r="AC6" s="353"/>
      <c r="AD6" s="353"/>
      <c r="AE6" s="353"/>
      <c r="AF6" s="353"/>
      <c r="AG6" s="353"/>
      <c r="AH6" s="353"/>
      <c r="AI6" s="353"/>
      <c r="AJ6" s="353"/>
      <c r="AK6" s="353"/>
      <c r="AL6" s="353"/>
      <c r="AM6" s="353"/>
      <c r="AN6" s="353"/>
      <c r="AO6" s="353"/>
      <c r="AP6" s="353"/>
      <c r="AQ6" s="353"/>
      <c r="AR6" s="353"/>
      <c r="AS6" s="353"/>
    </row>
    <row r="7" spans="1:45" x14ac:dyDescent="0.25">
      <c r="A7" s="266" t="s">
        <v>312</v>
      </c>
      <c r="B7" s="266"/>
      <c r="C7" s="267"/>
      <c r="D7" s="267" t="s">
        <v>340</v>
      </c>
      <c r="E7" s="267"/>
      <c r="F7" s="267"/>
      <c r="G7" s="266"/>
      <c r="H7" s="292" t="s">
        <v>947</v>
      </c>
      <c r="I7" s="313">
        <f t="shared" ref="I7:AH7" si="8">SUM(I9:I32)</f>
        <v>0</v>
      </c>
      <c r="J7" s="313">
        <f t="shared" si="8"/>
        <v>0</v>
      </c>
      <c r="K7" s="313">
        <f t="shared" si="8"/>
        <v>0</v>
      </c>
      <c r="L7" s="313">
        <f t="shared" si="8"/>
        <v>0</v>
      </c>
      <c r="M7" s="313">
        <f t="shared" si="8"/>
        <v>0</v>
      </c>
      <c r="N7" s="313">
        <f t="shared" si="8"/>
        <v>1292.8159999999998</v>
      </c>
      <c r="O7" s="313">
        <f t="shared" si="8"/>
        <v>1337.5001400000001</v>
      </c>
      <c r="P7" s="313">
        <f t="shared" si="8"/>
        <v>1279.8377600000003</v>
      </c>
      <c r="Q7" s="313">
        <f t="shared" si="8"/>
        <v>1122.0719599999998</v>
      </c>
      <c r="R7" s="313">
        <f t="shared" si="8"/>
        <v>1120.4856600000001</v>
      </c>
      <c r="S7" s="313">
        <f t="shared" si="8"/>
        <v>1157.7529600000003</v>
      </c>
      <c r="T7" s="313">
        <f t="shared" si="8"/>
        <v>1158.15806</v>
      </c>
      <c r="U7" s="313">
        <f t="shared" si="8"/>
        <v>1190.8193999999999</v>
      </c>
      <c r="V7" s="313">
        <f t="shared" si="8"/>
        <v>1128.7678599999999</v>
      </c>
      <c r="W7" s="313">
        <f t="shared" si="8"/>
        <v>1154.6209999999999</v>
      </c>
      <c r="X7" s="354">
        <f t="shared" si="8"/>
        <v>1168.2360400000002</v>
      </c>
      <c r="Y7" s="354">
        <f t="shared" si="8"/>
        <v>1086.0561399999999</v>
      </c>
      <c r="Z7" s="354">
        <f t="shared" si="8"/>
        <v>1149.3675800000001</v>
      </c>
      <c r="AA7" s="354">
        <f t="shared" si="8"/>
        <v>1128.8119199999996</v>
      </c>
      <c r="AB7" s="354">
        <f t="shared" si="8"/>
        <v>1123.9763298</v>
      </c>
      <c r="AC7" s="354">
        <f t="shared" si="8"/>
        <v>1134.2838999999999</v>
      </c>
      <c r="AD7" s="354">
        <f t="shared" si="8"/>
        <v>1093.7833599999997</v>
      </c>
      <c r="AE7" s="354">
        <f t="shared" si="8"/>
        <v>1080.2884000000001</v>
      </c>
      <c r="AF7" s="354">
        <f t="shared" si="8"/>
        <v>1169.5118799999998</v>
      </c>
      <c r="AG7" s="354">
        <f t="shared" si="8"/>
        <v>1052.6560200000001</v>
      </c>
      <c r="AH7" s="354">
        <f t="shared" si="8"/>
        <v>1051.3727960000001</v>
      </c>
      <c r="AI7" s="354">
        <f t="shared" ref="AI7:AN7" si="9">SUM(AI9:AI32)</f>
        <v>1032.19436</v>
      </c>
      <c r="AJ7" s="354">
        <f t="shared" si="9"/>
        <v>1062.2554200000004</v>
      </c>
      <c r="AK7" s="354">
        <f t="shared" si="9"/>
        <v>1071.096902</v>
      </c>
      <c r="AL7" s="354">
        <f t="shared" si="9"/>
        <v>1083.7982299999999</v>
      </c>
      <c r="AM7" s="354">
        <f t="shared" si="9"/>
        <v>1065.8703379999999</v>
      </c>
      <c r="AN7" s="354">
        <f t="shared" si="9"/>
        <v>1080.8705799999998</v>
      </c>
      <c r="AO7" s="354">
        <f t="shared" ref="AO7:AP7" si="10">SUM(AO9:AO32)</f>
        <v>1044.4940760000002</v>
      </c>
      <c r="AP7" s="354">
        <f t="shared" si="10"/>
        <v>1048.1596559999998</v>
      </c>
      <c r="AQ7" s="354">
        <f t="shared" ref="AQ7:AR7" si="11">SUM(AQ9:AQ32)</f>
        <v>1032.5313400000002</v>
      </c>
      <c r="AR7" s="354">
        <f t="shared" si="11"/>
        <v>1051.7059000000002</v>
      </c>
      <c r="AS7" s="354">
        <f t="shared" ref="AS7" si="12">SUM(AS9:AS32)</f>
        <v>1042.1970000000001</v>
      </c>
    </row>
    <row r="8" spans="1:45" x14ac:dyDescent="0.25">
      <c r="A8" s="268" t="s">
        <v>531</v>
      </c>
      <c r="B8" s="268"/>
      <c r="C8" s="269"/>
      <c r="D8" s="269"/>
      <c r="E8" s="269" t="s">
        <v>532</v>
      </c>
      <c r="F8" s="269"/>
      <c r="G8" s="268"/>
      <c r="H8" s="292" t="s">
        <v>948</v>
      </c>
      <c r="I8" s="314"/>
      <c r="J8" s="314"/>
      <c r="K8" s="314"/>
      <c r="L8" s="314"/>
      <c r="M8" s="314"/>
      <c r="N8" s="314"/>
      <c r="O8" s="314"/>
      <c r="P8" s="314"/>
      <c r="Q8" s="314"/>
      <c r="R8" s="314"/>
      <c r="S8" s="314"/>
      <c r="T8" s="314"/>
      <c r="U8" s="314"/>
      <c r="V8" s="314"/>
      <c r="W8" s="314"/>
      <c r="X8" s="351"/>
      <c r="Y8" s="351"/>
      <c r="Z8" s="351"/>
      <c r="AA8" s="351"/>
      <c r="AB8" s="351"/>
      <c r="AC8" s="351"/>
      <c r="AD8" s="351"/>
      <c r="AE8" s="351"/>
      <c r="AF8" s="351"/>
      <c r="AG8" s="351"/>
      <c r="AH8" s="351"/>
      <c r="AI8" s="351"/>
      <c r="AJ8" s="351"/>
      <c r="AK8" s="351"/>
      <c r="AL8" s="351"/>
      <c r="AM8" s="351"/>
      <c r="AN8" s="351"/>
      <c r="AO8" s="351"/>
      <c r="AP8" s="351"/>
      <c r="AQ8" s="351"/>
      <c r="AR8" s="351"/>
      <c r="AS8" s="351"/>
    </row>
    <row r="9" spans="1:45" x14ac:dyDescent="0.25">
      <c r="A9" s="265" t="s">
        <v>314</v>
      </c>
      <c r="B9" s="265"/>
      <c r="C9" s="265"/>
      <c r="D9" s="264"/>
      <c r="E9" s="264"/>
      <c r="F9" s="264" t="s">
        <v>170</v>
      </c>
      <c r="G9" s="265"/>
      <c r="H9" s="293" t="s">
        <v>949</v>
      </c>
      <c r="I9" s="318"/>
      <c r="J9" s="318"/>
      <c r="K9" s="318"/>
      <c r="L9" s="318"/>
      <c r="M9" s="318"/>
      <c r="N9" s="673">
        <v>365.05387999999999</v>
      </c>
      <c r="O9" s="673">
        <v>404.10238000000004</v>
      </c>
      <c r="P9" s="673">
        <v>407.93610000000001</v>
      </c>
      <c r="Q9" s="673">
        <v>368.76476000000008</v>
      </c>
      <c r="R9" s="673">
        <v>358.69144</v>
      </c>
      <c r="S9" s="673">
        <v>387.33662000000004</v>
      </c>
      <c r="T9" s="673">
        <v>366.35787999999997</v>
      </c>
      <c r="U9" s="673">
        <v>378.0127</v>
      </c>
      <c r="V9" s="673">
        <v>348.39211999999986</v>
      </c>
      <c r="W9" s="673">
        <v>447.07613999999995</v>
      </c>
      <c r="X9" s="729">
        <v>428.4045000000001</v>
      </c>
      <c r="Y9" s="729">
        <v>395.40197999999992</v>
      </c>
      <c r="Z9" s="729">
        <v>437.76210000000009</v>
      </c>
      <c r="AA9" s="729">
        <v>403.62960000000004</v>
      </c>
      <c r="AB9" s="729">
        <v>395.0187097999999</v>
      </c>
      <c r="AC9" s="729">
        <v>413.70240000000001</v>
      </c>
      <c r="AD9" s="729">
        <v>350.09717999999987</v>
      </c>
      <c r="AE9" s="729">
        <v>329.06243999999998</v>
      </c>
      <c r="AF9" s="729">
        <v>375.98353999999989</v>
      </c>
      <c r="AG9" s="729">
        <v>323.96372000000002</v>
      </c>
      <c r="AH9" s="729">
        <v>355.91266000000007</v>
      </c>
      <c r="AI9" s="729">
        <v>364.40657999999991</v>
      </c>
      <c r="AJ9" s="729">
        <v>399.58838000000014</v>
      </c>
      <c r="AK9" s="729">
        <v>387.7947999999999</v>
      </c>
      <c r="AL9" s="729">
        <v>396.50169999999991</v>
      </c>
      <c r="AM9" s="729">
        <v>397.76475999999991</v>
      </c>
      <c r="AN9" s="350">
        <v>412.64211999999986</v>
      </c>
      <c r="AO9" s="350">
        <v>376.57580000000013</v>
      </c>
      <c r="AP9" s="350">
        <v>377.21793999999989</v>
      </c>
      <c r="AQ9" s="350">
        <v>350.45774000000006</v>
      </c>
      <c r="AR9" s="350">
        <v>349.56089999999995</v>
      </c>
      <c r="AS9" s="350">
        <v>388.30275999999998</v>
      </c>
    </row>
    <row r="10" spans="1:45" x14ac:dyDescent="0.25">
      <c r="A10" s="268" t="s">
        <v>315</v>
      </c>
      <c r="B10" s="265"/>
      <c r="C10" s="265"/>
      <c r="D10" s="264"/>
      <c r="E10" s="264"/>
      <c r="F10" s="265"/>
      <c r="G10" s="120" t="s">
        <v>313</v>
      </c>
      <c r="H10" s="294" t="s">
        <v>950</v>
      </c>
      <c r="I10" s="314"/>
      <c r="J10" s="314"/>
      <c r="K10" s="314"/>
      <c r="L10" s="314"/>
      <c r="M10" s="314"/>
      <c r="N10" s="666"/>
      <c r="O10" s="666"/>
      <c r="P10" s="666"/>
      <c r="Q10" s="666"/>
      <c r="R10" s="666"/>
      <c r="S10" s="666"/>
      <c r="T10" s="666"/>
      <c r="U10" s="666"/>
      <c r="V10" s="666"/>
      <c r="W10" s="666"/>
      <c r="X10" s="730"/>
      <c r="Y10" s="730"/>
      <c r="Z10" s="730"/>
      <c r="AA10" s="730"/>
      <c r="AB10" s="730"/>
      <c r="AC10" s="730"/>
      <c r="AD10" s="730"/>
      <c r="AE10" s="730"/>
      <c r="AF10" s="730"/>
      <c r="AG10" s="730"/>
      <c r="AH10" s="730"/>
      <c r="AI10" s="730"/>
      <c r="AJ10" s="730"/>
      <c r="AK10" s="730"/>
      <c r="AL10" s="730"/>
      <c r="AM10" s="730"/>
      <c r="AN10" s="351"/>
      <c r="AO10" s="351"/>
      <c r="AP10" s="351"/>
      <c r="AQ10" s="351"/>
      <c r="AR10" s="351"/>
      <c r="AS10" s="351"/>
    </row>
    <row r="11" spans="1:45" x14ac:dyDescent="0.25">
      <c r="A11" s="265" t="s">
        <v>316</v>
      </c>
      <c r="B11" s="265"/>
      <c r="C11" s="265"/>
      <c r="D11" s="264"/>
      <c r="E11" s="264"/>
      <c r="F11" s="264"/>
      <c r="G11" s="270" t="s">
        <v>224</v>
      </c>
      <c r="H11" s="292" t="s">
        <v>951</v>
      </c>
      <c r="I11" s="312"/>
      <c r="J11" s="312"/>
      <c r="K11" s="312"/>
      <c r="L11" s="312"/>
      <c r="M11" s="312"/>
      <c r="N11" s="674"/>
      <c r="O11" s="674"/>
      <c r="P11" s="674"/>
      <c r="Q11" s="674"/>
      <c r="R11" s="674"/>
      <c r="S11" s="674"/>
      <c r="T11" s="674"/>
      <c r="U11" s="674"/>
      <c r="V11" s="674"/>
      <c r="W11" s="674"/>
      <c r="X11" s="731"/>
      <c r="Y11" s="731"/>
      <c r="Z11" s="731"/>
      <c r="AA11" s="731"/>
      <c r="AB11" s="731"/>
      <c r="AC11" s="731"/>
      <c r="AD11" s="731"/>
      <c r="AE11" s="731"/>
      <c r="AF11" s="731"/>
      <c r="AG11" s="731"/>
      <c r="AH11" s="731"/>
      <c r="AI11" s="731"/>
      <c r="AJ11" s="731"/>
      <c r="AK11" s="731"/>
      <c r="AL11" s="731"/>
      <c r="AM11" s="731"/>
      <c r="AN11" s="353"/>
      <c r="AO11" s="353"/>
      <c r="AP11" s="353"/>
      <c r="AQ11" s="353"/>
      <c r="AR11" s="353"/>
      <c r="AS11" s="353"/>
    </row>
    <row r="12" spans="1:45" x14ac:dyDescent="0.25">
      <c r="A12" s="264" t="s">
        <v>670</v>
      </c>
      <c r="B12" s="264"/>
      <c r="C12" s="264"/>
      <c r="D12" s="264"/>
      <c r="E12" s="264"/>
      <c r="F12" s="264"/>
      <c r="G12" s="270" t="s">
        <v>478</v>
      </c>
      <c r="H12" s="292" t="s">
        <v>952</v>
      </c>
      <c r="I12" s="314"/>
      <c r="J12" s="314"/>
      <c r="K12" s="314"/>
      <c r="L12" s="314"/>
      <c r="M12" s="314"/>
      <c r="N12" s="666"/>
      <c r="O12" s="666"/>
      <c r="P12" s="666"/>
      <c r="Q12" s="666"/>
      <c r="R12" s="666"/>
      <c r="S12" s="666"/>
      <c r="T12" s="666"/>
      <c r="U12" s="666"/>
      <c r="V12" s="666"/>
      <c r="W12" s="666"/>
      <c r="X12" s="730"/>
      <c r="Y12" s="730"/>
      <c r="Z12" s="730"/>
      <c r="AA12" s="730"/>
      <c r="AB12" s="730"/>
      <c r="AC12" s="730"/>
      <c r="AD12" s="730"/>
      <c r="AE12" s="730"/>
      <c r="AF12" s="730"/>
      <c r="AG12" s="730"/>
      <c r="AH12" s="730"/>
      <c r="AI12" s="730"/>
      <c r="AJ12" s="730"/>
      <c r="AK12" s="730"/>
      <c r="AL12" s="730"/>
      <c r="AM12" s="730"/>
      <c r="AN12" s="351"/>
      <c r="AO12" s="351"/>
      <c r="AP12" s="351"/>
      <c r="AQ12" s="351"/>
      <c r="AR12" s="351"/>
      <c r="AS12" s="351"/>
    </row>
    <row r="13" spans="1:45" x14ac:dyDescent="0.25">
      <c r="A13" s="265" t="s">
        <v>317</v>
      </c>
      <c r="B13" s="265"/>
      <c r="C13" s="265"/>
      <c r="D13" s="264"/>
      <c r="E13" s="264"/>
      <c r="F13" s="264"/>
      <c r="G13" s="120" t="s">
        <v>171</v>
      </c>
      <c r="H13" s="292" t="s">
        <v>953</v>
      </c>
      <c r="I13" s="314"/>
      <c r="J13" s="314"/>
      <c r="K13" s="314"/>
      <c r="L13" s="314"/>
      <c r="M13" s="314"/>
      <c r="N13" s="666"/>
      <c r="O13" s="666"/>
      <c r="P13" s="666"/>
      <c r="Q13" s="666"/>
      <c r="R13" s="666"/>
      <c r="S13" s="666"/>
      <c r="T13" s="666"/>
      <c r="U13" s="666"/>
      <c r="V13" s="666"/>
      <c r="W13" s="666"/>
      <c r="X13" s="730"/>
      <c r="Y13" s="730"/>
      <c r="Z13" s="730"/>
      <c r="AA13" s="730"/>
      <c r="AB13" s="730"/>
      <c r="AC13" s="730"/>
      <c r="AD13" s="730"/>
      <c r="AE13" s="730"/>
      <c r="AF13" s="730"/>
      <c r="AG13" s="730"/>
      <c r="AH13" s="730"/>
      <c r="AI13" s="730"/>
      <c r="AJ13" s="730"/>
      <c r="AK13" s="730"/>
      <c r="AL13" s="730"/>
      <c r="AM13" s="730"/>
      <c r="AN13" s="351"/>
      <c r="AO13" s="351"/>
      <c r="AP13" s="351"/>
      <c r="AQ13" s="351"/>
      <c r="AR13" s="351"/>
      <c r="AS13" s="351"/>
    </row>
    <row r="14" spans="1:45" x14ac:dyDescent="0.25">
      <c r="A14" s="265" t="s">
        <v>217</v>
      </c>
      <c r="B14" s="265"/>
      <c r="C14" s="265"/>
      <c r="D14" s="264"/>
      <c r="E14" s="264"/>
      <c r="F14" s="264"/>
      <c r="G14" s="270" t="s">
        <v>327</v>
      </c>
      <c r="H14" s="292" t="s">
        <v>954</v>
      </c>
      <c r="I14" s="312"/>
      <c r="J14" s="312"/>
      <c r="K14" s="312"/>
      <c r="L14" s="312"/>
      <c r="M14" s="312"/>
      <c r="N14" s="674"/>
      <c r="O14" s="674"/>
      <c r="P14" s="674"/>
      <c r="Q14" s="674"/>
      <c r="R14" s="674"/>
      <c r="S14" s="674"/>
      <c r="T14" s="674"/>
      <c r="U14" s="674"/>
      <c r="V14" s="674"/>
      <c r="W14" s="674"/>
      <c r="X14" s="731"/>
      <c r="Y14" s="731"/>
      <c r="Z14" s="731"/>
      <c r="AA14" s="731"/>
      <c r="AB14" s="731"/>
      <c r="AC14" s="731"/>
      <c r="AD14" s="731"/>
      <c r="AE14" s="731"/>
      <c r="AF14" s="731"/>
      <c r="AG14" s="731"/>
      <c r="AH14" s="731"/>
      <c r="AI14" s="731"/>
      <c r="AJ14" s="731"/>
      <c r="AK14" s="731"/>
      <c r="AL14" s="731"/>
      <c r="AM14" s="731"/>
      <c r="AN14" s="353"/>
      <c r="AO14" s="353"/>
      <c r="AP14" s="353"/>
      <c r="AQ14" s="353"/>
      <c r="AR14" s="353"/>
      <c r="AS14" s="353"/>
    </row>
    <row r="15" spans="1:45" x14ac:dyDescent="0.25">
      <c r="A15" s="265" t="s">
        <v>218</v>
      </c>
      <c r="B15" s="265"/>
      <c r="C15" s="265"/>
      <c r="D15" s="264"/>
      <c r="E15" s="264"/>
      <c r="F15" s="264"/>
      <c r="G15" s="270" t="s">
        <v>328</v>
      </c>
      <c r="H15" s="292" t="s">
        <v>955</v>
      </c>
      <c r="I15" s="312"/>
      <c r="J15" s="312"/>
      <c r="K15" s="312"/>
      <c r="L15" s="312"/>
      <c r="M15" s="312"/>
      <c r="N15" s="674"/>
      <c r="O15" s="674"/>
      <c r="P15" s="674"/>
      <c r="Q15" s="674"/>
      <c r="R15" s="674"/>
      <c r="S15" s="674"/>
      <c r="T15" s="674"/>
      <c r="U15" s="674"/>
      <c r="V15" s="674"/>
      <c r="W15" s="674"/>
      <c r="X15" s="731"/>
      <c r="Y15" s="731"/>
      <c r="Z15" s="731"/>
      <c r="AA15" s="731"/>
      <c r="AB15" s="731"/>
      <c r="AC15" s="731"/>
      <c r="AD15" s="731"/>
      <c r="AE15" s="731"/>
      <c r="AF15" s="731"/>
      <c r="AG15" s="731"/>
      <c r="AH15" s="731"/>
      <c r="AI15" s="731"/>
      <c r="AJ15" s="731"/>
      <c r="AK15" s="731"/>
      <c r="AL15" s="731"/>
      <c r="AM15" s="731"/>
      <c r="AN15" s="353"/>
      <c r="AO15" s="353"/>
      <c r="AP15" s="353"/>
      <c r="AQ15" s="353"/>
      <c r="AR15" s="353"/>
      <c r="AS15" s="353"/>
    </row>
    <row r="16" spans="1:45" x14ac:dyDescent="0.25">
      <c r="A16" s="265" t="s">
        <v>479</v>
      </c>
      <c r="B16" s="265"/>
      <c r="C16" s="265"/>
      <c r="D16" s="264"/>
      <c r="E16" s="264"/>
      <c r="F16" s="265" t="s">
        <v>480</v>
      </c>
      <c r="G16" s="120"/>
      <c r="H16" s="294" t="s">
        <v>956</v>
      </c>
      <c r="I16" s="312"/>
      <c r="J16" s="312"/>
      <c r="K16" s="312"/>
      <c r="L16" s="312"/>
      <c r="M16" s="312"/>
      <c r="N16" s="674"/>
      <c r="O16" s="674"/>
      <c r="P16" s="674"/>
      <c r="Q16" s="674"/>
      <c r="R16" s="674"/>
      <c r="S16" s="674"/>
      <c r="T16" s="674"/>
      <c r="U16" s="674"/>
      <c r="V16" s="674"/>
      <c r="W16" s="674"/>
      <c r="X16" s="731"/>
      <c r="Y16" s="731"/>
      <c r="Z16" s="731"/>
      <c r="AA16" s="731"/>
      <c r="AB16" s="731"/>
      <c r="AC16" s="731"/>
      <c r="AD16" s="731"/>
      <c r="AE16" s="731"/>
      <c r="AF16" s="731"/>
      <c r="AG16" s="731"/>
      <c r="AH16" s="731"/>
      <c r="AI16" s="731"/>
      <c r="AJ16" s="731"/>
      <c r="AK16" s="731"/>
      <c r="AL16" s="731"/>
      <c r="AM16" s="731"/>
      <c r="AN16" s="353"/>
      <c r="AO16" s="353"/>
      <c r="AP16" s="353"/>
      <c r="AQ16" s="353"/>
      <c r="AR16" s="353"/>
      <c r="AS16" s="353"/>
    </row>
    <row r="17" spans="1:45" x14ac:dyDescent="0.25">
      <c r="A17" s="265" t="s">
        <v>322</v>
      </c>
      <c r="B17" s="265"/>
      <c r="C17" s="265"/>
      <c r="D17" s="264"/>
      <c r="E17" s="264"/>
      <c r="F17" s="120"/>
      <c r="G17" s="264" t="s">
        <v>175</v>
      </c>
      <c r="H17" s="293" t="s">
        <v>957</v>
      </c>
      <c r="I17" s="317"/>
      <c r="J17" s="317"/>
      <c r="K17" s="317"/>
      <c r="L17" s="317"/>
      <c r="M17" s="317"/>
      <c r="N17" s="673">
        <v>36.390919999999987</v>
      </c>
      <c r="O17" s="673">
        <v>33.615240000000014</v>
      </c>
      <c r="P17" s="673">
        <v>32.313020000000009</v>
      </c>
      <c r="Q17" s="673">
        <v>31.491200000000013</v>
      </c>
      <c r="R17" s="673">
        <v>27.711860000000001</v>
      </c>
      <c r="S17" s="673">
        <v>29.767420000000008</v>
      </c>
      <c r="T17" s="673">
        <v>30.11084</v>
      </c>
      <c r="U17" s="673">
        <v>25.742060000000006</v>
      </c>
      <c r="V17" s="673">
        <v>22.404200000000003</v>
      </c>
      <c r="W17" s="673">
        <v>21.883580000000006</v>
      </c>
      <c r="X17" s="729">
        <v>19.782379999999996</v>
      </c>
      <c r="Y17" s="729">
        <v>18.419619999999998</v>
      </c>
      <c r="Z17" s="729">
        <v>18.435700000000004</v>
      </c>
      <c r="AA17" s="729">
        <v>19.518620000000002</v>
      </c>
      <c r="AB17" s="729">
        <v>16.383820000000004</v>
      </c>
      <c r="AC17" s="729">
        <v>16.02694</v>
      </c>
      <c r="AD17" s="729">
        <v>19.164859999999997</v>
      </c>
      <c r="AE17" s="729">
        <v>20.218839999999997</v>
      </c>
      <c r="AF17" s="729">
        <v>20.182059999999996</v>
      </c>
      <c r="AG17" s="729">
        <v>23.921320000000005</v>
      </c>
      <c r="AH17" s="729">
        <v>24.542680000000008</v>
      </c>
      <c r="AI17" s="729">
        <v>27.049680000000006</v>
      </c>
      <c r="AJ17" s="729">
        <v>29.292139999999996</v>
      </c>
      <c r="AK17" s="729">
        <v>28.183579999999996</v>
      </c>
      <c r="AL17" s="729">
        <v>24.345259999999993</v>
      </c>
      <c r="AM17" s="729">
        <v>26.542660000000005</v>
      </c>
      <c r="AN17" s="350">
        <v>28.0854</v>
      </c>
      <c r="AO17" s="350">
        <v>19.550840000000008</v>
      </c>
      <c r="AP17" s="350">
        <v>24.641400000000008</v>
      </c>
      <c r="AQ17" s="350">
        <v>24.957680000000007</v>
      </c>
      <c r="AR17" s="350">
        <v>24.901339999999998</v>
      </c>
      <c r="AS17" s="350">
        <v>21.402879999999996</v>
      </c>
    </row>
    <row r="18" spans="1:45" x14ac:dyDescent="0.25">
      <c r="A18" s="265" t="s">
        <v>336</v>
      </c>
      <c r="B18" s="265"/>
      <c r="C18" s="265"/>
      <c r="D18" s="264"/>
      <c r="E18" s="264"/>
      <c r="F18" s="264"/>
      <c r="G18" s="270" t="s">
        <v>338</v>
      </c>
      <c r="H18" s="292" t="s">
        <v>958</v>
      </c>
      <c r="I18" s="312"/>
      <c r="J18" s="312"/>
      <c r="K18" s="312"/>
      <c r="L18" s="312"/>
      <c r="M18" s="312"/>
      <c r="N18" s="674"/>
      <c r="O18" s="674"/>
      <c r="P18" s="674"/>
      <c r="Q18" s="674"/>
      <c r="R18" s="674"/>
      <c r="S18" s="674"/>
      <c r="T18" s="674"/>
      <c r="U18" s="674"/>
      <c r="V18" s="674"/>
      <c r="W18" s="674"/>
      <c r="X18" s="731"/>
      <c r="Y18" s="731"/>
      <c r="Z18" s="731"/>
      <c r="AA18" s="731"/>
      <c r="AB18" s="731"/>
      <c r="AC18" s="731"/>
      <c r="AD18" s="731"/>
      <c r="AE18" s="731"/>
      <c r="AF18" s="731"/>
      <c r="AG18" s="731"/>
      <c r="AH18" s="731"/>
      <c r="AI18" s="731"/>
      <c r="AJ18" s="731"/>
      <c r="AK18" s="731"/>
      <c r="AL18" s="731"/>
      <c r="AM18" s="731"/>
      <c r="AN18" s="353"/>
      <c r="AO18" s="353"/>
      <c r="AP18" s="353"/>
      <c r="AQ18" s="353"/>
      <c r="AR18" s="353"/>
      <c r="AS18" s="353"/>
    </row>
    <row r="19" spans="1:45" x14ac:dyDescent="0.25">
      <c r="A19" s="265" t="s">
        <v>337</v>
      </c>
      <c r="B19" s="265"/>
      <c r="C19" s="265"/>
      <c r="D19" s="264"/>
      <c r="E19" s="264"/>
      <c r="F19" s="264"/>
      <c r="G19" s="270" t="s">
        <v>339</v>
      </c>
      <c r="H19" s="292" t="s">
        <v>959</v>
      </c>
      <c r="I19" s="312"/>
      <c r="J19" s="312"/>
      <c r="K19" s="312"/>
      <c r="L19" s="312"/>
      <c r="M19" s="312"/>
      <c r="N19" s="674"/>
      <c r="O19" s="674"/>
      <c r="P19" s="674"/>
      <c r="Q19" s="674"/>
      <c r="R19" s="674"/>
      <c r="S19" s="674"/>
      <c r="T19" s="674"/>
      <c r="U19" s="674"/>
      <c r="V19" s="674"/>
      <c r="W19" s="674"/>
      <c r="X19" s="731"/>
      <c r="Y19" s="731"/>
      <c r="Z19" s="731"/>
      <c r="AA19" s="731"/>
      <c r="AB19" s="731"/>
      <c r="AC19" s="731"/>
      <c r="AD19" s="731"/>
      <c r="AE19" s="731"/>
      <c r="AF19" s="731"/>
      <c r="AG19" s="731"/>
      <c r="AH19" s="731"/>
      <c r="AI19" s="731"/>
      <c r="AJ19" s="731"/>
      <c r="AK19" s="731"/>
      <c r="AL19" s="731"/>
      <c r="AM19" s="731"/>
      <c r="AN19" s="353"/>
      <c r="AO19" s="353"/>
      <c r="AP19" s="353"/>
      <c r="AQ19" s="353"/>
      <c r="AR19" s="353"/>
      <c r="AS19" s="353"/>
    </row>
    <row r="20" spans="1:45" x14ac:dyDescent="0.25">
      <c r="A20" s="265" t="s">
        <v>326</v>
      </c>
      <c r="B20" s="265"/>
      <c r="C20" s="265"/>
      <c r="D20" s="264"/>
      <c r="E20" s="264"/>
      <c r="F20" s="264"/>
      <c r="G20" s="264" t="s">
        <v>481</v>
      </c>
      <c r="H20" s="293" t="s">
        <v>960</v>
      </c>
      <c r="I20" s="318"/>
      <c r="J20" s="318"/>
      <c r="K20" s="318"/>
      <c r="L20" s="318"/>
      <c r="M20" s="318"/>
      <c r="N20" s="673">
        <v>1.5969599999999999</v>
      </c>
      <c r="O20" s="673">
        <v>0.23741999999999999</v>
      </c>
      <c r="P20" s="673">
        <v>1.9076399999999998</v>
      </c>
      <c r="Q20" s="673">
        <v>0.22053999999999999</v>
      </c>
      <c r="R20" s="673">
        <v>1.7165999999999999</v>
      </c>
      <c r="S20" s="673">
        <v>3.00604</v>
      </c>
      <c r="T20" s="673">
        <v>2.2342200000000005</v>
      </c>
      <c r="U20" s="673">
        <v>4.2626999999999997</v>
      </c>
      <c r="V20" s="673">
        <v>4.1043200000000004</v>
      </c>
      <c r="W20" s="673">
        <v>3.9526200000000005</v>
      </c>
      <c r="X20" s="729">
        <v>4.1756000000000002</v>
      </c>
      <c r="Y20" s="729">
        <v>2.20906</v>
      </c>
      <c r="Z20" s="729">
        <v>4.3240599999999985</v>
      </c>
      <c r="AA20" s="729">
        <v>5.2636399999999997</v>
      </c>
      <c r="AB20" s="729">
        <v>4.2447399999999993</v>
      </c>
      <c r="AC20" s="729">
        <v>4.5522999999999998</v>
      </c>
      <c r="AD20" s="729">
        <v>5.7788399999999998</v>
      </c>
      <c r="AE20" s="729">
        <v>5.6617400000000009</v>
      </c>
      <c r="AF20" s="729">
        <v>5.4370000000000003</v>
      </c>
      <c r="AG20" s="729">
        <v>5.5579400000000003</v>
      </c>
      <c r="AH20" s="729">
        <v>5.9049799999999983</v>
      </c>
      <c r="AI20" s="729">
        <v>6.1309999999999993</v>
      </c>
      <c r="AJ20" s="729">
        <v>8.3485799999999983</v>
      </c>
      <c r="AK20" s="729">
        <v>6.58148</v>
      </c>
      <c r="AL20" s="729">
        <v>6.4517999999999995</v>
      </c>
      <c r="AM20" s="729">
        <v>5.8515199999999998</v>
      </c>
      <c r="AN20" s="350">
        <v>6.5313800000000004</v>
      </c>
      <c r="AO20" s="350">
        <v>6.6623199999999994</v>
      </c>
      <c r="AP20" s="350">
        <v>6.9446199999999996</v>
      </c>
      <c r="AQ20" s="350">
        <v>6.4530399999999988</v>
      </c>
      <c r="AR20" s="350">
        <v>6.6355799999999991</v>
      </c>
      <c r="AS20" s="350">
        <v>7.7848000000000006</v>
      </c>
    </row>
    <row r="21" spans="1:45" x14ac:dyDescent="0.25">
      <c r="A21" s="265" t="s">
        <v>319</v>
      </c>
      <c r="B21" s="265"/>
      <c r="C21" s="265"/>
      <c r="D21" s="264"/>
      <c r="E21" s="264"/>
      <c r="F21" s="264" t="s">
        <v>173</v>
      </c>
      <c r="G21" s="120"/>
      <c r="H21" s="294" t="s">
        <v>961</v>
      </c>
      <c r="I21" s="318"/>
      <c r="J21" s="318"/>
      <c r="K21" s="318"/>
      <c r="L21" s="318"/>
      <c r="M21" s="318"/>
      <c r="N21" s="673">
        <v>790.36664000000007</v>
      </c>
      <c r="O21" s="673">
        <v>800.04328000000021</v>
      </c>
      <c r="P21" s="673">
        <v>745.58852000000013</v>
      </c>
      <c r="Q21" s="673">
        <v>641.50013999999987</v>
      </c>
      <c r="R21" s="673">
        <v>641.69078000000002</v>
      </c>
      <c r="S21" s="673">
        <v>645.10529999999994</v>
      </c>
      <c r="T21" s="673">
        <v>648.30528000000015</v>
      </c>
      <c r="U21" s="673">
        <v>668.55370000000005</v>
      </c>
      <c r="V21" s="673">
        <v>641.98739999999987</v>
      </c>
      <c r="W21" s="673">
        <v>567.03351999999984</v>
      </c>
      <c r="X21" s="729">
        <v>595.93016</v>
      </c>
      <c r="Y21" s="729">
        <v>543.95342000000005</v>
      </c>
      <c r="Z21" s="729">
        <v>564.40761999999995</v>
      </c>
      <c r="AA21" s="729">
        <v>566.02275999999983</v>
      </c>
      <c r="AB21" s="729">
        <v>578.7396</v>
      </c>
      <c r="AC21" s="729">
        <v>574.87587999999994</v>
      </c>
      <c r="AD21" s="729">
        <v>582.75509999999986</v>
      </c>
      <c r="AE21" s="729">
        <v>588.59410000000003</v>
      </c>
      <c r="AF21" s="729">
        <v>635.94244000000003</v>
      </c>
      <c r="AG21" s="729">
        <v>551.77934000000016</v>
      </c>
      <c r="AH21" s="729">
        <v>526.18770000000006</v>
      </c>
      <c r="AI21" s="729">
        <v>492.41418000000016</v>
      </c>
      <c r="AJ21" s="729">
        <v>490.70346000000001</v>
      </c>
      <c r="AK21" s="729">
        <v>507.65526</v>
      </c>
      <c r="AL21" s="729">
        <v>509.25333999999992</v>
      </c>
      <c r="AM21" s="729">
        <v>474.04792000000009</v>
      </c>
      <c r="AN21" s="350">
        <v>467.89327999999995</v>
      </c>
      <c r="AO21" s="350">
        <v>474.33608000000027</v>
      </c>
      <c r="AP21" s="350">
        <v>469.4349600000001</v>
      </c>
      <c r="AQ21" s="350">
        <v>491.91528</v>
      </c>
      <c r="AR21" s="350">
        <v>502.09424000000001</v>
      </c>
      <c r="AS21" s="350">
        <v>458.95418000000006</v>
      </c>
    </row>
    <row r="22" spans="1:45" x14ac:dyDescent="0.25">
      <c r="A22" s="265" t="s">
        <v>332</v>
      </c>
      <c r="B22" s="265"/>
      <c r="C22" s="265"/>
      <c r="D22" s="264"/>
      <c r="E22" s="264"/>
      <c r="F22" s="264"/>
      <c r="G22" s="270" t="s">
        <v>334</v>
      </c>
      <c r="H22" s="292" t="s">
        <v>962</v>
      </c>
      <c r="I22" s="312"/>
      <c r="J22" s="312"/>
      <c r="K22" s="312"/>
      <c r="L22" s="312"/>
      <c r="M22" s="312"/>
      <c r="N22" s="674"/>
      <c r="O22" s="674"/>
      <c r="P22" s="674"/>
      <c r="Q22" s="674"/>
      <c r="R22" s="674"/>
      <c r="S22" s="674"/>
      <c r="T22" s="674"/>
      <c r="U22" s="674"/>
      <c r="V22" s="674"/>
      <c r="W22" s="674"/>
      <c r="X22" s="731"/>
      <c r="Y22" s="731"/>
      <c r="Z22" s="731"/>
      <c r="AA22" s="731"/>
      <c r="AB22" s="731"/>
      <c r="AC22" s="731"/>
      <c r="AD22" s="731"/>
      <c r="AE22" s="731"/>
      <c r="AF22" s="731"/>
      <c r="AG22" s="731"/>
      <c r="AH22" s="731"/>
      <c r="AI22" s="731"/>
      <c r="AJ22" s="731"/>
      <c r="AK22" s="731"/>
      <c r="AL22" s="731"/>
      <c r="AM22" s="731"/>
      <c r="AN22" s="353"/>
      <c r="AO22" s="353"/>
      <c r="AP22" s="353"/>
      <c r="AQ22" s="353"/>
      <c r="AR22" s="353"/>
      <c r="AS22" s="353"/>
    </row>
    <row r="23" spans="1:45" x14ac:dyDescent="0.25">
      <c r="A23" s="265" t="s">
        <v>333</v>
      </c>
      <c r="B23" s="265"/>
      <c r="C23" s="265"/>
      <c r="D23" s="264"/>
      <c r="E23" s="264"/>
      <c r="F23" s="264"/>
      <c r="G23" s="270" t="s">
        <v>335</v>
      </c>
      <c r="H23" s="292" t="s">
        <v>963</v>
      </c>
      <c r="I23" s="312"/>
      <c r="J23" s="312"/>
      <c r="K23" s="312"/>
      <c r="L23" s="312"/>
      <c r="M23" s="312"/>
      <c r="N23" s="674"/>
      <c r="O23" s="674"/>
      <c r="P23" s="674"/>
      <c r="Q23" s="674"/>
      <c r="R23" s="674"/>
      <c r="S23" s="674"/>
      <c r="T23" s="674"/>
      <c r="U23" s="674"/>
      <c r="V23" s="674"/>
      <c r="W23" s="674"/>
      <c r="X23" s="731"/>
      <c r="Y23" s="731"/>
      <c r="Z23" s="731"/>
      <c r="AA23" s="731"/>
      <c r="AB23" s="731"/>
      <c r="AC23" s="731"/>
      <c r="AD23" s="731"/>
      <c r="AE23" s="731"/>
      <c r="AF23" s="731"/>
      <c r="AG23" s="731"/>
      <c r="AH23" s="731"/>
      <c r="AI23" s="731"/>
      <c r="AJ23" s="731"/>
      <c r="AK23" s="731"/>
      <c r="AL23" s="731"/>
      <c r="AM23" s="731"/>
      <c r="AN23" s="353"/>
      <c r="AO23" s="353"/>
      <c r="AP23" s="353"/>
      <c r="AQ23" s="353"/>
      <c r="AR23" s="353"/>
      <c r="AS23" s="353"/>
    </row>
    <row r="24" spans="1:45" x14ac:dyDescent="0.25">
      <c r="A24" s="265" t="s">
        <v>321</v>
      </c>
      <c r="B24" s="265"/>
      <c r="C24" s="265"/>
      <c r="D24" s="264"/>
      <c r="E24" s="264"/>
      <c r="F24" s="264" t="s">
        <v>482</v>
      </c>
      <c r="G24" s="120"/>
      <c r="H24" s="294" t="s">
        <v>964</v>
      </c>
      <c r="I24" s="327"/>
      <c r="J24" s="327"/>
      <c r="K24" s="327"/>
      <c r="L24" s="327"/>
      <c r="M24" s="327"/>
      <c r="N24" s="710"/>
      <c r="O24" s="710"/>
      <c r="P24" s="710"/>
      <c r="Q24" s="710"/>
      <c r="R24" s="710"/>
      <c r="S24" s="710"/>
      <c r="T24" s="710"/>
      <c r="U24" s="710"/>
      <c r="V24" s="710"/>
      <c r="W24" s="710"/>
      <c r="X24" s="732"/>
      <c r="Y24" s="732"/>
      <c r="Z24" s="732"/>
      <c r="AA24" s="732"/>
      <c r="AB24" s="732"/>
      <c r="AC24" s="732"/>
      <c r="AD24" s="732"/>
      <c r="AE24" s="732"/>
      <c r="AF24" s="732"/>
      <c r="AG24" s="732"/>
      <c r="AH24" s="732"/>
      <c r="AI24" s="732"/>
      <c r="AJ24" s="732"/>
      <c r="AK24" s="732"/>
      <c r="AL24" s="732"/>
      <c r="AM24" s="732"/>
      <c r="AN24" s="355"/>
      <c r="AO24" s="355"/>
      <c r="AP24" s="355"/>
      <c r="AQ24" s="355"/>
      <c r="AR24" s="355"/>
      <c r="AS24" s="355"/>
    </row>
    <row r="25" spans="1:45" x14ac:dyDescent="0.25">
      <c r="A25" s="265" t="s">
        <v>331</v>
      </c>
      <c r="B25" s="265"/>
      <c r="C25" s="265"/>
      <c r="D25" s="264"/>
      <c r="E25" s="264"/>
      <c r="F25" s="264"/>
      <c r="G25" s="270" t="s">
        <v>174</v>
      </c>
      <c r="H25" s="292" t="s">
        <v>964</v>
      </c>
      <c r="I25" s="318"/>
      <c r="J25" s="318"/>
      <c r="K25" s="318"/>
      <c r="L25" s="318"/>
      <c r="M25" s="318"/>
      <c r="N25" s="673">
        <v>62.845920000000028</v>
      </c>
      <c r="O25" s="673">
        <v>58.571999999999989</v>
      </c>
      <c r="P25" s="673">
        <v>56.563019999999995</v>
      </c>
      <c r="Q25" s="673">
        <v>56.801559999999995</v>
      </c>
      <c r="R25" s="673">
        <v>62.724459999999993</v>
      </c>
      <c r="S25" s="673">
        <v>66.332039999999992</v>
      </c>
      <c r="T25" s="673">
        <v>70.784180000000006</v>
      </c>
      <c r="U25" s="673">
        <v>72.359239999999986</v>
      </c>
      <c r="V25" s="673">
        <v>74.716340000000017</v>
      </c>
      <c r="W25" s="673">
        <v>76.565159999999992</v>
      </c>
      <c r="X25" s="729">
        <v>78.324200000000019</v>
      </c>
      <c r="Y25" s="729">
        <v>80.865320000000011</v>
      </c>
      <c r="Z25" s="729">
        <v>82.58817999999998</v>
      </c>
      <c r="AA25" s="729">
        <v>90.007640000000009</v>
      </c>
      <c r="AB25" s="729">
        <v>85.233200000000025</v>
      </c>
      <c r="AC25" s="729">
        <v>83.127420000000001</v>
      </c>
      <c r="AD25" s="729">
        <v>95.295040000000014</v>
      </c>
      <c r="AE25" s="729">
        <v>96.705600000000004</v>
      </c>
      <c r="AF25" s="729">
        <v>91.846479999999971</v>
      </c>
      <c r="AG25" s="729">
        <v>102.02838</v>
      </c>
      <c r="AH25" s="729">
        <v>92.985160000000008</v>
      </c>
      <c r="AI25" s="729">
        <v>92.357399999999998</v>
      </c>
      <c r="AJ25" s="729">
        <v>79.664160000000024</v>
      </c>
      <c r="AK25" s="729">
        <v>80.651979999999995</v>
      </c>
      <c r="AL25" s="729">
        <v>78.049959999999999</v>
      </c>
      <c r="AM25" s="729">
        <v>87.783259999999999</v>
      </c>
      <c r="AN25" s="350">
        <v>92.577660000000023</v>
      </c>
      <c r="AO25" s="350">
        <v>101.48574000000001</v>
      </c>
      <c r="AP25" s="350">
        <v>101.03619999999998</v>
      </c>
      <c r="AQ25" s="350">
        <v>82.363500000000002</v>
      </c>
      <c r="AR25" s="350">
        <v>92.10972000000001</v>
      </c>
      <c r="AS25" s="350">
        <v>91.649319999999989</v>
      </c>
    </row>
    <row r="26" spans="1:45" x14ac:dyDescent="0.25">
      <c r="A26" s="265" t="s">
        <v>324</v>
      </c>
      <c r="B26" s="265"/>
      <c r="C26" s="265"/>
      <c r="D26" s="264"/>
      <c r="E26" s="264"/>
      <c r="F26" s="264"/>
      <c r="G26" s="264" t="s">
        <v>533</v>
      </c>
      <c r="H26" s="293" t="s">
        <v>965</v>
      </c>
      <c r="I26" s="312"/>
      <c r="J26" s="312"/>
      <c r="K26" s="312"/>
      <c r="L26" s="312"/>
      <c r="M26" s="312"/>
      <c r="N26" s="674"/>
      <c r="O26" s="674"/>
      <c r="P26" s="674"/>
      <c r="Q26" s="674"/>
      <c r="R26" s="674"/>
      <c r="S26" s="674"/>
      <c r="T26" s="674"/>
      <c r="U26" s="674"/>
      <c r="V26" s="674"/>
      <c r="W26" s="674"/>
      <c r="X26" s="731"/>
      <c r="Y26" s="731"/>
      <c r="Z26" s="731"/>
      <c r="AA26" s="731"/>
      <c r="AB26" s="731"/>
      <c r="AC26" s="731"/>
      <c r="AD26" s="731"/>
      <c r="AE26" s="731"/>
      <c r="AF26" s="731"/>
      <c r="AG26" s="731"/>
      <c r="AH26" s="731"/>
      <c r="AI26" s="731"/>
      <c r="AJ26" s="731"/>
      <c r="AK26" s="731"/>
      <c r="AL26" s="731"/>
      <c r="AM26" s="731"/>
      <c r="AN26" s="353"/>
      <c r="AO26" s="353"/>
      <c r="AP26" s="353"/>
      <c r="AQ26" s="353"/>
      <c r="AR26" s="353"/>
      <c r="AS26" s="353"/>
    </row>
    <row r="27" spans="1:45" x14ac:dyDescent="0.25">
      <c r="A27" s="265" t="s">
        <v>320</v>
      </c>
      <c r="B27" s="265"/>
      <c r="C27" s="265"/>
      <c r="D27" s="264"/>
      <c r="E27" s="264"/>
      <c r="F27" s="264" t="s">
        <v>483</v>
      </c>
      <c r="G27" s="120"/>
      <c r="H27" s="294" t="s">
        <v>966</v>
      </c>
      <c r="I27" s="318"/>
      <c r="J27" s="318"/>
      <c r="K27" s="318"/>
      <c r="L27" s="318"/>
      <c r="M27" s="318"/>
      <c r="N27" s="673">
        <v>9.4684799999999996</v>
      </c>
      <c r="O27" s="673">
        <v>9.6960200000000025</v>
      </c>
      <c r="P27" s="673">
        <v>7.8594800000000005</v>
      </c>
      <c r="Q27" s="673">
        <v>5.29</v>
      </c>
      <c r="R27" s="673">
        <v>6.8364199999999995</v>
      </c>
      <c r="S27" s="673">
        <v>7.1492799999999992</v>
      </c>
      <c r="T27" s="673">
        <v>8.7942199999999993</v>
      </c>
      <c r="U27" s="673">
        <v>9.7289400000000015</v>
      </c>
      <c r="V27" s="673">
        <v>9.1829199999999993</v>
      </c>
      <c r="W27" s="673">
        <v>7.8987600000000002</v>
      </c>
      <c r="X27" s="729">
        <v>8.6629200000000015</v>
      </c>
      <c r="Y27" s="729">
        <v>10.409940000000002</v>
      </c>
      <c r="Z27" s="729">
        <v>9.3026799999999987</v>
      </c>
      <c r="AA27" s="729">
        <v>9.5223600000000026</v>
      </c>
      <c r="AB27" s="729">
        <v>9.5960200000000011</v>
      </c>
      <c r="AC27" s="729">
        <v>8.2859599999999975</v>
      </c>
      <c r="AD27" s="729">
        <v>6.887999999999999</v>
      </c>
      <c r="AE27" s="729">
        <v>7.2199599999999995</v>
      </c>
      <c r="AF27" s="729">
        <v>7.4346400000000017</v>
      </c>
      <c r="AG27" s="729">
        <v>6.9789799999999964</v>
      </c>
      <c r="AH27" s="729">
        <v>6.2997999999999976</v>
      </c>
      <c r="AI27" s="729">
        <v>7.3852800000000025</v>
      </c>
      <c r="AJ27" s="729">
        <v>7.8086600000000033</v>
      </c>
      <c r="AK27" s="729">
        <v>8.845959999999998</v>
      </c>
      <c r="AL27" s="729">
        <v>8.4321000000000019</v>
      </c>
      <c r="AM27" s="729">
        <v>7.965139999999999</v>
      </c>
      <c r="AN27" s="350">
        <v>7.1855000000000002</v>
      </c>
      <c r="AO27" s="350">
        <v>6.6725600000000034</v>
      </c>
      <c r="AP27" s="350">
        <v>6.4474599999999986</v>
      </c>
      <c r="AQ27" s="350">
        <v>7.1364999999999998</v>
      </c>
      <c r="AR27" s="350">
        <v>6.8755599999999975</v>
      </c>
      <c r="AS27" s="350">
        <v>7.1653800000000025</v>
      </c>
    </row>
    <row r="28" spans="1:45" x14ac:dyDescent="0.25">
      <c r="A28" s="265" t="s">
        <v>323</v>
      </c>
      <c r="B28" s="265"/>
      <c r="C28" s="265"/>
      <c r="D28" s="264"/>
      <c r="E28" s="264"/>
      <c r="F28" s="264" t="s">
        <v>176</v>
      </c>
      <c r="G28" s="120"/>
      <c r="H28" s="294" t="s">
        <v>967</v>
      </c>
      <c r="I28" s="318"/>
      <c r="J28" s="318"/>
      <c r="K28" s="318"/>
      <c r="L28" s="318"/>
      <c r="M28" s="318"/>
      <c r="N28" s="673">
        <v>0.33476</v>
      </c>
      <c r="O28" s="673">
        <v>0.37348000000000009</v>
      </c>
      <c r="P28" s="673">
        <v>0.17486000000000002</v>
      </c>
      <c r="Q28" s="673">
        <v>9.7700000000000023E-2</v>
      </c>
      <c r="R28" s="673">
        <v>0.40926000000000007</v>
      </c>
      <c r="S28" s="673">
        <v>0.12759999999999999</v>
      </c>
      <c r="T28" s="673">
        <v>0.18646000000000007</v>
      </c>
      <c r="U28" s="673">
        <v>0.20395999999999997</v>
      </c>
      <c r="V28" s="673">
        <v>0.25160000000000005</v>
      </c>
      <c r="W28" s="673">
        <v>0.14849999999999999</v>
      </c>
      <c r="X28" s="729">
        <v>0.17684000000000005</v>
      </c>
      <c r="Y28" s="729">
        <v>0.17096</v>
      </c>
      <c r="Z28" s="729">
        <v>0.15193999999999996</v>
      </c>
      <c r="AA28" s="729">
        <v>0.12839999999999999</v>
      </c>
      <c r="AB28" s="729">
        <v>0.1431</v>
      </c>
      <c r="AC28" s="729">
        <v>0.13022000000000006</v>
      </c>
      <c r="AD28" s="729">
        <v>0.10804000000000002</v>
      </c>
      <c r="AE28" s="729">
        <v>0.14279999999999998</v>
      </c>
      <c r="AF28" s="729">
        <v>0.13658000000000003</v>
      </c>
      <c r="AG28" s="729">
        <v>0.15081999999999998</v>
      </c>
      <c r="AH28" s="729">
        <v>0.14280000000000004</v>
      </c>
      <c r="AI28" s="729">
        <v>0.16964000000000001</v>
      </c>
      <c r="AJ28" s="729">
        <v>0.15458000000000002</v>
      </c>
      <c r="AK28" s="729">
        <v>0.17940000000000003</v>
      </c>
      <c r="AL28" s="729">
        <v>0.14575999999999997</v>
      </c>
      <c r="AM28" s="729">
        <v>0.16749999999999998</v>
      </c>
      <c r="AN28" s="350">
        <v>0.16247999999999996</v>
      </c>
      <c r="AO28" s="350">
        <v>0.13916000000000001</v>
      </c>
      <c r="AP28" s="350">
        <v>0</v>
      </c>
      <c r="AQ28" s="350">
        <v>0.13119999999999998</v>
      </c>
      <c r="AR28" s="350">
        <v>0.1681</v>
      </c>
      <c r="AS28" s="350">
        <v>8.6680000000000007E-2</v>
      </c>
    </row>
    <row r="29" spans="1:45" x14ac:dyDescent="0.25">
      <c r="A29" s="265" t="s">
        <v>325</v>
      </c>
      <c r="B29" s="265"/>
      <c r="C29" s="265"/>
      <c r="D29" s="264"/>
      <c r="E29" s="264"/>
      <c r="F29" s="264" t="s">
        <v>177</v>
      </c>
      <c r="G29" s="120"/>
      <c r="H29" s="294" t="s">
        <v>177</v>
      </c>
      <c r="I29" s="318"/>
      <c r="J29" s="318"/>
      <c r="K29" s="318"/>
      <c r="L29" s="318"/>
      <c r="M29" s="318"/>
      <c r="N29" s="673">
        <v>7.3781799999999986</v>
      </c>
      <c r="O29" s="673">
        <v>9.2261600000000001</v>
      </c>
      <c r="P29" s="673">
        <v>9.118780000000001</v>
      </c>
      <c r="Q29" s="673">
        <v>6.3395199999999994</v>
      </c>
      <c r="R29" s="673">
        <v>5.9076599999999999</v>
      </c>
      <c r="S29" s="673">
        <v>5.3903400000000001</v>
      </c>
      <c r="T29" s="673">
        <v>6.0106600000000006</v>
      </c>
      <c r="U29" s="673">
        <v>5.9979200000000006</v>
      </c>
      <c r="V29" s="673">
        <v>4.4614200000000004</v>
      </c>
      <c r="W29" s="673">
        <v>5.0946000000000007</v>
      </c>
      <c r="X29" s="729">
        <v>6.7398600000000002</v>
      </c>
      <c r="Y29" s="729">
        <v>6.8217600000000003</v>
      </c>
      <c r="Z29" s="729">
        <v>6.4901</v>
      </c>
      <c r="AA29" s="729">
        <v>7.5548799999999989</v>
      </c>
      <c r="AB29" s="729">
        <v>7.1862399999999997</v>
      </c>
      <c r="AC29" s="729">
        <v>6.8407600000000013</v>
      </c>
      <c r="AD29" s="729">
        <v>8.2052200000000006</v>
      </c>
      <c r="AE29" s="729">
        <v>8.5597799999999999</v>
      </c>
      <c r="AF29" s="729">
        <v>9.8932800000000025</v>
      </c>
      <c r="AG29" s="729">
        <v>11.094340000000001</v>
      </c>
      <c r="AH29" s="729">
        <v>11.996639999999999</v>
      </c>
      <c r="AI29" s="729">
        <v>14.772600000000004</v>
      </c>
      <c r="AJ29" s="729">
        <v>22.859520000000007</v>
      </c>
      <c r="AK29" s="729">
        <v>25.834459999999996</v>
      </c>
      <c r="AL29" s="729">
        <v>35.514780000000009</v>
      </c>
      <c r="AM29" s="729">
        <v>39.113919999999993</v>
      </c>
      <c r="AN29" s="350">
        <v>41.370040000000017</v>
      </c>
      <c r="AO29" s="350">
        <v>35.59772000000001</v>
      </c>
      <c r="AP29" s="350">
        <v>38.695660000000004</v>
      </c>
      <c r="AQ29" s="350">
        <v>45.551580000000001</v>
      </c>
      <c r="AR29" s="350">
        <v>46.729020000000006</v>
      </c>
      <c r="AS29" s="350">
        <v>48.631440000000012</v>
      </c>
    </row>
    <row r="30" spans="1:45" x14ac:dyDescent="0.25">
      <c r="A30" s="265" t="s">
        <v>329</v>
      </c>
      <c r="B30" s="265"/>
      <c r="C30" s="265"/>
      <c r="D30" s="264"/>
      <c r="E30" s="264"/>
      <c r="F30" s="264"/>
      <c r="G30" s="270" t="s">
        <v>330</v>
      </c>
      <c r="H30" s="292" t="s">
        <v>968</v>
      </c>
      <c r="I30" s="312"/>
      <c r="J30" s="312"/>
      <c r="K30" s="312"/>
      <c r="L30" s="312"/>
      <c r="M30" s="312"/>
      <c r="N30" s="674"/>
      <c r="O30" s="674"/>
      <c r="P30" s="674"/>
      <c r="Q30" s="674"/>
      <c r="R30" s="674"/>
      <c r="S30" s="674"/>
      <c r="T30" s="674"/>
      <c r="U30" s="674"/>
      <c r="V30" s="674"/>
      <c r="W30" s="674"/>
      <c r="X30" s="731"/>
      <c r="Y30" s="731"/>
      <c r="Z30" s="731"/>
      <c r="AA30" s="731"/>
      <c r="AB30" s="731"/>
      <c r="AC30" s="731"/>
      <c r="AD30" s="731"/>
      <c r="AE30" s="731"/>
      <c r="AF30" s="731"/>
      <c r="AG30" s="731"/>
      <c r="AH30" s="731"/>
      <c r="AI30" s="731"/>
      <c r="AJ30" s="731"/>
      <c r="AK30" s="731"/>
      <c r="AL30" s="731"/>
      <c r="AM30" s="731"/>
      <c r="AN30" s="353"/>
      <c r="AO30" s="353"/>
      <c r="AP30" s="353"/>
      <c r="AQ30" s="353"/>
      <c r="AR30" s="353"/>
      <c r="AS30" s="353"/>
    </row>
    <row r="31" spans="1:45" x14ac:dyDescent="0.25">
      <c r="A31" s="264" t="s">
        <v>397</v>
      </c>
      <c r="B31" s="264"/>
      <c r="C31" s="264"/>
      <c r="D31" s="264"/>
      <c r="E31" s="264"/>
      <c r="F31" s="271" t="s">
        <v>398</v>
      </c>
      <c r="G31" s="120"/>
      <c r="H31" s="294" t="s">
        <v>969</v>
      </c>
      <c r="I31" s="320"/>
      <c r="J31" s="320"/>
      <c r="K31" s="320"/>
      <c r="L31" s="320"/>
      <c r="M31" s="320"/>
      <c r="N31" s="711">
        <v>1.32846</v>
      </c>
      <c r="O31" s="711">
        <v>2.8899599999999999</v>
      </c>
      <c r="P31" s="711">
        <v>1.23654</v>
      </c>
      <c r="Q31" s="711">
        <v>1.99434</v>
      </c>
      <c r="R31" s="711">
        <v>1.4693800000000001</v>
      </c>
      <c r="S31" s="711">
        <v>2.6479200000000001</v>
      </c>
      <c r="T31" s="711">
        <v>4.3477199999999998</v>
      </c>
      <c r="U31" s="711">
        <v>3.2451799999999995</v>
      </c>
      <c r="V31" s="711">
        <v>0.73294000000000015</v>
      </c>
      <c r="W31" s="711">
        <v>2.87052</v>
      </c>
      <c r="X31" s="733">
        <v>2.6305800000000001</v>
      </c>
      <c r="Y31" s="733">
        <v>4.3482800000000008</v>
      </c>
      <c r="Z31" s="733">
        <v>3.2116000000000002</v>
      </c>
      <c r="AA31" s="733">
        <v>3.5218200000000004</v>
      </c>
      <c r="AB31" s="733">
        <v>2.9044999999999996</v>
      </c>
      <c r="AC31" s="733">
        <v>2.9120199999999996</v>
      </c>
      <c r="AD31" s="733">
        <v>4.1840800000000007</v>
      </c>
      <c r="AE31" s="733">
        <v>3.7983400000000005</v>
      </c>
      <c r="AF31" s="733">
        <v>3.5658600000000003</v>
      </c>
      <c r="AG31" s="733">
        <v>3.3407800000000001</v>
      </c>
      <c r="AH31" s="733">
        <v>2.9630399999999999</v>
      </c>
      <c r="AI31" s="733">
        <v>3.0963999999999996</v>
      </c>
      <c r="AJ31" s="733">
        <v>1.3245399999999996</v>
      </c>
      <c r="AK31" s="733">
        <v>2.9732200000000004</v>
      </c>
      <c r="AL31" s="733">
        <v>3.1257600000000001</v>
      </c>
      <c r="AM31" s="733">
        <v>4.7763399999999994</v>
      </c>
      <c r="AN31" s="356">
        <v>2.5737200000000002</v>
      </c>
      <c r="AO31" s="356">
        <v>1.9530800000000004</v>
      </c>
      <c r="AP31" s="356">
        <v>2.7390399999999993</v>
      </c>
      <c r="AQ31" s="356">
        <v>2.8914199999999997</v>
      </c>
      <c r="AR31" s="356">
        <v>2.2186399999999997</v>
      </c>
      <c r="AS31" s="356">
        <v>1.2839599999999998</v>
      </c>
    </row>
    <row r="32" spans="1:45" x14ac:dyDescent="0.25">
      <c r="A32" s="265" t="s">
        <v>318</v>
      </c>
      <c r="B32" s="265"/>
      <c r="C32" s="265"/>
      <c r="D32" s="264"/>
      <c r="E32" s="264" t="s">
        <v>172</v>
      </c>
      <c r="F32" s="120"/>
      <c r="G32" s="265"/>
      <c r="H32" s="292" t="s">
        <v>970</v>
      </c>
      <c r="I32" s="318"/>
      <c r="J32" s="318"/>
      <c r="K32" s="318"/>
      <c r="L32" s="318"/>
      <c r="M32" s="318"/>
      <c r="N32" s="673">
        <v>18.051800000000004</v>
      </c>
      <c r="O32" s="673">
        <v>18.744199999999999</v>
      </c>
      <c r="P32" s="673">
        <v>17.139800000000001</v>
      </c>
      <c r="Q32" s="673">
        <v>9.5722000000000005</v>
      </c>
      <c r="R32" s="673">
        <v>13.3278</v>
      </c>
      <c r="S32" s="673">
        <v>10.8904</v>
      </c>
      <c r="T32" s="673">
        <v>21.026600000000002</v>
      </c>
      <c r="U32" s="673">
        <v>22.712999999999997</v>
      </c>
      <c r="V32" s="673">
        <v>22.534600000000001</v>
      </c>
      <c r="W32" s="673">
        <v>22.0976</v>
      </c>
      <c r="X32" s="729">
        <v>23.409000000000002</v>
      </c>
      <c r="Y32" s="729">
        <v>23.455799999999996</v>
      </c>
      <c r="Z32" s="729">
        <v>22.6936</v>
      </c>
      <c r="AA32" s="729">
        <v>23.642199999999999</v>
      </c>
      <c r="AB32" s="729">
        <v>24.526399999999999</v>
      </c>
      <c r="AC32" s="729">
        <v>23.83</v>
      </c>
      <c r="AD32" s="729">
        <v>21.307000000000002</v>
      </c>
      <c r="AE32" s="729">
        <v>20.324800000000003</v>
      </c>
      <c r="AF32" s="729">
        <v>19.09</v>
      </c>
      <c r="AG32" s="729">
        <v>23.840399999999999</v>
      </c>
      <c r="AH32" s="729">
        <v>24.437335999999998</v>
      </c>
      <c r="AI32" s="729">
        <v>24.4116</v>
      </c>
      <c r="AJ32" s="729">
        <v>22.511400000000002</v>
      </c>
      <c r="AK32" s="729">
        <v>22.396761999999995</v>
      </c>
      <c r="AL32" s="729">
        <v>21.97777</v>
      </c>
      <c r="AM32" s="729">
        <v>21.857317999999999</v>
      </c>
      <c r="AN32" s="350">
        <v>21.849</v>
      </c>
      <c r="AO32" s="350">
        <v>21.520776000000001</v>
      </c>
      <c r="AP32" s="350">
        <v>21.002375999999998</v>
      </c>
      <c r="AQ32" s="350">
        <v>20.673399999999997</v>
      </c>
      <c r="AR32" s="350">
        <v>20.412800000000001</v>
      </c>
      <c r="AS32" s="350">
        <v>16.935599999999997</v>
      </c>
    </row>
    <row r="33" spans="1:45" x14ac:dyDescent="0.25">
      <c r="A33" s="264"/>
      <c r="B33" s="264"/>
      <c r="C33" s="264"/>
      <c r="D33" s="264"/>
      <c r="E33" s="264"/>
      <c r="F33" s="264"/>
      <c r="G33" s="264"/>
      <c r="H33" s="293"/>
      <c r="I33" s="312"/>
      <c r="J33" s="312"/>
      <c r="K33" s="312"/>
      <c r="L33" s="312"/>
      <c r="M33" s="312"/>
      <c r="N33" s="674"/>
      <c r="O33" s="674"/>
      <c r="P33" s="674"/>
      <c r="Q33" s="674"/>
      <c r="R33" s="674"/>
      <c r="S33" s="674"/>
      <c r="T33" s="674"/>
      <c r="U33" s="674"/>
      <c r="V33" s="674"/>
      <c r="W33" s="674"/>
      <c r="X33" s="731"/>
      <c r="Y33" s="731"/>
      <c r="Z33" s="731"/>
      <c r="AA33" s="731"/>
      <c r="AB33" s="731"/>
      <c r="AC33" s="731"/>
      <c r="AD33" s="731"/>
      <c r="AE33" s="731"/>
      <c r="AF33" s="731"/>
      <c r="AG33" s="731"/>
      <c r="AH33" s="731"/>
      <c r="AI33" s="731"/>
      <c r="AJ33" s="731"/>
      <c r="AK33" s="731"/>
      <c r="AL33" s="731"/>
      <c r="AM33" s="731"/>
      <c r="AN33" s="353"/>
      <c r="AO33" s="353"/>
      <c r="AP33" s="353"/>
      <c r="AQ33" s="353"/>
      <c r="AR33" s="353"/>
      <c r="AS33" s="353"/>
    </row>
    <row r="34" spans="1:45" x14ac:dyDescent="0.25">
      <c r="A34" s="267" t="s">
        <v>354</v>
      </c>
      <c r="B34" s="267"/>
      <c r="C34" s="267"/>
      <c r="D34" s="267" t="s">
        <v>484</v>
      </c>
      <c r="E34" s="267"/>
      <c r="F34" s="267"/>
      <c r="G34" s="266"/>
      <c r="H34" s="292" t="s">
        <v>971</v>
      </c>
      <c r="I34" s="313">
        <f t="shared" ref="I34:AN34" si="13">SUM(I36:I46)</f>
        <v>0</v>
      </c>
      <c r="J34" s="313">
        <f t="shared" si="13"/>
        <v>0</v>
      </c>
      <c r="K34" s="354">
        <f t="shared" si="13"/>
        <v>0</v>
      </c>
      <c r="L34" s="354">
        <f t="shared" si="13"/>
        <v>0</v>
      </c>
      <c r="M34" s="354">
        <f t="shared" si="13"/>
        <v>0</v>
      </c>
      <c r="N34" s="354">
        <f t="shared" si="13"/>
        <v>39.205385999999997</v>
      </c>
      <c r="O34" s="354">
        <f t="shared" si="13"/>
        <v>37.010534</v>
      </c>
      <c r="P34" s="354">
        <f t="shared" si="13"/>
        <v>30.497217999999997</v>
      </c>
      <c r="Q34" s="354">
        <f t="shared" si="13"/>
        <v>25.982500999999999</v>
      </c>
      <c r="R34" s="354">
        <f t="shared" si="13"/>
        <v>45.117682000000009</v>
      </c>
      <c r="S34" s="354">
        <f t="shared" si="13"/>
        <v>63.680627000000001</v>
      </c>
      <c r="T34" s="354">
        <f t="shared" si="13"/>
        <v>91.483546000000004</v>
      </c>
      <c r="U34" s="354">
        <f t="shared" si="13"/>
        <v>74.922226000000009</v>
      </c>
      <c r="V34" s="354">
        <f t="shared" si="13"/>
        <v>63.015512999999999</v>
      </c>
      <c r="W34" s="354">
        <f t="shared" si="13"/>
        <v>63.638289000000007</v>
      </c>
      <c r="X34" s="354">
        <f t="shared" si="13"/>
        <v>56.215100000000007</v>
      </c>
      <c r="Y34" s="354">
        <f t="shared" si="13"/>
        <v>58.468812999999997</v>
      </c>
      <c r="Z34" s="354">
        <f t="shared" si="13"/>
        <v>69.360119999999995</v>
      </c>
      <c r="AA34" s="354">
        <f t="shared" si="13"/>
        <v>71.758603000000008</v>
      </c>
      <c r="AB34" s="354">
        <f t="shared" si="13"/>
        <v>73.859378000000007</v>
      </c>
      <c r="AC34" s="354">
        <f t="shared" si="13"/>
        <v>72.902272999999994</v>
      </c>
      <c r="AD34" s="354">
        <f t="shared" si="13"/>
        <v>42.273767999999997</v>
      </c>
      <c r="AE34" s="354">
        <f t="shared" si="13"/>
        <v>37.251603999999993</v>
      </c>
      <c r="AF34" s="354">
        <f t="shared" si="13"/>
        <v>27.657530000000005</v>
      </c>
      <c r="AG34" s="354">
        <f t="shared" si="13"/>
        <v>41.538164000000002</v>
      </c>
      <c r="AH34" s="354">
        <f t="shared" si="13"/>
        <v>59.430476999999996</v>
      </c>
      <c r="AI34" s="354">
        <f t="shared" si="13"/>
        <v>70.089717999999991</v>
      </c>
      <c r="AJ34" s="354">
        <f t="shared" si="13"/>
        <v>57.593116999999992</v>
      </c>
      <c r="AK34" s="354">
        <f t="shared" si="13"/>
        <v>48.003497999999993</v>
      </c>
      <c r="AL34" s="354">
        <f t="shared" si="13"/>
        <v>58.074757000000005</v>
      </c>
      <c r="AM34" s="354">
        <f t="shared" si="13"/>
        <v>63.567150999999996</v>
      </c>
      <c r="AN34" s="354">
        <f t="shared" si="13"/>
        <v>59.718122999999991</v>
      </c>
      <c r="AO34" s="354">
        <f t="shared" ref="AO34:AP34" si="14">SUM(AO36:AO46)</f>
        <v>68.082369</v>
      </c>
      <c r="AP34" s="354">
        <f t="shared" si="14"/>
        <v>61.375948999999984</v>
      </c>
      <c r="AQ34" s="354">
        <f t="shared" ref="AQ34:AR34" si="15">SUM(AQ36:AQ46)</f>
        <v>54.886814999999999</v>
      </c>
      <c r="AR34" s="354">
        <f t="shared" si="15"/>
        <v>47.928142000000001</v>
      </c>
      <c r="AS34" s="354">
        <f t="shared" ref="AS34" si="16">SUM(AS36:AS46)</f>
        <v>47.066832000000019</v>
      </c>
    </row>
    <row r="35" spans="1:45" x14ac:dyDescent="0.25">
      <c r="A35" s="269" t="s">
        <v>356</v>
      </c>
      <c r="B35" s="269"/>
      <c r="C35" s="269"/>
      <c r="D35" s="269"/>
      <c r="E35" s="269"/>
      <c r="F35" s="269" t="s">
        <v>355</v>
      </c>
      <c r="G35" s="268"/>
      <c r="H35" s="292" t="s">
        <v>972</v>
      </c>
      <c r="I35" s="322"/>
      <c r="J35" s="322"/>
      <c r="K35" s="322"/>
      <c r="L35" s="322"/>
      <c r="M35" s="322"/>
      <c r="N35" s="712"/>
      <c r="O35" s="712"/>
      <c r="P35" s="712"/>
      <c r="Q35" s="712"/>
      <c r="R35" s="712"/>
      <c r="S35" s="712"/>
      <c r="T35" s="712"/>
      <c r="U35" s="712"/>
      <c r="V35" s="712"/>
      <c r="W35" s="712"/>
      <c r="X35" s="735"/>
      <c r="Y35" s="735"/>
      <c r="Z35" s="735"/>
      <c r="AA35" s="735"/>
      <c r="AB35" s="735"/>
      <c r="AC35" s="735"/>
      <c r="AD35" s="735"/>
      <c r="AE35" s="735"/>
      <c r="AF35" s="735"/>
      <c r="AG35" s="735"/>
      <c r="AH35" s="735"/>
      <c r="AI35" s="735"/>
      <c r="AJ35" s="735"/>
      <c r="AK35" s="735"/>
      <c r="AL35" s="735"/>
      <c r="AM35" s="735"/>
      <c r="AN35" s="357"/>
      <c r="AO35" s="357"/>
      <c r="AP35" s="357"/>
      <c r="AQ35" s="357"/>
      <c r="AR35" s="357"/>
      <c r="AS35" s="357"/>
    </row>
    <row r="36" spans="1:45" x14ac:dyDescent="0.25">
      <c r="A36" s="269" t="s">
        <v>357</v>
      </c>
      <c r="B36" s="269"/>
      <c r="C36" s="269"/>
      <c r="D36" s="269"/>
      <c r="E36" s="269"/>
      <c r="F36" s="269"/>
      <c r="G36" s="269" t="s">
        <v>358</v>
      </c>
      <c r="H36" s="293" t="s">
        <v>973</v>
      </c>
      <c r="I36" s="323"/>
      <c r="J36" s="323"/>
      <c r="K36" s="323"/>
      <c r="L36" s="323"/>
      <c r="M36" s="323"/>
      <c r="N36" s="713">
        <v>1.3550599999999999</v>
      </c>
      <c r="O36" s="713">
        <v>1.3533869999999997</v>
      </c>
      <c r="P36" s="713">
        <v>1.0435110000000001</v>
      </c>
      <c r="Q36" s="713">
        <v>1.4100169999999996</v>
      </c>
      <c r="R36" s="713">
        <v>10.589656000000002</v>
      </c>
      <c r="S36" s="713">
        <v>10.610775000000002</v>
      </c>
      <c r="T36" s="713">
        <v>12.098611</v>
      </c>
      <c r="U36" s="713">
        <v>8.9076539999999991</v>
      </c>
      <c r="V36" s="713">
        <v>7.182097999999999</v>
      </c>
      <c r="W36" s="713">
        <v>6.3709240000000005</v>
      </c>
      <c r="X36" s="736">
        <v>6.033202000000002</v>
      </c>
      <c r="Y36" s="736">
        <v>7.3397170000000012</v>
      </c>
      <c r="Z36" s="736">
        <v>11.728374000000001</v>
      </c>
      <c r="AA36" s="736">
        <v>15.533244999999999</v>
      </c>
      <c r="AB36" s="736">
        <v>20.088152000000004</v>
      </c>
      <c r="AC36" s="736">
        <v>22.164107000000005</v>
      </c>
      <c r="AD36" s="736">
        <v>21.419845999999996</v>
      </c>
      <c r="AE36" s="736">
        <v>20.285292999999996</v>
      </c>
      <c r="AF36" s="736">
        <v>14.518035000000001</v>
      </c>
      <c r="AG36" s="736">
        <v>22.829919</v>
      </c>
      <c r="AH36" s="736">
        <v>28.699426000000006</v>
      </c>
      <c r="AI36" s="736">
        <v>34.301085</v>
      </c>
      <c r="AJ36" s="736">
        <v>21.848511999999996</v>
      </c>
      <c r="AK36" s="736">
        <v>17.370492999999996</v>
      </c>
      <c r="AL36" s="736">
        <v>19.883808000000002</v>
      </c>
      <c r="AM36" s="736">
        <v>23.303503999999993</v>
      </c>
      <c r="AN36" s="358">
        <v>22.381295999999995</v>
      </c>
      <c r="AO36" s="358">
        <v>24.898285999999999</v>
      </c>
      <c r="AP36" s="358">
        <v>21.390634999999989</v>
      </c>
      <c r="AQ36" s="358">
        <v>20.819372000000001</v>
      </c>
      <c r="AR36" s="358">
        <v>16.807034999999996</v>
      </c>
      <c r="AS36" s="358">
        <v>16.543163</v>
      </c>
    </row>
    <row r="37" spans="1:45" x14ac:dyDescent="0.25">
      <c r="A37" s="269" t="s">
        <v>485</v>
      </c>
      <c r="B37" s="269"/>
      <c r="C37" s="269"/>
      <c r="D37" s="269"/>
      <c r="E37" s="269"/>
      <c r="F37" s="269"/>
      <c r="G37" s="269" t="s">
        <v>486</v>
      </c>
      <c r="H37" s="293" t="s">
        <v>974</v>
      </c>
      <c r="I37" s="323"/>
      <c r="J37" s="323"/>
      <c r="K37" s="323"/>
      <c r="L37" s="323"/>
      <c r="M37" s="323"/>
      <c r="N37" s="713">
        <v>6.8670149999999985</v>
      </c>
      <c r="O37" s="713">
        <v>5.6432499999999992</v>
      </c>
      <c r="P37" s="713">
        <v>4.8646250000000002</v>
      </c>
      <c r="Q37" s="713">
        <v>4.5655299999999999</v>
      </c>
      <c r="R37" s="713">
        <v>8.3800500000000007</v>
      </c>
      <c r="S37" s="713">
        <v>11.505294999999997</v>
      </c>
      <c r="T37" s="713">
        <v>15.509659999999997</v>
      </c>
      <c r="U37" s="713">
        <v>10.586054999999998</v>
      </c>
      <c r="V37" s="713">
        <v>11.560665</v>
      </c>
      <c r="W37" s="713">
        <v>9.0095749999999999</v>
      </c>
      <c r="X37" s="736">
        <v>8.4824049999999982</v>
      </c>
      <c r="Y37" s="736">
        <v>9.0992250000000006</v>
      </c>
      <c r="Z37" s="736">
        <v>9.8586399999999994</v>
      </c>
      <c r="AA37" s="736">
        <v>8.9725350000000006</v>
      </c>
      <c r="AB37" s="736">
        <v>8.935279999999997</v>
      </c>
      <c r="AC37" s="736">
        <v>6.7407799999999991</v>
      </c>
      <c r="AD37" s="736">
        <v>2.8030300000000001</v>
      </c>
      <c r="AE37" s="736">
        <v>3.4029149999999997</v>
      </c>
      <c r="AF37" s="736">
        <v>2.3132700000000002</v>
      </c>
      <c r="AG37" s="736">
        <v>2.7987349999999998</v>
      </c>
      <c r="AH37" s="736">
        <v>3.4118499999999998</v>
      </c>
      <c r="AI37" s="736">
        <v>4.0006100000000009</v>
      </c>
      <c r="AJ37" s="736">
        <v>3.7500899999999997</v>
      </c>
      <c r="AK37" s="736">
        <v>3.0224099999999994</v>
      </c>
      <c r="AL37" s="736">
        <v>4.2758099999999999</v>
      </c>
      <c r="AM37" s="736">
        <v>4.2068099999999991</v>
      </c>
      <c r="AN37" s="358">
        <v>3.744135</v>
      </c>
      <c r="AO37" s="358">
        <v>5.7638449999999999</v>
      </c>
      <c r="AP37" s="358">
        <v>7.8595700000000006</v>
      </c>
      <c r="AQ37" s="358">
        <v>5.9137249999999995</v>
      </c>
      <c r="AR37" s="358">
        <v>4.2682249999999993</v>
      </c>
      <c r="AS37" s="358">
        <v>4.8026800000000005</v>
      </c>
    </row>
    <row r="38" spans="1:45" x14ac:dyDescent="0.25">
      <c r="A38" s="269" t="s">
        <v>359</v>
      </c>
      <c r="B38" s="269"/>
      <c r="C38" s="269"/>
      <c r="D38" s="269"/>
      <c r="E38" s="269"/>
      <c r="F38" s="272" t="s">
        <v>536</v>
      </c>
      <c r="G38" s="287"/>
      <c r="H38" s="292" t="s">
        <v>972</v>
      </c>
      <c r="I38" s="322"/>
      <c r="J38" s="322"/>
      <c r="K38" s="322"/>
      <c r="L38" s="322"/>
      <c r="M38" s="322"/>
      <c r="N38" s="712"/>
      <c r="O38" s="712"/>
      <c r="P38" s="712"/>
      <c r="Q38" s="712"/>
      <c r="R38" s="712"/>
      <c r="S38" s="712"/>
      <c r="T38" s="712"/>
      <c r="U38" s="712"/>
      <c r="V38" s="712"/>
      <c r="W38" s="712"/>
      <c r="X38" s="735"/>
      <c r="Y38" s="735"/>
      <c r="Z38" s="735"/>
      <c r="AA38" s="735"/>
      <c r="AB38" s="735"/>
      <c r="AC38" s="735"/>
      <c r="AD38" s="735"/>
      <c r="AE38" s="735"/>
      <c r="AF38" s="735"/>
      <c r="AG38" s="735"/>
      <c r="AH38" s="735"/>
      <c r="AI38" s="735"/>
      <c r="AJ38" s="735"/>
      <c r="AK38" s="735"/>
      <c r="AL38" s="735"/>
      <c r="AM38" s="735"/>
      <c r="AN38" s="357"/>
      <c r="AO38" s="357"/>
      <c r="AP38" s="357"/>
      <c r="AQ38" s="357"/>
      <c r="AR38" s="357"/>
      <c r="AS38" s="357"/>
    </row>
    <row r="39" spans="1:45" x14ac:dyDescent="0.25">
      <c r="A39" s="269" t="s">
        <v>360</v>
      </c>
      <c r="B39" s="269"/>
      <c r="C39" s="269"/>
      <c r="D39" s="269"/>
      <c r="E39" s="269"/>
      <c r="F39" s="269"/>
      <c r="G39" s="268" t="s">
        <v>361</v>
      </c>
      <c r="H39" s="292" t="s">
        <v>975</v>
      </c>
      <c r="I39" s="323"/>
      <c r="J39" s="323"/>
      <c r="K39" s="323"/>
      <c r="L39" s="323"/>
      <c r="M39" s="323"/>
      <c r="N39" s="713">
        <v>9.9398499999999999</v>
      </c>
      <c r="O39" s="713">
        <v>9.2390330000000027</v>
      </c>
      <c r="P39" s="713">
        <v>7.2921010000000024</v>
      </c>
      <c r="Q39" s="713">
        <v>6.6410039999999997</v>
      </c>
      <c r="R39" s="713">
        <v>6.1657199999999994</v>
      </c>
      <c r="S39" s="713">
        <v>6.2585519999999999</v>
      </c>
      <c r="T39" s="713">
        <v>4.2145809999999981</v>
      </c>
      <c r="U39" s="713">
        <v>2.9396749999999998</v>
      </c>
      <c r="V39" s="713">
        <v>2.375235</v>
      </c>
      <c r="W39" s="713">
        <v>2.1227319999999996</v>
      </c>
      <c r="X39" s="736">
        <v>1.8097120000000004</v>
      </c>
      <c r="Y39" s="736">
        <v>1.5539779999999999</v>
      </c>
      <c r="Z39" s="736">
        <v>1.3362169999999998</v>
      </c>
      <c r="AA39" s="736">
        <v>1.4229719999999999</v>
      </c>
      <c r="AB39" s="736">
        <v>1.4389139999999996</v>
      </c>
      <c r="AC39" s="736">
        <v>1.2993200000000005</v>
      </c>
      <c r="AD39" s="736">
        <v>1.1310080000000005</v>
      </c>
      <c r="AE39" s="736">
        <v>1.0447069999999998</v>
      </c>
      <c r="AF39" s="736">
        <v>0.87612199999999996</v>
      </c>
      <c r="AG39" s="736">
        <v>0.98329500000000003</v>
      </c>
      <c r="AH39" s="736">
        <v>0.88269699999999973</v>
      </c>
      <c r="AI39" s="736">
        <v>0.86260599999999987</v>
      </c>
      <c r="AJ39" s="736">
        <v>0.7995589999999998</v>
      </c>
      <c r="AK39" s="736">
        <v>0.83818800000000004</v>
      </c>
      <c r="AL39" s="736">
        <v>0.95865600000000006</v>
      </c>
      <c r="AM39" s="736">
        <v>1.0970770000000003</v>
      </c>
      <c r="AN39" s="358">
        <v>1.1672169999999999</v>
      </c>
      <c r="AO39" s="358">
        <v>1.292427</v>
      </c>
      <c r="AP39" s="358">
        <v>1.1662759999999999</v>
      </c>
      <c r="AQ39" s="358">
        <v>1.1665549999999998</v>
      </c>
      <c r="AR39" s="358">
        <v>1.1447640000000003</v>
      </c>
      <c r="AS39" s="358">
        <v>1.1675280000000003</v>
      </c>
    </row>
    <row r="40" spans="1:45" x14ac:dyDescent="0.25">
      <c r="A40" s="1" t="s">
        <v>534</v>
      </c>
      <c r="B40" s="272"/>
      <c r="C40" s="272"/>
      <c r="D40" s="272"/>
      <c r="E40" s="121"/>
      <c r="F40" s="272"/>
      <c r="G40" s="272" t="s">
        <v>535</v>
      </c>
      <c r="H40" s="295" t="s">
        <v>976</v>
      </c>
      <c r="I40" s="323"/>
      <c r="J40" s="323"/>
      <c r="K40" s="323"/>
      <c r="L40" s="323"/>
      <c r="M40" s="323"/>
      <c r="N40" s="713">
        <v>3.9884040000000009</v>
      </c>
      <c r="O40" s="713">
        <v>3.5870400000000005</v>
      </c>
      <c r="P40" s="713">
        <v>3.2454120000000009</v>
      </c>
      <c r="Q40" s="713">
        <v>2.0827019999999998</v>
      </c>
      <c r="R40" s="713">
        <v>2.355324</v>
      </c>
      <c r="S40" s="713">
        <v>1.949022</v>
      </c>
      <c r="T40" s="713">
        <v>1.30176</v>
      </c>
      <c r="U40" s="713">
        <v>1.6148759999999998</v>
      </c>
      <c r="V40" s="713">
        <v>1.1075759999999999</v>
      </c>
      <c r="W40" s="713">
        <v>1.64181</v>
      </c>
      <c r="X40" s="736">
        <v>1.541118</v>
      </c>
      <c r="Y40" s="736">
        <v>1.7314859999999999</v>
      </c>
      <c r="Z40" s="736">
        <v>4.7509080000000008</v>
      </c>
      <c r="AA40" s="736">
        <v>5.5832280000000001</v>
      </c>
      <c r="AB40" s="736">
        <v>6.0012359999999996</v>
      </c>
      <c r="AC40" s="736">
        <v>7.4749799999999995</v>
      </c>
      <c r="AD40" s="736">
        <v>4.582878</v>
      </c>
      <c r="AE40" s="736">
        <v>3.191808</v>
      </c>
      <c r="AF40" s="736">
        <v>2.614716</v>
      </c>
      <c r="AG40" s="736">
        <v>2.31657</v>
      </c>
      <c r="AH40" s="736">
        <v>3.0392099999999997</v>
      </c>
      <c r="AI40" s="736">
        <v>3.4308899999999998</v>
      </c>
      <c r="AJ40" s="736">
        <v>3.0155940000000006</v>
      </c>
      <c r="AK40" s="736">
        <v>2.1489239999999996</v>
      </c>
      <c r="AL40" s="736">
        <v>2.8522139999999996</v>
      </c>
      <c r="AM40" s="736">
        <v>6.1412040000000001</v>
      </c>
      <c r="AN40" s="358">
        <v>5.7681480000000001</v>
      </c>
      <c r="AO40" s="358">
        <v>4.4902200000000008</v>
      </c>
      <c r="AP40" s="358">
        <v>2.8480500000000002</v>
      </c>
      <c r="AQ40" s="358">
        <v>2.7104759999999999</v>
      </c>
      <c r="AR40" s="358">
        <v>2.6011680000000004</v>
      </c>
      <c r="AS40" s="358">
        <v>2.6713019999999998</v>
      </c>
    </row>
    <row r="41" spans="1:45" x14ac:dyDescent="0.25">
      <c r="A41" s="269" t="s">
        <v>362</v>
      </c>
      <c r="B41" s="269"/>
      <c r="C41" s="269"/>
      <c r="D41" s="269"/>
      <c r="E41" s="269"/>
      <c r="F41" s="269" t="s">
        <v>363</v>
      </c>
      <c r="G41" s="272"/>
      <c r="H41" s="295"/>
      <c r="I41" s="322"/>
      <c r="J41" s="322"/>
      <c r="K41" s="322"/>
      <c r="L41" s="322"/>
      <c r="M41" s="322"/>
      <c r="N41" s="712"/>
      <c r="O41" s="712"/>
      <c r="P41" s="712"/>
      <c r="Q41" s="712"/>
      <c r="R41" s="712"/>
      <c r="S41" s="712"/>
      <c r="T41" s="712"/>
      <c r="U41" s="712"/>
      <c r="V41" s="712"/>
      <c r="W41" s="712"/>
      <c r="X41" s="735"/>
      <c r="Y41" s="735"/>
      <c r="Z41" s="735"/>
      <c r="AA41" s="735"/>
      <c r="AB41" s="735"/>
      <c r="AC41" s="735"/>
      <c r="AD41" s="735"/>
      <c r="AE41" s="735"/>
      <c r="AF41" s="735"/>
      <c r="AG41" s="735"/>
      <c r="AH41" s="735"/>
      <c r="AI41" s="735"/>
      <c r="AJ41" s="735"/>
      <c r="AK41" s="735"/>
      <c r="AL41" s="735"/>
      <c r="AM41" s="735"/>
      <c r="AN41" s="357"/>
      <c r="AO41" s="357"/>
      <c r="AP41" s="357"/>
      <c r="AQ41" s="357"/>
      <c r="AR41" s="357"/>
      <c r="AS41" s="357"/>
    </row>
    <row r="42" spans="1:45" x14ac:dyDescent="0.25">
      <c r="A42" s="269" t="s">
        <v>364</v>
      </c>
      <c r="B42" s="269"/>
      <c r="C42" s="269"/>
      <c r="D42" s="269"/>
      <c r="E42" s="269"/>
      <c r="F42" s="269"/>
      <c r="G42" s="268" t="s">
        <v>365</v>
      </c>
      <c r="H42" s="292" t="s">
        <v>977</v>
      </c>
      <c r="I42" s="323"/>
      <c r="J42" s="323"/>
      <c r="K42" s="323"/>
      <c r="L42" s="323"/>
      <c r="M42" s="323"/>
      <c r="N42" s="713">
        <v>5.9052599999999993</v>
      </c>
      <c r="O42" s="713">
        <v>5.3856600000000006</v>
      </c>
      <c r="P42" s="713">
        <v>4.3225899999999982</v>
      </c>
      <c r="Q42" s="713">
        <v>3.6803900000000001</v>
      </c>
      <c r="R42" s="713">
        <v>3.9726900000000005</v>
      </c>
      <c r="S42" s="713">
        <v>4.7871099999999993</v>
      </c>
      <c r="T42" s="713">
        <v>5.3472099999999996</v>
      </c>
      <c r="U42" s="713">
        <v>4.2868700000000022</v>
      </c>
      <c r="V42" s="713">
        <v>3.5410400000000002</v>
      </c>
      <c r="W42" s="713">
        <v>2.7587100000000002</v>
      </c>
      <c r="X42" s="736">
        <v>3.1827599999999996</v>
      </c>
      <c r="Y42" s="736">
        <v>3.5918999999999999</v>
      </c>
      <c r="Z42" s="736">
        <v>3.8735500000000007</v>
      </c>
      <c r="AA42" s="736">
        <v>3.73922</v>
      </c>
      <c r="AB42" s="736">
        <v>4.310970000000002</v>
      </c>
      <c r="AC42" s="736">
        <v>4.706170000000002</v>
      </c>
      <c r="AD42" s="736">
        <v>2.3636499999999998</v>
      </c>
      <c r="AE42" s="736">
        <v>2.2053299999999996</v>
      </c>
      <c r="AF42" s="736">
        <v>2.2083199999999992</v>
      </c>
      <c r="AG42" s="736">
        <v>3.0200399999999989</v>
      </c>
      <c r="AH42" s="736">
        <v>3.8553599999999997</v>
      </c>
      <c r="AI42" s="736">
        <v>5.0496600000000003</v>
      </c>
      <c r="AJ42" s="736">
        <v>4.7467800000000011</v>
      </c>
      <c r="AK42" s="736">
        <v>4.1235799999999996</v>
      </c>
      <c r="AL42" s="736">
        <v>4.1013000000000002</v>
      </c>
      <c r="AM42" s="736">
        <v>3.8954</v>
      </c>
      <c r="AN42" s="358">
        <v>3.4624299999999999</v>
      </c>
      <c r="AO42" s="358">
        <v>4.7730800000000011</v>
      </c>
      <c r="AP42" s="358">
        <v>5.7785700000000002</v>
      </c>
      <c r="AQ42" s="358">
        <v>6.58284</v>
      </c>
      <c r="AR42" s="358">
        <v>4.794010000000001</v>
      </c>
      <c r="AS42" s="358">
        <v>4.6233099999999991</v>
      </c>
    </row>
    <row r="43" spans="1:45" x14ac:dyDescent="0.25">
      <c r="A43" s="269" t="s">
        <v>369</v>
      </c>
      <c r="B43" s="269"/>
      <c r="C43" s="269"/>
      <c r="D43" s="269"/>
      <c r="E43" s="269"/>
      <c r="F43" s="269"/>
      <c r="G43" s="268" t="s">
        <v>366</v>
      </c>
      <c r="H43" s="292" t="s">
        <v>978</v>
      </c>
      <c r="I43" s="323"/>
      <c r="J43" s="323"/>
      <c r="K43" s="323"/>
      <c r="L43" s="323"/>
      <c r="M43" s="323"/>
      <c r="N43" s="713">
        <v>7.4091219999999982</v>
      </c>
      <c r="O43" s="713">
        <v>8.3329820000000012</v>
      </c>
      <c r="P43" s="713">
        <v>7.1994159999999985</v>
      </c>
      <c r="Q43" s="713">
        <v>5.4702200000000012</v>
      </c>
      <c r="R43" s="713">
        <v>9.8138319999999997</v>
      </c>
      <c r="S43" s="713">
        <v>23.750202000000002</v>
      </c>
      <c r="T43" s="713">
        <v>46.595423000000018</v>
      </c>
      <c r="U43" s="713">
        <v>38.044775999999999</v>
      </c>
      <c r="V43" s="713">
        <v>26.875421999999997</v>
      </c>
      <c r="W43" s="713">
        <v>27.916378000000005</v>
      </c>
      <c r="X43" s="736">
        <v>22.532167000000001</v>
      </c>
      <c r="Y43" s="736">
        <v>22.588761999999996</v>
      </c>
      <c r="Z43" s="736">
        <v>23.590958999999998</v>
      </c>
      <c r="AA43" s="736">
        <v>23.161011999999999</v>
      </c>
      <c r="AB43" s="736">
        <v>20.343617000000002</v>
      </c>
      <c r="AC43" s="736">
        <v>19.990046999999997</v>
      </c>
      <c r="AD43" s="736">
        <v>6.7519129999999983</v>
      </c>
      <c r="AE43" s="736">
        <v>4.8998529999999993</v>
      </c>
      <c r="AF43" s="736">
        <v>3.1815910000000001</v>
      </c>
      <c r="AG43" s="736">
        <v>6.690481000000001</v>
      </c>
      <c r="AH43" s="736">
        <v>13.963061</v>
      </c>
      <c r="AI43" s="736">
        <v>14.868748999999998</v>
      </c>
      <c r="AJ43" s="736">
        <v>14.109991000000003</v>
      </c>
      <c r="AK43" s="736">
        <v>10.067687000000001</v>
      </c>
      <c r="AL43" s="736">
        <v>13.342133</v>
      </c>
      <c r="AM43" s="736">
        <v>14.763672</v>
      </c>
      <c r="AN43" s="358">
        <v>13.340739999999998</v>
      </c>
      <c r="AO43" s="358">
        <v>17.968061999999996</v>
      </c>
      <c r="AP43" s="358">
        <v>14.631560999999998</v>
      </c>
      <c r="AQ43" s="358">
        <v>11.110399999999998</v>
      </c>
      <c r="AR43" s="358">
        <v>11.750725000000006</v>
      </c>
      <c r="AS43" s="358">
        <v>11.321471000000008</v>
      </c>
    </row>
    <row r="44" spans="1:45" x14ac:dyDescent="0.25">
      <c r="A44" s="269" t="s">
        <v>370</v>
      </c>
      <c r="B44" s="269"/>
      <c r="C44" s="269"/>
      <c r="D44" s="269"/>
      <c r="E44" s="269"/>
      <c r="F44" s="269"/>
      <c r="G44" s="268" t="s">
        <v>367</v>
      </c>
      <c r="H44" s="292" t="s">
        <v>979</v>
      </c>
      <c r="I44" s="318"/>
      <c r="J44" s="318"/>
      <c r="K44" s="318"/>
      <c r="L44" s="318"/>
      <c r="M44" s="318"/>
      <c r="N44" s="673">
        <v>0.21825499999999998</v>
      </c>
      <c r="O44" s="673">
        <v>0.24281000000000003</v>
      </c>
      <c r="P44" s="673">
        <v>0.20338999999999999</v>
      </c>
      <c r="Q44" s="673">
        <v>0.38202999999999998</v>
      </c>
      <c r="R44" s="673">
        <v>1.9460150000000001</v>
      </c>
      <c r="S44" s="673">
        <v>1.9367199999999998</v>
      </c>
      <c r="T44" s="673">
        <v>2.5100599999999993</v>
      </c>
      <c r="U44" s="673">
        <v>1.5803700000000001</v>
      </c>
      <c r="V44" s="673">
        <v>1.4100899999999998</v>
      </c>
      <c r="W44" s="673">
        <v>1.5415750000000001</v>
      </c>
      <c r="X44" s="729">
        <v>1.5515549999999998</v>
      </c>
      <c r="Y44" s="729">
        <v>1.2518100000000001</v>
      </c>
      <c r="Z44" s="729">
        <v>1.774195</v>
      </c>
      <c r="AA44" s="729">
        <v>1.4084750000000001</v>
      </c>
      <c r="AB44" s="729">
        <v>1.585715</v>
      </c>
      <c r="AC44" s="729">
        <v>1.3903749999999999</v>
      </c>
      <c r="AD44" s="729">
        <v>0.99511500000000008</v>
      </c>
      <c r="AE44" s="729">
        <v>0.75708000000000009</v>
      </c>
      <c r="AF44" s="729">
        <v>0.52121499999999998</v>
      </c>
      <c r="AG44" s="729">
        <v>0.68378000000000005</v>
      </c>
      <c r="AH44" s="729">
        <v>0.60873500000000003</v>
      </c>
      <c r="AI44" s="729">
        <v>0.77608999999999984</v>
      </c>
      <c r="AJ44" s="729">
        <v>0.66879000000000011</v>
      </c>
      <c r="AK44" s="729">
        <v>0.36759000000000003</v>
      </c>
      <c r="AL44" s="729">
        <v>0.47152500000000003</v>
      </c>
      <c r="AM44" s="729">
        <v>0.39001499999999995</v>
      </c>
      <c r="AN44" s="350">
        <v>0.36017500000000002</v>
      </c>
      <c r="AO44" s="350">
        <v>0.36528500000000003</v>
      </c>
      <c r="AP44" s="350">
        <v>0.30186499999999999</v>
      </c>
      <c r="AQ44" s="350">
        <v>0.24684000000000003</v>
      </c>
      <c r="AR44" s="350">
        <v>0.24216999999999997</v>
      </c>
      <c r="AS44" s="350">
        <v>0.280385</v>
      </c>
    </row>
    <row r="45" spans="1:45" x14ac:dyDescent="0.25">
      <c r="A45" s="269" t="s">
        <v>371</v>
      </c>
      <c r="B45" s="269"/>
      <c r="C45" s="269"/>
      <c r="D45" s="264"/>
      <c r="E45" s="264"/>
      <c r="F45" s="264"/>
      <c r="G45" s="265" t="s">
        <v>368</v>
      </c>
      <c r="H45" s="292" t="s">
        <v>980</v>
      </c>
      <c r="I45" s="318"/>
      <c r="J45" s="318"/>
      <c r="K45" s="318"/>
      <c r="L45" s="318"/>
      <c r="M45" s="318"/>
      <c r="N45" s="673">
        <v>1.4591099999999997</v>
      </c>
      <c r="O45" s="673">
        <v>0.88996200000000025</v>
      </c>
      <c r="P45" s="673">
        <v>0.75157800000000008</v>
      </c>
      <c r="Q45" s="673">
        <v>0.5846880000000001</v>
      </c>
      <c r="R45" s="673">
        <v>0.55548000000000008</v>
      </c>
      <c r="S45" s="673">
        <v>0.36792599999999998</v>
      </c>
      <c r="T45" s="673">
        <v>0.44367600000000001</v>
      </c>
      <c r="U45" s="673">
        <v>0.27768000000000004</v>
      </c>
      <c r="V45" s="673">
        <v>0.29893199999999998</v>
      </c>
      <c r="W45" s="673">
        <v>0.26885999999999993</v>
      </c>
      <c r="X45" s="729">
        <v>0.46827599999999997</v>
      </c>
      <c r="Y45" s="729">
        <v>0.30408000000000002</v>
      </c>
      <c r="Z45" s="729">
        <v>0.45343199999999995</v>
      </c>
      <c r="AA45" s="729">
        <v>0.207096</v>
      </c>
      <c r="AB45" s="729">
        <v>0.446934</v>
      </c>
      <c r="AC45" s="729">
        <v>0.45161400000000007</v>
      </c>
      <c r="AD45" s="729">
        <v>0.31219800000000003</v>
      </c>
      <c r="AE45" s="729">
        <v>0.23308799999999999</v>
      </c>
      <c r="AF45" s="729">
        <v>0.24093600000000001</v>
      </c>
      <c r="AG45" s="729">
        <v>8.8824E-2</v>
      </c>
      <c r="AH45" s="729">
        <v>0.49051799999999984</v>
      </c>
      <c r="AI45" s="729">
        <v>0.97240800000000005</v>
      </c>
      <c r="AJ45" s="729">
        <v>1.332066</v>
      </c>
      <c r="AK45" s="729">
        <v>1.6370459999999998</v>
      </c>
      <c r="AL45" s="729">
        <v>1.6473659999999997</v>
      </c>
      <c r="AM45" s="729">
        <v>2.3162640000000003</v>
      </c>
      <c r="AN45" s="350">
        <v>2.2774320000000006</v>
      </c>
      <c r="AO45" s="350">
        <v>1.9289939999999999</v>
      </c>
      <c r="AP45" s="350">
        <v>1.8880619999999995</v>
      </c>
      <c r="AQ45" s="350">
        <v>2.0029920000000003</v>
      </c>
      <c r="AR45" s="350">
        <v>1.9392600000000002</v>
      </c>
      <c r="AS45" s="350">
        <v>1.3117079999999999</v>
      </c>
    </row>
    <row r="46" spans="1:45" x14ac:dyDescent="0.25">
      <c r="A46" s="273" t="s">
        <v>1092</v>
      </c>
      <c r="B46" s="269"/>
      <c r="C46" s="269"/>
      <c r="D46" s="264"/>
      <c r="E46" s="264"/>
      <c r="F46" s="264"/>
      <c r="G46" s="265" t="s">
        <v>116</v>
      </c>
      <c r="H46" s="292" t="s">
        <v>88</v>
      </c>
      <c r="I46" s="328"/>
      <c r="J46" s="328"/>
      <c r="K46" s="328"/>
      <c r="L46" s="328"/>
      <c r="M46" s="328"/>
      <c r="N46" s="673">
        <v>2.06331</v>
      </c>
      <c r="O46" s="673">
        <v>2.336409999999999</v>
      </c>
      <c r="P46" s="673">
        <v>1.5745950000000002</v>
      </c>
      <c r="Q46" s="673">
        <v>1.1659199999999998</v>
      </c>
      <c r="R46" s="673">
        <v>1.3389149999999996</v>
      </c>
      <c r="S46" s="673">
        <v>2.5150249999999992</v>
      </c>
      <c r="T46" s="673">
        <v>3.4625649999999997</v>
      </c>
      <c r="U46" s="673">
        <v>6.6842700000000015</v>
      </c>
      <c r="V46" s="673">
        <v>8.6644550000000038</v>
      </c>
      <c r="W46" s="673">
        <v>12.007725000000001</v>
      </c>
      <c r="X46" s="729">
        <v>10.613905000000003</v>
      </c>
      <c r="Y46" s="729">
        <v>11.007854999999999</v>
      </c>
      <c r="Z46" s="729">
        <v>11.993844999999995</v>
      </c>
      <c r="AA46" s="729">
        <v>11.730820000000001</v>
      </c>
      <c r="AB46" s="729">
        <v>10.708559999999999</v>
      </c>
      <c r="AC46" s="729">
        <v>8.6848799999999979</v>
      </c>
      <c r="AD46" s="729">
        <v>1.9141299999999999</v>
      </c>
      <c r="AE46" s="729">
        <v>1.2315300000000002</v>
      </c>
      <c r="AF46" s="729">
        <v>1.1833250000000002</v>
      </c>
      <c r="AG46" s="729">
        <v>2.1265200000000002</v>
      </c>
      <c r="AH46" s="729">
        <v>4.4796200000000006</v>
      </c>
      <c r="AI46" s="729">
        <v>5.8276200000000005</v>
      </c>
      <c r="AJ46" s="729">
        <v>7.3217349999999985</v>
      </c>
      <c r="AK46" s="729">
        <v>8.4275800000000007</v>
      </c>
      <c r="AL46" s="729">
        <v>10.541945000000004</v>
      </c>
      <c r="AM46" s="729">
        <v>7.4532050000000005</v>
      </c>
      <c r="AN46" s="350">
        <v>7.2165500000000016</v>
      </c>
      <c r="AO46" s="350">
        <v>6.6021699999999983</v>
      </c>
      <c r="AP46" s="350">
        <v>5.5113599999999989</v>
      </c>
      <c r="AQ46" s="350">
        <v>4.333615</v>
      </c>
      <c r="AR46" s="350">
        <v>4.3807850000000004</v>
      </c>
      <c r="AS46" s="350">
        <v>4.3452850000000005</v>
      </c>
    </row>
    <row r="47" spans="1:45" x14ac:dyDescent="0.25">
      <c r="A47" s="267" t="s">
        <v>399</v>
      </c>
      <c r="B47" s="267"/>
      <c r="C47" s="267"/>
      <c r="D47" s="267" t="s">
        <v>488</v>
      </c>
      <c r="E47" s="267"/>
      <c r="F47" s="267"/>
      <c r="G47" s="266"/>
      <c r="H47" s="292" t="s">
        <v>981</v>
      </c>
      <c r="I47" s="313">
        <f t="shared" ref="I47:AN47" si="17">SUM(I48:I53)</f>
        <v>0</v>
      </c>
      <c r="J47" s="313">
        <f t="shared" si="17"/>
        <v>0</v>
      </c>
      <c r="K47" s="313">
        <f t="shared" si="17"/>
        <v>0</v>
      </c>
      <c r="L47" s="354">
        <f t="shared" si="17"/>
        <v>0</v>
      </c>
      <c r="M47" s="354">
        <f t="shared" si="17"/>
        <v>0</v>
      </c>
      <c r="N47" s="354">
        <f t="shared" si="17"/>
        <v>506.33940000000007</v>
      </c>
      <c r="O47" s="354">
        <f t="shared" si="17"/>
        <v>496.5565349565793</v>
      </c>
      <c r="P47" s="354">
        <f t="shared" si="17"/>
        <v>482.13173600000027</v>
      </c>
      <c r="Q47" s="354">
        <f t="shared" si="17"/>
        <v>389.93929999999995</v>
      </c>
      <c r="R47" s="354">
        <f t="shared" si="17"/>
        <v>376.68819999999999</v>
      </c>
      <c r="S47" s="354">
        <f t="shared" si="17"/>
        <v>385.60349999999988</v>
      </c>
      <c r="T47" s="354">
        <f t="shared" si="17"/>
        <v>341.19990000000007</v>
      </c>
      <c r="U47" s="354">
        <f t="shared" si="17"/>
        <v>286.21100000000013</v>
      </c>
      <c r="V47" s="354">
        <f t="shared" si="17"/>
        <v>257.30989999999986</v>
      </c>
      <c r="W47" s="354">
        <f t="shared" si="17"/>
        <v>258.63</v>
      </c>
      <c r="X47" s="354">
        <f t="shared" si="17"/>
        <v>231.429</v>
      </c>
      <c r="Y47" s="354">
        <f t="shared" si="17"/>
        <v>224.98779999999999</v>
      </c>
      <c r="Z47" s="354">
        <f t="shared" si="17"/>
        <v>215.31849999999994</v>
      </c>
      <c r="AA47" s="354">
        <f t="shared" si="17"/>
        <v>197.45543699999999</v>
      </c>
      <c r="AB47" s="354">
        <f t="shared" si="17"/>
        <v>199.21880000000002</v>
      </c>
      <c r="AC47" s="354">
        <f t="shared" si="17"/>
        <v>185.83289999999997</v>
      </c>
      <c r="AD47" s="354">
        <f t="shared" si="17"/>
        <v>172.95360000000002</v>
      </c>
      <c r="AE47" s="354">
        <f t="shared" si="17"/>
        <v>168.43089999999998</v>
      </c>
      <c r="AF47" s="354">
        <f t="shared" si="17"/>
        <v>160.97829999999996</v>
      </c>
      <c r="AG47" s="354">
        <f t="shared" si="17"/>
        <v>167.7851</v>
      </c>
      <c r="AH47" s="354">
        <f t="shared" si="17"/>
        <v>152.197137</v>
      </c>
      <c r="AI47" s="354">
        <f t="shared" si="17"/>
        <v>156.15199999999999</v>
      </c>
      <c r="AJ47" s="354">
        <f t="shared" si="17"/>
        <v>140.8706</v>
      </c>
      <c r="AK47" s="354">
        <f t="shared" si="17"/>
        <v>141.45175299999994</v>
      </c>
      <c r="AL47" s="354">
        <f t="shared" si="17"/>
        <v>149.55364724852069</v>
      </c>
      <c r="AM47" s="354">
        <f t="shared" si="17"/>
        <v>141.22889999999995</v>
      </c>
      <c r="AN47" s="354">
        <f t="shared" si="17"/>
        <v>141.20749999999992</v>
      </c>
      <c r="AO47" s="354">
        <f t="shared" ref="AO47:AP47" si="18">SUM(AO48:AO53)</f>
        <v>141.76589999999999</v>
      </c>
      <c r="AP47" s="354">
        <f t="shared" si="18"/>
        <v>135.76540000000003</v>
      </c>
      <c r="AQ47" s="354">
        <f t="shared" ref="AQ47:AR47" si="19">SUM(AQ48:AQ53)</f>
        <v>136.90570000000002</v>
      </c>
      <c r="AR47" s="354">
        <f t="shared" si="19"/>
        <v>135.02069999999998</v>
      </c>
      <c r="AS47" s="354">
        <f t="shared" ref="AS47" si="20">SUM(AS48:AS53)</f>
        <v>129.32970000000003</v>
      </c>
    </row>
    <row r="48" spans="1:45" x14ac:dyDescent="0.25">
      <c r="A48" s="264" t="s">
        <v>404</v>
      </c>
      <c r="B48" s="264"/>
      <c r="C48" s="264"/>
      <c r="D48" s="264"/>
      <c r="E48" s="264"/>
      <c r="F48" s="264" t="s">
        <v>179</v>
      </c>
      <c r="G48" s="265"/>
      <c r="H48" s="292" t="s">
        <v>982</v>
      </c>
      <c r="I48" s="324"/>
      <c r="J48" s="324"/>
      <c r="K48" s="324"/>
      <c r="L48" s="324"/>
      <c r="M48" s="324"/>
      <c r="N48" s="714"/>
      <c r="O48" s="714"/>
      <c r="P48" s="714"/>
      <c r="Q48" s="714"/>
      <c r="R48" s="714"/>
      <c r="S48" s="714"/>
      <c r="T48" s="714"/>
      <c r="U48" s="714"/>
      <c r="V48" s="714"/>
      <c r="W48" s="714"/>
      <c r="X48" s="737"/>
      <c r="Y48" s="737"/>
      <c r="Z48" s="737"/>
      <c r="AA48" s="737"/>
      <c r="AB48" s="737"/>
      <c r="AC48" s="737"/>
      <c r="AD48" s="737"/>
      <c r="AE48" s="737"/>
      <c r="AF48" s="737"/>
      <c r="AG48" s="737"/>
      <c r="AH48" s="737"/>
      <c r="AI48" s="737"/>
      <c r="AJ48" s="737"/>
      <c r="AK48" s="737"/>
      <c r="AL48" s="737"/>
      <c r="AM48" s="737"/>
      <c r="AN48" s="359"/>
      <c r="AO48" s="359"/>
      <c r="AP48" s="359"/>
      <c r="AQ48" s="359"/>
      <c r="AR48" s="359"/>
      <c r="AS48" s="359"/>
    </row>
    <row r="49" spans="1:45" x14ac:dyDescent="0.25">
      <c r="A49" s="264" t="s">
        <v>400</v>
      </c>
      <c r="B49" s="264"/>
      <c r="C49" s="264"/>
      <c r="D49" s="264"/>
      <c r="E49" s="264"/>
      <c r="F49" s="120"/>
      <c r="G49" s="264" t="s">
        <v>401</v>
      </c>
      <c r="H49" s="293" t="s">
        <v>1084</v>
      </c>
      <c r="I49" s="318"/>
      <c r="J49" s="318"/>
      <c r="K49" s="318"/>
      <c r="L49" s="318"/>
      <c r="M49" s="318"/>
      <c r="N49" s="673">
        <v>77.114442999999994</v>
      </c>
      <c r="O49" s="673">
        <v>81.572714274779798</v>
      </c>
      <c r="P49" s="673">
        <v>82.715901000000017</v>
      </c>
      <c r="Q49" s="673">
        <v>71.478666598643812</v>
      </c>
      <c r="R49" s="673">
        <v>65.693021999999985</v>
      </c>
      <c r="S49" s="673">
        <v>71.468832759415221</v>
      </c>
      <c r="T49" s="673">
        <v>66.475177981102377</v>
      </c>
      <c r="U49" s="673">
        <v>58.886187</v>
      </c>
      <c r="V49" s="673">
        <v>52.726703999999998</v>
      </c>
      <c r="W49" s="673">
        <v>66.454326000000009</v>
      </c>
      <c r="X49" s="729">
        <v>54.067599999999999</v>
      </c>
      <c r="Y49" s="729">
        <v>49.683636999999997</v>
      </c>
      <c r="Z49" s="729">
        <v>46.904313999999999</v>
      </c>
      <c r="AA49" s="729">
        <v>41.141879999999993</v>
      </c>
      <c r="AB49" s="729">
        <v>50.112953000000005</v>
      </c>
      <c r="AC49" s="729">
        <v>40.705400000000004</v>
      </c>
      <c r="AD49" s="729">
        <v>40.706957000000003</v>
      </c>
      <c r="AE49" s="729">
        <v>38.008859999999999</v>
      </c>
      <c r="AF49" s="729">
        <v>33.855230000000006</v>
      </c>
      <c r="AG49" s="729">
        <v>38.101851999999994</v>
      </c>
      <c r="AH49" s="729">
        <v>28.987606</v>
      </c>
      <c r="AI49" s="729">
        <v>32.798011000000002</v>
      </c>
      <c r="AJ49" s="729">
        <v>29.630063999999997</v>
      </c>
      <c r="AK49" s="729">
        <v>30.702386999999998</v>
      </c>
      <c r="AL49" s="729">
        <v>37.23134899373963</v>
      </c>
      <c r="AM49" s="729">
        <v>35.97594747094606</v>
      </c>
      <c r="AN49" s="350">
        <v>37.93818891198007</v>
      </c>
      <c r="AO49" s="350">
        <v>35.814318479938628</v>
      </c>
      <c r="AP49" s="350">
        <v>35.240555185815658</v>
      </c>
      <c r="AQ49" s="350">
        <v>34.194699999999997</v>
      </c>
      <c r="AR49" s="350">
        <v>33.021020987133909</v>
      </c>
      <c r="AS49" s="350">
        <v>32.04140000000001</v>
      </c>
    </row>
    <row r="50" spans="1:45" x14ac:dyDescent="0.25">
      <c r="A50" s="264" t="s">
        <v>402</v>
      </c>
      <c r="B50" s="264"/>
      <c r="C50" s="264"/>
      <c r="D50" s="264"/>
      <c r="E50" s="264"/>
      <c r="F50" s="264"/>
      <c r="G50" s="265" t="s">
        <v>403</v>
      </c>
      <c r="H50" s="292" t="s">
        <v>983</v>
      </c>
      <c r="I50" s="318"/>
      <c r="J50" s="318"/>
      <c r="K50" s="318"/>
      <c r="L50" s="318"/>
      <c r="M50" s="318"/>
      <c r="N50" s="673">
        <v>424.02505700000006</v>
      </c>
      <c r="O50" s="673">
        <v>410.33852068179948</v>
      </c>
      <c r="P50" s="673">
        <v>395.20573500000023</v>
      </c>
      <c r="Q50" s="673">
        <v>314.04963340135612</v>
      </c>
      <c r="R50" s="673">
        <v>306.58417800000001</v>
      </c>
      <c r="S50" s="673">
        <v>311.06566724058467</v>
      </c>
      <c r="T50" s="673">
        <v>271.08572201889768</v>
      </c>
      <c r="U50" s="673">
        <v>224.1340130000001</v>
      </c>
      <c r="V50" s="673">
        <v>201.2850959999999</v>
      </c>
      <c r="W50" s="673">
        <v>188.894274</v>
      </c>
      <c r="X50" s="729">
        <v>173.02770000000001</v>
      </c>
      <c r="Y50" s="729">
        <v>171.51796299999998</v>
      </c>
      <c r="Z50" s="729">
        <v>164.62198599999994</v>
      </c>
      <c r="AA50" s="729">
        <v>152.52035699999999</v>
      </c>
      <c r="AB50" s="729">
        <v>145.231447</v>
      </c>
      <c r="AC50" s="729">
        <v>141.13839999999996</v>
      </c>
      <c r="AD50" s="729">
        <v>128.216643</v>
      </c>
      <c r="AE50" s="729">
        <v>126.92214</v>
      </c>
      <c r="AF50" s="729">
        <v>123.31926999999996</v>
      </c>
      <c r="AG50" s="729">
        <v>125.98784799999999</v>
      </c>
      <c r="AH50" s="729">
        <v>119.98463100000002</v>
      </c>
      <c r="AI50" s="729">
        <v>120.470589</v>
      </c>
      <c r="AJ50" s="729">
        <v>108.228936</v>
      </c>
      <c r="AK50" s="729">
        <v>107.71116599999996</v>
      </c>
      <c r="AL50" s="729">
        <v>108.66089825478107</v>
      </c>
      <c r="AM50" s="729">
        <v>101.18795252905389</v>
      </c>
      <c r="AN50" s="350">
        <v>100.45381108801988</v>
      </c>
      <c r="AO50" s="350">
        <v>100.66318152006137</v>
      </c>
      <c r="AP50" s="350">
        <v>94.801944814184353</v>
      </c>
      <c r="AQ50" s="350">
        <v>94.366800000000012</v>
      </c>
      <c r="AR50" s="350">
        <v>93.121379012866072</v>
      </c>
      <c r="AS50" s="350">
        <v>89.86020000000002</v>
      </c>
    </row>
    <row r="51" spans="1:45" x14ac:dyDescent="0.25">
      <c r="A51" s="264" t="s">
        <v>1090</v>
      </c>
      <c r="B51" s="264"/>
      <c r="C51" s="264"/>
      <c r="D51" s="264"/>
      <c r="E51" s="264"/>
      <c r="F51" s="264" t="s">
        <v>115</v>
      </c>
      <c r="G51" s="265"/>
      <c r="H51" s="292" t="s">
        <v>10</v>
      </c>
      <c r="I51" s="312"/>
      <c r="J51" s="312"/>
      <c r="K51" s="312"/>
      <c r="L51" s="312"/>
      <c r="M51" s="312"/>
      <c r="N51" s="674"/>
      <c r="O51" s="674"/>
      <c r="P51" s="674"/>
      <c r="Q51" s="674"/>
      <c r="R51" s="674"/>
      <c r="S51" s="674"/>
      <c r="T51" s="674"/>
      <c r="U51" s="674"/>
      <c r="V51" s="674"/>
      <c r="W51" s="674"/>
      <c r="X51" s="731"/>
      <c r="Y51" s="731"/>
      <c r="Z51" s="731"/>
      <c r="AA51" s="731"/>
      <c r="AB51" s="731"/>
      <c r="AC51" s="731"/>
      <c r="AD51" s="731"/>
      <c r="AE51" s="731"/>
      <c r="AF51" s="731"/>
      <c r="AG51" s="731"/>
      <c r="AH51" s="731"/>
      <c r="AI51" s="731"/>
      <c r="AJ51" s="731"/>
      <c r="AK51" s="731"/>
      <c r="AL51" s="731"/>
      <c r="AM51" s="731"/>
      <c r="AN51" s="353"/>
      <c r="AO51" s="353"/>
      <c r="AP51" s="353"/>
      <c r="AQ51" s="353"/>
      <c r="AR51" s="353"/>
      <c r="AS51" s="353"/>
    </row>
    <row r="52" spans="1:45" x14ac:dyDescent="0.25">
      <c r="A52" s="264" t="s">
        <v>372</v>
      </c>
      <c r="B52" s="264"/>
      <c r="C52" s="264"/>
      <c r="D52" s="264"/>
      <c r="E52" s="264"/>
      <c r="F52" s="264" t="s">
        <v>184</v>
      </c>
      <c r="G52" s="264"/>
      <c r="H52" s="293" t="s">
        <v>984</v>
      </c>
      <c r="I52" s="318"/>
      <c r="J52" s="318"/>
      <c r="K52" s="318"/>
      <c r="L52" s="318"/>
      <c r="M52" s="318"/>
      <c r="N52" s="673">
        <v>0</v>
      </c>
      <c r="O52" s="673">
        <v>0</v>
      </c>
      <c r="P52" s="673">
        <v>0</v>
      </c>
      <c r="Q52" s="673">
        <v>0</v>
      </c>
      <c r="R52" s="673">
        <v>0</v>
      </c>
      <c r="S52" s="673">
        <v>0</v>
      </c>
      <c r="T52" s="673">
        <v>0</v>
      </c>
      <c r="U52" s="673">
        <v>0</v>
      </c>
      <c r="V52" s="673">
        <v>0</v>
      </c>
      <c r="W52" s="673">
        <v>0</v>
      </c>
      <c r="X52" s="729">
        <v>0</v>
      </c>
      <c r="Y52" s="729">
        <v>0</v>
      </c>
      <c r="Z52" s="729">
        <v>0</v>
      </c>
      <c r="AA52" s="729">
        <v>0</v>
      </c>
      <c r="AB52" s="729">
        <v>0</v>
      </c>
      <c r="AC52" s="729">
        <v>0</v>
      </c>
      <c r="AD52" s="729">
        <v>0</v>
      </c>
      <c r="AE52" s="729">
        <v>0</v>
      </c>
      <c r="AF52" s="729">
        <v>0</v>
      </c>
      <c r="AG52" s="729">
        <v>0</v>
      </c>
      <c r="AH52" s="729">
        <v>0</v>
      </c>
      <c r="AI52" s="729">
        <v>0</v>
      </c>
      <c r="AJ52" s="729">
        <v>0</v>
      </c>
      <c r="AK52" s="729">
        <v>0</v>
      </c>
      <c r="AL52" s="729">
        <v>0</v>
      </c>
      <c r="AM52" s="729">
        <v>0</v>
      </c>
      <c r="AN52" s="350">
        <v>0</v>
      </c>
      <c r="AO52" s="350">
        <v>0</v>
      </c>
      <c r="AP52" s="350">
        <v>0</v>
      </c>
      <c r="AQ52" s="350">
        <v>0</v>
      </c>
      <c r="AR52" s="350">
        <v>0</v>
      </c>
      <c r="AS52" s="350">
        <v>0</v>
      </c>
    </row>
    <row r="53" spans="1:45" x14ac:dyDescent="0.25">
      <c r="A53" s="264" t="s">
        <v>373</v>
      </c>
      <c r="B53" s="264"/>
      <c r="C53" s="264"/>
      <c r="D53" s="264"/>
      <c r="E53" s="264"/>
      <c r="F53" s="120"/>
      <c r="G53" s="270" t="s">
        <v>498</v>
      </c>
      <c r="H53" s="292" t="s">
        <v>9</v>
      </c>
      <c r="I53" s="318"/>
      <c r="J53" s="318"/>
      <c r="K53" s="318"/>
      <c r="L53" s="318"/>
      <c r="M53" s="318"/>
      <c r="N53" s="673">
        <v>5.1998999999999995</v>
      </c>
      <c r="O53" s="673">
        <v>4.6452999999999998</v>
      </c>
      <c r="P53" s="673">
        <v>4.2101000000000006</v>
      </c>
      <c r="Q53" s="673">
        <v>4.4109999999999996</v>
      </c>
      <c r="R53" s="673">
        <v>4.4109999999999987</v>
      </c>
      <c r="S53" s="673">
        <v>3.069</v>
      </c>
      <c r="T53" s="673">
        <v>3.6390000000000002</v>
      </c>
      <c r="U53" s="673">
        <v>3.1907999999999994</v>
      </c>
      <c r="V53" s="673">
        <v>3.2981000000000003</v>
      </c>
      <c r="W53" s="673">
        <v>3.2813999999999997</v>
      </c>
      <c r="X53" s="729">
        <v>4.3336999999999994</v>
      </c>
      <c r="Y53" s="729">
        <v>3.7862</v>
      </c>
      <c r="Z53" s="729">
        <v>3.7922000000000002</v>
      </c>
      <c r="AA53" s="729">
        <v>3.7931999999999997</v>
      </c>
      <c r="AB53" s="729">
        <v>3.8743999999999992</v>
      </c>
      <c r="AC53" s="729">
        <v>3.9891000000000001</v>
      </c>
      <c r="AD53" s="729">
        <v>4.0299999999999994</v>
      </c>
      <c r="AE53" s="729">
        <v>3.4998999999999998</v>
      </c>
      <c r="AF53" s="729">
        <v>3.8037999999999994</v>
      </c>
      <c r="AG53" s="729">
        <v>3.6953999999999998</v>
      </c>
      <c r="AH53" s="729">
        <v>3.2248999999999994</v>
      </c>
      <c r="AI53" s="729">
        <v>2.8834000000000004</v>
      </c>
      <c r="AJ53" s="729">
        <v>3.0116000000000001</v>
      </c>
      <c r="AK53" s="729">
        <v>3.0381999999999998</v>
      </c>
      <c r="AL53" s="729">
        <v>3.6614000000000004</v>
      </c>
      <c r="AM53" s="729">
        <v>4.0649999999999995</v>
      </c>
      <c r="AN53" s="350">
        <v>2.8155000000000001</v>
      </c>
      <c r="AO53" s="350">
        <v>5.2883999999999993</v>
      </c>
      <c r="AP53" s="350">
        <v>5.7229000000000001</v>
      </c>
      <c r="AQ53" s="350">
        <v>8.344199999999999</v>
      </c>
      <c r="AR53" s="350">
        <v>8.8783000000000012</v>
      </c>
      <c r="AS53" s="350">
        <v>7.4280999999999988</v>
      </c>
    </row>
    <row r="54" spans="1:45" x14ac:dyDescent="0.25">
      <c r="A54" s="269"/>
      <c r="B54" s="269"/>
      <c r="C54" s="269"/>
      <c r="D54" s="264"/>
      <c r="E54" s="264"/>
      <c r="F54" s="264"/>
      <c r="G54" s="265"/>
      <c r="H54" s="292"/>
      <c r="I54" s="312"/>
      <c r="J54" s="312"/>
      <c r="K54" s="312"/>
      <c r="L54" s="312"/>
      <c r="M54" s="312"/>
      <c r="N54" s="674"/>
      <c r="O54" s="674"/>
      <c r="P54" s="674"/>
      <c r="Q54" s="674"/>
      <c r="R54" s="674"/>
      <c r="S54" s="674"/>
      <c r="T54" s="674"/>
      <c r="U54" s="674"/>
      <c r="V54" s="674"/>
      <c r="W54" s="674"/>
      <c r="X54" s="731"/>
      <c r="Y54" s="731"/>
      <c r="Z54" s="731"/>
      <c r="AA54" s="731"/>
      <c r="AB54" s="731"/>
      <c r="AC54" s="731"/>
      <c r="AD54" s="731"/>
      <c r="AE54" s="731"/>
      <c r="AF54" s="731"/>
      <c r="AG54" s="731"/>
      <c r="AH54" s="731"/>
      <c r="AI54" s="731"/>
      <c r="AJ54" s="731"/>
      <c r="AK54" s="731"/>
      <c r="AL54" s="731"/>
      <c r="AM54" s="731"/>
      <c r="AN54" s="353"/>
      <c r="AO54" s="353"/>
      <c r="AP54" s="353"/>
      <c r="AQ54" s="353"/>
      <c r="AR54" s="353"/>
      <c r="AS54" s="353"/>
    </row>
    <row r="55" spans="1:45" x14ac:dyDescent="0.25">
      <c r="A55" s="266" t="s">
        <v>406</v>
      </c>
      <c r="B55" s="266"/>
      <c r="C55" s="266"/>
      <c r="D55" s="266" t="s">
        <v>407</v>
      </c>
      <c r="E55" s="266"/>
      <c r="F55" s="267"/>
      <c r="G55" s="266"/>
      <c r="H55" s="292" t="s">
        <v>992</v>
      </c>
      <c r="I55" s="313">
        <f t="shared" ref="I55:AN55" si="21">SUM(I58:I80)</f>
        <v>0</v>
      </c>
      <c r="J55" s="313">
        <f t="shared" si="21"/>
        <v>0</v>
      </c>
      <c r="K55" s="313">
        <f t="shared" si="21"/>
        <v>0</v>
      </c>
      <c r="L55" s="354">
        <f t="shared" si="21"/>
        <v>0</v>
      </c>
      <c r="M55" s="354">
        <f t="shared" si="21"/>
        <v>0</v>
      </c>
      <c r="N55" s="354">
        <f t="shared" si="21"/>
        <v>12.555948999999998</v>
      </c>
      <c r="O55" s="354">
        <f t="shared" si="21"/>
        <v>9.9697810000000011</v>
      </c>
      <c r="P55" s="354">
        <f t="shared" si="21"/>
        <v>12.881830999999998</v>
      </c>
      <c r="Q55" s="354">
        <f t="shared" si="21"/>
        <v>11.898034000000001</v>
      </c>
      <c r="R55" s="354">
        <f t="shared" si="21"/>
        <v>9.7419860000000007</v>
      </c>
      <c r="S55" s="354">
        <f t="shared" si="21"/>
        <v>8.3074570000000012</v>
      </c>
      <c r="T55" s="354">
        <f t="shared" si="21"/>
        <v>12.224228</v>
      </c>
      <c r="U55" s="354">
        <f t="shared" si="21"/>
        <v>13.564923</v>
      </c>
      <c r="V55" s="354">
        <f t="shared" si="21"/>
        <v>13.777837999999999</v>
      </c>
      <c r="W55" s="354">
        <f t="shared" si="21"/>
        <v>13.924035</v>
      </c>
      <c r="X55" s="354">
        <f t="shared" si="21"/>
        <v>10.512446999999998</v>
      </c>
      <c r="Y55" s="354">
        <f t="shared" si="21"/>
        <v>9.9962130000000009</v>
      </c>
      <c r="Z55" s="354">
        <f t="shared" si="21"/>
        <v>8.584306999999999</v>
      </c>
      <c r="AA55" s="354">
        <f t="shared" si="21"/>
        <v>9.1199650000000005</v>
      </c>
      <c r="AB55" s="354">
        <f t="shared" si="21"/>
        <v>8.5821269999999998</v>
      </c>
      <c r="AC55" s="354">
        <f t="shared" si="21"/>
        <v>7.500159</v>
      </c>
      <c r="AD55" s="354">
        <f t="shared" si="21"/>
        <v>6.5308770000000003</v>
      </c>
      <c r="AE55" s="354">
        <f t="shared" si="21"/>
        <v>6.6891599999999993</v>
      </c>
      <c r="AF55" s="354">
        <f t="shared" si="21"/>
        <v>6.3960229999999996</v>
      </c>
      <c r="AG55" s="354">
        <f t="shared" si="21"/>
        <v>7.4920899999999993</v>
      </c>
      <c r="AH55" s="354">
        <f t="shared" si="21"/>
        <v>6.9856090000000002</v>
      </c>
      <c r="AI55" s="354">
        <f t="shared" si="21"/>
        <v>8.0943149999999982</v>
      </c>
      <c r="AJ55" s="354">
        <f t="shared" si="21"/>
        <v>7.725657</v>
      </c>
      <c r="AK55" s="354">
        <f t="shared" si="21"/>
        <v>7.9847479999999997</v>
      </c>
      <c r="AL55" s="354">
        <f t="shared" si="21"/>
        <v>8.311395000000001</v>
      </c>
      <c r="AM55" s="354">
        <f t="shared" si="21"/>
        <v>7.8676320000000004</v>
      </c>
      <c r="AN55" s="354">
        <f t="shared" si="21"/>
        <v>7.8561300000000003</v>
      </c>
      <c r="AO55" s="354">
        <f t="shared" ref="AO55:AP55" si="22">SUM(AO58:AO80)</f>
        <v>8.1508199999999995</v>
      </c>
      <c r="AP55" s="354">
        <f t="shared" si="22"/>
        <v>7.8736160000000002</v>
      </c>
      <c r="AQ55" s="354">
        <f t="shared" ref="AQ55:AR55" si="23">SUM(AQ58:AQ80)</f>
        <v>7.8755220000000001</v>
      </c>
      <c r="AR55" s="354">
        <f t="shared" si="23"/>
        <v>7.3998969999999993</v>
      </c>
      <c r="AS55" s="354">
        <f t="shared" ref="AS55" si="24">SUM(AS58:AS80)</f>
        <v>7.3480689999999989</v>
      </c>
    </row>
    <row r="56" spans="1:45" x14ac:dyDescent="0.25">
      <c r="A56" s="269" t="s">
        <v>341</v>
      </c>
      <c r="B56" s="269"/>
      <c r="C56" s="269"/>
      <c r="D56" s="120"/>
      <c r="E56" s="269" t="s">
        <v>499</v>
      </c>
      <c r="F56" s="269"/>
      <c r="G56" s="268"/>
      <c r="H56" s="292" t="s">
        <v>993</v>
      </c>
      <c r="I56" s="314"/>
      <c r="J56" s="314"/>
      <c r="K56" s="314"/>
      <c r="L56" s="314"/>
      <c r="M56" s="314"/>
      <c r="N56" s="666"/>
      <c r="O56" s="666"/>
      <c r="P56" s="666"/>
      <c r="Q56" s="666"/>
      <c r="R56" s="666"/>
      <c r="S56" s="666"/>
      <c r="T56" s="666"/>
      <c r="U56" s="666"/>
      <c r="V56" s="666"/>
      <c r="W56" s="666"/>
      <c r="X56" s="730"/>
      <c r="Y56" s="730"/>
      <c r="Z56" s="730"/>
      <c r="AA56" s="730"/>
      <c r="AB56" s="730"/>
      <c r="AC56" s="730"/>
      <c r="AD56" s="730"/>
      <c r="AE56" s="730"/>
      <c r="AF56" s="730"/>
      <c r="AG56" s="730"/>
      <c r="AH56" s="730"/>
      <c r="AI56" s="730"/>
      <c r="AJ56" s="730"/>
      <c r="AK56" s="730"/>
      <c r="AL56" s="730"/>
      <c r="AM56" s="730"/>
      <c r="AN56" s="351"/>
      <c r="AO56" s="351"/>
      <c r="AP56" s="351"/>
      <c r="AQ56" s="351"/>
      <c r="AR56" s="351"/>
      <c r="AS56" s="351"/>
    </row>
    <row r="57" spans="1:45" x14ac:dyDescent="0.25">
      <c r="A57" s="264" t="s">
        <v>344</v>
      </c>
      <c r="B57" s="264"/>
      <c r="C57" s="264"/>
      <c r="D57" s="264"/>
      <c r="E57" s="264"/>
      <c r="F57" s="264" t="s">
        <v>503</v>
      </c>
      <c r="G57" s="264"/>
      <c r="H57" s="293" t="s">
        <v>994</v>
      </c>
      <c r="I57" s="312"/>
      <c r="J57" s="312"/>
      <c r="K57" s="312"/>
      <c r="L57" s="312"/>
      <c r="M57" s="312"/>
      <c r="N57" s="674"/>
      <c r="O57" s="674"/>
      <c r="P57" s="674"/>
      <c r="Q57" s="674"/>
      <c r="R57" s="674"/>
      <c r="S57" s="674"/>
      <c r="T57" s="674"/>
      <c r="U57" s="674"/>
      <c r="V57" s="674"/>
      <c r="W57" s="674"/>
      <c r="X57" s="731"/>
      <c r="Y57" s="731"/>
      <c r="Z57" s="731"/>
      <c r="AA57" s="731"/>
      <c r="AB57" s="731"/>
      <c r="AC57" s="731"/>
      <c r="AD57" s="731"/>
      <c r="AE57" s="731"/>
      <c r="AF57" s="731"/>
      <c r="AG57" s="731"/>
      <c r="AH57" s="731"/>
      <c r="AI57" s="731"/>
      <c r="AJ57" s="731"/>
      <c r="AK57" s="731"/>
      <c r="AL57" s="731"/>
      <c r="AM57" s="731"/>
      <c r="AN57" s="353"/>
      <c r="AO57" s="353"/>
      <c r="AP57" s="353"/>
      <c r="AQ57" s="353"/>
      <c r="AR57" s="353"/>
      <c r="AS57" s="353"/>
    </row>
    <row r="58" spans="1:45" x14ac:dyDescent="0.25">
      <c r="A58" s="264" t="s">
        <v>345</v>
      </c>
      <c r="B58" s="264"/>
      <c r="C58" s="264"/>
      <c r="D58" s="264"/>
      <c r="E58" s="264"/>
      <c r="F58" s="120"/>
      <c r="G58" s="264" t="s">
        <v>178</v>
      </c>
      <c r="H58" s="293" t="s">
        <v>1082</v>
      </c>
      <c r="I58" s="320"/>
      <c r="J58" s="320"/>
      <c r="K58" s="320"/>
      <c r="L58" s="320"/>
      <c r="M58" s="320"/>
      <c r="N58" s="711">
        <v>0.28736699999999998</v>
      </c>
      <c r="O58" s="711">
        <v>9.9423000000000011E-2</v>
      </c>
      <c r="P58" s="711">
        <v>9.9423000000000011E-2</v>
      </c>
      <c r="Q58" s="711">
        <v>0.14896200000000001</v>
      </c>
      <c r="R58" s="711">
        <v>0.68656799999999985</v>
      </c>
      <c r="S58" s="711">
        <v>0.82848900000000003</v>
      </c>
      <c r="T58" s="711">
        <v>0.92700600000000011</v>
      </c>
      <c r="U58" s="711">
        <v>0.63799500000000009</v>
      </c>
      <c r="V58" s="711">
        <v>0.45141600000000009</v>
      </c>
      <c r="W58" s="711">
        <v>0.4017929999999999</v>
      </c>
      <c r="X58" s="733">
        <v>0.27425100000000002</v>
      </c>
      <c r="Y58" s="733">
        <v>0.17940900000000001</v>
      </c>
      <c r="Z58" s="733">
        <v>7.1163000000000018E-2</v>
      </c>
      <c r="AA58" s="733">
        <v>4.6761000000000011E-2</v>
      </c>
      <c r="AB58" s="733">
        <v>6.2240999999999991E-2</v>
      </c>
      <c r="AC58" s="733">
        <v>3.9243000000000007E-2</v>
      </c>
      <c r="AD58" s="733">
        <v>6.2954999999999997E-2</v>
      </c>
      <c r="AE58" s="733">
        <v>0.22193999999999994</v>
      </c>
      <c r="AF58" s="733">
        <v>0.122517</v>
      </c>
      <c r="AG58" s="733">
        <v>0.24787199999999995</v>
      </c>
      <c r="AH58" s="733">
        <v>0.23518499999999995</v>
      </c>
      <c r="AI58" s="733">
        <v>0.36628499999999997</v>
      </c>
      <c r="AJ58" s="733">
        <v>0.32187300000000002</v>
      </c>
      <c r="AK58" s="733">
        <v>0.47883600000000009</v>
      </c>
      <c r="AL58" s="733">
        <v>0.4851629999999999</v>
      </c>
      <c r="AM58" s="733">
        <v>0.80738399999999999</v>
      </c>
      <c r="AN58" s="356">
        <v>1.0432140000000001</v>
      </c>
      <c r="AO58" s="356">
        <v>1.087914</v>
      </c>
      <c r="AP58" s="356">
        <v>0.8691540000000002</v>
      </c>
      <c r="AQ58" s="356">
        <v>0.76596600000000015</v>
      </c>
      <c r="AR58" s="356">
        <v>0.79696500000000003</v>
      </c>
      <c r="AS58" s="356">
        <v>1.0331309999999998</v>
      </c>
    </row>
    <row r="59" spans="1:45" x14ac:dyDescent="0.25">
      <c r="A59" s="264" t="s">
        <v>346</v>
      </c>
      <c r="B59" s="264"/>
      <c r="C59" s="264"/>
      <c r="D59" s="264"/>
      <c r="E59" s="264"/>
      <c r="F59" s="264"/>
      <c r="G59" s="270" t="s">
        <v>215</v>
      </c>
      <c r="H59" s="292" t="s">
        <v>995</v>
      </c>
      <c r="I59" s="312"/>
      <c r="J59" s="312"/>
      <c r="K59" s="312"/>
      <c r="L59" s="312"/>
      <c r="M59" s="312"/>
      <c r="N59" s="674"/>
      <c r="O59" s="674"/>
      <c r="P59" s="674"/>
      <c r="Q59" s="674"/>
      <c r="R59" s="674"/>
      <c r="S59" s="674"/>
      <c r="T59" s="674"/>
      <c r="U59" s="674"/>
      <c r="V59" s="674"/>
      <c r="W59" s="674"/>
      <c r="X59" s="731"/>
      <c r="Y59" s="731"/>
      <c r="Z59" s="731"/>
      <c r="AA59" s="731"/>
      <c r="AB59" s="731"/>
      <c r="AC59" s="731"/>
      <c r="AD59" s="731"/>
      <c r="AE59" s="731"/>
      <c r="AF59" s="731"/>
      <c r="AG59" s="731"/>
      <c r="AH59" s="731"/>
      <c r="AI59" s="731"/>
      <c r="AJ59" s="731"/>
      <c r="AK59" s="731"/>
      <c r="AL59" s="731"/>
      <c r="AM59" s="731"/>
      <c r="AN59" s="353"/>
      <c r="AO59" s="353"/>
      <c r="AP59" s="353"/>
      <c r="AQ59" s="353"/>
      <c r="AR59" s="353"/>
      <c r="AS59" s="353"/>
    </row>
    <row r="60" spans="1:45" x14ac:dyDescent="0.25">
      <c r="A60" s="264" t="s">
        <v>347</v>
      </c>
      <c r="B60" s="264"/>
      <c r="C60" s="264"/>
      <c r="D60" s="264"/>
      <c r="E60" s="264"/>
      <c r="F60" s="264"/>
      <c r="G60" s="270" t="s">
        <v>348</v>
      </c>
      <c r="H60" s="292" t="s">
        <v>996</v>
      </c>
      <c r="I60" s="312"/>
      <c r="J60" s="312"/>
      <c r="K60" s="312"/>
      <c r="L60" s="312"/>
      <c r="M60" s="312"/>
      <c r="N60" s="674"/>
      <c r="O60" s="674"/>
      <c r="P60" s="674"/>
      <c r="Q60" s="674"/>
      <c r="R60" s="674"/>
      <c r="S60" s="674"/>
      <c r="T60" s="674"/>
      <c r="U60" s="674"/>
      <c r="V60" s="674"/>
      <c r="W60" s="674"/>
      <c r="X60" s="731"/>
      <c r="Y60" s="731"/>
      <c r="Z60" s="731"/>
      <c r="AA60" s="731"/>
      <c r="AB60" s="731"/>
      <c r="AC60" s="731"/>
      <c r="AD60" s="731"/>
      <c r="AE60" s="731"/>
      <c r="AF60" s="731"/>
      <c r="AG60" s="731"/>
      <c r="AH60" s="731"/>
      <c r="AI60" s="731"/>
      <c r="AJ60" s="731"/>
      <c r="AK60" s="731"/>
      <c r="AL60" s="731"/>
      <c r="AM60" s="731"/>
      <c r="AN60" s="353"/>
      <c r="AO60" s="353"/>
      <c r="AP60" s="353"/>
      <c r="AQ60" s="353"/>
      <c r="AR60" s="353"/>
      <c r="AS60" s="353"/>
    </row>
    <row r="61" spans="1:45" x14ac:dyDescent="0.25">
      <c r="A61" s="264" t="s">
        <v>350</v>
      </c>
      <c r="B61" s="264"/>
      <c r="C61" s="264"/>
      <c r="D61" s="264"/>
      <c r="E61" s="264"/>
      <c r="F61" s="264"/>
      <c r="G61" s="265" t="s">
        <v>349</v>
      </c>
      <c r="H61" s="292" t="s">
        <v>997</v>
      </c>
      <c r="I61" s="312"/>
      <c r="J61" s="312"/>
      <c r="K61" s="312"/>
      <c r="L61" s="312"/>
      <c r="M61" s="312"/>
      <c r="N61" s="674"/>
      <c r="O61" s="674"/>
      <c r="P61" s="674"/>
      <c r="Q61" s="674"/>
      <c r="R61" s="674"/>
      <c r="S61" s="674"/>
      <c r="T61" s="674"/>
      <c r="U61" s="674"/>
      <c r="V61" s="674"/>
      <c r="W61" s="674"/>
      <c r="X61" s="731"/>
      <c r="Y61" s="731"/>
      <c r="Z61" s="731"/>
      <c r="AA61" s="731"/>
      <c r="AB61" s="731"/>
      <c r="AC61" s="731"/>
      <c r="AD61" s="731"/>
      <c r="AE61" s="731"/>
      <c r="AF61" s="731"/>
      <c r="AG61" s="731"/>
      <c r="AH61" s="731"/>
      <c r="AI61" s="731"/>
      <c r="AJ61" s="731"/>
      <c r="AK61" s="731"/>
      <c r="AL61" s="731"/>
      <c r="AM61" s="731"/>
      <c r="AN61" s="353"/>
      <c r="AO61" s="353"/>
      <c r="AP61" s="353"/>
      <c r="AQ61" s="353"/>
      <c r="AR61" s="353"/>
      <c r="AS61" s="353"/>
    </row>
    <row r="62" spans="1:45" x14ac:dyDescent="0.25">
      <c r="A62" s="264" t="s">
        <v>343</v>
      </c>
      <c r="B62" s="264"/>
      <c r="C62" s="264"/>
      <c r="D62" s="264"/>
      <c r="E62" s="264"/>
      <c r="F62" s="264" t="s">
        <v>408</v>
      </c>
      <c r="G62" s="264"/>
      <c r="H62" s="293" t="s">
        <v>998</v>
      </c>
      <c r="I62" s="318"/>
      <c r="J62" s="318"/>
      <c r="K62" s="318"/>
      <c r="L62" s="318"/>
      <c r="M62" s="318"/>
      <c r="N62" s="673">
        <v>5.1411819999999988</v>
      </c>
      <c r="O62" s="673">
        <v>4.6169380000000011</v>
      </c>
      <c r="P62" s="673">
        <v>6.2988679999999997</v>
      </c>
      <c r="Q62" s="673">
        <v>9.7147720000000017</v>
      </c>
      <c r="R62" s="673">
        <v>6.0495900000000002</v>
      </c>
      <c r="S62" s="673">
        <v>5.030602</v>
      </c>
      <c r="T62" s="673">
        <v>4.8947200000000004</v>
      </c>
      <c r="U62" s="673">
        <v>4.3993059999999993</v>
      </c>
      <c r="V62" s="673">
        <v>4.5866380000000007</v>
      </c>
      <c r="W62" s="673">
        <v>3.6921939999999993</v>
      </c>
      <c r="X62" s="729">
        <v>3.6948259999999995</v>
      </c>
      <c r="Y62" s="729">
        <v>3.767722</v>
      </c>
      <c r="Z62" s="729">
        <v>3.1927199999999996</v>
      </c>
      <c r="AA62" s="729">
        <v>3.3227820000000001</v>
      </c>
      <c r="AB62" s="729">
        <v>3.1382759999999994</v>
      </c>
      <c r="AC62" s="729">
        <v>2.1555439999999999</v>
      </c>
      <c r="AD62" s="729">
        <v>2.6379000000000001</v>
      </c>
      <c r="AE62" s="729">
        <v>2.510246</v>
      </c>
      <c r="AF62" s="729">
        <v>3.0847939999999996</v>
      </c>
      <c r="AG62" s="729">
        <v>3.5752539999999997</v>
      </c>
      <c r="AH62" s="729">
        <v>2.8647000000000005</v>
      </c>
      <c r="AI62" s="729">
        <v>3.6167619999999987</v>
      </c>
      <c r="AJ62" s="729">
        <v>3.1657979999999988</v>
      </c>
      <c r="AK62" s="729">
        <v>3.6345640000000006</v>
      </c>
      <c r="AL62" s="729">
        <v>3.2729880000000002</v>
      </c>
      <c r="AM62" s="729">
        <v>3.1018779999999997</v>
      </c>
      <c r="AN62" s="350">
        <v>3.0439539999999998</v>
      </c>
      <c r="AO62" s="350">
        <v>3.0807519999999999</v>
      </c>
      <c r="AP62" s="350">
        <v>2.9193960000000008</v>
      </c>
      <c r="AQ62" s="350">
        <v>2.9518899999999997</v>
      </c>
      <c r="AR62" s="350">
        <v>2.7341499999999996</v>
      </c>
      <c r="AS62" s="350">
        <v>2.6471159999999991</v>
      </c>
    </row>
    <row r="63" spans="1:45" x14ac:dyDescent="0.25">
      <c r="A63" s="264" t="s">
        <v>351</v>
      </c>
      <c r="B63" s="264"/>
      <c r="C63" s="264"/>
      <c r="D63" s="264"/>
      <c r="E63" s="264"/>
      <c r="F63" s="265" t="s">
        <v>409</v>
      </c>
      <c r="G63" s="264"/>
      <c r="H63" s="293" t="s">
        <v>999</v>
      </c>
      <c r="I63" s="318"/>
      <c r="J63" s="318"/>
      <c r="K63" s="318"/>
      <c r="L63" s="318"/>
      <c r="M63" s="318"/>
      <c r="N63" s="673">
        <v>0</v>
      </c>
      <c r="O63" s="673">
        <v>0</v>
      </c>
      <c r="P63" s="673">
        <v>0</v>
      </c>
      <c r="Q63" s="673">
        <v>0</v>
      </c>
      <c r="R63" s="673">
        <v>4.2068000000000001E-2</v>
      </c>
      <c r="S63" s="673">
        <v>0.26928600000000008</v>
      </c>
      <c r="T63" s="673">
        <v>1.1507020000000001</v>
      </c>
      <c r="U63" s="673">
        <v>1.3420819999999998</v>
      </c>
      <c r="V63" s="673">
        <v>2.1609039999999995</v>
      </c>
      <c r="W63" s="673">
        <v>2.6870479999999994</v>
      </c>
      <c r="X63" s="729">
        <v>0.67765000000000009</v>
      </c>
      <c r="Y63" s="729">
        <v>0.26322199999999996</v>
      </c>
      <c r="Z63" s="729">
        <v>6.6764000000000004E-2</v>
      </c>
      <c r="AA63" s="729">
        <v>3.8361999999999993E-2</v>
      </c>
      <c r="AB63" s="729">
        <v>1.6469999999999999E-2</v>
      </c>
      <c r="AC63" s="729">
        <v>6.291999999999999E-3</v>
      </c>
      <c r="AD63" s="729">
        <v>2.6819999999999999E-3</v>
      </c>
      <c r="AE63" s="729">
        <v>1.4139999999999999E-3</v>
      </c>
      <c r="AF63" s="729">
        <v>2.5199999999999995E-4</v>
      </c>
      <c r="AG63" s="729">
        <v>3.8399999999999996E-4</v>
      </c>
      <c r="AH63" s="729">
        <v>7.8399999999999997E-4</v>
      </c>
      <c r="AI63" s="729">
        <v>3.0800000000000001E-4</v>
      </c>
      <c r="AJ63" s="729">
        <v>5.4600000000000004E-4</v>
      </c>
      <c r="AK63" s="729">
        <v>3.88E-4</v>
      </c>
      <c r="AL63" s="729">
        <v>7.4399999999999998E-4</v>
      </c>
      <c r="AM63" s="729">
        <v>7.6999999999999996E-4</v>
      </c>
      <c r="AN63" s="350">
        <v>2.4199999999999997E-4</v>
      </c>
      <c r="AO63" s="350">
        <v>1.94E-4</v>
      </c>
      <c r="AP63" s="350">
        <v>8.6000000000000003E-5</v>
      </c>
      <c r="AQ63" s="350">
        <v>3.2600000000000001E-4</v>
      </c>
      <c r="AR63" s="350">
        <v>7.0199999999999993E-4</v>
      </c>
      <c r="AS63" s="350">
        <v>4.5820000000000001E-3</v>
      </c>
    </row>
    <row r="64" spans="1:45" x14ac:dyDescent="0.25">
      <c r="A64" s="264" t="s">
        <v>342</v>
      </c>
      <c r="B64" s="264"/>
      <c r="C64" s="264"/>
      <c r="D64" s="264"/>
      <c r="E64" s="264"/>
      <c r="F64" s="264" t="s">
        <v>500</v>
      </c>
      <c r="G64" s="264"/>
      <c r="H64" s="293" t="s">
        <v>1000</v>
      </c>
      <c r="I64" s="318"/>
      <c r="J64" s="318"/>
      <c r="K64" s="318"/>
      <c r="L64" s="318"/>
      <c r="M64" s="318"/>
      <c r="N64" s="673">
        <v>2.0926799999999997</v>
      </c>
      <c r="O64" s="673">
        <v>0.54095999999999989</v>
      </c>
      <c r="P64" s="673">
        <v>1.9555199999999997</v>
      </c>
      <c r="Q64" s="673">
        <v>0.11964000000000001</v>
      </c>
      <c r="R64" s="673">
        <v>0.50424000000000002</v>
      </c>
      <c r="S64" s="673">
        <v>0.31392000000000003</v>
      </c>
      <c r="T64" s="673">
        <v>0.61643999999999999</v>
      </c>
      <c r="U64" s="673">
        <v>0.45600000000000007</v>
      </c>
      <c r="V64" s="673">
        <v>0.65988000000000002</v>
      </c>
      <c r="W64" s="673">
        <v>0.54420000000000002</v>
      </c>
      <c r="X64" s="729">
        <v>0.36636000000000007</v>
      </c>
      <c r="Y64" s="729">
        <v>0.29724</v>
      </c>
      <c r="Z64" s="729">
        <v>7.1879999999999999E-2</v>
      </c>
      <c r="AA64" s="729">
        <v>3.2639999999999995E-2</v>
      </c>
      <c r="AB64" s="729">
        <v>1.7760000000000001E-2</v>
      </c>
      <c r="AC64" s="729">
        <v>0.13476000000000002</v>
      </c>
      <c r="AD64" s="729">
        <v>7.5600000000000001E-2</v>
      </c>
      <c r="AE64" s="729">
        <v>4.1279999999999997E-2</v>
      </c>
      <c r="AF64" s="729">
        <v>3.0120000000000001E-2</v>
      </c>
      <c r="AG64" s="729">
        <v>0.14964</v>
      </c>
      <c r="AH64" s="729">
        <v>9.1920000000000002E-2</v>
      </c>
      <c r="AI64" s="729">
        <v>8.388000000000001E-2</v>
      </c>
      <c r="AJ64" s="729">
        <v>5.772E-2</v>
      </c>
      <c r="AK64" s="729">
        <v>5.9760000000000008E-2</v>
      </c>
      <c r="AL64" s="729">
        <v>9.6600000000000005E-2</v>
      </c>
      <c r="AM64" s="729">
        <v>0.15803999999999999</v>
      </c>
      <c r="AN64" s="350">
        <v>0.11988</v>
      </c>
      <c r="AO64" s="350">
        <v>0.20304</v>
      </c>
      <c r="AP64" s="350">
        <v>0.17772000000000002</v>
      </c>
      <c r="AQ64" s="350">
        <v>0.18851999999999999</v>
      </c>
      <c r="AR64" s="350">
        <v>0.17400000000000002</v>
      </c>
      <c r="AS64" s="350">
        <v>0.18839999999999996</v>
      </c>
    </row>
    <row r="65" spans="1:45" ht="24" customHeight="1" x14ac:dyDescent="0.25">
      <c r="A65" s="264" t="s">
        <v>352</v>
      </c>
      <c r="B65" s="264"/>
      <c r="C65" s="264"/>
      <c r="D65" s="264"/>
      <c r="E65" s="264"/>
      <c r="F65" s="364" t="s">
        <v>513</v>
      </c>
      <c r="G65" s="120"/>
      <c r="H65" s="292" t="s">
        <v>1001</v>
      </c>
      <c r="I65" s="326"/>
      <c r="J65" s="326"/>
      <c r="K65" s="326"/>
      <c r="L65" s="326"/>
      <c r="M65" s="326"/>
      <c r="N65" s="716"/>
      <c r="O65" s="716"/>
      <c r="P65" s="716"/>
      <c r="Q65" s="716"/>
      <c r="R65" s="716"/>
      <c r="S65" s="716"/>
      <c r="T65" s="716"/>
      <c r="U65" s="716"/>
      <c r="V65" s="716"/>
      <c r="W65" s="716"/>
      <c r="X65" s="738"/>
      <c r="Y65" s="738"/>
      <c r="Z65" s="738"/>
      <c r="AA65" s="738"/>
      <c r="AB65" s="738"/>
      <c r="AC65" s="738"/>
      <c r="AD65" s="738"/>
      <c r="AE65" s="738"/>
      <c r="AF65" s="738"/>
      <c r="AG65" s="738"/>
      <c r="AH65" s="738"/>
      <c r="AI65" s="738"/>
      <c r="AJ65" s="738"/>
      <c r="AK65" s="738"/>
      <c r="AL65" s="738"/>
      <c r="AM65" s="738"/>
      <c r="AN65" s="360"/>
      <c r="AO65" s="360"/>
      <c r="AP65" s="360"/>
      <c r="AQ65" s="360"/>
      <c r="AR65" s="360"/>
      <c r="AS65" s="360"/>
    </row>
    <row r="66" spans="1:45" x14ac:dyDescent="0.25">
      <c r="A66" s="264" t="s">
        <v>353</v>
      </c>
      <c r="B66" s="264"/>
      <c r="C66" s="264"/>
      <c r="D66" s="264"/>
      <c r="E66" s="264"/>
      <c r="F66" s="264" t="s">
        <v>501</v>
      </c>
      <c r="G66" s="264"/>
      <c r="H66" s="293" t="s">
        <v>1002</v>
      </c>
      <c r="I66" s="312"/>
      <c r="J66" s="312"/>
      <c r="K66" s="312"/>
      <c r="L66" s="312"/>
      <c r="M66" s="312"/>
      <c r="N66" s="674"/>
      <c r="O66" s="674"/>
      <c r="P66" s="674"/>
      <c r="Q66" s="674"/>
      <c r="R66" s="674"/>
      <c r="S66" s="674"/>
      <c r="T66" s="674"/>
      <c r="U66" s="674"/>
      <c r="V66" s="674"/>
      <c r="W66" s="674"/>
      <c r="X66" s="731"/>
      <c r="Y66" s="731"/>
      <c r="Z66" s="731"/>
      <c r="AA66" s="731"/>
      <c r="AB66" s="731"/>
      <c r="AC66" s="731"/>
      <c r="AD66" s="731"/>
      <c r="AE66" s="731"/>
      <c r="AF66" s="731"/>
      <c r="AG66" s="731"/>
      <c r="AH66" s="731"/>
      <c r="AI66" s="731"/>
      <c r="AJ66" s="731"/>
      <c r="AK66" s="731"/>
      <c r="AL66" s="731"/>
      <c r="AM66" s="731"/>
      <c r="AN66" s="353"/>
      <c r="AO66" s="353"/>
      <c r="AP66" s="353"/>
      <c r="AQ66" s="353"/>
      <c r="AR66" s="353"/>
      <c r="AS66" s="353"/>
    </row>
    <row r="67" spans="1:45" x14ac:dyDescent="0.25">
      <c r="A67" s="264" t="s">
        <v>376</v>
      </c>
      <c r="B67" s="264"/>
      <c r="C67" s="264"/>
      <c r="D67" s="264"/>
      <c r="E67" s="269" t="s">
        <v>502</v>
      </c>
      <c r="F67" s="120"/>
      <c r="G67" s="265"/>
      <c r="H67" s="293" t="s">
        <v>1003</v>
      </c>
      <c r="I67" s="312"/>
      <c r="J67" s="312"/>
      <c r="K67" s="312"/>
      <c r="L67" s="312"/>
      <c r="M67" s="312"/>
      <c r="N67" s="674"/>
      <c r="O67" s="674"/>
      <c r="P67" s="674"/>
      <c r="Q67" s="674"/>
      <c r="R67" s="674"/>
      <c r="S67" s="674"/>
      <c r="T67" s="674"/>
      <c r="U67" s="674"/>
      <c r="V67" s="674"/>
      <c r="W67" s="674"/>
      <c r="X67" s="731"/>
      <c r="Y67" s="731"/>
      <c r="Z67" s="731"/>
      <c r="AA67" s="731"/>
      <c r="AB67" s="731"/>
      <c r="AC67" s="731"/>
      <c r="AD67" s="731"/>
      <c r="AE67" s="731"/>
      <c r="AF67" s="731"/>
      <c r="AG67" s="731"/>
      <c r="AH67" s="731"/>
      <c r="AI67" s="731"/>
      <c r="AJ67" s="731"/>
      <c r="AK67" s="731"/>
      <c r="AL67" s="731"/>
      <c r="AM67" s="731"/>
      <c r="AN67" s="353"/>
      <c r="AO67" s="353"/>
      <c r="AP67" s="353"/>
      <c r="AQ67" s="353"/>
      <c r="AR67" s="353"/>
      <c r="AS67" s="353"/>
    </row>
    <row r="68" spans="1:45" x14ac:dyDescent="0.25">
      <c r="A68" s="264" t="s">
        <v>377</v>
      </c>
      <c r="B68" s="264"/>
      <c r="C68" s="264"/>
      <c r="D68" s="264"/>
      <c r="E68" s="264"/>
      <c r="F68" s="264" t="s">
        <v>374</v>
      </c>
      <c r="G68" s="120"/>
      <c r="H68" s="294" t="s">
        <v>1004</v>
      </c>
      <c r="I68" s="312"/>
      <c r="J68" s="312"/>
      <c r="K68" s="312"/>
      <c r="L68" s="312"/>
      <c r="M68" s="312"/>
      <c r="N68" s="674"/>
      <c r="O68" s="674"/>
      <c r="P68" s="674"/>
      <c r="Q68" s="674"/>
      <c r="R68" s="674"/>
      <c r="S68" s="674"/>
      <c r="T68" s="674"/>
      <c r="U68" s="674"/>
      <c r="V68" s="674"/>
      <c r="W68" s="674"/>
      <c r="X68" s="731"/>
      <c r="Y68" s="731"/>
      <c r="Z68" s="731"/>
      <c r="AA68" s="731"/>
      <c r="AB68" s="731"/>
      <c r="AC68" s="731"/>
      <c r="AD68" s="731"/>
      <c r="AE68" s="731"/>
      <c r="AF68" s="731"/>
      <c r="AG68" s="731"/>
      <c r="AH68" s="731"/>
      <c r="AI68" s="731"/>
      <c r="AJ68" s="731"/>
      <c r="AK68" s="731"/>
      <c r="AL68" s="731"/>
      <c r="AM68" s="731"/>
      <c r="AN68" s="353"/>
      <c r="AO68" s="353"/>
      <c r="AP68" s="353"/>
      <c r="AQ68" s="353"/>
      <c r="AR68" s="353"/>
      <c r="AS68" s="353"/>
    </row>
    <row r="69" spans="1:45" x14ac:dyDescent="0.25">
      <c r="A69" s="264" t="s">
        <v>378</v>
      </c>
      <c r="B69" s="264"/>
      <c r="C69" s="264"/>
      <c r="D69" s="264"/>
      <c r="E69" s="264"/>
      <c r="F69" s="264" t="s">
        <v>375</v>
      </c>
      <c r="G69" s="120"/>
      <c r="H69" s="294" t="s">
        <v>1005</v>
      </c>
      <c r="I69" s="318"/>
      <c r="J69" s="318"/>
      <c r="K69" s="318"/>
      <c r="L69" s="318"/>
      <c r="M69" s="318"/>
      <c r="N69" s="673">
        <v>0</v>
      </c>
      <c r="O69" s="673">
        <v>0</v>
      </c>
      <c r="P69" s="673">
        <v>0</v>
      </c>
      <c r="Q69" s="673">
        <v>0</v>
      </c>
      <c r="R69" s="673">
        <v>0</v>
      </c>
      <c r="S69" s="673">
        <v>0</v>
      </c>
      <c r="T69" s="673">
        <v>0</v>
      </c>
      <c r="U69" s="673">
        <v>0</v>
      </c>
      <c r="V69" s="673">
        <v>0</v>
      </c>
      <c r="W69" s="673">
        <v>0</v>
      </c>
      <c r="X69" s="729">
        <v>0</v>
      </c>
      <c r="Y69" s="729">
        <v>0</v>
      </c>
      <c r="Z69" s="729">
        <v>0</v>
      </c>
      <c r="AA69" s="729">
        <v>0</v>
      </c>
      <c r="AB69" s="729">
        <v>0</v>
      </c>
      <c r="AC69" s="729">
        <v>0</v>
      </c>
      <c r="AD69" s="729">
        <v>0</v>
      </c>
      <c r="AE69" s="729">
        <v>0</v>
      </c>
      <c r="AF69" s="729">
        <v>0</v>
      </c>
      <c r="AG69" s="729">
        <v>0</v>
      </c>
      <c r="AH69" s="729">
        <v>0</v>
      </c>
      <c r="AI69" s="729">
        <v>0</v>
      </c>
      <c r="AJ69" s="729">
        <v>0</v>
      </c>
      <c r="AK69" s="729">
        <v>0</v>
      </c>
      <c r="AL69" s="729">
        <v>0</v>
      </c>
      <c r="AM69" s="729">
        <v>0</v>
      </c>
      <c r="AN69" s="350">
        <v>0</v>
      </c>
      <c r="AO69" s="350">
        <v>0</v>
      </c>
      <c r="AP69" s="350">
        <v>0</v>
      </c>
      <c r="AQ69" s="350">
        <v>0</v>
      </c>
      <c r="AR69" s="350">
        <v>0</v>
      </c>
      <c r="AS69" s="350">
        <v>0</v>
      </c>
    </row>
    <row r="70" spans="1:45" x14ac:dyDescent="0.25">
      <c r="A70" s="264" t="s">
        <v>379</v>
      </c>
      <c r="B70" s="264"/>
      <c r="C70" s="264"/>
      <c r="D70" s="264"/>
      <c r="E70" s="264"/>
      <c r="F70" s="264" t="s">
        <v>504</v>
      </c>
      <c r="G70" s="120"/>
      <c r="H70" s="294" t="s">
        <v>1006</v>
      </c>
      <c r="I70" s="318"/>
      <c r="J70" s="318"/>
      <c r="K70" s="318"/>
      <c r="L70" s="318"/>
      <c r="M70" s="318"/>
      <c r="N70" s="673">
        <v>5.0347200000000001</v>
      </c>
      <c r="O70" s="673">
        <v>4.7124600000000001</v>
      </c>
      <c r="P70" s="673">
        <v>4.5280199999999997</v>
      </c>
      <c r="Q70" s="673">
        <v>1.91466</v>
      </c>
      <c r="R70" s="673">
        <v>2.4595199999999999</v>
      </c>
      <c r="S70" s="673">
        <v>1.8651599999999999</v>
      </c>
      <c r="T70" s="673">
        <v>4.6353599999999995</v>
      </c>
      <c r="U70" s="673">
        <v>6.7295400000000001</v>
      </c>
      <c r="V70" s="673">
        <v>5.9189999999999996</v>
      </c>
      <c r="W70" s="673">
        <v>6.5987999999999998</v>
      </c>
      <c r="X70" s="729">
        <v>5.4993599999999994</v>
      </c>
      <c r="Y70" s="729">
        <v>5.4886200000000001</v>
      </c>
      <c r="Z70" s="729">
        <v>5.1817799999999998</v>
      </c>
      <c r="AA70" s="729">
        <v>5.6794200000000004</v>
      </c>
      <c r="AB70" s="729">
        <v>5.3473799999999994</v>
      </c>
      <c r="AC70" s="729">
        <v>5.16432</v>
      </c>
      <c r="AD70" s="729">
        <v>3.7517399999999999</v>
      </c>
      <c r="AE70" s="729">
        <v>3.9142799999999998</v>
      </c>
      <c r="AF70" s="729">
        <v>3.1583399999999999</v>
      </c>
      <c r="AG70" s="729">
        <v>3.5189399999999997</v>
      </c>
      <c r="AH70" s="729">
        <v>3.7930199999999998</v>
      </c>
      <c r="AI70" s="729">
        <v>4.0270800000000007</v>
      </c>
      <c r="AJ70" s="729">
        <v>4.1797200000000005</v>
      </c>
      <c r="AK70" s="729">
        <v>3.8111999999999999</v>
      </c>
      <c r="AL70" s="729">
        <v>4.4558999999999997</v>
      </c>
      <c r="AM70" s="729">
        <v>3.79956</v>
      </c>
      <c r="AN70" s="350">
        <v>3.6488399999999999</v>
      </c>
      <c r="AO70" s="350">
        <v>3.7789199999999998</v>
      </c>
      <c r="AP70" s="350">
        <v>3.90726</v>
      </c>
      <c r="AQ70" s="350">
        <v>3.96882</v>
      </c>
      <c r="AR70" s="350">
        <v>3.69408</v>
      </c>
      <c r="AS70" s="350">
        <v>3.4748400000000004</v>
      </c>
    </row>
    <row r="71" spans="1:45" x14ac:dyDescent="0.25">
      <c r="A71" s="264" t="s">
        <v>380</v>
      </c>
      <c r="B71" s="264"/>
      <c r="C71" s="264"/>
      <c r="D71" s="264"/>
      <c r="E71" s="264"/>
      <c r="F71" s="264" t="s">
        <v>185</v>
      </c>
      <c r="G71" s="120"/>
      <c r="H71" s="294" t="s">
        <v>1007</v>
      </c>
      <c r="I71" s="312"/>
      <c r="J71" s="312"/>
      <c r="K71" s="312"/>
      <c r="L71" s="312"/>
      <c r="M71" s="312"/>
      <c r="N71" s="674"/>
      <c r="O71" s="674"/>
      <c r="P71" s="674"/>
      <c r="Q71" s="674"/>
      <c r="R71" s="674"/>
      <c r="S71" s="674"/>
      <c r="T71" s="674"/>
      <c r="U71" s="674"/>
      <c r="V71" s="674"/>
      <c r="W71" s="674"/>
      <c r="X71" s="731"/>
      <c r="Y71" s="731"/>
      <c r="Z71" s="731"/>
      <c r="AA71" s="731"/>
      <c r="AB71" s="731"/>
      <c r="AC71" s="731"/>
      <c r="AD71" s="731"/>
      <c r="AE71" s="731"/>
      <c r="AF71" s="731"/>
      <c r="AG71" s="731"/>
      <c r="AH71" s="731"/>
      <c r="AI71" s="731"/>
      <c r="AJ71" s="731"/>
      <c r="AK71" s="731"/>
      <c r="AL71" s="731"/>
      <c r="AM71" s="731"/>
      <c r="AN71" s="353"/>
      <c r="AO71" s="353"/>
      <c r="AP71" s="353"/>
      <c r="AQ71" s="353"/>
      <c r="AR71" s="353"/>
      <c r="AS71" s="353"/>
    </row>
    <row r="72" spans="1:45" x14ac:dyDescent="0.25">
      <c r="A72" s="264" t="s">
        <v>382</v>
      </c>
      <c r="B72" s="264"/>
      <c r="C72" s="264"/>
      <c r="D72" s="264"/>
      <c r="E72" s="264" t="s">
        <v>187</v>
      </c>
      <c r="F72" s="120"/>
      <c r="G72" s="120"/>
      <c r="H72" s="294" t="s">
        <v>1008</v>
      </c>
      <c r="I72" s="318"/>
      <c r="J72" s="318"/>
      <c r="K72" s="318"/>
      <c r="L72" s="318"/>
      <c r="M72" s="318"/>
      <c r="N72" s="673">
        <v>0</v>
      </c>
      <c r="O72" s="673">
        <v>0</v>
      </c>
      <c r="P72" s="673">
        <v>0</v>
      </c>
      <c r="Q72" s="673">
        <v>0</v>
      </c>
      <c r="R72" s="673">
        <v>0</v>
      </c>
      <c r="S72" s="673">
        <v>0</v>
      </c>
      <c r="T72" s="673">
        <v>0</v>
      </c>
      <c r="U72" s="673">
        <v>0</v>
      </c>
      <c r="V72" s="673">
        <v>0</v>
      </c>
      <c r="W72" s="673">
        <v>0</v>
      </c>
      <c r="X72" s="729">
        <v>0</v>
      </c>
      <c r="Y72" s="729">
        <v>0</v>
      </c>
      <c r="Z72" s="729">
        <v>0</v>
      </c>
      <c r="AA72" s="729">
        <v>0</v>
      </c>
      <c r="AB72" s="729">
        <v>0</v>
      </c>
      <c r="AC72" s="729">
        <v>0</v>
      </c>
      <c r="AD72" s="729">
        <v>0</v>
      </c>
      <c r="AE72" s="729">
        <v>0</v>
      </c>
      <c r="AF72" s="729">
        <v>0</v>
      </c>
      <c r="AG72" s="729">
        <v>0</v>
      </c>
      <c r="AH72" s="729">
        <v>0</v>
      </c>
      <c r="AI72" s="729">
        <v>0</v>
      </c>
      <c r="AJ72" s="729">
        <v>0</v>
      </c>
      <c r="AK72" s="729">
        <v>0</v>
      </c>
      <c r="AL72" s="729">
        <v>0</v>
      </c>
      <c r="AM72" s="729">
        <v>0</v>
      </c>
      <c r="AN72" s="350">
        <v>0</v>
      </c>
      <c r="AO72" s="350">
        <v>0</v>
      </c>
      <c r="AP72" s="350">
        <v>0</v>
      </c>
      <c r="AQ72" s="350">
        <v>0</v>
      </c>
      <c r="AR72" s="350">
        <v>0</v>
      </c>
      <c r="AS72" s="350">
        <v>0</v>
      </c>
    </row>
    <row r="73" spans="1:45" x14ac:dyDescent="0.25">
      <c r="A73" s="264" t="s">
        <v>384</v>
      </c>
      <c r="B73" s="264"/>
      <c r="C73" s="264"/>
      <c r="D73" s="264"/>
      <c r="E73" s="264" t="s">
        <v>505</v>
      </c>
      <c r="F73" s="120"/>
      <c r="G73" s="120"/>
      <c r="H73" s="292" t="s">
        <v>1009</v>
      </c>
      <c r="I73" s="320"/>
      <c r="J73" s="320"/>
      <c r="K73" s="320"/>
      <c r="L73" s="320"/>
      <c r="M73" s="320"/>
      <c r="N73" s="711">
        <v>0</v>
      </c>
      <c r="O73" s="711">
        <v>0</v>
      </c>
      <c r="P73" s="711">
        <v>0</v>
      </c>
      <c r="Q73" s="711">
        <v>0</v>
      </c>
      <c r="R73" s="711">
        <v>0</v>
      </c>
      <c r="S73" s="711">
        <v>0</v>
      </c>
      <c r="T73" s="711">
        <v>0</v>
      </c>
      <c r="U73" s="711">
        <v>0</v>
      </c>
      <c r="V73" s="711">
        <v>0</v>
      </c>
      <c r="W73" s="711">
        <v>0</v>
      </c>
      <c r="X73" s="733">
        <v>0</v>
      </c>
      <c r="Y73" s="733">
        <v>0</v>
      </c>
      <c r="Z73" s="733">
        <v>0</v>
      </c>
      <c r="AA73" s="733">
        <v>0</v>
      </c>
      <c r="AB73" s="733">
        <v>0</v>
      </c>
      <c r="AC73" s="733">
        <v>0</v>
      </c>
      <c r="AD73" s="733">
        <v>0</v>
      </c>
      <c r="AE73" s="733">
        <v>0</v>
      </c>
      <c r="AF73" s="733">
        <v>0</v>
      </c>
      <c r="AG73" s="733">
        <v>0</v>
      </c>
      <c r="AH73" s="733">
        <v>0</v>
      </c>
      <c r="AI73" s="733">
        <v>0</v>
      </c>
      <c r="AJ73" s="733">
        <v>0</v>
      </c>
      <c r="AK73" s="733">
        <v>0</v>
      </c>
      <c r="AL73" s="733">
        <v>0</v>
      </c>
      <c r="AM73" s="733">
        <v>0</v>
      </c>
      <c r="AN73" s="356">
        <v>0</v>
      </c>
      <c r="AO73" s="356">
        <v>0</v>
      </c>
      <c r="AP73" s="356">
        <v>0</v>
      </c>
      <c r="AQ73" s="356">
        <v>0</v>
      </c>
      <c r="AR73" s="356">
        <v>0</v>
      </c>
      <c r="AS73" s="356">
        <v>0</v>
      </c>
    </row>
    <row r="74" spans="1:45" x14ac:dyDescent="0.25">
      <c r="A74" s="264" t="s">
        <v>381</v>
      </c>
      <c r="B74" s="264"/>
      <c r="C74" s="264"/>
      <c r="D74" s="264"/>
      <c r="E74" s="264" t="s">
        <v>186</v>
      </c>
      <c r="F74" s="120"/>
      <c r="G74" s="265"/>
      <c r="H74" s="294" t="s">
        <v>1010</v>
      </c>
      <c r="I74" s="318"/>
      <c r="J74" s="318"/>
      <c r="K74" s="318"/>
      <c r="L74" s="318"/>
      <c r="M74" s="318"/>
      <c r="N74" s="673">
        <v>0</v>
      </c>
      <c r="O74" s="673">
        <v>0</v>
      </c>
      <c r="P74" s="673">
        <v>0</v>
      </c>
      <c r="Q74" s="673">
        <v>0</v>
      </c>
      <c r="R74" s="673">
        <v>0</v>
      </c>
      <c r="S74" s="673">
        <v>0</v>
      </c>
      <c r="T74" s="673">
        <v>0</v>
      </c>
      <c r="U74" s="673">
        <v>0</v>
      </c>
      <c r="V74" s="673">
        <v>0</v>
      </c>
      <c r="W74" s="673">
        <v>0</v>
      </c>
      <c r="X74" s="729">
        <v>0</v>
      </c>
      <c r="Y74" s="729">
        <v>0</v>
      </c>
      <c r="Z74" s="729">
        <v>0</v>
      </c>
      <c r="AA74" s="729">
        <v>0</v>
      </c>
      <c r="AB74" s="729">
        <v>0</v>
      </c>
      <c r="AC74" s="729">
        <v>0</v>
      </c>
      <c r="AD74" s="729">
        <v>0</v>
      </c>
      <c r="AE74" s="729">
        <v>0</v>
      </c>
      <c r="AF74" s="729">
        <v>0</v>
      </c>
      <c r="AG74" s="729">
        <v>0</v>
      </c>
      <c r="AH74" s="729">
        <v>0</v>
      </c>
      <c r="AI74" s="729">
        <v>0</v>
      </c>
      <c r="AJ74" s="729">
        <v>0</v>
      </c>
      <c r="AK74" s="729">
        <v>0</v>
      </c>
      <c r="AL74" s="729">
        <v>0</v>
      </c>
      <c r="AM74" s="729">
        <v>0</v>
      </c>
      <c r="AN74" s="350">
        <v>0</v>
      </c>
      <c r="AO74" s="350">
        <v>0</v>
      </c>
      <c r="AP74" s="350">
        <v>0</v>
      </c>
      <c r="AQ74" s="350">
        <v>0</v>
      </c>
      <c r="AR74" s="350">
        <v>0</v>
      </c>
      <c r="AS74" s="350">
        <v>0</v>
      </c>
    </row>
    <row r="75" spans="1:45" x14ac:dyDescent="0.25">
      <c r="A75" s="264" t="s">
        <v>383</v>
      </c>
      <c r="B75" s="264"/>
      <c r="C75" s="264"/>
      <c r="D75" s="264"/>
      <c r="E75" s="264"/>
      <c r="F75" s="264" t="s">
        <v>188</v>
      </c>
      <c r="G75" s="120"/>
      <c r="H75" s="294" t="s">
        <v>1011</v>
      </c>
      <c r="I75" s="312"/>
      <c r="J75" s="312"/>
      <c r="K75" s="312"/>
      <c r="L75" s="312"/>
      <c r="M75" s="312"/>
      <c r="N75" s="674"/>
      <c r="O75" s="674"/>
      <c r="P75" s="674"/>
      <c r="Q75" s="674"/>
      <c r="R75" s="674"/>
      <c r="S75" s="674"/>
      <c r="T75" s="674"/>
      <c r="U75" s="674"/>
      <c r="V75" s="674"/>
      <c r="W75" s="674"/>
      <c r="X75" s="731"/>
      <c r="Y75" s="731"/>
      <c r="Z75" s="731"/>
      <c r="AA75" s="731"/>
      <c r="AB75" s="731"/>
      <c r="AC75" s="731"/>
      <c r="AD75" s="731"/>
      <c r="AE75" s="731"/>
      <c r="AF75" s="731"/>
      <c r="AG75" s="731"/>
      <c r="AH75" s="731"/>
      <c r="AI75" s="731"/>
      <c r="AJ75" s="731"/>
      <c r="AK75" s="731"/>
      <c r="AL75" s="731"/>
      <c r="AM75" s="731"/>
      <c r="AN75" s="353"/>
      <c r="AO75" s="353"/>
      <c r="AP75" s="353"/>
      <c r="AQ75" s="353"/>
      <c r="AR75" s="353"/>
      <c r="AS75" s="353"/>
    </row>
    <row r="76" spans="1:45" x14ac:dyDescent="0.25">
      <c r="A76" s="264" t="s">
        <v>506</v>
      </c>
      <c r="B76" s="264"/>
      <c r="C76" s="264"/>
      <c r="D76" s="264"/>
      <c r="E76" s="264"/>
      <c r="F76" s="264" t="s">
        <v>507</v>
      </c>
      <c r="G76" s="120"/>
      <c r="H76" s="293" t="s">
        <v>1012</v>
      </c>
      <c r="I76" s="312"/>
      <c r="J76" s="312"/>
      <c r="K76" s="312"/>
      <c r="L76" s="312"/>
      <c r="M76" s="312"/>
      <c r="N76" s="674"/>
      <c r="O76" s="674"/>
      <c r="P76" s="674"/>
      <c r="Q76" s="674"/>
      <c r="R76" s="674"/>
      <c r="S76" s="674"/>
      <c r="T76" s="674"/>
      <c r="U76" s="674"/>
      <c r="V76" s="674"/>
      <c r="W76" s="674"/>
      <c r="X76" s="731"/>
      <c r="Y76" s="731"/>
      <c r="Z76" s="731"/>
      <c r="AA76" s="731"/>
      <c r="AB76" s="731"/>
      <c r="AC76" s="731"/>
      <c r="AD76" s="731"/>
      <c r="AE76" s="731"/>
      <c r="AF76" s="731"/>
      <c r="AG76" s="731"/>
      <c r="AH76" s="731"/>
      <c r="AI76" s="731"/>
      <c r="AJ76" s="731"/>
      <c r="AK76" s="731"/>
      <c r="AL76" s="731"/>
      <c r="AM76" s="731"/>
      <c r="AN76" s="353"/>
      <c r="AO76" s="353"/>
      <c r="AP76" s="353"/>
      <c r="AQ76" s="353"/>
      <c r="AR76" s="353"/>
      <c r="AS76" s="353"/>
    </row>
    <row r="77" spans="1:45" x14ac:dyDescent="0.25">
      <c r="A77" s="264" t="s">
        <v>385</v>
      </c>
      <c r="B77" s="264"/>
      <c r="C77" s="264"/>
      <c r="D77" s="264"/>
      <c r="E77" s="264"/>
      <c r="F77" s="264" t="s">
        <v>386</v>
      </c>
      <c r="G77" s="264"/>
      <c r="H77" s="293" t="s">
        <v>1013</v>
      </c>
      <c r="I77" s="327"/>
      <c r="J77" s="327"/>
      <c r="K77" s="327"/>
      <c r="L77" s="327"/>
      <c r="M77" s="327"/>
      <c r="N77" s="710"/>
      <c r="O77" s="710"/>
      <c r="P77" s="710"/>
      <c r="Q77" s="710"/>
      <c r="R77" s="710"/>
      <c r="S77" s="710"/>
      <c r="T77" s="710"/>
      <c r="U77" s="710"/>
      <c r="V77" s="710"/>
      <c r="W77" s="710"/>
      <c r="X77" s="732"/>
      <c r="Y77" s="732"/>
      <c r="Z77" s="732"/>
      <c r="AA77" s="732"/>
      <c r="AB77" s="732"/>
      <c r="AC77" s="732"/>
      <c r="AD77" s="732"/>
      <c r="AE77" s="732"/>
      <c r="AF77" s="732"/>
      <c r="AG77" s="732"/>
      <c r="AH77" s="732"/>
      <c r="AI77" s="732"/>
      <c r="AJ77" s="732"/>
      <c r="AK77" s="732"/>
      <c r="AL77" s="732"/>
      <c r="AM77" s="732"/>
      <c r="AN77" s="355"/>
      <c r="AO77" s="355"/>
      <c r="AP77" s="355"/>
      <c r="AQ77" s="355"/>
      <c r="AR77" s="355"/>
      <c r="AS77" s="355"/>
    </row>
    <row r="78" spans="1:45" x14ac:dyDescent="0.25">
      <c r="A78" s="264" t="s">
        <v>508</v>
      </c>
      <c r="B78" s="264"/>
      <c r="C78" s="264"/>
      <c r="D78" s="264"/>
      <c r="E78" s="264"/>
      <c r="F78" s="264"/>
      <c r="G78" s="264" t="s">
        <v>509</v>
      </c>
      <c r="H78" s="293" t="s">
        <v>1014</v>
      </c>
      <c r="I78" s="327"/>
      <c r="J78" s="327"/>
      <c r="K78" s="327"/>
      <c r="L78" s="327"/>
      <c r="M78" s="327"/>
      <c r="N78" s="710"/>
      <c r="O78" s="710"/>
      <c r="P78" s="710"/>
      <c r="Q78" s="710"/>
      <c r="R78" s="710"/>
      <c r="S78" s="710"/>
      <c r="T78" s="710"/>
      <c r="U78" s="710"/>
      <c r="V78" s="710"/>
      <c r="W78" s="710"/>
      <c r="X78" s="732"/>
      <c r="Y78" s="732"/>
      <c r="Z78" s="732"/>
      <c r="AA78" s="732"/>
      <c r="AB78" s="732"/>
      <c r="AC78" s="732"/>
      <c r="AD78" s="732"/>
      <c r="AE78" s="732"/>
      <c r="AF78" s="732"/>
      <c r="AG78" s="732"/>
      <c r="AH78" s="732"/>
      <c r="AI78" s="732"/>
      <c r="AJ78" s="732"/>
      <c r="AK78" s="732"/>
      <c r="AL78" s="732"/>
      <c r="AM78" s="732"/>
      <c r="AN78" s="355"/>
      <c r="AO78" s="355"/>
      <c r="AP78" s="355"/>
      <c r="AQ78" s="355"/>
      <c r="AR78" s="355"/>
      <c r="AS78" s="355"/>
    </row>
    <row r="79" spans="1:45" x14ac:dyDescent="0.25">
      <c r="A79" s="264" t="s">
        <v>537</v>
      </c>
      <c r="B79" s="264"/>
      <c r="C79" s="264"/>
      <c r="D79" s="264"/>
      <c r="E79" s="264"/>
      <c r="F79" s="264" t="s">
        <v>538</v>
      </c>
      <c r="G79" s="264"/>
      <c r="H79" s="365" t="s">
        <v>1015</v>
      </c>
      <c r="I79" s="327"/>
      <c r="J79" s="327"/>
      <c r="K79" s="327"/>
      <c r="L79" s="327"/>
      <c r="M79" s="327"/>
      <c r="N79" s="710"/>
      <c r="O79" s="710"/>
      <c r="P79" s="710"/>
      <c r="Q79" s="710"/>
      <c r="R79" s="710"/>
      <c r="S79" s="710"/>
      <c r="T79" s="710"/>
      <c r="U79" s="710"/>
      <c r="V79" s="710"/>
      <c r="W79" s="710"/>
      <c r="X79" s="732"/>
      <c r="Y79" s="732"/>
      <c r="Z79" s="732"/>
      <c r="AA79" s="732"/>
      <c r="AB79" s="732"/>
      <c r="AC79" s="732"/>
      <c r="AD79" s="732"/>
      <c r="AE79" s="732"/>
      <c r="AF79" s="732"/>
      <c r="AG79" s="732"/>
      <c r="AH79" s="732"/>
      <c r="AI79" s="732"/>
      <c r="AJ79" s="732"/>
      <c r="AK79" s="732"/>
      <c r="AL79" s="732"/>
      <c r="AM79" s="732"/>
      <c r="AN79" s="355"/>
      <c r="AO79" s="355"/>
      <c r="AP79" s="355"/>
      <c r="AQ79" s="355"/>
      <c r="AR79" s="355"/>
      <c r="AS79" s="355"/>
    </row>
    <row r="80" spans="1:45" x14ac:dyDescent="0.25">
      <c r="A80" s="273" t="s">
        <v>1093</v>
      </c>
      <c r="B80" s="264"/>
      <c r="C80" s="264"/>
      <c r="D80" s="264"/>
      <c r="E80" s="264"/>
      <c r="F80" s="264" t="s">
        <v>114</v>
      </c>
      <c r="G80" s="98"/>
      <c r="H80" s="292" t="s">
        <v>1085</v>
      </c>
      <c r="I80" s="350"/>
      <c r="J80" s="350"/>
      <c r="K80" s="350"/>
      <c r="L80" s="350"/>
      <c r="M80" s="350"/>
      <c r="N80" s="729">
        <v>0</v>
      </c>
      <c r="O80" s="729">
        <v>0</v>
      </c>
      <c r="P80" s="729">
        <v>0</v>
      </c>
      <c r="Q80" s="729">
        <v>0</v>
      </c>
      <c r="R80" s="729">
        <v>0</v>
      </c>
      <c r="S80" s="729">
        <v>0</v>
      </c>
      <c r="T80" s="729">
        <v>0</v>
      </c>
      <c r="U80" s="729">
        <v>0</v>
      </c>
      <c r="V80" s="729">
        <v>0</v>
      </c>
      <c r="W80" s="729">
        <v>0</v>
      </c>
      <c r="X80" s="729">
        <v>0</v>
      </c>
      <c r="Y80" s="729">
        <v>0</v>
      </c>
      <c r="Z80" s="729">
        <v>0</v>
      </c>
      <c r="AA80" s="729">
        <v>0</v>
      </c>
      <c r="AB80" s="729">
        <v>0</v>
      </c>
      <c r="AC80" s="729">
        <v>0</v>
      </c>
      <c r="AD80" s="729">
        <v>0</v>
      </c>
      <c r="AE80" s="729">
        <v>0</v>
      </c>
      <c r="AF80" s="729">
        <v>0</v>
      </c>
      <c r="AG80" s="729">
        <v>0</v>
      </c>
      <c r="AH80" s="729">
        <v>0</v>
      </c>
      <c r="AI80" s="729">
        <v>0</v>
      </c>
      <c r="AJ80" s="729">
        <v>0</v>
      </c>
      <c r="AK80" s="729">
        <v>0</v>
      </c>
      <c r="AL80" s="729">
        <v>0</v>
      </c>
      <c r="AM80" s="729">
        <v>0</v>
      </c>
      <c r="AN80" s="350">
        <v>0</v>
      </c>
      <c r="AO80" s="350">
        <v>0</v>
      </c>
      <c r="AP80" s="350">
        <v>0</v>
      </c>
      <c r="AQ80" s="350">
        <v>0</v>
      </c>
      <c r="AR80" s="350">
        <v>0</v>
      </c>
      <c r="AS80" s="350">
        <v>0</v>
      </c>
    </row>
    <row r="81" spans="1:45" x14ac:dyDescent="0.25">
      <c r="A81" s="267" t="s">
        <v>410</v>
      </c>
      <c r="B81" s="267"/>
      <c r="C81" s="267"/>
      <c r="D81" s="267" t="s">
        <v>183</v>
      </c>
      <c r="E81" s="267"/>
      <c r="F81" s="267"/>
      <c r="G81" s="266"/>
      <c r="H81" s="292" t="s">
        <v>1016</v>
      </c>
      <c r="I81" s="313">
        <f>SUM(I83:I138)</f>
        <v>0</v>
      </c>
      <c r="J81" s="313">
        <f t="shared" ref="J81:AN81" si="25">SUM(J83:J138)</f>
        <v>0</v>
      </c>
      <c r="K81" s="313">
        <f t="shared" si="25"/>
        <v>0</v>
      </c>
      <c r="L81" s="313">
        <f t="shared" si="25"/>
        <v>0</v>
      </c>
      <c r="M81" s="313">
        <f t="shared" si="25"/>
        <v>0</v>
      </c>
      <c r="N81" s="313">
        <f t="shared" si="25"/>
        <v>35.619335</v>
      </c>
      <c r="O81" s="313">
        <f t="shared" si="25"/>
        <v>35.443711000000008</v>
      </c>
      <c r="P81" s="313">
        <f t="shared" si="25"/>
        <v>34.798556999999995</v>
      </c>
      <c r="Q81" s="313">
        <f t="shared" si="25"/>
        <v>31.322637</v>
      </c>
      <c r="R81" s="313">
        <f t="shared" si="25"/>
        <v>30.913387999999998</v>
      </c>
      <c r="S81" s="313">
        <f t="shared" si="25"/>
        <v>27.437126999999993</v>
      </c>
      <c r="T81" s="313">
        <f t="shared" si="25"/>
        <v>26.882754000000002</v>
      </c>
      <c r="U81" s="313">
        <f t="shared" si="25"/>
        <v>26.711154999999994</v>
      </c>
      <c r="V81" s="313">
        <f t="shared" si="25"/>
        <v>24.101053000000004</v>
      </c>
      <c r="W81" s="313">
        <f t="shared" si="25"/>
        <v>24.717967999999992</v>
      </c>
      <c r="X81" s="313">
        <f t="shared" si="25"/>
        <v>23.925898999999998</v>
      </c>
      <c r="Y81" s="313">
        <f t="shared" si="25"/>
        <v>24.788869999999996</v>
      </c>
      <c r="Z81" s="313">
        <f t="shared" si="25"/>
        <v>25.266290999999999</v>
      </c>
      <c r="AA81" s="313">
        <f t="shared" si="25"/>
        <v>22.627405</v>
      </c>
      <c r="AB81" s="313">
        <f t="shared" si="25"/>
        <v>22.866195999999999</v>
      </c>
      <c r="AC81" s="313">
        <f t="shared" si="25"/>
        <v>18.931515999999995</v>
      </c>
      <c r="AD81" s="313">
        <f t="shared" si="25"/>
        <v>18.097660999999999</v>
      </c>
      <c r="AE81" s="313">
        <f t="shared" si="25"/>
        <v>18.775312999999997</v>
      </c>
      <c r="AF81" s="313">
        <f t="shared" si="25"/>
        <v>17.196563999999999</v>
      </c>
      <c r="AG81" s="313">
        <f t="shared" si="25"/>
        <v>17.928248</v>
      </c>
      <c r="AH81" s="313">
        <f t="shared" si="25"/>
        <v>16.517892999999997</v>
      </c>
      <c r="AI81" s="313">
        <f t="shared" si="25"/>
        <v>17.124878000000002</v>
      </c>
      <c r="AJ81" s="313">
        <f t="shared" si="25"/>
        <v>18.502339000000006</v>
      </c>
      <c r="AK81" s="313">
        <f t="shared" si="25"/>
        <v>20.929499999999994</v>
      </c>
      <c r="AL81" s="313">
        <f t="shared" si="25"/>
        <v>21.707552000000003</v>
      </c>
      <c r="AM81" s="313">
        <f t="shared" si="25"/>
        <v>20.786956999999997</v>
      </c>
      <c r="AN81" s="313">
        <f t="shared" si="25"/>
        <v>24.762093999999994</v>
      </c>
      <c r="AO81" s="313">
        <f t="shared" ref="AO81:AP81" si="26">SUM(AO83:AO138)</f>
        <v>26.774647999999996</v>
      </c>
      <c r="AP81" s="313">
        <f t="shared" si="26"/>
        <v>28.184341999999994</v>
      </c>
      <c r="AQ81" s="313">
        <f t="shared" ref="AQ81:AR81" si="27">SUM(AQ83:AQ138)</f>
        <v>27.554385000000003</v>
      </c>
      <c r="AR81" s="313">
        <f t="shared" si="27"/>
        <v>27.951087999999999</v>
      </c>
      <c r="AS81" s="313">
        <f t="shared" ref="AS81" si="28">SUM(AS83:AS138)</f>
        <v>30.057936999999995</v>
      </c>
    </row>
    <row r="82" spans="1:45" x14ac:dyDescent="0.25">
      <c r="A82" s="269" t="s">
        <v>440</v>
      </c>
      <c r="B82" s="269"/>
      <c r="C82" s="269"/>
      <c r="D82" s="269"/>
      <c r="E82" s="269" t="s">
        <v>510</v>
      </c>
      <c r="F82" s="268"/>
      <c r="G82" s="120"/>
      <c r="H82" s="293" t="s">
        <v>1017</v>
      </c>
      <c r="I82" s="314"/>
      <c r="J82" s="314"/>
      <c r="K82" s="314"/>
      <c r="L82" s="314"/>
      <c r="M82" s="314"/>
      <c r="N82" s="666"/>
      <c r="O82" s="666"/>
      <c r="P82" s="666"/>
      <c r="Q82" s="666"/>
      <c r="R82" s="666"/>
      <c r="S82" s="666"/>
      <c r="T82" s="666"/>
      <c r="U82" s="666"/>
      <c r="V82" s="666"/>
      <c r="W82" s="666"/>
      <c r="X82" s="730"/>
      <c r="Y82" s="730"/>
      <c r="Z82" s="730"/>
      <c r="AA82" s="730"/>
      <c r="AB82" s="730"/>
      <c r="AC82" s="730"/>
      <c r="AD82" s="730"/>
      <c r="AE82" s="730"/>
      <c r="AF82" s="730"/>
      <c r="AG82" s="730"/>
      <c r="AH82" s="730"/>
      <c r="AI82" s="730"/>
      <c r="AJ82" s="730"/>
      <c r="AK82" s="730"/>
      <c r="AL82" s="730"/>
      <c r="AM82" s="730"/>
      <c r="AN82" s="351"/>
      <c r="AO82" s="351"/>
      <c r="AP82" s="351"/>
      <c r="AQ82" s="351"/>
      <c r="AR82" s="351"/>
      <c r="AS82" s="351"/>
    </row>
    <row r="83" spans="1:45" x14ac:dyDescent="0.25">
      <c r="A83" s="268" t="s">
        <v>671</v>
      </c>
      <c r="B83" s="120"/>
      <c r="C83" s="269"/>
      <c r="D83" s="269"/>
      <c r="E83" s="269"/>
      <c r="F83" s="268" t="s">
        <v>672</v>
      </c>
      <c r="G83" s="120"/>
      <c r="H83" s="294" t="s">
        <v>1018</v>
      </c>
      <c r="I83" s="318"/>
      <c r="J83" s="318"/>
      <c r="K83" s="318"/>
      <c r="L83" s="318"/>
      <c r="M83" s="318"/>
      <c r="N83" s="673">
        <v>0</v>
      </c>
      <c r="O83" s="673">
        <v>0</v>
      </c>
      <c r="P83" s="673">
        <v>0</v>
      </c>
      <c r="Q83" s="673">
        <v>0</v>
      </c>
      <c r="R83" s="673">
        <v>0</v>
      </c>
      <c r="S83" s="673">
        <v>0</v>
      </c>
      <c r="T83" s="673">
        <v>0</v>
      </c>
      <c r="U83" s="673">
        <v>0</v>
      </c>
      <c r="V83" s="673">
        <v>0</v>
      </c>
      <c r="W83" s="673">
        <v>0</v>
      </c>
      <c r="X83" s="729">
        <v>0</v>
      </c>
      <c r="Y83" s="729">
        <v>0</v>
      </c>
      <c r="Z83" s="729">
        <v>0</v>
      </c>
      <c r="AA83" s="729">
        <v>0</v>
      </c>
      <c r="AB83" s="729">
        <v>0</v>
      </c>
      <c r="AC83" s="729">
        <v>0</v>
      </c>
      <c r="AD83" s="729">
        <v>0</v>
      </c>
      <c r="AE83" s="729">
        <v>0</v>
      </c>
      <c r="AF83" s="729">
        <v>0</v>
      </c>
      <c r="AG83" s="729">
        <v>0</v>
      </c>
      <c r="AH83" s="729">
        <v>0</v>
      </c>
      <c r="AI83" s="729">
        <v>0</v>
      </c>
      <c r="AJ83" s="729">
        <v>0</v>
      </c>
      <c r="AK83" s="729">
        <v>0</v>
      </c>
      <c r="AL83" s="729">
        <v>0</v>
      </c>
      <c r="AM83" s="729">
        <v>0</v>
      </c>
      <c r="AN83" s="350">
        <v>0</v>
      </c>
      <c r="AO83" s="350">
        <v>0</v>
      </c>
      <c r="AP83" s="350">
        <v>0</v>
      </c>
      <c r="AQ83" s="350">
        <v>0</v>
      </c>
      <c r="AR83" s="350">
        <v>0</v>
      </c>
      <c r="AS83" s="350">
        <v>0</v>
      </c>
    </row>
    <row r="84" spans="1:45" x14ac:dyDescent="0.25">
      <c r="A84" s="273" t="s">
        <v>1094</v>
      </c>
      <c r="B84" s="120"/>
      <c r="C84" s="269"/>
      <c r="D84" s="269"/>
      <c r="E84" s="269"/>
      <c r="F84" s="268" t="s">
        <v>106</v>
      </c>
      <c r="G84" s="120"/>
      <c r="H84" s="292" t="s">
        <v>75</v>
      </c>
      <c r="I84" s="318"/>
      <c r="J84" s="318"/>
      <c r="K84" s="318"/>
      <c r="L84" s="318"/>
      <c r="M84" s="318"/>
      <c r="N84" s="673">
        <v>0</v>
      </c>
      <c r="O84" s="673">
        <v>0</v>
      </c>
      <c r="P84" s="673">
        <v>0</v>
      </c>
      <c r="Q84" s="673">
        <v>0</v>
      </c>
      <c r="R84" s="673">
        <v>0</v>
      </c>
      <c r="S84" s="673">
        <v>0</v>
      </c>
      <c r="T84" s="673">
        <v>0</v>
      </c>
      <c r="U84" s="673">
        <v>0</v>
      </c>
      <c r="V84" s="673">
        <v>0</v>
      </c>
      <c r="W84" s="673">
        <v>0</v>
      </c>
      <c r="X84" s="729">
        <v>0</v>
      </c>
      <c r="Y84" s="729">
        <v>0</v>
      </c>
      <c r="Z84" s="729">
        <v>0</v>
      </c>
      <c r="AA84" s="729">
        <v>0</v>
      </c>
      <c r="AB84" s="729">
        <v>0</v>
      </c>
      <c r="AC84" s="729">
        <v>0</v>
      </c>
      <c r="AD84" s="729">
        <v>0</v>
      </c>
      <c r="AE84" s="729">
        <v>0</v>
      </c>
      <c r="AF84" s="729">
        <v>0</v>
      </c>
      <c r="AG84" s="729">
        <v>0</v>
      </c>
      <c r="AH84" s="729">
        <v>0</v>
      </c>
      <c r="AI84" s="729">
        <v>0</v>
      </c>
      <c r="AJ84" s="729">
        <v>0</v>
      </c>
      <c r="AK84" s="729">
        <v>0</v>
      </c>
      <c r="AL84" s="729">
        <v>0</v>
      </c>
      <c r="AM84" s="729">
        <v>0</v>
      </c>
      <c r="AN84" s="350">
        <v>0</v>
      </c>
      <c r="AO84" s="350">
        <v>0</v>
      </c>
      <c r="AP84" s="350">
        <v>0</v>
      </c>
      <c r="AQ84" s="350">
        <v>0</v>
      </c>
      <c r="AR84" s="350">
        <v>0</v>
      </c>
      <c r="AS84" s="350">
        <v>0</v>
      </c>
    </row>
    <row r="85" spans="1:45" x14ac:dyDescent="0.25">
      <c r="A85" s="268" t="s">
        <v>673</v>
      </c>
      <c r="B85" s="120"/>
      <c r="C85" s="269"/>
      <c r="D85" s="269"/>
      <c r="E85" s="269"/>
      <c r="F85" s="268" t="s">
        <v>674</v>
      </c>
      <c r="G85" s="120"/>
      <c r="H85" s="294" t="s">
        <v>1019</v>
      </c>
      <c r="I85" s="314"/>
      <c r="J85" s="314"/>
      <c r="K85" s="314"/>
      <c r="L85" s="314"/>
      <c r="M85" s="314"/>
      <c r="N85" s="666"/>
      <c r="O85" s="666"/>
      <c r="P85" s="666"/>
      <c r="Q85" s="666"/>
      <c r="R85" s="666"/>
      <c r="S85" s="666"/>
      <c r="T85" s="666"/>
      <c r="U85" s="666"/>
      <c r="V85" s="666"/>
      <c r="W85" s="666"/>
      <c r="X85" s="730"/>
      <c r="Y85" s="730"/>
      <c r="Z85" s="730"/>
      <c r="AA85" s="730"/>
      <c r="AB85" s="730"/>
      <c r="AC85" s="730"/>
      <c r="AD85" s="730"/>
      <c r="AE85" s="730"/>
      <c r="AF85" s="730"/>
      <c r="AG85" s="730"/>
      <c r="AH85" s="730"/>
      <c r="AI85" s="730"/>
      <c r="AJ85" s="730"/>
      <c r="AK85" s="730"/>
      <c r="AL85" s="730"/>
      <c r="AM85" s="730"/>
      <c r="AN85" s="351"/>
      <c r="AO85" s="351"/>
      <c r="AP85" s="351"/>
      <c r="AQ85" s="351"/>
      <c r="AR85" s="351"/>
      <c r="AS85" s="351"/>
    </row>
    <row r="86" spans="1:45" x14ac:dyDescent="0.25">
      <c r="A86" s="268" t="s">
        <v>675</v>
      </c>
      <c r="B86" s="120"/>
      <c r="C86" s="269"/>
      <c r="D86" s="269"/>
      <c r="E86" s="269"/>
      <c r="F86" s="268" t="s">
        <v>676</v>
      </c>
      <c r="G86" s="120"/>
      <c r="H86" s="294" t="s">
        <v>1020</v>
      </c>
      <c r="I86" s="314"/>
      <c r="J86" s="314"/>
      <c r="K86" s="314"/>
      <c r="L86" s="314"/>
      <c r="M86" s="314"/>
      <c r="N86" s="666"/>
      <c r="O86" s="666"/>
      <c r="P86" s="666"/>
      <c r="Q86" s="666"/>
      <c r="R86" s="666"/>
      <c r="S86" s="666"/>
      <c r="T86" s="666"/>
      <c r="U86" s="666"/>
      <c r="V86" s="666"/>
      <c r="W86" s="666"/>
      <c r="X86" s="730"/>
      <c r="Y86" s="730"/>
      <c r="Z86" s="730"/>
      <c r="AA86" s="730"/>
      <c r="AB86" s="730"/>
      <c r="AC86" s="730"/>
      <c r="AD86" s="730"/>
      <c r="AE86" s="730"/>
      <c r="AF86" s="730"/>
      <c r="AG86" s="730"/>
      <c r="AH86" s="730"/>
      <c r="AI86" s="730"/>
      <c r="AJ86" s="730"/>
      <c r="AK86" s="730"/>
      <c r="AL86" s="730"/>
      <c r="AM86" s="730"/>
      <c r="AN86" s="351"/>
      <c r="AO86" s="351"/>
      <c r="AP86" s="351"/>
      <c r="AQ86" s="351"/>
      <c r="AR86" s="351"/>
      <c r="AS86" s="351"/>
    </row>
    <row r="87" spans="1:45" x14ac:dyDescent="0.25">
      <c r="A87" s="274" t="s">
        <v>1180</v>
      </c>
      <c r="B87" s="120"/>
      <c r="C87" s="269"/>
      <c r="D87" s="269"/>
      <c r="E87" s="269"/>
      <c r="F87" s="268" t="s">
        <v>105</v>
      </c>
      <c r="G87" s="120"/>
      <c r="H87" s="292" t="s">
        <v>76</v>
      </c>
      <c r="I87" s="318"/>
      <c r="J87" s="318"/>
      <c r="K87" s="318"/>
      <c r="L87" s="318"/>
      <c r="M87" s="318"/>
      <c r="N87" s="673">
        <v>0</v>
      </c>
      <c r="O87" s="673">
        <v>0</v>
      </c>
      <c r="P87" s="673">
        <v>0</v>
      </c>
      <c r="Q87" s="673">
        <v>0</v>
      </c>
      <c r="R87" s="673">
        <v>0</v>
      </c>
      <c r="S87" s="673">
        <v>0</v>
      </c>
      <c r="T87" s="673">
        <v>0</v>
      </c>
      <c r="U87" s="673">
        <v>0</v>
      </c>
      <c r="V87" s="673">
        <v>0</v>
      </c>
      <c r="W87" s="673">
        <v>0</v>
      </c>
      <c r="X87" s="729">
        <v>0</v>
      </c>
      <c r="Y87" s="729">
        <v>0</v>
      </c>
      <c r="Z87" s="729">
        <v>0</v>
      </c>
      <c r="AA87" s="729">
        <v>0</v>
      </c>
      <c r="AB87" s="729">
        <v>0</v>
      </c>
      <c r="AC87" s="729">
        <v>0</v>
      </c>
      <c r="AD87" s="729">
        <v>0</v>
      </c>
      <c r="AE87" s="729">
        <v>0</v>
      </c>
      <c r="AF87" s="729">
        <v>0</v>
      </c>
      <c r="AG87" s="729">
        <v>0</v>
      </c>
      <c r="AH87" s="729">
        <v>0</v>
      </c>
      <c r="AI87" s="729">
        <v>0</v>
      </c>
      <c r="AJ87" s="729">
        <v>0</v>
      </c>
      <c r="AK87" s="729">
        <v>0</v>
      </c>
      <c r="AL87" s="729">
        <v>0</v>
      </c>
      <c r="AM87" s="729">
        <v>0</v>
      </c>
      <c r="AN87" s="350">
        <v>0</v>
      </c>
      <c r="AO87" s="350">
        <v>0</v>
      </c>
      <c r="AP87" s="350">
        <v>0</v>
      </c>
      <c r="AQ87" s="350">
        <v>0</v>
      </c>
      <c r="AR87" s="350">
        <v>0</v>
      </c>
      <c r="AS87" s="350">
        <v>0</v>
      </c>
    </row>
    <row r="88" spans="1:45" x14ac:dyDescent="0.25">
      <c r="A88" s="268" t="s">
        <v>677</v>
      </c>
      <c r="B88" s="120"/>
      <c r="C88" s="269"/>
      <c r="D88" s="269"/>
      <c r="E88" s="269"/>
      <c r="F88" s="268" t="s">
        <v>678</v>
      </c>
      <c r="G88" s="120"/>
      <c r="H88" s="294" t="s">
        <v>1021</v>
      </c>
      <c r="I88" s="314"/>
      <c r="J88" s="314"/>
      <c r="K88" s="314"/>
      <c r="L88" s="314"/>
      <c r="M88" s="314"/>
      <c r="N88" s="666"/>
      <c r="O88" s="666"/>
      <c r="P88" s="666"/>
      <c r="Q88" s="666"/>
      <c r="R88" s="666"/>
      <c r="S88" s="666"/>
      <c r="T88" s="666"/>
      <c r="U88" s="666"/>
      <c r="V88" s="666"/>
      <c r="W88" s="666"/>
      <c r="X88" s="730"/>
      <c r="Y88" s="730"/>
      <c r="Z88" s="730"/>
      <c r="AA88" s="730"/>
      <c r="AB88" s="730"/>
      <c r="AC88" s="730"/>
      <c r="AD88" s="730"/>
      <c r="AE88" s="730"/>
      <c r="AF88" s="730"/>
      <c r="AG88" s="730"/>
      <c r="AH88" s="730"/>
      <c r="AI88" s="730"/>
      <c r="AJ88" s="730"/>
      <c r="AK88" s="730"/>
      <c r="AL88" s="730"/>
      <c r="AM88" s="730"/>
      <c r="AN88" s="351"/>
      <c r="AO88" s="351"/>
      <c r="AP88" s="351"/>
      <c r="AQ88" s="351"/>
      <c r="AR88" s="351"/>
      <c r="AS88" s="351"/>
    </row>
    <row r="89" spans="1:45" x14ac:dyDescent="0.25">
      <c r="A89" s="269" t="s">
        <v>441</v>
      </c>
      <c r="B89" s="269"/>
      <c r="C89" s="269"/>
      <c r="D89" s="269"/>
      <c r="E89" s="269" t="s">
        <v>442</v>
      </c>
      <c r="F89" s="268"/>
      <c r="G89" s="120"/>
      <c r="H89" s="294" t="s">
        <v>1022</v>
      </c>
      <c r="I89" s="314"/>
      <c r="J89" s="314"/>
      <c r="K89" s="314"/>
      <c r="L89" s="314"/>
      <c r="M89" s="314"/>
      <c r="N89" s="666"/>
      <c r="O89" s="666"/>
      <c r="P89" s="666"/>
      <c r="Q89" s="666"/>
      <c r="R89" s="666"/>
      <c r="S89" s="666"/>
      <c r="T89" s="666"/>
      <c r="U89" s="666"/>
      <c r="V89" s="666"/>
      <c r="W89" s="666"/>
      <c r="X89" s="730"/>
      <c r="Y89" s="730"/>
      <c r="Z89" s="730"/>
      <c r="AA89" s="730"/>
      <c r="AB89" s="730"/>
      <c r="AC89" s="730"/>
      <c r="AD89" s="730"/>
      <c r="AE89" s="730"/>
      <c r="AF89" s="730"/>
      <c r="AG89" s="730"/>
      <c r="AH89" s="730"/>
      <c r="AI89" s="730"/>
      <c r="AJ89" s="730"/>
      <c r="AK89" s="730"/>
      <c r="AL89" s="730"/>
      <c r="AM89" s="730"/>
      <c r="AN89" s="351"/>
      <c r="AO89" s="351"/>
      <c r="AP89" s="351"/>
      <c r="AQ89" s="351"/>
      <c r="AR89" s="351"/>
      <c r="AS89" s="351"/>
    </row>
    <row r="90" spans="1:45" x14ac:dyDescent="0.25">
      <c r="A90" s="268" t="s">
        <v>679</v>
      </c>
      <c r="B90" s="120"/>
      <c r="C90" s="269"/>
      <c r="D90" s="269"/>
      <c r="E90" s="269"/>
      <c r="F90" s="268" t="s">
        <v>680</v>
      </c>
      <c r="G90" s="120"/>
      <c r="H90" s="294" t="s">
        <v>1023</v>
      </c>
      <c r="I90" s="314"/>
      <c r="J90" s="314"/>
      <c r="K90" s="314"/>
      <c r="L90" s="314"/>
      <c r="M90" s="314"/>
      <c r="N90" s="666"/>
      <c r="O90" s="666"/>
      <c r="P90" s="666"/>
      <c r="Q90" s="666"/>
      <c r="R90" s="666"/>
      <c r="S90" s="666"/>
      <c r="T90" s="666"/>
      <c r="U90" s="666"/>
      <c r="V90" s="666"/>
      <c r="W90" s="666"/>
      <c r="X90" s="730"/>
      <c r="Y90" s="730"/>
      <c r="Z90" s="730"/>
      <c r="AA90" s="730"/>
      <c r="AB90" s="730"/>
      <c r="AC90" s="730"/>
      <c r="AD90" s="730"/>
      <c r="AE90" s="730"/>
      <c r="AF90" s="730"/>
      <c r="AG90" s="730"/>
      <c r="AH90" s="730"/>
      <c r="AI90" s="730"/>
      <c r="AJ90" s="730"/>
      <c r="AK90" s="730"/>
      <c r="AL90" s="730"/>
      <c r="AM90" s="730"/>
      <c r="AN90" s="351"/>
      <c r="AO90" s="351"/>
      <c r="AP90" s="351"/>
      <c r="AQ90" s="351"/>
      <c r="AR90" s="351"/>
      <c r="AS90" s="351"/>
    </row>
    <row r="91" spans="1:45" x14ac:dyDescent="0.25">
      <c r="A91" s="268" t="s">
        <v>681</v>
      </c>
      <c r="B91" s="120"/>
      <c r="C91" s="269"/>
      <c r="D91" s="269"/>
      <c r="E91" s="269"/>
      <c r="F91" s="268" t="s">
        <v>682</v>
      </c>
      <c r="G91" s="120"/>
      <c r="H91" s="294" t="s">
        <v>1024</v>
      </c>
      <c r="I91" s="318"/>
      <c r="J91" s="318"/>
      <c r="K91" s="318"/>
      <c r="L91" s="318"/>
      <c r="M91" s="318"/>
      <c r="N91" s="673">
        <v>0</v>
      </c>
      <c r="O91" s="673">
        <v>0</v>
      </c>
      <c r="P91" s="673">
        <v>0</v>
      </c>
      <c r="Q91" s="673">
        <v>0</v>
      </c>
      <c r="R91" s="673">
        <v>0</v>
      </c>
      <c r="S91" s="673">
        <v>0</v>
      </c>
      <c r="T91" s="673">
        <v>0</v>
      </c>
      <c r="U91" s="673">
        <v>0</v>
      </c>
      <c r="V91" s="673">
        <v>0</v>
      </c>
      <c r="W91" s="673">
        <v>0</v>
      </c>
      <c r="X91" s="729">
        <v>0</v>
      </c>
      <c r="Y91" s="729">
        <v>0</v>
      </c>
      <c r="Z91" s="729">
        <v>0</v>
      </c>
      <c r="AA91" s="729">
        <v>0</v>
      </c>
      <c r="AB91" s="729">
        <v>0</v>
      </c>
      <c r="AC91" s="729">
        <v>0</v>
      </c>
      <c r="AD91" s="729">
        <v>0</v>
      </c>
      <c r="AE91" s="729">
        <v>0</v>
      </c>
      <c r="AF91" s="729">
        <v>0</v>
      </c>
      <c r="AG91" s="729">
        <v>0</v>
      </c>
      <c r="AH91" s="729">
        <v>0</v>
      </c>
      <c r="AI91" s="729">
        <v>0</v>
      </c>
      <c r="AJ91" s="729">
        <v>0</v>
      </c>
      <c r="AK91" s="729">
        <v>0</v>
      </c>
      <c r="AL91" s="729">
        <v>0</v>
      </c>
      <c r="AM91" s="729">
        <v>0</v>
      </c>
      <c r="AN91" s="350">
        <v>0</v>
      </c>
      <c r="AO91" s="350">
        <v>0</v>
      </c>
      <c r="AP91" s="350">
        <v>0</v>
      </c>
      <c r="AQ91" s="350">
        <v>0</v>
      </c>
      <c r="AR91" s="350">
        <v>0</v>
      </c>
      <c r="AS91" s="350">
        <v>0</v>
      </c>
    </row>
    <row r="92" spans="1:45" x14ac:dyDescent="0.25">
      <c r="A92" s="268" t="s">
        <v>683</v>
      </c>
      <c r="B92" s="120"/>
      <c r="C92" s="269"/>
      <c r="D92" s="269"/>
      <c r="E92" s="269"/>
      <c r="F92" s="268" t="s">
        <v>684</v>
      </c>
      <c r="G92" s="120"/>
      <c r="H92" s="294" t="s">
        <v>1025</v>
      </c>
      <c r="I92" s="318"/>
      <c r="J92" s="318"/>
      <c r="K92" s="318"/>
      <c r="L92" s="318"/>
      <c r="M92" s="318"/>
      <c r="N92" s="673">
        <v>0</v>
      </c>
      <c r="O92" s="673">
        <v>0</v>
      </c>
      <c r="P92" s="673">
        <v>0</v>
      </c>
      <c r="Q92" s="673">
        <v>0</v>
      </c>
      <c r="R92" s="673">
        <v>0</v>
      </c>
      <c r="S92" s="673">
        <v>0</v>
      </c>
      <c r="T92" s="673">
        <v>0</v>
      </c>
      <c r="U92" s="673">
        <v>0</v>
      </c>
      <c r="V92" s="673">
        <v>0</v>
      </c>
      <c r="W92" s="673">
        <v>0</v>
      </c>
      <c r="X92" s="729">
        <v>0</v>
      </c>
      <c r="Y92" s="729">
        <v>0</v>
      </c>
      <c r="Z92" s="729">
        <v>0</v>
      </c>
      <c r="AA92" s="729">
        <v>0</v>
      </c>
      <c r="AB92" s="729">
        <v>0</v>
      </c>
      <c r="AC92" s="729">
        <v>0</v>
      </c>
      <c r="AD92" s="729">
        <v>0</v>
      </c>
      <c r="AE92" s="729">
        <v>0</v>
      </c>
      <c r="AF92" s="729">
        <v>0</v>
      </c>
      <c r="AG92" s="729">
        <v>0</v>
      </c>
      <c r="AH92" s="729">
        <v>0</v>
      </c>
      <c r="AI92" s="729">
        <v>0</v>
      </c>
      <c r="AJ92" s="729">
        <v>0</v>
      </c>
      <c r="AK92" s="729">
        <v>0</v>
      </c>
      <c r="AL92" s="729">
        <v>0</v>
      </c>
      <c r="AM92" s="729">
        <v>0</v>
      </c>
      <c r="AN92" s="350">
        <v>0</v>
      </c>
      <c r="AO92" s="350">
        <v>0</v>
      </c>
      <c r="AP92" s="350">
        <v>0</v>
      </c>
      <c r="AQ92" s="350">
        <v>0</v>
      </c>
      <c r="AR92" s="350">
        <v>0</v>
      </c>
      <c r="AS92" s="350">
        <v>0</v>
      </c>
    </row>
    <row r="93" spans="1:45" x14ac:dyDescent="0.25">
      <c r="A93" s="268" t="s">
        <v>685</v>
      </c>
      <c r="B93" s="120"/>
      <c r="C93" s="269"/>
      <c r="D93" s="269"/>
      <c r="E93" s="269"/>
      <c r="F93" s="268" t="s">
        <v>686</v>
      </c>
      <c r="G93" s="120"/>
      <c r="H93" s="294" t="s">
        <v>1086</v>
      </c>
      <c r="I93" s="318"/>
      <c r="J93" s="318"/>
      <c r="K93" s="318"/>
      <c r="L93" s="318"/>
      <c r="M93" s="318"/>
      <c r="N93" s="673">
        <v>0</v>
      </c>
      <c r="O93" s="673">
        <v>0</v>
      </c>
      <c r="P93" s="673">
        <v>0</v>
      </c>
      <c r="Q93" s="673">
        <v>0</v>
      </c>
      <c r="R93" s="673">
        <v>0</v>
      </c>
      <c r="S93" s="673">
        <v>0</v>
      </c>
      <c r="T93" s="673">
        <v>0</v>
      </c>
      <c r="U93" s="673">
        <v>0</v>
      </c>
      <c r="V93" s="673">
        <v>0</v>
      </c>
      <c r="W93" s="673">
        <v>0</v>
      </c>
      <c r="X93" s="729">
        <v>0</v>
      </c>
      <c r="Y93" s="729">
        <v>0</v>
      </c>
      <c r="Z93" s="729">
        <v>0</v>
      </c>
      <c r="AA93" s="729">
        <v>0</v>
      </c>
      <c r="AB93" s="729">
        <v>0</v>
      </c>
      <c r="AC93" s="729">
        <v>0</v>
      </c>
      <c r="AD93" s="729">
        <v>0</v>
      </c>
      <c r="AE93" s="729">
        <v>0</v>
      </c>
      <c r="AF93" s="729">
        <v>0</v>
      </c>
      <c r="AG93" s="729">
        <v>0</v>
      </c>
      <c r="AH93" s="729">
        <v>0</v>
      </c>
      <c r="AI93" s="729">
        <v>0</v>
      </c>
      <c r="AJ93" s="729">
        <v>0</v>
      </c>
      <c r="AK93" s="729">
        <v>0</v>
      </c>
      <c r="AL93" s="729">
        <v>0</v>
      </c>
      <c r="AM93" s="729">
        <v>0</v>
      </c>
      <c r="AN93" s="350">
        <v>0</v>
      </c>
      <c r="AO93" s="350">
        <v>0</v>
      </c>
      <c r="AP93" s="350">
        <v>0</v>
      </c>
      <c r="AQ93" s="350">
        <v>0</v>
      </c>
      <c r="AR93" s="350">
        <v>0</v>
      </c>
      <c r="AS93" s="350">
        <v>0</v>
      </c>
    </row>
    <row r="94" spans="1:45" x14ac:dyDescent="0.25">
      <c r="A94" s="268" t="s">
        <v>687</v>
      </c>
      <c r="B94" s="120"/>
      <c r="C94" s="269"/>
      <c r="D94" s="269"/>
      <c r="E94" s="269"/>
      <c r="F94" s="268" t="s">
        <v>688</v>
      </c>
      <c r="G94" s="120"/>
      <c r="H94" s="294" t="s">
        <v>1026</v>
      </c>
      <c r="I94" s="318"/>
      <c r="J94" s="318"/>
      <c r="K94" s="318"/>
      <c r="L94" s="318"/>
      <c r="M94" s="318"/>
      <c r="N94" s="673">
        <v>0</v>
      </c>
      <c r="O94" s="673">
        <v>0</v>
      </c>
      <c r="P94" s="673">
        <v>0</v>
      </c>
      <c r="Q94" s="673">
        <v>0</v>
      </c>
      <c r="R94" s="673">
        <v>0</v>
      </c>
      <c r="S94" s="673">
        <v>0</v>
      </c>
      <c r="T94" s="673">
        <v>0</v>
      </c>
      <c r="U94" s="673">
        <v>0</v>
      </c>
      <c r="V94" s="673">
        <v>0</v>
      </c>
      <c r="W94" s="673">
        <v>0</v>
      </c>
      <c r="X94" s="729">
        <v>0</v>
      </c>
      <c r="Y94" s="729">
        <v>0</v>
      </c>
      <c r="Z94" s="729">
        <v>0</v>
      </c>
      <c r="AA94" s="729">
        <v>0</v>
      </c>
      <c r="AB94" s="729">
        <v>0</v>
      </c>
      <c r="AC94" s="729">
        <v>0</v>
      </c>
      <c r="AD94" s="729">
        <v>0</v>
      </c>
      <c r="AE94" s="729">
        <v>0</v>
      </c>
      <c r="AF94" s="729">
        <v>0</v>
      </c>
      <c r="AG94" s="729">
        <v>0</v>
      </c>
      <c r="AH94" s="729">
        <v>0</v>
      </c>
      <c r="AI94" s="729">
        <v>0</v>
      </c>
      <c r="AJ94" s="729">
        <v>0</v>
      </c>
      <c r="AK94" s="729">
        <v>0</v>
      </c>
      <c r="AL94" s="729">
        <v>0</v>
      </c>
      <c r="AM94" s="729">
        <v>0</v>
      </c>
      <c r="AN94" s="350">
        <v>0</v>
      </c>
      <c r="AO94" s="350">
        <v>0</v>
      </c>
      <c r="AP94" s="350">
        <v>0</v>
      </c>
      <c r="AQ94" s="350">
        <v>0</v>
      </c>
      <c r="AR94" s="350">
        <v>0</v>
      </c>
      <c r="AS94" s="350">
        <v>0</v>
      </c>
    </row>
    <row r="95" spans="1:45" x14ac:dyDescent="0.25">
      <c r="A95" s="275" t="s">
        <v>1095</v>
      </c>
      <c r="B95" s="120"/>
      <c r="C95" s="269"/>
      <c r="D95" s="269"/>
      <c r="E95" s="269"/>
      <c r="F95" s="268" t="s">
        <v>111</v>
      </c>
      <c r="G95" s="120"/>
      <c r="H95" s="292" t="s">
        <v>77</v>
      </c>
      <c r="I95" s="318"/>
      <c r="J95" s="318"/>
      <c r="K95" s="318"/>
      <c r="L95" s="318"/>
      <c r="M95" s="318"/>
      <c r="N95" s="673">
        <v>0</v>
      </c>
      <c r="O95" s="673">
        <v>0</v>
      </c>
      <c r="P95" s="673">
        <v>0</v>
      </c>
      <c r="Q95" s="673">
        <v>0</v>
      </c>
      <c r="R95" s="673">
        <v>0</v>
      </c>
      <c r="S95" s="673">
        <v>0</v>
      </c>
      <c r="T95" s="673">
        <v>0</v>
      </c>
      <c r="U95" s="673">
        <v>0</v>
      </c>
      <c r="V95" s="673">
        <v>0</v>
      </c>
      <c r="W95" s="673">
        <v>0</v>
      </c>
      <c r="X95" s="729">
        <v>0</v>
      </c>
      <c r="Y95" s="729">
        <v>0</v>
      </c>
      <c r="Z95" s="729">
        <v>0</v>
      </c>
      <c r="AA95" s="729">
        <v>0</v>
      </c>
      <c r="AB95" s="729">
        <v>0</v>
      </c>
      <c r="AC95" s="729">
        <v>0</v>
      </c>
      <c r="AD95" s="729">
        <v>0</v>
      </c>
      <c r="AE95" s="729">
        <v>0</v>
      </c>
      <c r="AF95" s="729">
        <v>0</v>
      </c>
      <c r="AG95" s="729">
        <v>0</v>
      </c>
      <c r="AH95" s="729">
        <v>0</v>
      </c>
      <c r="AI95" s="729">
        <v>0</v>
      </c>
      <c r="AJ95" s="729">
        <v>0</v>
      </c>
      <c r="AK95" s="729">
        <v>0</v>
      </c>
      <c r="AL95" s="729">
        <v>0</v>
      </c>
      <c r="AM95" s="729">
        <v>0</v>
      </c>
      <c r="AN95" s="350">
        <v>0</v>
      </c>
      <c r="AO95" s="350">
        <v>0</v>
      </c>
      <c r="AP95" s="350">
        <v>0</v>
      </c>
      <c r="AQ95" s="350">
        <v>0</v>
      </c>
      <c r="AR95" s="350">
        <v>0</v>
      </c>
      <c r="AS95" s="350">
        <v>0</v>
      </c>
    </row>
    <row r="96" spans="1:45" x14ac:dyDescent="0.25">
      <c r="A96" s="275" t="s">
        <v>1096</v>
      </c>
      <c r="B96" s="120"/>
      <c r="C96" s="269"/>
      <c r="D96" s="269"/>
      <c r="E96" s="269"/>
      <c r="F96" s="268" t="s">
        <v>112</v>
      </c>
      <c r="G96" s="120"/>
      <c r="H96" s="292" t="s">
        <v>78</v>
      </c>
      <c r="I96" s="318"/>
      <c r="J96" s="318"/>
      <c r="K96" s="318"/>
      <c r="L96" s="318"/>
      <c r="M96" s="318"/>
      <c r="N96" s="673">
        <v>0</v>
      </c>
      <c r="O96" s="673">
        <v>0</v>
      </c>
      <c r="P96" s="673">
        <v>0</v>
      </c>
      <c r="Q96" s="673">
        <v>0</v>
      </c>
      <c r="R96" s="673">
        <v>0</v>
      </c>
      <c r="S96" s="673">
        <v>0</v>
      </c>
      <c r="T96" s="673">
        <v>0</v>
      </c>
      <c r="U96" s="673">
        <v>0</v>
      </c>
      <c r="V96" s="673">
        <v>0</v>
      </c>
      <c r="W96" s="673">
        <v>0</v>
      </c>
      <c r="X96" s="729">
        <v>0</v>
      </c>
      <c r="Y96" s="729">
        <v>0</v>
      </c>
      <c r="Z96" s="729">
        <v>0</v>
      </c>
      <c r="AA96" s="729">
        <v>0</v>
      </c>
      <c r="AB96" s="729">
        <v>0</v>
      </c>
      <c r="AC96" s="729">
        <v>0</v>
      </c>
      <c r="AD96" s="729">
        <v>0</v>
      </c>
      <c r="AE96" s="729">
        <v>0</v>
      </c>
      <c r="AF96" s="729">
        <v>0</v>
      </c>
      <c r="AG96" s="729">
        <v>0</v>
      </c>
      <c r="AH96" s="729">
        <v>0</v>
      </c>
      <c r="AI96" s="729">
        <v>0</v>
      </c>
      <c r="AJ96" s="729">
        <v>0</v>
      </c>
      <c r="AK96" s="729">
        <v>0</v>
      </c>
      <c r="AL96" s="729">
        <v>0</v>
      </c>
      <c r="AM96" s="729">
        <v>0</v>
      </c>
      <c r="AN96" s="350">
        <v>0</v>
      </c>
      <c r="AO96" s="350">
        <v>0</v>
      </c>
      <c r="AP96" s="350">
        <v>0</v>
      </c>
      <c r="AQ96" s="350">
        <v>0</v>
      </c>
      <c r="AR96" s="350">
        <v>0</v>
      </c>
      <c r="AS96" s="350">
        <v>0</v>
      </c>
    </row>
    <row r="97" spans="1:45" x14ac:dyDescent="0.25">
      <c r="A97" s="275" t="s">
        <v>1097</v>
      </c>
      <c r="B97" s="120"/>
      <c r="C97" s="269"/>
      <c r="D97" s="269"/>
      <c r="E97" s="269"/>
      <c r="F97" s="268" t="s">
        <v>113</v>
      </c>
      <c r="G97" s="120"/>
      <c r="H97" s="292" t="s">
        <v>79</v>
      </c>
      <c r="I97" s="318"/>
      <c r="J97" s="318"/>
      <c r="K97" s="318"/>
      <c r="L97" s="318"/>
      <c r="M97" s="318"/>
      <c r="N97" s="673">
        <v>0</v>
      </c>
      <c r="O97" s="673">
        <v>0</v>
      </c>
      <c r="P97" s="673">
        <v>0</v>
      </c>
      <c r="Q97" s="673">
        <v>0</v>
      </c>
      <c r="R97" s="673">
        <v>0</v>
      </c>
      <c r="S97" s="673">
        <v>0</v>
      </c>
      <c r="T97" s="673">
        <v>0</v>
      </c>
      <c r="U97" s="673">
        <v>0</v>
      </c>
      <c r="V97" s="673">
        <v>0</v>
      </c>
      <c r="W97" s="673">
        <v>0</v>
      </c>
      <c r="X97" s="729">
        <v>0</v>
      </c>
      <c r="Y97" s="729">
        <v>0</v>
      </c>
      <c r="Z97" s="729">
        <v>0</v>
      </c>
      <c r="AA97" s="729">
        <v>0</v>
      </c>
      <c r="AB97" s="729">
        <v>0</v>
      </c>
      <c r="AC97" s="729">
        <v>0</v>
      </c>
      <c r="AD97" s="729">
        <v>0</v>
      </c>
      <c r="AE97" s="729">
        <v>0</v>
      </c>
      <c r="AF97" s="729">
        <v>0</v>
      </c>
      <c r="AG97" s="729">
        <v>0</v>
      </c>
      <c r="AH97" s="729">
        <v>0</v>
      </c>
      <c r="AI97" s="729">
        <v>0</v>
      </c>
      <c r="AJ97" s="729">
        <v>0</v>
      </c>
      <c r="AK97" s="729">
        <v>0</v>
      </c>
      <c r="AL97" s="729">
        <v>0</v>
      </c>
      <c r="AM97" s="729">
        <v>0</v>
      </c>
      <c r="AN97" s="350">
        <v>0</v>
      </c>
      <c r="AO97" s="350">
        <v>0</v>
      </c>
      <c r="AP97" s="350">
        <v>0</v>
      </c>
      <c r="AQ97" s="350">
        <v>0</v>
      </c>
      <c r="AR97" s="350">
        <v>0</v>
      </c>
      <c r="AS97" s="350">
        <v>0</v>
      </c>
    </row>
    <row r="98" spans="1:45" x14ac:dyDescent="0.25">
      <c r="A98" s="268" t="s">
        <v>689</v>
      </c>
      <c r="B98" s="120"/>
      <c r="C98" s="269"/>
      <c r="D98" s="269"/>
      <c r="E98" s="269"/>
      <c r="F98" s="268" t="s">
        <v>690</v>
      </c>
      <c r="G98" s="120"/>
      <c r="H98" s="294" t="s">
        <v>1027</v>
      </c>
      <c r="I98" s="318"/>
      <c r="J98" s="318"/>
      <c r="K98" s="318"/>
      <c r="L98" s="318"/>
      <c r="M98" s="318"/>
      <c r="N98" s="673">
        <v>0</v>
      </c>
      <c r="O98" s="673">
        <v>0</v>
      </c>
      <c r="P98" s="673">
        <v>0</v>
      </c>
      <c r="Q98" s="673">
        <v>0</v>
      </c>
      <c r="R98" s="673">
        <v>0</v>
      </c>
      <c r="S98" s="673">
        <v>0</v>
      </c>
      <c r="T98" s="673">
        <v>0</v>
      </c>
      <c r="U98" s="673">
        <v>0</v>
      </c>
      <c r="V98" s="673">
        <v>0</v>
      </c>
      <c r="W98" s="673">
        <v>0</v>
      </c>
      <c r="X98" s="729">
        <v>0</v>
      </c>
      <c r="Y98" s="729">
        <v>0</v>
      </c>
      <c r="Z98" s="729">
        <v>0</v>
      </c>
      <c r="AA98" s="729">
        <v>0</v>
      </c>
      <c r="AB98" s="729">
        <v>0</v>
      </c>
      <c r="AC98" s="729">
        <v>0</v>
      </c>
      <c r="AD98" s="729">
        <v>0</v>
      </c>
      <c r="AE98" s="729">
        <v>0</v>
      </c>
      <c r="AF98" s="729">
        <v>0</v>
      </c>
      <c r="AG98" s="729">
        <v>0</v>
      </c>
      <c r="AH98" s="729">
        <v>0</v>
      </c>
      <c r="AI98" s="729">
        <v>0</v>
      </c>
      <c r="AJ98" s="729">
        <v>0</v>
      </c>
      <c r="AK98" s="729">
        <v>0</v>
      </c>
      <c r="AL98" s="729">
        <v>0</v>
      </c>
      <c r="AM98" s="729">
        <v>0</v>
      </c>
      <c r="AN98" s="350">
        <v>0</v>
      </c>
      <c r="AO98" s="350">
        <v>0</v>
      </c>
      <c r="AP98" s="350">
        <v>0</v>
      </c>
      <c r="AQ98" s="350">
        <v>0</v>
      </c>
      <c r="AR98" s="350">
        <v>0</v>
      </c>
      <c r="AS98" s="350">
        <v>0</v>
      </c>
    </row>
    <row r="99" spans="1:45" x14ac:dyDescent="0.25">
      <c r="A99" s="265" t="s">
        <v>691</v>
      </c>
      <c r="B99" s="120"/>
      <c r="C99" s="269"/>
      <c r="D99" s="269"/>
      <c r="E99" s="269"/>
      <c r="F99" s="268" t="s">
        <v>692</v>
      </c>
      <c r="G99" s="120"/>
      <c r="H99" s="294" t="s">
        <v>1028</v>
      </c>
      <c r="I99" s="318"/>
      <c r="J99" s="318"/>
      <c r="K99" s="318"/>
      <c r="L99" s="318"/>
      <c r="M99" s="318"/>
      <c r="N99" s="673">
        <v>0</v>
      </c>
      <c r="O99" s="673">
        <v>0</v>
      </c>
      <c r="P99" s="673">
        <v>0</v>
      </c>
      <c r="Q99" s="673">
        <v>0</v>
      </c>
      <c r="R99" s="673">
        <v>0</v>
      </c>
      <c r="S99" s="673">
        <v>0</v>
      </c>
      <c r="T99" s="673">
        <v>0</v>
      </c>
      <c r="U99" s="673">
        <v>0</v>
      </c>
      <c r="V99" s="673">
        <v>0</v>
      </c>
      <c r="W99" s="673">
        <v>0</v>
      </c>
      <c r="X99" s="729">
        <v>0</v>
      </c>
      <c r="Y99" s="729">
        <v>0</v>
      </c>
      <c r="Z99" s="729">
        <v>0</v>
      </c>
      <c r="AA99" s="729">
        <v>0</v>
      </c>
      <c r="AB99" s="729">
        <v>0</v>
      </c>
      <c r="AC99" s="729">
        <v>0</v>
      </c>
      <c r="AD99" s="729">
        <v>0</v>
      </c>
      <c r="AE99" s="729">
        <v>0</v>
      </c>
      <c r="AF99" s="729">
        <v>0</v>
      </c>
      <c r="AG99" s="729">
        <v>0</v>
      </c>
      <c r="AH99" s="729">
        <v>0</v>
      </c>
      <c r="AI99" s="729">
        <v>0</v>
      </c>
      <c r="AJ99" s="729">
        <v>0</v>
      </c>
      <c r="AK99" s="729">
        <v>0</v>
      </c>
      <c r="AL99" s="729">
        <v>0</v>
      </c>
      <c r="AM99" s="729">
        <v>0</v>
      </c>
      <c r="AN99" s="350">
        <v>0</v>
      </c>
      <c r="AO99" s="350">
        <v>0</v>
      </c>
      <c r="AP99" s="350">
        <v>0</v>
      </c>
      <c r="AQ99" s="350">
        <v>0</v>
      </c>
      <c r="AR99" s="350">
        <v>0</v>
      </c>
      <c r="AS99" s="350">
        <v>0</v>
      </c>
    </row>
    <row r="100" spans="1:45" x14ac:dyDescent="0.25">
      <c r="A100" s="268" t="s">
        <v>693</v>
      </c>
      <c r="B100" s="120"/>
      <c r="C100" s="269"/>
      <c r="D100" s="269"/>
      <c r="E100" s="269"/>
      <c r="F100" s="268" t="s">
        <v>694</v>
      </c>
      <c r="G100" s="120"/>
      <c r="H100" s="294" t="s">
        <v>1011</v>
      </c>
      <c r="I100" s="318"/>
      <c r="J100" s="318"/>
      <c r="K100" s="318"/>
      <c r="L100" s="318"/>
      <c r="M100" s="318"/>
      <c r="N100" s="673">
        <v>0</v>
      </c>
      <c r="O100" s="673">
        <v>0</v>
      </c>
      <c r="P100" s="673">
        <v>0</v>
      </c>
      <c r="Q100" s="673">
        <v>0</v>
      </c>
      <c r="R100" s="673">
        <v>0</v>
      </c>
      <c r="S100" s="673">
        <v>0</v>
      </c>
      <c r="T100" s="673">
        <v>0</v>
      </c>
      <c r="U100" s="673">
        <v>0</v>
      </c>
      <c r="V100" s="673">
        <v>0</v>
      </c>
      <c r="W100" s="673">
        <v>0</v>
      </c>
      <c r="X100" s="729">
        <v>0</v>
      </c>
      <c r="Y100" s="729">
        <v>0</v>
      </c>
      <c r="Z100" s="729">
        <v>0</v>
      </c>
      <c r="AA100" s="729">
        <v>0</v>
      </c>
      <c r="AB100" s="729">
        <v>0</v>
      </c>
      <c r="AC100" s="729">
        <v>0</v>
      </c>
      <c r="AD100" s="729">
        <v>0</v>
      </c>
      <c r="AE100" s="729">
        <v>0</v>
      </c>
      <c r="AF100" s="729">
        <v>0</v>
      </c>
      <c r="AG100" s="729">
        <v>0</v>
      </c>
      <c r="AH100" s="729">
        <v>0</v>
      </c>
      <c r="AI100" s="729">
        <v>0</v>
      </c>
      <c r="AJ100" s="729">
        <v>0</v>
      </c>
      <c r="AK100" s="729">
        <v>0</v>
      </c>
      <c r="AL100" s="729">
        <v>0</v>
      </c>
      <c r="AM100" s="729">
        <v>0</v>
      </c>
      <c r="AN100" s="350">
        <v>0</v>
      </c>
      <c r="AO100" s="350">
        <v>0</v>
      </c>
      <c r="AP100" s="350">
        <v>0</v>
      </c>
      <c r="AQ100" s="350">
        <v>0</v>
      </c>
      <c r="AR100" s="350">
        <v>0</v>
      </c>
      <c r="AS100" s="350">
        <v>0</v>
      </c>
    </row>
    <row r="101" spans="1:45" x14ac:dyDescent="0.25">
      <c r="A101" s="275" t="s">
        <v>11</v>
      </c>
      <c r="B101" s="120"/>
      <c r="C101" s="269"/>
      <c r="D101" s="269"/>
      <c r="E101" s="269"/>
      <c r="F101" s="268" t="s">
        <v>15</v>
      </c>
      <c r="G101" s="120"/>
      <c r="H101" s="294" t="s">
        <v>13</v>
      </c>
      <c r="I101" s="318"/>
      <c r="J101" s="318"/>
      <c r="K101" s="318"/>
      <c r="L101" s="318"/>
      <c r="M101" s="318"/>
      <c r="N101" s="673">
        <v>0</v>
      </c>
      <c r="O101" s="673">
        <v>0</v>
      </c>
      <c r="P101" s="673">
        <v>0</v>
      </c>
      <c r="Q101" s="673">
        <v>0</v>
      </c>
      <c r="R101" s="673">
        <v>0</v>
      </c>
      <c r="S101" s="673">
        <v>0</v>
      </c>
      <c r="T101" s="673">
        <v>0</v>
      </c>
      <c r="U101" s="673">
        <v>0</v>
      </c>
      <c r="V101" s="673">
        <v>0</v>
      </c>
      <c r="W101" s="673">
        <v>0</v>
      </c>
      <c r="X101" s="729">
        <v>0</v>
      </c>
      <c r="Y101" s="729">
        <v>0</v>
      </c>
      <c r="Z101" s="729">
        <v>0</v>
      </c>
      <c r="AA101" s="729">
        <v>0</v>
      </c>
      <c r="AB101" s="729">
        <v>0</v>
      </c>
      <c r="AC101" s="729">
        <v>0</v>
      </c>
      <c r="AD101" s="729">
        <v>0</v>
      </c>
      <c r="AE101" s="729">
        <v>0</v>
      </c>
      <c r="AF101" s="729">
        <v>0</v>
      </c>
      <c r="AG101" s="729">
        <v>0</v>
      </c>
      <c r="AH101" s="729">
        <v>0</v>
      </c>
      <c r="AI101" s="729">
        <v>0</v>
      </c>
      <c r="AJ101" s="729">
        <v>0</v>
      </c>
      <c r="AK101" s="729">
        <v>0</v>
      </c>
      <c r="AL101" s="729">
        <v>0</v>
      </c>
      <c r="AM101" s="729">
        <v>0</v>
      </c>
      <c r="AN101" s="350">
        <v>0</v>
      </c>
      <c r="AO101" s="350">
        <v>0</v>
      </c>
      <c r="AP101" s="350">
        <v>0</v>
      </c>
      <c r="AQ101" s="350">
        <v>0</v>
      </c>
      <c r="AR101" s="350">
        <v>0</v>
      </c>
      <c r="AS101" s="350">
        <v>0</v>
      </c>
    </row>
    <row r="102" spans="1:45" x14ac:dyDescent="0.25">
      <c r="A102" s="275" t="s">
        <v>12</v>
      </c>
      <c r="B102" s="120"/>
      <c r="C102" s="269"/>
      <c r="D102" s="269"/>
      <c r="E102" s="269"/>
      <c r="F102" s="268" t="s">
        <v>16</v>
      </c>
      <c r="G102" s="120"/>
      <c r="H102" s="294" t="s">
        <v>14</v>
      </c>
      <c r="I102" s="318"/>
      <c r="J102" s="318"/>
      <c r="K102" s="318"/>
      <c r="L102" s="318"/>
      <c r="M102" s="318"/>
      <c r="N102" s="673">
        <v>0</v>
      </c>
      <c r="O102" s="673">
        <v>0</v>
      </c>
      <c r="P102" s="673">
        <v>0</v>
      </c>
      <c r="Q102" s="673">
        <v>0</v>
      </c>
      <c r="R102" s="673">
        <v>0</v>
      </c>
      <c r="S102" s="673">
        <v>0</v>
      </c>
      <c r="T102" s="673">
        <v>0</v>
      </c>
      <c r="U102" s="673">
        <v>0</v>
      </c>
      <c r="V102" s="673">
        <v>0</v>
      </c>
      <c r="W102" s="673">
        <v>0</v>
      </c>
      <c r="X102" s="729">
        <v>0</v>
      </c>
      <c r="Y102" s="729">
        <v>0</v>
      </c>
      <c r="Z102" s="729">
        <v>0</v>
      </c>
      <c r="AA102" s="729">
        <v>0</v>
      </c>
      <c r="AB102" s="729">
        <v>0</v>
      </c>
      <c r="AC102" s="729">
        <v>0</v>
      </c>
      <c r="AD102" s="729">
        <v>0</v>
      </c>
      <c r="AE102" s="729">
        <v>0</v>
      </c>
      <c r="AF102" s="729">
        <v>0</v>
      </c>
      <c r="AG102" s="729">
        <v>0</v>
      </c>
      <c r="AH102" s="729">
        <v>0</v>
      </c>
      <c r="AI102" s="729">
        <v>0</v>
      </c>
      <c r="AJ102" s="729">
        <v>0</v>
      </c>
      <c r="AK102" s="729">
        <v>0</v>
      </c>
      <c r="AL102" s="729">
        <v>0</v>
      </c>
      <c r="AM102" s="729">
        <v>0</v>
      </c>
      <c r="AN102" s="350">
        <v>0</v>
      </c>
      <c r="AO102" s="350">
        <v>0</v>
      </c>
      <c r="AP102" s="350">
        <v>0</v>
      </c>
      <c r="AQ102" s="350">
        <v>0</v>
      </c>
      <c r="AR102" s="350">
        <v>0</v>
      </c>
      <c r="AS102" s="350">
        <v>0</v>
      </c>
    </row>
    <row r="103" spans="1:45" x14ac:dyDescent="0.25">
      <c r="A103" s="268" t="s">
        <v>695</v>
      </c>
      <c r="B103" s="120"/>
      <c r="C103" s="269"/>
      <c r="D103" s="269"/>
      <c r="E103" s="269"/>
      <c r="F103" s="268" t="s">
        <v>696</v>
      </c>
      <c r="G103" s="120"/>
      <c r="H103" s="294" t="s">
        <v>1029</v>
      </c>
      <c r="I103" s="318"/>
      <c r="J103" s="318"/>
      <c r="K103" s="318"/>
      <c r="L103" s="318"/>
      <c r="M103" s="318"/>
      <c r="N103" s="673">
        <v>0</v>
      </c>
      <c r="O103" s="673">
        <v>0</v>
      </c>
      <c r="P103" s="673">
        <v>0</v>
      </c>
      <c r="Q103" s="673">
        <v>0</v>
      </c>
      <c r="R103" s="673">
        <v>0</v>
      </c>
      <c r="S103" s="673">
        <v>0</v>
      </c>
      <c r="T103" s="673">
        <v>0</v>
      </c>
      <c r="U103" s="673">
        <v>0</v>
      </c>
      <c r="V103" s="673">
        <v>0</v>
      </c>
      <c r="W103" s="673">
        <v>0</v>
      </c>
      <c r="X103" s="729">
        <v>0</v>
      </c>
      <c r="Y103" s="729">
        <v>0</v>
      </c>
      <c r="Z103" s="729">
        <v>0</v>
      </c>
      <c r="AA103" s="729">
        <v>0</v>
      </c>
      <c r="AB103" s="729">
        <v>0</v>
      </c>
      <c r="AC103" s="729">
        <v>0</v>
      </c>
      <c r="AD103" s="729">
        <v>0</v>
      </c>
      <c r="AE103" s="729">
        <v>0</v>
      </c>
      <c r="AF103" s="729">
        <v>0</v>
      </c>
      <c r="AG103" s="729">
        <v>0</v>
      </c>
      <c r="AH103" s="729">
        <v>0</v>
      </c>
      <c r="AI103" s="729">
        <v>0</v>
      </c>
      <c r="AJ103" s="729">
        <v>0</v>
      </c>
      <c r="AK103" s="729">
        <v>0</v>
      </c>
      <c r="AL103" s="729">
        <v>0</v>
      </c>
      <c r="AM103" s="729">
        <v>0</v>
      </c>
      <c r="AN103" s="350">
        <v>0</v>
      </c>
      <c r="AO103" s="350">
        <v>0</v>
      </c>
      <c r="AP103" s="350">
        <v>0</v>
      </c>
      <c r="AQ103" s="350">
        <v>0</v>
      </c>
      <c r="AR103" s="350">
        <v>0</v>
      </c>
      <c r="AS103" s="350">
        <v>0</v>
      </c>
    </row>
    <row r="104" spans="1:45" x14ac:dyDescent="0.25">
      <c r="A104" s="265" t="s">
        <v>697</v>
      </c>
      <c r="B104" s="120"/>
      <c r="C104" s="269"/>
      <c r="D104" s="269"/>
      <c r="E104" s="268"/>
      <c r="F104" s="268" t="s">
        <v>698</v>
      </c>
      <c r="G104" s="120"/>
      <c r="H104" s="294" t="s">
        <v>1030</v>
      </c>
      <c r="I104" s="314"/>
      <c r="J104" s="314"/>
      <c r="K104" s="314"/>
      <c r="L104" s="314"/>
      <c r="M104" s="314"/>
      <c r="N104" s="666"/>
      <c r="O104" s="666"/>
      <c r="P104" s="666"/>
      <c r="Q104" s="666"/>
      <c r="R104" s="666"/>
      <c r="S104" s="666"/>
      <c r="T104" s="666"/>
      <c r="U104" s="666"/>
      <c r="V104" s="666"/>
      <c r="W104" s="666"/>
      <c r="X104" s="730"/>
      <c r="Y104" s="730"/>
      <c r="Z104" s="730"/>
      <c r="AA104" s="730"/>
      <c r="AB104" s="730"/>
      <c r="AC104" s="730"/>
      <c r="AD104" s="730"/>
      <c r="AE104" s="730"/>
      <c r="AF104" s="730"/>
      <c r="AG104" s="730"/>
      <c r="AH104" s="730"/>
      <c r="AI104" s="730"/>
      <c r="AJ104" s="730"/>
      <c r="AK104" s="730"/>
      <c r="AL104" s="730"/>
      <c r="AM104" s="730"/>
      <c r="AN104" s="351"/>
      <c r="AO104" s="351"/>
      <c r="AP104" s="351"/>
      <c r="AQ104" s="351"/>
      <c r="AR104" s="351"/>
      <c r="AS104" s="351"/>
    </row>
    <row r="105" spans="1:45" x14ac:dyDescent="0.25">
      <c r="A105" s="269" t="s">
        <v>443</v>
      </c>
      <c r="B105" s="269"/>
      <c r="C105" s="269"/>
      <c r="D105" s="269"/>
      <c r="E105" s="269" t="s">
        <v>444</v>
      </c>
      <c r="F105" s="268"/>
      <c r="G105" s="120"/>
      <c r="H105" s="294" t="s">
        <v>1031</v>
      </c>
      <c r="I105" s="314"/>
      <c r="J105" s="314"/>
      <c r="K105" s="314"/>
      <c r="L105" s="314"/>
      <c r="M105" s="314"/>
      <c r="N105" s="666"/>
      <c r="O105" s="666"/>
      <c r="P105" s="666"/>
      <c r="Q105" s="666"/>
      <c r="R105" s="666"/>
      <c r="S105" s="666"/>
      <c r="T105" s="666"/>
      <c r="U105" s="666"/>
      <c r="V105" s="666"/>
      <c r="W105" s="666"/>
      <c r="X105" s="730"/>
      <c r="Y105" s="730"/>
      <c r="Z105" s="730"/>
      <c r="AA105" s="730"/>
      <c r="AB105" s="730"/>
      <c r="AC105" s="730"/>
      <c r="AD105" s="730"/>
      <c r="AE105" s="730"/>
      <c r="AF105" s="730"/>
      <c r="AG105" s="730"/>
      <c r="AH105" s="730"/>
      <c r="AI105" s="730"/>
      <c r="AJ105" s="730"/>
      <c r="AK105" s="730"/>
      <c r="AL105" s="730"/>
      <c r="AM105" s="730"/>
      <c r="AN105" s="351"/>
      <c r="AO105" s="351"/>
      <c r="AP105" s="351"/>
      <c r="AQ105" s="351"/>
      <c r="AR105" s="351"/>
      <c r="AS105" s="351"/>
    </row>
    <row r="106" spans="1:45" x14ac:dyDescent="0.25">
      <c r="A106" s="269" t="s">
        <v>445</v>
      </c>
      <c r="B106" s="269"/>
      <c r="C106" s="269"/>
      <c r="D106" s="269"/>
      <c r="E106" s="269"/>
      <c r="F106" s="268" t="s">
        <v>446</v>
      </c>
      <c r="G106" s="120"/>
      <c r="H106" s="294" t="s">
        <v>1032</v>
      </c>
      <c r="I106" s="318"/>
      <c r="J106" s="318"/>
      <c r="K106" s="318"/>
      <c r="L106" s="318"/>
      <c r="M106" s="318"/>
      <c r="N106" s="673">
        <v>0</v>
      </c>
      <c r="O106" s="673">
        <v>0</v>
      </c>
      <c r="P106" s="673">
        <v>0</v>
      </c>
      <c r="Q106" s="673">
        <v>0</v>
      </c>
      <c r="R106" s="673">
        <v>0</v>
      </c>
      <c r="S106" s="673">
        <v>0</v>
      </c>
      <c r="T106" s="673">
        <v>0</v>
      </c>
      <c r="U106" s="673">
        <v>0</v>
      </c>
      <c r="V106" s="673">
        <v>0</v>
      </c>
      <c r="W106" s="673">
        <v>0</v>
      </c>
      <c r="X106" s="729">
        <v>0</v>
      </c>
      <c r="Y106" s="729">
        <v>0</v>
      </c>
      <c r="Z106" s="729">
        <v>0</v>
      </c>
      <c r="AA106" s="729">
        <v>0</v>
      </c>
      <c r="AB106" s="729">
        <v>0</v>
      </c>
      <c r="AC106" s="729">
        <v>0</v>
      </c>
      <c r="AD106" s="729">
        <v>0</v>
      </c>
      <c r="AE106" s="729">
        <v>0</v>
      </c>
      <c r="AF106" s="729">
        <v>0</v>
      </c>
      <c r="AG106" s="729">
        <v>0</v>
      </c>
      <c r="AH106" s="729">
        <v>0</v>
      </c>
      <c r="AI106" s="729">
        <v>0</v>
      </c>
      <c r="AJ106" s="729">
        <v>0</v>
      </c>
      <c r="AK106" s="729">
        <v>0</v>
      </c>
      <c r="AL106" s="729">
        <v>0</v>
      </c>
      <c r="AM106" s="729">
        <v>0</v>
      </c>
      <c r="AN106" s="350">
        <v>0</v>
      </c>
      <c r="AO106" s="350">
        <v>0</v>
      </c>
      <c r="AP106" s="350">
        <v>0</v>
      </c>
      <c r="AQ106" s="350">
        <v>0</v>
      </c>
      <c r="AR106" s="350">
        <v>0</v>
      </c>
      <c r="AS106" s="350">
        <v>0</v>
      </c>
    </row>
    <row r="107" spans="1:45" x14ac:dyDescent="0.25">
      <c r="A107" s="269" t="s">
        <v>447</v>
      </c>
      <c r="B107" s="269"/>
      <c r="C107" s="269"/>
      <c r="D107" s="269"/>
      <c r="E107" s="269"/>
      <c r="F107" s="268" t="s">
        <v>448</v>
      </c>
      <c r="G107" s="120"/>
      <c r="H107" s="294" t="s">
        <v>1033</v>
      </c>
      <c r="I107" s="318"/>
      <c r="J107" s="318"/>
      <c r="K107" s="318"/>
      <c r="L107" s="318"/>
      <c r="M107" s="318"/>
      <c r="N107" s="673">
        <v>0</v>
      </c>
      <c r="O107" s="673">
        <v>0</v>
      </c>
      <c r="P107" s="673">
        <v>0</v>
      </c>
      <c r="Q107" s="673">
        <v>0</v>
      </c>
      <c r="R107" s="673">
        <v>0</v>
      </c>
      <c r="S107" s="673">
        <v>0</v>
      </c>
      <c r="T107" s="673">
        <v>0</v>
      </c>
      <c r="U107" s="673">
        <v>0</v>
      </c>
      <c r="V107" s="673">
        <v>0</v>
      </c>
      <c r="W107" s="673">
        <v>0</v>
      </c>
      <c r="X107" s="729">
        <v>0</v>
      </c>
      <c r="Y107" s="729">
        <v>0</v>
      </c>
      <c r="Z107" s="729">
        <v>0</v>
      </c>
      <c r="AA107" s="729">
        <v>0</v>
      </c>
      <c r="AB107" s="729">
        <v>0</v>
      </c>
      <c r="AC107" s="729">
        <v>0</v>
      </c>
      <c r="AD107" s="729">
        <v>0</v>
      </c>
      <c r="AE107" s="729">
        <v>0</v>
      </c>
      <c r="AF107" s="729">
        <v>0</v>
      </c>
      <c r="AG107" s="729">
        <v>0</v>
      </c>
      <c r="AH107" s="729">
        <v>0</v>
      </c>
      <c r="AI107" s="729">
        <v>0</v>
      </c>
      <c r="AJ107" s="729">
        <v>0</v>
      </c>
      <c r="AK107" s="729">
        <v>0</v>
      </c>
      <c r="AL107" s="729">
        <v>0</v>
      </c>
      <c r="AM107" s="729">
        <v>0</v>
      </c>
      <c r="AN107" s="350">
        <v>0</v>
      </c>
      <c r="AO107" s="350">
        <v>0</v>
      </c>
      <c r="AP107" s="350">
        <v>0</v>
      </c>
      <c r="AQ107" s="350">
        <v>0</v>
      </c>
      <c r="AR107" s="350">
        <v>0</v>
      </c>
      <c r="AS107" s="350">
        <v>0</v>
      </c>
    </row>
    <row r="108" spans="1:45" x14ac:dyDescent="0.25">
      <c r="A108" s="268" t="s">
        <v>699</v>
      </c>
      <c r="B108" s="120"/>
      <c r="C108" s="269"/>
      <c r="D108" s="269"/>
      <c r="E108" s="269"/>
      <c r="F108" s="268" t="s">
        <v>700</v>
      </c>
      <c r="G108" s="120"/>
      <c r="H108" s="294" t="s">
        <v>1034</v>
      </c>
      <c r="I108" s="318"/>
      <c r="J108" s="318"/>
      <c r="K108" s="318"/>
      <c r="L108" s="318"/>
      <c r="M108" s="318"/>
      <c r="N108" s="673">
        <v>0</v>
      </c>
      <c r="O108" s="673">
        <v>0</v>
      </c>
      <c r="P108" s="673">
        <v>0</v>
      </c>
      <c r="Q108" s="673">
        <v>0</v>
      </c>
      <c r="R108" s="673">
        <v>0</v>
      </c>
      <c r="S108" s="673">
        <v>0</v>
      </c>
      <c r="T108" s="673">
        <v>0</v>
      </c>
      <c r="U108" s="673">
        <v>0</v>
      </c>
      <c r="V108" s="673">
        <v>0</v>
      </c>
      <c r="W108" s="673">
        <v>0</v>
      </c>
      <c r="X108" s="729">
        <v>0</v>
      </c>
      <c r="Y108" s="729">
        <v>0</v>
      </c>
      <c r="Z108" s="729">
        <v>0</v>
      </c>
      <c r="AA108" s="729">
        <v>0</v>
      </c>
      <c r="AB108" s="729">
        <v>0</v>
      </c>
      <c r="AC108" s="729">
        <v>0</v>
      </c>
      <c r="AD108" s="729">
        <v>0</v>
      </c>
      <c r="AE108" s="729">
        <v>0</v>
      </c>
      <c r="AF108" s="729">
        <v>0</v>
      </c>
      <c r="AG108" s="729">
        <v>0</v>
      </c>
      <c r="AH108" s="729">
        <v>0</v>
      </c>
      <c r="AI108" s="729">
        <v>0</v>
      </c>
      <c r="AJ108" s="729">
        <v>0</v>
      </c>
      <c r="AK108" s="729">
        <v>0</v>
      </c>
      <c r="AL108" s="729">
        <v>0</v>
      </c>
      <c r="AM108" s="729">
        <v>0</v>
      </c>
      <c r="AN108" s="350">
        <v>0</v>
      </c>
      <c r="AO108" s="350">
        <v>0</v>
      </c>
      <c r="AP108" s="350">
        <v>0</v>
      </c>
      <c r="AQ108" s="350">
        <v>0</v>
      </c>
      <c r="AR108" s="350">
        <v>0</v>
      </c>
      <c r="AS108" s="350">
        <v>0</v>
      </c>
    </row>
    <row r="109" spans="1:45" x14ac:dyDescent="0.25">
      <c r="A109" s="269" t="s">
        <v>449</v>
      </c>
      <c r="B109" s="269"/>
      <c r="C109" s="269"/>
      <c r="D109" s="269"/>
      <c r="E109" s="269"/>
      <c r="F109" s="268" t="s">
        <v>450</v>
      </c>
      <c r="G109" s="120"/>
      <c r="H109" s="294" t="s">
        <v>1035</v>
      </c>
      <c r="I109" s="318"/>
      <c r="J109" s="318"/>
      <c r="K109" s="318"/>
      <c r="L109" s="318"/>
      <c r="M109" s="318"/>
      <c r="N109" s="673">
        <v>0.12295600000000001</v>
      </c>
      <c r="O109" s="673">
        <v>0.12092399999999999</v>
      </c>
      <c r="P109" s="673">
        <v>0.11231799999999999</v>
      </c>
      <c r="Q109" s="673">
        <v>0.10102800000000001</v>
      </c>
      <c r="R109" s="673">
        <v>9.4463999999999992E-2</v>
      </c>
      <c r="S109" s="673">
        <v>8.4496000000000002E-2</v>
      </c>
      <c r="T109" s="673">
        <v>8.6867999999999987E-2</v>
      </c>
      <c r="U109" s="673">
        <v>8.761399999999997E-2</v>
      </c>
      <c r="V109" s="673">
        <v>8.7428000000000006E-2</v>
      </c>
      <c r="W109" s="673">
        <v>8.6027999999999993E-2</v>
      </c>
      <c r="X109" s="729">
        <v>8.3253999999999995E-2</v>
      </c>
      <c r="Y109" s="729">
        <v>8.0383999999999997E-2</v>
      </c>
      <c r="Z109" s="729">
        <v>7.8312000000000007E-2</v>
      </c>
      <c r="AA109" s="729">
        <v>7.7745999999999982E-2</v>
      </c>
      <c r="AB109" s="729">
        <v>7.5187999999999991E-2</v>
      </c>
      <c r="AC109" s="729">
        <v>8.0846000000000043E-2</v>
      </c>
      <c r="AD109" s="729">
        <v>8.0588000000000007E-2</v>
      </c>
      <c r="AE109" s="729">
        <v>7.7376000000000014E-2</v>
      </c>
      <c r="AF109" s="729">
        <v>6.5268000000000007E-2</v>
      </c>
      <c r="AG109" s="729">
        <v>6.2654000000000001E-2</v>
      </c>
      <c r="AH109" s="729">
        <v>6.1201999999999993E-2</v>
      </c>
      <c r="AI109" s="729">
        <v>5.7122000000000006E-2</v>
      </c>
      <c r="AJ109" s="729">
        <v>5.6260000000000004E-2</v>
      </c>
      <c r="AK109" s="729">
        <v>5.3446E-2</v>
      </c>
      <c r="AL109" s="729">
        <v>4.7602000000000005E-2</v>
      </c>
      <c r="AM109" s="729">
        <v>4.4287999999999987E-2</v>
      </c>
      <c r="AN109" s="350">
        <v>4.1372000000000006E-2</v>
      </c>
      <c r="AO109" s="350">
        <v>4.0945999999999996E-2</v>
      </c>
      <c r="AP109" s="350">
        <v>3.805E-2</v>
      </c>
      <c r="AQ109" s="350">
        <v>3.9382000000000007E-2</v>
      </c>
      <c r="AR109" s="350">
        <v>3.7034000000000011E-2</v>
      </c>
      <c r="AS109" s="350">
        <v>3.8520000000000006E-2</v>
      </c>
    </row>
    <row r="110" spans="1:45" x14ac:dyDescent="0.25">
      <c r="A110" s="269" t="s">
        <v>451</v>
      </c>
      <c r="B110" s="269"/>
      <c r="C110" s="269"/>
      <c r="D110" s="269"/>
      <c r="E110" s="269"/>
      <c r="F110" s="268" t="s">
        <v>452</v>
      </c>
      <c r="G110" s="120"/>
      <c r="H110" s="294" t="s">
        <v>1036</v>
      </c>
      <c r="I110" s="318"/>
      <c r="J110" s="318"/>
      <c r="K110" s="318"/>
      <c r="L110" s="318"/>
      <c r="M110" s="318"/>
      <c r="N110" s="673">
        <v>6.1594000000000003E-2</v>
      </c>
      <c r="O110" s="673">
        <v>5.4671999999999998E-2</v>
      </c>
      <c r="P110" s="673">
        <v>5.2353999999999991E-2</v>
      </c>
      <c r="Q110" s="673">
        <v>4.6434000000000003E-2</v>
      </c>
      <c r="R110" s="673">
        <v>4.4594000000000002E-2</v>
      </c>
      <c r="S110" s="673">
        <v>4.3695999999999999E-2</v>
      </c>
      <c r="T110" s="673">
        <v>4.0256E-2</v>
      </c>
      <c r="U110" s="673">
        <v>4.0435999999999993E-2</v>
      </c>
      <c r="V110" s="673">
        <v>3.9440000000000003E-2</v>
      </c>
      <c r="W110" s="673">
        <v>3.6480000000000005E-2</v>
      </c>
      <c r="X110" s="729">
        <v>3.6620000000000007E-2</v>
      </c>
      <c r="Y110" s="729">
        <v>3.5315999999999993E-2</v>
      </c>
      <c r="Z110" s="729">
        <v>3.1354E-2</v>
      </c>
      <c r="AA110" s="729">
        <v>3.2043999999999989E-2</v>
      </c>
      <c r="AB110" s="729">
        <v>3.4418000000000011E-2</v>
      </c>
      <c r="AC110" s="729">
        <v>3.2469999999999992E-2</v>
      </c>
      <c r="AD110" s="729">
        <v>3.2348000000000002E-2</v>
      </c>
      <c r="AE110" s="729">
        <v>3.3722000000000002E-2</v>
      </c>
      <c r="AF110" s="729">
        <v>2.8775999999999999E-2</v>
      </c>
      <c r="AG110" s="729">
        <v>3.6164000000000002E-2</v>
      </c>
      <c r="AH110" s="729">
        <v>3.7296000000000003E-2</v>
      </c>
      <c r="AI110" s="729">
        <v>3.5566E-2</v>
      </c>
      <c r="AJ110" s="729">
        <v>3.7884000000000001E-2</v>
      </c>
      <c r="AK110" s="729">
        <v>3.5903999999999991E-2</v>
      </c>
      <c r="AL110" s="729">
        <v>3.6120000000000006E-2</v>
      </c>
      <c r="AM110" s="729">
        <v>3.8294000000000002E-2</v>
      </c>
      <c r="AN110" s="350">
        <v>3.8312000000000006E-2</v>
      </c>
      <c r="AO110" s="350">
        <v>4.0052000000000011E-2</v>
      </c>
      <c r="AP110" s="350">
        <v>4.0801999999999991E-2</v>
      </c>
      <c r="AQ110" s="350">
        <v>4.2917999999999998E-2</v>
      </c>
      <c r="AR110" s="350">
        <v>4.3234000000000009E-2</v>
      </c>
      <c r="AS110" s="350">
        <v>4.7972000000000001E-2</v>
      </c>
    </row>
    <row r="111" spans="1:45" x14ac:dyDescent="0.25">
      <c r="A111" s="276" t="s">
        <v>431</v>
      </c>
      <c r="B111" s="264"/>
      <c r="C111" s="264"/>
      <c r="D111" s="264"/>
      <c r="E111" s="120"/>
      <c r="F111" s="264" t="s">
        <v>432</v>
      </c>
      <c r="G111" s="264"/>
      <c r="H111" s="293" t="s">
        <v>51</v>
      </c>
      <c r="I111" s="318"/>
      <c r="J111" s="318"/>
      <c r="K111" s="318"/>
      <c r="L111" s="318"/>
      <c r="M111" s="318"/>
      <c r="N111" s="673">
        <v>0</v>
      </c>
      <c r="O111" s="673">
        <v>0</v>
      </c>
      <c r="P111" s="673">
        <v>0</v>
      </c>
      <c r="Q111" s="673">
        <v>0</v>
      </c>
      <c r="R111" s="673">
        <v>0</v>
      </c>
      <c r="S111" s="673">
        <v>0</v>
      </c>
      <c r="T111" s="673">
        <v>0</v>
      </c>
      <c r="U111" s="673">
        <v>0</v>
      </c>
      <c r="V111" s="673">
        <v>0</v>
      </c>
      <c r="W111" s="673">
        <v>0</v>
      </c>
      <c r="X111" s="729">
        <v>0</v>
      </c>
      <c r="Y111" s="729">
        <v>0</v>
      </c>
      <c r="Z111" s="729">
        <v>0</v>
      </c>
      <c r="AA111" s="729">
        <v>0</v>
      </c>
      <c r="AB111" s="729">
        <v>0</v>
      </c>
      <c r="AC111" s="729">
        <v>0</v>
      </c>
      <c r="AD111" s="729">
        <v>0</v>
      </c>
      <c r="AE111" s="729">
        <v>0</v>
      </c>
      <c r="AF111" s="729">
        <v>0</v>
      </c>
      <c r="AG111" s="729">
        <v>0</v>
      </c>
      <c r="AH111" s="729">
        <v>0</v>
      </c>
      <c r="AI111" s="729">
        <v>0</v>
      </c>
      <c r="AJ111" s="729">
        <v>0</v>
      </c>
      <c r="AK111" s="729">
        <v>0</v>
      </c>
      <c r="AL111" s="729">
        <v>0</v>
      </c>
      <c r="AM111" s="729">
        <v>0</v>
      </c>
      <c r="AN111" s="350">
        <v>0</v>
      </c>
      <c r="AO111" s="350">
        <v>0</v>
      </c>
      <c r="AP111" s="350">
        <v>0</v>
      </c>
      <c r="AQ111" s="350">
        <v>0</v>
      </c>
      <c r="AR111" s="350">
        <v>0</v>
      </c>
      <c r="AS111" s="350">
        <v>0</v>
      </c>
    </row>
    <row r="112" spans="1:45" x14ac:dyDescent="0.25">
      <c r="A112" s="268" t="s">
        <v>701</v>
      </c>
      <c r="B112" s="120"/>
      <c r="C112" s="269"/>
      <c r="D112" s="269"/>
      <c r="E112" s="269"/>
      <c r="F112" s="268" t="s">
        <v>702</v>
      </c>
      <c r="G112" s="120"/>
      <c r="H112" s="294" t="s">
        <v>1037</v>
      </c>
      <c r="I112" s="314"/>
      <c r="J112" s="314"/>
      <c r="K112" s="314"/>
      <c r="L112" s="314"/>
      <c r="M112" s="314"/>
      <c r="N112" s="666"/>
      <c r="O112" s="666"/>
      <c r="P112" s="666"/>
      <c r="Q112" s="666"/>
      <c r="R112" s="666"/>
      <c r="S112" s="666"/>
      <c r="T112" s="666"/>
      <c r="U112" s="666"/>
      <c r="V112" s="666"/>
      <c r="W112" s="666"/>
      <c r="X112" s="730"/>
      <c r="Y112" s="730"/>
      <c r="Z112" s="730"/>
      <c r="AA112" s="730"/>
      <c r="AB112" s="730"/>
      <c r="AC112" s="730"/>
      <c r="AD112" s="730"/>
      <c r="AE112" s="730"/>
      <c r="AF112" s="730"/>
      <c r="AG112" s="730"/>
      <c r="AH112" s="730"/>
      <c r="AI112" s="730"/>
      <c r="AJ112" s="730"/>
      <c r="AK112" s="730"/>
      <c r="AL112" s="730"/>
      <c r="AM112" s="730"/>
      <c r="AN112" s="351"/>
      <c r="AO112" s="351"/>
      <c r="AP112" s="351"/>
      <c r="AQ112" s="351"/>
      <c r="AR112" s="351"/>
      <c r="AS112" s="351"/>
    </row>
    <row r="113" spans="1:45" x14ac:dyDescent="0.25">
      <c r="A113" s="268" t="s">
        <v>703</v>
      </c>
      <c r="B113" s="120"/>
      <c r="C113" s="269"/>
      <c r="D113" s="269"/>
      <c r="E113" s="269"/>
      <c r="F113" s="120"/>
      <c r="G113" s="268" t="s">
        <v>704</v>
      </c>
      <c r="H113" s="292" t="s">
        <v>1038</v>
      </c>
      <c r="I113" s="318"/>
      <c r="J113" s="318"/>
      <c r="K113" s="318"/>
      <c r="L113" s="318"/>
      <c r="M113" s="318"/>
      <c r="N113" s="673">
        <v>0</v>
      </c>
      <c r="O113" s="673">
        <v>0</v>
      </c>
      <c r="P113" s="673">
        <v>0</v>
      </c>
      <c r="Q113" s="673">
        <v>0</v>
      </c>
      <c r="R113" s="673">
        <v>0</v>
      </c>
      <c r="S113" s="673">
        <v>0</v>
      </c>
      <c r="T113" s="673">
        <v>0</v>
      </c>
      <c r="U113" s="673">
        <v>0</v>
      </c>
      <c r="V113" s="673">
        <v>0</v>
      </c>
      <c r="W113" s="673">
        <v>0</v>
      </c>
      <c r="X113" s="729">
        <v>0</v>
      </c>
      <c r="Y113" s="729">
        <v>0</v>
      </c>
      <c r="Z113" s="729">
        <v>0</v>
      </c>
      <c r="AA113" s="729">
        <v>0</v>
      </c>
      <c r="AB113" s="729">
        <v>0</v>
      </c>
      <c r="AC113" s="729">
        <v>0</v>
      </c>
      <c r="AD113" s="729">
        <v>0</v>
      </c>
      <c r="AE113" s="729">
        <v>0</v>
      </c>
      <c r="AF113" s="729">
        <v>0</v>
      </c>
      <c r="AG113" s="729">
        <v>0</v>
      </c>
      <c r="AH113" s="729">
        <v>0</v>
      </c>
      <c r="AI113" s="729">
        <v>0</v>
      </c>
      <c r="AJ113" s="729">
        <v>0</v>
      </c>
      <c r="AK113" s="729">
        <v>0</v>
      </c>
      <c r="AL113" s="729">
        <v>0</v>
      </c>
      <c r="AM113" s="729">
        <v>0</v>
      </c>
      <c r="AN113" s="350">
        <v>0</v>
      </c>
      <c r="AO113" s="350">
        <v>0</v>
      </c>
      <c r="AP113" s="350">
        <v>0</v>
      </c>
      <c r="AQ113" s="350">
        <v>0</v>
      </c>
      <c r="AR113" s="350">
        <v>0</v>
      </c>
      <c r="AS113" s="350">
        <v>0</v>
      </c>
    </row>
    <row r="114" spans="1:45" x14ac:dyDescent="0.25">
      <c r="A114" s="268" t="s">
        <v>705</v>
      </c>
      <c r="B114" s="120"/>
      <c r="C114" s="269"/>
      <c r="D114" s="269"/>
      <c r="E114" s="269"/>
      <c r="F114" s="120"/>
      <c r="G114" s="268" t="s">
        <v>706</v>
      </c>
      <c r="H114" s="292" t="s">
        <v>1098</v>
      </c>
      <c r="I114" s="314"/>
      <c r="J114" s="314"/>
      <c r="K114" s="314"/>
      <c r="L114" s="314"/>
      <c r="M114" s="314"/>
      <c r="N114" s="666"/>
      <c r="O114" s="666"/>
      <c r="P114" s="666"/>
      <c r="Q114" s="666"/>
      <c r="R114" s="666"/>
      <c r="S114" s="666"/>
      <c r="T114" s="666"/>
      <c r="U114" s="666"/>
      <c r="V114" s="666"/>
      <c r="W114" s="666"/>
      <c r="X114" s="730"/>
      <c r="Y114" s="730"/>
      <c r="Z114" s="730"/>
      <c r="AA114" s="730"/>
      <c r="AB114" s="730"/>
      <c r="AC114" s="730"/>
      <c r="AD114" s="730"/>
      <c r="AE114" s="730"/>
      <c r="AF114" s="730"/>
      <c r="AG114" s="730"/>
      <c r="AH114" s="730"/>
      <c r="AI114" s="730"/>
      <c r="AJ114" s="730"/>
      <c r="AK114" s="730"/>
      <c r="AL114" s="730"/>
      <c r="AM114" s="730"/>
      <c r="AN114" s="351"/>
      <c r="AO114" s="351"/>
      <c r="AP114" s="351"/>
      <c r="AQ114" s="351"/>
      <c r="AR114" s="351"/>
      <c r="AS114" s="351"/>
    </row>
    <row r="115" spans="1:45" x14ac:dyDescent="0.25">
      <c r="A115" s="268" t="s">
        <v>707</v>
      </c>
      <c r="B115" s="120"/>
      <c r="C115" s="269"/>
      <c r="D115" s="269"/>
      <c r="E115" s="269"/>
      <c r="F115" s="120"/>
      <c r="G115" s="268" t="s">
        <v>708</v>
      </c>
      <c r="H115" s="292" t="s">
        <v>1099</v>
      </c>
      <c r="I115" s="318"/>
      <c r="J115" s="318"/>
      <c r="K115" s="318"/>
      <c r="L115" s="318"/>
      <c r="M115" s="318"/>
      <c r="N115" s="673">
        <v>0</v>
      </c>
      <c r="O115" s="673">
        <v>0</v>
      </c>
      <c r="P115" s="673">
        <v>0</v>
      </c>
      <c r="Q115" s="673">
        <v>0</v>
      </c>
      <c r="R115" s="673">
        <v>0</v>
      </c>
      <c r="S115" s="673">
        <v>0</v>
      </c>
      <c r="T115" s="673">
        <v>0</v>
      </c>
      <c r="U115" s="673">
        <v>0</v>
      </c>
      <c r="V115" s="673">
        <v>0</v>
      </c>
      <c r="W115" s="673">
        <v>0</v>
      </c>
      <c r="X115" s="729">
        <v>0</v>
      </c>
      <c r="Y115" s="729">
        <v>0</v>
      </c>
      <c r="Z115" s="729">
        <v>0</v>
      </c>
      <c r="AA115" s="729">
        <v>0</v>
      </c>
      <c r="AB115" s="729">
        <v>0</v>
      </c>
      <c r="AC115" s="729">
        <v>0</v>
      </c>
      <c r="AD115" s="729">
        <v>0</v>
      </c>
      <c r="AE115" s="729">
        <v>0</v>
      </c>
      <c r="AF115" s="729">
        <v>0</v>
      </c>
      <c r="AG115" s="729">
        <v>0</v>
      </c>
      <c r="AH115" s="729">
        <v>0</v>
      </c>
      <c r="AI115" s="729">
        <v>0</v>
      </c>
      <c r="AJ115" s="729">
        <v>0</v>
      </c>
      <c r="AK115" s="729">
        <v>0</v>
      </c>
      <c r="AL115" s="729">
        <v>0</v>
      </c>
      <c r="AM115" s="729">
        <v>0</v>
      </c>
      <c r="AN115" s="350">
        <v>0</v>
      </c>
      <c r="AO115" s="350">
        <v>0</v>
      </c>
      <c r="AP115" s="350">
        <v>0</v>
      </c>
      <c r="AQ115" s="350">
        <v>0</v>
      </c>
      <c r="AR115" s="350">
        <v>0</v>
      </c>
      <c r="AS115" s="350">
        <v>0</v>
      </c>
    </row>
    <row r="116" spans="1:45" x14ac:dyDescent="0.25">
      <c r="A116" s="264" t="s">
        <v>709</v>
      </c>
      <c r="B116" s="120"/>
      <c r="C116" s="269"/>
      <c r="D116" s="269"/>
      <c r="E116" s="269"/>
      <c r="F116" s="268"/>
      <c r="G116" s="264" t="s">
        <v>710</v>
      </c>
      <c r="H116" s="293" t="s">
        <v>1039</v>
      </c>
      <c r="I116" s="318"/>
      <c r="J116" s="318"/>
      <c r="K116" s="318"/>
      <c r="L116" s="318"/>
      <c r="M116" s="318"/>
      <c r="N116" s="673">
        <v>0</v>
      </c>
      <c r="O116" s="673">
        <v>0</v>
      </c>
      <c r="P116" s="673">
        <v>0</v>
      </c>
      <c r="Q116" s="673">
        <v>0</v>
      </c>
      <c r="R116" s="673">
        <v>0</v>
      </c>
      <c r="S116" s="673">
        <v>0</v>
      </c>
      <c r="T116" s="673">
        <v>0</v>
      </c>
      <c r="U116" s="673">
        <v>0</v>
      </c>
      <c r="V116" s="673">
        <v>0</v>
      </c>
      <c r="W116" s="673">
        <v>0</v>
      </c>
      <c r="X116" s="729">
        <v>0</v>
      </c>
      <c r="Y116" s="729">
        <v>0</v>
      </c>
      <c r="Z116" s="729">
        <v>0</v>
      </c>
      <c r="AA116" s="729">
        <v>0</v>
      </c>
      <c r="AB116" s="729">
        <v>0</v>
      </c>
      <c r="AC116" s="729">
        <v>0</v>
      </c>
      <c r="AD116" s="729">
        <v>0</v>
      </c>
      <c r="AE116" s="729">
        <v>0</v>
      </c>
      <c r="AF116" s="729">
        <v>0</v>
      </c>
      <c r="AG116" s="729">
        <v>0</v>
      </c>
      <c r="AH116" s="729">
        <v>0</v>
      </c>
      <c r="AI116" s="729">
        <v>0</v>
      </c>
      <c r="AJ116" s="729">
        <v>0</v>
      </c>
      <c r="AK116" s="729">
        <v>0</v>
      </c>
      <c r="AL116" s="729">
        <v>0</v>
      </c>
      <c r="AM116" s="729">
        <v>0</v>
      </c>
      <c r="AN116" s="350">
        <v>0</v>
      </c>
      <c r="AO116" s="350">
        <v>0</v>
      </c>
      <c r="AP116" s="350">
        <v>0</v>
      </c>
      <c r="AQ116" s="350">
        <v>0</v>
      </c>
      <c r="AR116" s="350">
        <v>0</v>
      </c>
      <c r="AS116" s="350">
        <v>0</v>
      </c>
    </row>
    <row r="117" spans="1:45" x14ac:dyDescent="0.25">
      <c r="A117" s="264" t="s">
        <v>711</v>
      </c>
      <c r="B117" s="120"/>
      <c r="C117" s="269"/>
      <c r="D117" s="269"/>
      <c r="E117" s="269"/>
      <c r="F117" s="268"/>
      <c r="G117" s="264" t="s">
        <v>712</v>
      </c>
      <c r="H117" s="293" t="s">
        <v>1040</v>
      </c>
      <c r="I117" s="318"/>
      <c r="J117" s="318"/>
      <c r="K117" s="318"/>
      <c r="L117" s="318"/>
      <c r="M117" s="318"/>
      <c r="N117" s="673">
        <v>0</v>
      </c>
      <c r="O117" s="673">
        <v>0</v>
      </c>
      <c r="P117" s="673">
        <v>0</v>
      </c>
      <c r="Q117" s="673">
        <v>0</v>
      </c>
      <c r="R117" s="673">
        <v>0</v>
      </c>
      <c r="S117" s="673">
        <v>0</v>
      </c>
      <c r="T117" s="673">
        <v>0</v>
      </c>
      <c r="U117" s="673">
        <v>0</v>
      </c>
      <c r="V117" s="673">
        <v>0</v>
      </c>
      <c r="W117" s="673">
        <v>0</v>
      </c>
      <c r="X117" s="729">
        <v>0</v>
      </c>
      <c r="Y117" s="729">
        <v>0</v>
      </c>
      <c r="Z117" s="729">
        <v>0</v>
      </c>
      <c r="AA117" s="729">
        <v>0</v>
      </c>
      <c r="AB117" s="729">
        <v>0</v>
      </c>
      <c r="AC117" s="729">
        <v>0</v>
      </c>
      <c r="AD117" s="729">
        <v>0</v>
      </c>
      <c r="AE117" s="729">
        <v>0</v>
      </c>
      <c r="AF117" s="729">
        <v>0</v>
      </c>
      <c r="AG117" s="729">
        <v>0</v>
      </c>
      <c r="AH117" s="729">
        <v>0</v>
      </c>
      <c r="AI117" s="729">
        <v>0</v>
      </c>
      <c r="AJ117" s="729">
        <v>0</v>
      </c>
      <c r="AK117" s="729">
        <v>0</v>
      </c>
      <c r="AL117" s="729">
        <v>0</v>
      </c>
      <c r="AM117" s="729">
        <v>0</v>
      </c>
      <c r="AN117" s="350">
        <v>0</v>
      </c>
      <c r="AO117" s="350">
        <v>0</v>
      </c>
      <c r="AP117" s="350">
        <v>0</v>
      </c>
      <c r="AQ117" s="350">
        <v>0</v>
      </c>
      <c r="AR117" s="350">
        <v>0</v>
      </c>
      <c r="AS117" s="350">
        <v>0</v>
      </c>
    </row>
    <row r="118" spans="1:45" x14ac:dyDescent="0.25">
      <c r="A118" s="268" t="s">
        <v>713</v>
      </c>
      <c r="B118" s="120"/>
      <c r="C118" s="269"/>
      <c r="D118" s="269"/>
      <c r="E118" s="269"/>
      <c r="F118" s="268" t="s">
        <v>714</v>
      </c>
      <c r="G118" s="120"/>
      <c r="H118" s="294" t="s">
        <v>1041</v>
      </c>
      <c r="I118" s="314"/>
      <c r="J118" s="314"/>
      <c r="K118" s="314"/>
      <c r="L118" s="314"/>
      <c r="M118" s="314"/>
      <c r="N118" s="666"/>
      <c r="O118" s="666"/>
      <c r="P118" s="666"/>
      <c r="Q118" s="666"/>
      <c r="R118" s="666"/>
      <c r="S118" s="666"/>
      <c r="T118" s="666"/>
      <c r="U118" s="666"/>
      <c r="V118" s="666"/>
      <c r="W118" s="666"/>
      <c r="X118" s="730"/>
      <c r="Y118" s="730"/>
      <c r="Z118" s="730"/>
      <c r="AA118" s="730"/>
      <c r="AB118" s="730"/>
      <c r="AC118" s="730"/>
      <c r="AD118" s="730"/>
      <c r="AE118" s="730"/>
      <c r="AF118" s="730"/>
      <c r="AG118" s="730"/>
      <c r="AH118" s="730"/>
      <c r="AI118" s="730"/>
      <c r="AJ118" s="730"/>
      <c r="AK118" s="730"/>
      <c r="AL118" s="730"/>
      <c r="AM118" s="730"/>
      <c r="AN118" s="351"/>
      <c r="AO118" s="351"/>
      <c r="AP118" s="351"/>
      <c r="AQ118" s="351"/>
      <c r="AR118" s="351"/>
      <c r="AS118" s="351"/>
    </row>
    <row r="119" spans="1:45" x14ac:dyDescent="0.25">
      <c r="A119" s="269" t="s">
        <v>453</v>
      </c>
      <c r="B119" s="269"/>
      <c r="C119" s="269"/>
      <c r="D119" s="269"/>
      <c r="E119" s="269" t="s">
        <v>511</v>
      </c>
      <c r="F119" s="268"/>
      <c r="G119" s="120"/>
      <c r="H119" s="294" t="s">
        <v>1042</v>
      </c>
      <c r="I119" s="314"/>
      <c r="J119" s="314"/>
      <c r="K119" s="314"/>
      <c r="L119" s="314"/>
      <c r="M119" s="314"/>
      <c r="N119" s="666"/>
      <c r="O119" s="666"/>
      <c r="P119" s="666"/>
      <c r="Q119" s="666"/>
      <c r="R119" s="666"/>
      <c r="S119" s="666"/>
      <c r="T119" s="666"/>
      <c r="U119" s="666"/>
      <c r="V119" s="666"/>
      <c r="W119" s="666"/>
      <c r="X119" s="730"/>
      <c r="Y119" s="730"/>
      <c r="Z119" s="730"/>
      <c r="AA119" s="730"/>
      <c r="AB119" s="730"/>
      <c r="AC119" s="730"/>
      <c r="AD119" s="730"/>
      <c r="AE119" s="730"/>
      <c r="AF119" s="730"/>
      <c r="AG119" s="730"/>
      <c r="AH119" s="730"/>
      <c r="AI119" s="730"/>
      <c r="AJ119" s="730"/>
      <c r="AK119" s="730"/>
      <c r="AL119" s="730"/>
      <c r="AM119" s="730"/>
      <c r="AN119" s="351"/>
      <c r="AO119" s="351"/>
      <c r="AP119" s="351"/>
      <c r="AQ119" s="351"/>
      <c r="AR119" s="351"/>
      <c r="AS119" s="351"/>
    </row>
    <row r="120" spans="1:45" x14ac:dyDescent="0.25">
      <c r="A120" s="264" t="s">
        <v>715</v>
      </c>
      <c r="B120" s="120"/>
      <c r="C120" s="269"/>
      <c r="D120" s="269"/>
      <c r="E120" s="269"/>
      <c r="F120" s="264" t="s">
        <v>716</v>
      </c>
      <c r="G120" s="120"/>
      <c r="H120" s="294" t="s">
        <v>1043</v>
      </c>
      <c r="I120" s="314"/>
      <c r="J120" s="314"/>
      <c r="K120" s="314"/>
      <c r="L120" s="314"/>
      <c r="M120" s="314"/>
      <c r="N120" s="666"/>
      <c r="O120" s="666"/>
      <c r="P120" s="666"/>
      <c r="Q120" s="666"/>
      <c r="R120" s="666"/>
      <c r="S120" s="666"/>
      <c r="T120" s="666"/>
      <c r="U120" s="666"/>
      <c r="V120" s="666"/>
      <c r="W120" s="666"/>
      <c r="X120" s="730"/>
      <c r="Y120" s="730"/>
      <c r="Z120" s="730"/>
      <c r="AA120" s="730"/>
      <c r="AB120" s="730"/>
      <c r="AC120" s="730"/>
      <c r="AD120" s="730"/>
      <c r="AE120" s="730"/>
      <c r="AF120" s="730"/>
      <c r="AG120" s="730"/>
      <c r="AH120" s="730"/>
      <c r="AI120" s="730"/>
      <c r="AJ120" s="730"/>
      <c r="AK120" s="730"/>
      <c r="AL120" s="730"/>
      <c r="AM120" s="730"/>
      <c r="AN120" s="351"/>
      <c r="AO120" s="351"/>
      <c r="AP120" s="351"/>
      <c r="AQ120" s="351"/>
      <c r="AR120" s="351"/>
      <c r="AS120" s="351"/>
    </row>
    <row r="121" spans="1:45" x14ac:dyDescent="0.25">
      <c r="A121" s="264" t="s">
        <v>717</v>
      </c>
      <c r="B121" s="120"/>
      <c r="C121" s="269"/>
      <c r="D121" s="269"/>
      <c r="E121" s="269"/>
      <c r="F121" s="264" t="s">
        <v>718</v>
      </c>
      <c r="G121" s="120"/>
      <c r="H121" s="294" t="s">
        <v>997</v>
      </c>
      <c r="I121" s="318"/>
      <c r="J121" s="318"/>
      <c r="K121" s="318"/>
      <c r="L121" s="318"/>
      <c r="M121" s="318"/>
      <c r="N121" s="673">
        <v>0</v>
      </c>
      <c r="O121" s="673">
        <v>0</v>
      </c>
      <c r="P121" s="673">
        <v>0</v>
      </c>
      <c r="Q121" s="673">
        <v>0</v>
      </c>
      <c r="R121" s="673">
        <v>0</v>
      </c>
      <c r="S121" s="673">
        <v>0</v>
      </c>
      <c r="T121" s="673">
        <v>0</v>
      </c>
      <c r="U121" s="673">
        <v>0</v>
      </c>
      <c r="V121" s="673">
        <v>0</v>
      </c>
      <c r="W121" s="673">
        <v>0</v>
      </c>
      <c r="X121" s="729">
        <v>0</v>
      </c>
      <c r="Y121" s="729">
        <v>0</v>
      </c>
      <c r="Z121" s="729">
        <v>0</v>
      </c>
      <c r="AA121" s="729">
        <v>0</v>
      </c>
      <c r="AB121" s="729">
        <v>0</v>
      </c>
      <c r="AC121" s="729">
        <v>0</v>
      </c>
      <c r="AD121" s="729">
        <v>0</v>
      </c>
      <c r="AE121" s="729">
        <v>0</v>
      </c>
      <c r="AF121" s="729">
        <v>0</v>
      </c>
      <c r="AG121" s="729">
        <v>0</v>
      </c>
      <c r="AH121" s="729">
        <v>0</v>
      </c>
      <c r="AI121" s="729">
        <v>0</v>
      </c>
      <c r="AJ121" s="729">
        <v>0</v>
      </c>
      <c r="AK121" s="729">
        <v>0</v>
      </c>
      <c r="AL121" s="729">
        <v>0</v>
      </c>
      <c r="AM121" s="729">
        <v>0</v>
      </c>
      <c r="AN121" s="350">
        <v>0</v>
      </c>
      <c r="AO121" s="350">
        <v>0</v>
      </c>
      <c r="AP121" s="350">
        <v>0</v>
      </c>
      <c r="AQ121" s="350">
        <v>0</v>
      </c>
      <c r="AR121" s="350">
        <v>0</v>
      </c>
      <c r="AS121" s="350">
        <v>0</v>
      </c>
    </row>
    <row r="122" spans="1:45" x14ac:dyDescent="0.25">
      <c r="A122" s="269" t="s">
        <v>454</v>
      </c>
      <c r="B122" s="269"/>
      <c r="C122" s="269"/>
      <c r="D122" s="269"/>
      <c r="E122" s="269"/>
      <c r="F122" s="268" t="s">
        <v>455</v>
      </c>
      <c r="G122" s="120"/>
      <c r="H122" s="294" t="s">
        <v>1044</v>
      </c>
      <c r="I122" s="318"/>
      <c r="J122" s="318"/>
      <c r="K122" s="318"/>
      <c r="L122" s="318"/>
      <c r="M122" s="318"/>
      <c r="N122" s="673">
        <v>0</v>
      </c>
      <c r="O122" s="673">
        <v>0</v>
      </c>
      <c r="P122" s="673">
        <v>0</v>
      </c>
      <c r="Q122" s="673">
        <v>0</v>
      </c>
      <c r="R122" s="673">
        <v>0</v>
      </c>
      <c r="S122" s="673">
        <v>0</v>
      </c>
      <c r="T122" s="673">
        <v>0</v>
      </c>
      <c r="U122" s="673">
        <v>0</v>
      </c>
      <c r="V122" s="673">
        <v>0</v>
      </c>
      <c r="W122" s="673">
        <v>0</v>
      </c>
      <c r="X122" s="729">
        <v>0</v>
      </c>
      <c r="Y122" s="729">
        <v>0</v>
      </c>
      <c r="Z122" s="729">
        <v>0</v>
      </c>
      <c r="AA122" s="729">
        <v>0</v>
      </c>
      <c r="AB122" s="729">
        <v>0</v>
      </c>
      <c r="AC122" s="729">
        <v>0</v>
      </c>
      <c r="AD122" s="729">
        <v>0</v>
      </c>
      <c r="AE122" s="729">
        <v>0</v>
      </c>
      <c r="AF122" s="729">
        <v>0</v>
      </c>
      <c r="AG122" s="729">
        <v>0</v>
      </c>
      <c r="AH122" s="729">
        <v>0</v>
      </c>
      <c r="AI122" s="729">
        <v>0</v>
      </c>
      <c r="AJ122" s="729">
        <v>0</v>
      </c>
      <c r="AK122" s="729">
        <v>0</v>
      </c>
      <c r="AL122" s="729">
        <v>0</v>
      </c>
      <c r="AM122" s="729">
        <v>0</v>
      </c>
      <c r="AN122" s="350">
        <v>0</v>
      </c>
      <c r="AO122" s="350">
        <v>0</v>
      </c>
      <c r="AP122" s="350">
        <v>0</v>
      </c>
      <c r="AQ122" s="350">
        <v>0</v>
      </c>
      <c r="AR122" s="350">
        <v>0</v>
      </c>
      <c r="AS122" s="350">
        <v>0</v>
      </c>
    </row>
    <row r="123" spans="1:45" x14ac:dyDescent="0.25">
      <c r="A123" s="268" t="s">
        <v>719</v>
      </c>
      <c r="B123" s="120"/>
      <c r="C123" s="269"/>
      <c r="D123" s="269"/>
      <c r="E123" s="269"/>
      <c r="F123" s="268" t="s">
        <v>720</v>
      </c>
      <c r="G123" s="120"/>
      <c r="H123" s="294" t="s">
        <v>1045</v>
      </c>
      <c r="I123" s="318"/>
      <c r="J123" s="318"/>
      <c r="K123" s="318"/>
      <c r="L123" s="318"/>
      <c r="M123" s="318"/>
      <c r="N123" s="673">
        <v>29.809599999999996</v>
      </c>
      <c r="O123" s="673">
        <v>29.705500000000008</v>
      </c>
      <c r="P123" s="673">
        <v>29.303699999999996</v>
      </c>
      <c r="Q123" s="673">
        <v>26.194900000000001</v>
      </c>
      <c r="R123" s="673">
        <v>26.009699999999999</v>
      </c>
      <c r="S123" s="673">
        <v>22.985099999999999</v>
      </c>
      <c r="T123" s="673">
        <v>22.750800000000002</v>
      </c>
      <c r="U123" s="673">
        <v>22.5549</v>
      </c>
      <c r="V123" s="673">
        <v>20.113400000000002</v>
      </c>
      <c r="W123" s="673">
        <v>20.671299999999995</v>
      </c>
      <c r="X123" s="729">
        <v>19.9191</v>
      </c>
      <c r="Y123" s="729">
        <v>21.157599999999999</v>
      </c>
      <c r="Z123" s="729">
        <v>21.097299999999997</v>
      </c>
      <c r="AA123" s="729">
        <v>19.128299999999999</v>
      </c>
      <c r="AB123" s="729">
        <v>19.1248</v>
      </c>
      <c r="AC123" s="729">
        <v>15.458199999999998</v>
      </c>
      <c r="AD123" s="729">
        <v>14.133499999999998</v>
      </c>
      <c r="AE123" s="729">
        <v>14.891499999999997</v>
      </c>
      <c r="AF123" s="729">
        <v>13.720700000000003</v>
      </c>
      <c r="AG123" s="729">
        <v>14.249699999999999</v>
      </c>
      <c r="AH123" s="729">
        <v>13.2615</v>
      </c>
      <c r="AI123" s="729">
        <v>14.045100000000001</v>
      </c>
      <c r="AJ123" s="729">
        <v>15.611200000000004</v>
      </c>
      <c r="AK123" s="729">
        <v>18.095099999999995</v>
      </c>
      <c r="AL123" s="729">
        <v>18.6066</v>
      </c>
      <c r="AM123" s="729">
        <v>17.750399999999999</v>
      </c>
      <c r="AN123" s="350">
        <v>21.580099999999995</v>
      </c>
      <c r="AO123" s="350">
        <v>23.732899999999994</v>
      </c>
      <c r="AP123" s="350">
        <v>25.347899999999992</v>
      </c>
      <c r="AQ123" s="350">
        <v>24.394299999999998</v>
      </c>
      <c r="AR123" s="350">
        <v>24.934999999999995</v>
      </c>
      <c r="AS123" s="350">
        <v>26.6633</v>
      </c>
    </row>
    <row r="124" spans="1:45" x14ac:dyDescent="0.25">
      <c r="A124" s="265" t="s">
        <v>721</v>
      </c>
      <c r="B124" s="120"/>
      <c r="C124" s="269"/>
      <c r="D124" s="269"/>
      <c r="E124" s="269"/>
      <c r="F124" s="265" t="s">
        <v>722</v>
      </c>
      <c r="G124" s="120"/>
      <c r="H124" s="294" t="s">
        <v>1046</v>
      </c>
      <c r="I124" s="318"/>
      <c r="J124" s="318"/>
      <c r="K124" s="318"/>
      <c r="L124" s="318"/>
      <c r="M124" s="318"/>
      <c r="N124" s="673">
        <v>0</v>
      </c>
      <c r="O124" s="673">
        <v>0</v>
      </c>
      <c r="P124" s="673">
        <v>0</v>
      </c>
      <c r="Q124" s="673">
        <v>0</v>
      </c>
      <c r="R124" s="673">
        <v>0</v>
      </c>
      <c r="S124" s="673">
        <v>0</v>
      </c>
      <c r="T124" s="673">
        <v>0</v>
      </c>
      <c r="U124" s="673">
        <v>0</v>
      </c>
      <c r="V124" s="673">
        <v>0</v>
      </c>
      <c r="W124" s="673">
        <v>0</v>
      </c>
      <c r="X124" s="729">
        <v>0</v>
      </c>
      <c r="Y124" s="729">
        <v>0</v>
      </c>
      <c r="Z124" s="729">
        <v>0</v>
      </c>
      <c r="AA124" s="729">
        <v>0</v>
      </c>
      <c r="AB124" s="729">
        <v>0</v>
      </c>
      <c r="AC124" s="729">
        <v>0</v>
      </c>
      <c r="AD124" s="729">
        <v>0</v>
      </c>
      <c r="AE124" s="729">
        <v>0</v>
      </c>
      <c r="AF124" s="729">
        <v>0</v>
      </c>
      <c r="AG124" s="729">
        <v>0</v>
      </c>
      <c r="AH124" s="729">
        <v>0</v>
      </c>
      <c r="AI124" s="729">
        <v>0</v>
      </c>
      <c r="AJ124" s="729">
        <v>0</v>
      </c>
      <c r="AK124" s="729">
        <v>0</v>
      </c>
      <c r="AL124" s="729">
        <v>0</v>
      </c>
      <c r="AM124" s="729">
        <v>0</v>
      </c>
      <c r="AN124" s="350">
        <v>0</v>
      </c>
      <c r="AO124" s="350">
        <v>0</v>
      </c>
      <c r="AP124" s="350">
        <v>0</v>
      </c>
      <c r="AQ124" s="350">
        <v>0</v>
      </c>
      <c r="AR124" s="350">
        <v>0</v>
      </c>
      <c r="AS124" s="350">
        <v>0</v>
      </c>
    </row>
    <row r="125" spans="1:45" x14ac:dyDescent="0.25">
      <c r="A125" s="275" t="s">
        <v>1100</v>
      </c>
      <c r="B125" s="120"/>
      <c r="C125" s="269"/>
      <c r="D125" s="269"/>
      <c r="E125" s="269"/>
      <c r="F125" s="265" t="s">
        <v>110</v>
      </c>
      <c r="G125" s="120"/>
      <c r="H125" s="292" t="s">
        <v>80</v>
      </c>
      <c r="I125" s="318"/>
      <c r="J125" s="318"/>
      <c r="K125" s="318"/>
      <c r="L125" s="318"/>
      <c r="M125" s="318"/>
      <c r="N125" s="673">
        <v>0</v>
      </c>
      <c r="O125" s="673">
        <v>0</v>
      </c>
      <c r="P125" s="673">
        <v>0</v>
      </c>
      <c r="Q125" s="673">
        <v>0</v>
      </c>
      <c r="R125" s="673">
        <v>0</v>
      </c>
      <c r="S125" s="673">
        <v>0</v>
      </c>
      <c r="T125" s="673">
        <v>0</v>
      </c>
      <c r="U125" s="673">
        <v>0</v>
      </c>
      <c r="V125" s="673">
        <v>0</v>
      </c>
      <c r="W125" s="673">
        <v>0</v>
      </c>
      <c r="X125" s="729">
        <v>0</v>
      </c>
      <c r="Y125" s="729">
        <v>0</v>
      </c>
      <c r="Z125" s="729">
        <v>0</v>
      </c>
      <c r="AA125" s="729">
        <v>0</v>
      </c>
      <c r="AB125" s="729">
        <v>0</v>
      </c>
      <c r="AC125" s="729">
        <v>0</v>
      </c>
      <c r="AD125" s="729">
        <v>0</v>
      </c>
      <c r="AE125" s="729">
        <v>0</v>
      </c>
      <c r="AF125" s="729">
        <v>0</v>
      </c>
      <c r="AG125" s="729">
        <v>0</v>
      </c>
      <c r="AH125" s="729">
        <v>0</v>
      </c>
      <c r="AI125" s="729">
        <v>0</v>
      </c>
      <c r="AJ125" s="729">
        <v>0</v>
      </c>
      <c r="AK125" s="729">
        <v>0</v>
      </c>
      <c r="AL125" s="729">
        <v>0</v>
      </c>
      <c r="AM125" s="729">
        <v>0</v>
      </c>
      <c r="AN125" s="350">
        <v>0</v>
      </c>
      <c r="AO125" s="350">
        <v>0</v>
      </c>
      <c r="AP125" s="350">
        <v>0</v>
      </c>
      <c r="AQ125" s="350">
        <v>0</v>
      </c>
      <c r="AR125" s="350">
        <v>0</v>
      </c>
      <c r="AS125" s="350">
        <v>0</v>
      </c>
    </row>
    <row r="126" spans="1:45" x14ac:dyDescent="0.25">
      <c r="A126" s="265" t="s">
        <v>723</v>
      </c>
      <c r="B126" s="120"/>
      <c r="C126" s="269"/>
      <c r="D126" s="269"/>
      <c r="E126" s="269"/>
      <c r="F126" s="265" t="s">
        <v>724</v>
      </c>
      <c r="G126" s="120"/>
      <c r="H126" s="294" t="s">
        <v>1047</v>
      </c>
      <c r="I126" s="314"/>
      <c r="J126" s="314"/>
      <c r="K126" s="314"/>
      <c r="L126" s="314"/>
      <c r="M126" s="314"/>
      <c r="N126" s="666"/>
      <c r="O126" s="666"/>
      <c r="P126" s="666"/>
      <c r="Q126" s="666"/>
      <c r="R126" s="666"/>
      <c r="S126" s="666"/>
      <c r="T126" s="666"/>
      <c r="U126" s="666"/>
      <c r="V126" s="666"/>
      <c r="W126" s="666"/>
      <c r="X126" s="730"/>
      <c r="Y126" s="730"/>
      <c r="Z126" s="730"/>
      <c r="AA126" s="730"/>
      <c r="AB126" s="730"/>
      <c r="AC126" s="730"/>
      <c r="AD126" s="730"/>
      <c r="AE126" s="730"/>
      <c r="AF126" s="730"/>
      <c r="AG126" s="730"/>
      <c r="AH126" s="730"/>
      <c r="AI126" s="730"/>
      <c r="AJ126" s="730"/>
      <c r="AK126" s="730"/>
      <c r="AL126" s="730"/>
      <c r="AM126" s="730"/>
      <c r="AN126" s="351"/>
      <c r="AO126" s="351"/>
      <c r="AP126" s="351"/>
      <c r="AQ126" s="351"/>
      <c r="AR126" s="351"/>
      <c r="AS126" s="351"/>
    </row>
    <row r="127" spans="1:45" x14ac:dyDescent="0.25">
      <c r="A127" s="265" t="s">
        <v>725</v>
      </c>
      <c r="B127" s="120"/>
      <c r="C127" s="269"/>
      <c r="D127" s="269"/>
      <c r="E127" s="269"/>
      <c r="F127" s="265" t="s">
        <v>726</v>
      </c>
      <c r="G127" s="120"/>
      <c r="H127" s="294" t="s">
        <v>81</v>
      </c>
      <c r="I127" s="318"/>
      <c r="J127" s="318"/>
      <c r="K127" s="318"/>
      <c r="L127" s="318"/>
      <c r="M127" s="318"/>
      <c r="N127" s="673">
        <v>0</v>
      </c>
      <c r="O127" s="673">
        <v>0</v>
      </c>
      <c r="P127" s="673">
        <v>0</v>
      </c>
      <c r="Q127" s="673">
        <v>0</v>
      </c>
      <c r="R127" s="673">
        <v>0</v>
      </c>
      <c r="S127" s="673">
        <v>0</v>
      </c>
      <c r="T127" s="673">
        <v>0</v>
      </c>
      <c r="U127" s="673">
        <v>0</v>
      </c>
      <c r="V127" s="673">
        <v>0</v>
      </c>
      <c r="W127" s="673">
        <v>0</v>
      </c>
      <c r="X127" s="729">
        <v>0</v>
      </c>
      <c r="Y127" s="729">
        <v>0</v>
      </c>
      <c r="Z127" s="729">
        <v>0</v>
      </c>
      <c r="AA127" s="729">
        <v>0</v>
      </c>
      <c r="AB127" s="729">
        <v>0</v>
      </c>
      <c r="AC127" s="729">
        <v>0</v>
      </c>
      <c r="AD127" s="729">
        <v>0</v>
      </c>
      <c r="AE127" s="729">
        <v>0</v>
      </c>
      <c r="AF127" s="729">
        <v>0</v>
      </c>
      <c r="AG127" s="729">
        <v>0</v>
      </c>
      <c r="AH127" s="729">
        <v>0</v>
      </c>
      <c r="AI127" s="729">
        <v>0</v>
      </c>
      <c r="AJ127" s="729">
        <v>0</v>
      </c>
      <c r="AK127" s="729">
        <v>0</v>
      </c>
      <c r="AL127" s="729">
        <v>0</v>
      </c>
      <c r="AM127" s="729">
        <v>0</v>
      </c>
      <c r="AN127" s="350">
        <v>0</v>
      </c>
      <c r="AO127" s="350">
        <v>0</v>
      </c>
      <c r="AP127" s="350">
        <v>0</v>
      </c>
      <c r="AQ127" s="350">
        <v>0</v>
      </c>
      <c r="AR127" s="350">
        <v>0</v>
      </c>
      <c r="AS127" s="350">
        <v>0</v>
      </c>
    </row>
    <row r="128" spans="1:45" x14ac:dyDescent="0.25">
      <c r="A128" s="265" t="s">
        <v>727</v>
      </c>
      <c r="B128" s="120"/>
      <c r="C128" s="269"/>
      <c r="D128" s="269"/>
      <c r="E128" s="269"/>
      <c r="F128" s="265" t="s">
        <v>728</v>
      </c>
      <c r="G128" s="120"/>
      <c r="H128" s="294" t="s">
        <v>1048</v>
      </c>
      <c r="I128" s="314"/>
      <c r="J128" s="314"/>
      <c r="K128" s="314"/>
      <c r="L128" s="314"/>
      <c r="M128" s="314"/>
      <c r="N128" s="666"/>
      <c r="O128" s="666"/>
      <c r="P128" s="666"/>
      <c r="Q128" s="666"/>
      <c r="R128" s="666"/>
      <c r="S128" s="666"/>
      <c r="T128" s="666"/>
      <c r="U128" s="666"/>
      <c r="V128" s="666"/>
      <c r="W128" s="666"/>
      <c r="X128" s="730"/>
      <c r="Y128" s="730"/>
      <c r="Z128" s="730"/>
      <c r="AA128" s="730"/>
      <c r="AB128" s="730"/>
      <c r="AC128" s="730"/>
      <c r="AD128" s="730"/>
      <c r="AE128" s="730"/>
      <c r="AF128" s="730"/>
      <c r="AG128" s="730"/>
      <c r="AH128" s="730"/>
      <c r="AI128" s="730"/>
      <c r="AJ128" s="730"/>
      <c r="AK128" s="730"/>
      <c r="AL128" s="730"/>
      <c r="AM128" s="730"/>
      <c r="AN128" s="351"/>
      <c r="AO128" s="351"/>
      <c r="AP128" s="351"/>
      <c r="AQ128" s="351"/>
      <c r="AR128" s="351"/>
      <c r="AS128" s="351"/>
    </row>
    <row r="129" spans="1:45" x14ac:dyDescent="0.25">
      <c r="A129" s="265" t="s">
        <v>729</v>
      </c>
      <c r="B129" s="120"/>
      <c r="C129" s="269"/>
      <c r="D129" s="269"/>
      <c r="E129" s="269"/>
      <c r="F129" s="265" t="s">
        <v>730</v>
      </c>
      <c r="G129" s="120"/>
      <c r="H129" s="294" t="s">
        <v>1049</v>
      </c>
      <c r="I129" s="314"/>
      <c r="J129" s="314"/>
      <c r="K129" s="314"/>
      <c r="L129" s="314"/>
      <c r="M129" s="314"/>
      <c r="N129" s="666"/>
      <c r="O129" s="666"/>
      <c r="P129" s="666"/>
      <c r="Q129" s="666"/>
      <c r="R129" s="666"/>
      <c r="S129" s="666"/>
      <c r="T129" s="666"/>
      <c r="U129" s="666"/>
      <c r="V129" s="666"/>
      <c r="W129" s="666"/>
      <c r="X129" s="730"/>
      <c r="Y129" s="730"/>
      <c r="Z129" s="730"/>
      <c r="AA129" s="730"/>
      <c r="AB129" s="730"/>
      <c r="AC129" s="730"/>
      <c r="AD129" s="730"/>
      <c r="AE129" s="730"/>
      <c r="AF129" s="730"/>
      <c r="AG129" s="730"/>
      <c r="AH129" s="730"/>
      <c r="AI129" s="730"/>
      <c r="AJ129" s="730"/>
      <c r="AK129" s="730"/>
      <c r="AL129" s="730"/>
      <c r="AM129" s="730"/>
      <c r="AN129" s="351"/>
      <c r="AO129" s="351"/>
      <c r="AP129" s="351"/>
      <c r="AQ129" s="351"/>
      <c r="AR129" s="351"/>
      <c r="AS129" s="351"/>
    </row>
    <row r="130" spans="1:45" x14ac:dyDescent="0.25">
      <c r="A130" s="265" t="s">
        <v>731</v>
      </c>
      <c r="B130" s="120"/>
      <c r="C130" s="269"/>
      <c r="D130" s="269"/>
      <c r="E130" s="269"/>
      <c r="F130" s="265" t="s">
        <v>732</v>
      </c>
      <c r="G130" s="120"/>
      <c r="H130" s="294" t="s">
        <v>1050</v>
      </c>
      <c r="I130" s="318"/>
      <c r="J130" s="318"/>
      <c r="K130" s="318"/>
      <c r="L130" s="318"/>
      <c r="M130" s="318"/>
      <c r="N130" s="673">
        <v>0</v>
      </c>
      <c r="O130" s="673">
        <v>0</v>
      </c>
      <c r="P130" s="673">
        <v>0</v>
      </c>
      <c r="Q130" s="673">
        <v>0</v>
      </c>
      <c r="R130" s="673">
        <v>0</v>
      </c>
      <c r="S130" s="673">
        <v>0</v>
      </c>
      <c r="T130" s="673">
        <v>0</v>
      </c>
      <c r="U130" s="673">
        <v>0</v>
      </c>
      <c r="V130" s="673">
        <v>0</v>
      </c>
      <c r="W130" s="673">
        <v>0</v>
      </c>
      <c r="X130" s="729">
        <v>0</v>
      </c>
      <c r="Y130" s="729">
        <v>0</v>
      </c>
      <c r="Z130" s="729">
        <v>0</v>
      </c>
      <c r="AA130" s="729">
        <v>0</v>
      </c>
      <c r="AB130" s="729">
        <v>0</v>
      </c>
      <c r="AC130" s="729">
        <v>0</v>
      </c>
      <c r="AD130" s="729">
        <v>0</v>
      </c>
      <c r="AE130" s="729">
        <v>0</v>
      </c>
      <c r="AF130" s="729">
        <v>0</v>
      </c>
      <c r="AG130" s="729">
        <v>0</v>
      </c>
      <c r="AH130" s="729">
        <v>0</v>
      </c>
      <c r="AI130" s="729">
        <v>0</v>
      </c>
      <c r="AJ130" s="729">
        <v>0</v>
      </c>
      <c r="AK130" s="729">
        <v>0</v>
      </c>
      <c r="AL130" s="729">
        <v>0</v>
      </c>
      <c r="AM130" s="729">
        <v>0</v>
      </c>
      <c r="AN130" s="350">
        <v>0</v>
      </c>
      <c r="AO130" s="350">
        <v>0</v>
      </c>
      <c r="AP130" s="350">
        <v>0</v>
      </c>
      <c r="AQ130" s="350">
        <v>0</v>
      </c>
      <c r="AR130" s="350">
        <v>0</v>
      </c>
      <c r="AS130" s="350">
        <v>0</v>
      </c>
    </row>
    <row r="131" spans="1:45" x14ac:dyDescent="0.25">
      <c r="A131" s="265" t="s">
        <v>733</v>
      </c>
      <c r="B131" s="120"/>
      <c r="C131" s="269"/>
      <c r="D131" s="269"/>
      <c r="E131" s="269"/>
      <c r="F131" s="265" t="s">
        <v>734</v>
      </c>
      <c r="G131" s="120"/>
      <c r="H131" s="294" t="s">
        <v>1051</v>
      </c>
      <c r="I131" s="314"/>
      <c r="J131" s="314"/>
      <c r="K131" s="314"/>
      <c r="L131" s="314"/>
      <c r="M131" s="314"/>
      <c r="N131" s="666"/>
      <c r="O131" s="666"/>
      <c r="P131" s="666"/>
      <c r="Q131" s="666"/>
      <c r="R131" s="666"/>
      <c r="S131" s="666"/>
      <c r="T131" s="666"/>
      <c r="U131" s="666"/>
      <c r="V131" s="666"/>
      <c r="W131" s="666"/>
      <c r="X131" s="730"/>
      <c r="Y131" s="730"/>
      <c r="Z131" s="730"/>
      <c r="AA131" s="730"/>
      <c r="AB131" s="730"/>
      <c r="AC131" s="730"/>
      <c r="AD131" s="730"/>
      <c r="AE131" s="730"/>
      <c r="AF131" s="730"/>
      <c r="AG131" s="730"/>
      <c r="AH131" s="730"/>
      <c r="AI131" s="730"/>
      <c r="AJ131" s="730"/>
      <c r="AK131" s="730"/>
      <c r="AL131" s="730"/>
      <c r="AM131" s="730"/>
      <c r="AN131" s="351"/>
      <c r="AO131" s="351"/>
      <c r="AP131" s="351"/>
      <c r="AQ131" s="351"/>
      <c r="AR131" s="351"/>
      <c r="AS131" s="351"/>
    </row>
    <row r="132" spans="1:45" x14ac:dyDescent="0.25">
      <c r="A132" s="269" t="s">
        <v>456</v>
      </c>
      <c r="B132" s="269"/>
      <c r="C132" s="269"/>
      <c r="D132" s="269"/>
      <c r="E132" s="269" t="s">
        <v>193</v>
      </c>
      <c r="F132" s="268"/>
      <c r="G132" s="120"/>
      <c r="H132" s="294" t="s">
        <v>1052</v>
      </c>
      <c r="I132" s="314"/>
      <c r="J132" s="314"/>
      <c r="K132" s="314"/>
      <c r="L132" s="314"/>
      <c r="M132" s="314"/>
      <c r="N132" s="666"/>
      <c r="O132" s="666"/>
      <c r="P132" s="666"/>
      <c r="Q132" s="666"/>
      <c r="R132" s="666"/>
      <c r="S132" s="666"/>
      <c r="T132" s="666"/>
      <c r="U132" s="666"/>
      <c r="V132" s="666"/>
      <c r="W132" s="666"/>
      <c r="X132" s="730"/>
      <c r="Y132" s="730"/>
      <c r="Z132" s="730"/>
      <c r="AA132" s="730"/>
      <c r="AB132" s="730"/>
      <c r="AC132" s="730"/>
      <c r="AD132" s="730"/>
      <c r="AE132" s="730"/>
      <c r="AF132" s="730"/>
      <c r="AG132" s="730"/>
      <c r="AH132" s="730"/>
      <c r="AI132" s="730"/>
      <c r="AJ132" s="730"/>
      <c r="AK132" s="730"/>
      <c r="AL132" s="730"/>
      <c r="AM132" s="730"/>
      <c r="AN132" s="351"/>
      <c r="AO132" s="351"/>
      <c r="AP132" s="351"/>
      <c r="AQ132" s="351"/>
      <c r="AR132" s="351"/>
      <c r="AS132" s="351"/>
    </row>
    <row r="133" spans="1:45" x14ac:dyDescent="0.25">
      <c r="A133" s="269" t="s">
        <v>457</v>
      </c>
      <c r="B133" s="269"/>
      <c r="C133" s="269"/>
      <c r="D133" s="269"/>
      <c r="E133" s="269"/>
      <c r="F133" s="268" t="s">
        <v>107</v>
      </c>
      <c r="G133" s="120"/>
      <c r="H133" s="294" t="s">
        <v>1053</v>
      </c>
      <c r="I133" s="318"/>
      <c r="J133" s="318"/>
      <c r="K133" s="318"/>
      <c r="L133" s="318"/>
      <c r="M133" s="318"/>
      <c r="N133" s="673">
        <v>1.0964699999999998</v>
      </c>
      <c r="O133" s="673">
        <v>1.0472399999999999</v>
      </c>
      <c r="P133" s="673">
        <v>1.0642499999999999</v>
      </c>
      <c r="Q133" s="673">
        <v>0.93581999999999954</v>
      </c>
      <c r="R133" s="673">
        <v>0.94058999999999982</v>
      </c>
      <c r="S133" s="673">
        <v>0.89217000000000013</v>
      </c>
      <c r="T133" s="673">
        <v>0.9210600000000001</v>
      </c>
      <c r="U133" s="673">
        <v>0.80342999999999987</v>
      </c>
      <c r="V133" s="673">
        <v>0.79802999999999957</v>
      </c>
      <c r="W133" s="673">
        <v>0.7745399999999999</v>
      </c>
      <c r="X133" s="729">
        <v>0.71756999999999993</v>
      </c>
      <c r="Y133" s="729">
        <v>0.59895000000000009</v>
      </c>
      <c r="Z133" s="729">
        <v>1.0812599999999999</v>
      </c>
      <c r="AA133" s="729">
        <v>0.70020000000000004</v>
      </c>
      <c r="AB133" s="729">
        <v>0.86760000000000015</v>
      </c>
      <c r="AC133" s="729">
        <v>0.75735000000000008</v>
      </c>
      <c r="AD133" s="729">
        <v>1.0323000000000002</v>
      </c>
      <c r="AE133" s="729">
        <v>1.1205899999999995</v>
      </c>
      <c r="AF133" s="729">
        <v>1.0065600000000001</v>
      </c>
      <c r="AG133" s="729">
        <v>1.2196800000000001</v>
      </c>
      <c r="AH133" s="729">
        <v>1.1959199999999999</v>
      </c>
      <c r="AI133" s="729">
        <v>1.1104199999999997</v>
      </c>
      <c r="AJ133" s="729">
        <v>1.0443599999999997</v>
      </c>
      <c r="AK133" s="729">
        <v>1.06803</v>
      </c>
      <c r="AL133" s="729">
        <v>1.2261599999999999</v>
      </c>
      <c r="AM133" s="729">
        <v>1.2366000000000001</v>
      </c>
      <c r="AN133" s="350">
        <v>1.40967</v>
      </c>
      <c r="AO133" s="350">
        <v>1.2836699999999994</v>
      </c>
      <c r="AP133" s="350">
        <v>1.2442500000000001</v>
      </c>
      <c r="AQ133" s="350">
        <v>1.5017400000000003</v>
      </c>
      <c r="AR133" s="350">
        <v>1.4418</v>
      </c>
      <c r="AS133" s="350">
        <v>1.7194499999999997</v>
      </c>
    </row>
    <row r="134" spans="1:45" x14ac:dyDescent="0.25">
      <c r="A134" s="269" t="s">
        <v>458</v>
      </c>
      <c r="B134" s="269"/>
      <c r="C134" s="269"/>
      <c r="D134" s="269"/>
      <c r="E134" s="269"/>
      <c r="F134" s="268" t="s">
        <v>108</v>
      </c>
      <c r="G134" s="120"/>
      <c r="H134" s="294" t="s">
        <v>1054</v>
      </c>
      <c r="I134" s="318"/>
      <c r="J134" s="318"/>
      <c r="K134" s="318"/>
      <c r="L134" s="318"/>
      <c r="M134" s="318"/>
      <c r="N134" s="673">
        <v>2.6934000000000005</v>
      </c>
      <c r="O134" s="673">
        <v>2.6510000000000002</v>
      </c>
      <c r="P134" s="673">
        <v>2.5972</v>
      </c>
      <c r="Q134" s="673">
        <v>2.5526000000000004</v>
      </c>
      <c r="R134" s="673">
        <v>2.4981</v>
      </c>
      <c r="S134" s="673">
        <v>2.160699999999999</v>
      </c>
      <c r="T134" s="673">
        <v>2.0848000000000004</v>
      </c>
      <c r="U134" s="673">
        <v>2.2123999999999997</v>
      </c>
      <c r="V134" s="673">
        <v>2.0341</v>
      </c>
      <c r="W134" s="673">
        <v>2.1270999999999995</v>
      </c>
      <c r="X134" s="729">
        <v>2.0134000000000003</v>
      </c>
      <c r="Y134" s="729">
        <v>1.9268999999999998</v>
      </c>
      <c r="Z134" s="729">
        <v>1.9887999999999999</v>
      </c>
      <c r="AA134" s="729">
        <v>1.7329000000000003</v>
      </c>
      <c r="AB134" s="729">
        <v>1.7884000000000002</v>
      </c>
      <c r="AC134" s="729">
        <v>1.5988999999999998</v>
      </c>
      <c r="AD134" s="729">
        <v>1.6366000000000001</v>
      </c>
      <c r="AE134" s="729">
        <v>1.4921</v>
      </c>
      <c r="AF134" s="729">
        <v>1.3152999999999999</v>
      </c>
      <c r="AG134" s="729">
        <v>1.2161999999999997</v>
      </c>
      <c r="AH134" s="729">
        <v>0.88569999999999993</v>
      </c>
      <c r="AI134" s="729">
        <v>0.89389999999999992</v>
      </c>
      <c r="AJ134" s="729">
        <v>0.96939999999999993</v>
      </c>
      <c r="AK134" s="729">
        <v>1.0040999999999995</v>
      </c>
      <c r="AL134" s="729">
        <v>1.0179</v>
      </c>
      <c r="AM134" s="729">
        <v>0.94449999999999978</v>
      </c>
      <c r="AN134" s="350">
        <v>0.94499999999999995</v>
      </c>
      <c r="AO134" s="350">
        <v>0.85090000000000021</v>
      </c>
      <c r="AP134" s="350">
        <v>0.78849999999999998</v>
      </c>
      <c r="AQ134" s="350">
        <v>0.75400000000000023</v>
      </c>
      <c r="AR134" s="350">
        <v>0.75710000000000011</v>
      </c>
      <c r="AS134" s="350">
        <v>0.79800000000000004</v>
      </c>
    </row>
    <row r="135" spans="1:45" x14ac:dyDescent="0.25">
      <c r="A135" s="273" t="s">
        <v>1101</v>
      </c>
      <c r="B135" s="269"/>
      <c r="C135" s="269"/>
      <c r="D135" s="269"/>
      <c r="E135" s="269"/>
      <c r="F135" s="268" t="s">
        <v>109</v>
      </c>
      <c r="G135" s="120"/>
      <c r="H135" s="292" t="s">
        <v>82</v>
      </c>
      <c r="I135" s="318"/>
      <c r="J135" s="318"/>
      <c r="K135" s="318"/>
      <c r="L135" s="318"/>
      <c r="M135" s="318"/>
      <c r="N135" s="673">
        <v>1.8020400000000003</v>
      </c>
      <c r="O135" s="673">
        <v>1.8169199999999996</v>
      </c>
      <c r="P135" s="673">
        <v>1.6229800000000001</v>
      </c>
      <c r="Q135" s="673">
        <v>1.4453399999999998</v>
      </c>
      <c r="R135" s="673">
        <v>1.2734799999999999</v>
      </c>
      <c r="S135" s="673">
        <v>1.2224599999999997</v>
      </c>
      <c r="T135" s="673">
        <v>0.95185999999999982</v>
      </c>
      <c r="U135" s="673">
        <v>0.96669999999999989</v>
      </c>
      <c r="V135" s="673">
        <v>0.97353999999999996</v>
      </c>
      <c r="W135" s="673">
        <v>0.95447999999999988</v>
      </c>
      <c r="X135" s="729">
        <v>1.0720999999999998</v>
      </c>
      <c r="Y135" s="729">
        <v>0.98972000000000004</v>
      </c>
      <c r="Z135" s="729">
        <v>0.89924000000000015</v>
      </c>
      <c r="AA135" s="729">
        <v>0.88814000000000004</v>
      </c>
      <c r="AB135" s="729">
        <v>0.91113999999999984</v>
      </c>
      <c r="AC135" s="729">
        <v>0.92815999999999999</v>
      </c>
      <c r="AD135" s="729">
        <v>1.0857800000000002</v>
      </c>
      <c r="AE135" s="729">
        <v>1.0719399999999999</v>
      </c>
      <c r="AF135" s="729">
        <v>0.97873999999999994</v>
      </c>
      <c r="AG135" s="729">
        <v>1.0436399999999999</v>
      </c>
      <c r="AH135" s="729">
        <v>1.0017199999999997</v>
      </c>
      <c r="AI135" s="729">
        <v>0.93560000000000021</v>
      </c>
      <c r="AJ135" s="729">
        <v>0.73544000000000009</v>
      </c>
      <c r="AK135" s="729">
        <v>0.61292000000000002</v>
      </c>
      <c r="AL135" s="729">
        <v>0.71318000000000004</v>
      </c>
      <c r="AM135" s="729">
        <v>0.72802</v>
      </c>
      <c r="AN135" s="350">
        <v>0.72572000000000003</v>
      </c>
      <c r="AO135" s="350">
        <v>0.80480000000000007</v>
      </c>
      <c r="AP135" s="350">
        <v>0.71376000000000017</v>
      </c>
      <c r="AQ135" s="350">
        <v>0.77680000000000016</v>
      </c>
      <c r="AR135" s="350">
        <v>0.73692000000000013</v>
      </c>
      <c r="AS135" s="350">
        <v>0.72962000000000016</v>
      </c>
    </row>
    <row r="136" spans="1:45" x14ac:dyDescent="0.25">
      <c r="A136" s="265" t="s">
        <v>735</v>
      </c>
      <c r="B136" s="120"/>
      <c r="C136" s="269"/>
      <c r="D136" s="269"/>
      <c r="E136" s="269"/>
      <c r="F136" s="265" t="s">
        <v>736</v>
      </c>
      <c r="G136" s="120"/>
      <c r="H136" s="294" t="s">
        <v>1055</v>
      </c>
      <c r="I136" s="314"/>
      <c r="J136" s="314"/>
      <c r="K136" s="314"/>
      <c r="L136" s="314"/>
      <c r="M136" s="314"/>
      <c r="N136" s="666"/>
      <c r="O136" s="666"/>
      <c r="P136" s="666"/>
      <c r="Q136" s="666"/>
      <c r="R136" s="666"/>
      <c r="S136" s="666"/>
      <c r="T136" s="666"/>
      <c r="U136" s="666"/>
      <c r="V136" s="666"/>
      <c r="W136" s="666"/>
      <c r="X136" s="730"/>
      <c r="Y136" s="730"/>
      <c r="Z136" s="730"/>
      <c r="AA136" s="730"/>
      <c r="AB136" s="730"/>
      <c r="AC136" s="730"/>
      <c r="AD136" s="730"/>
      <c r="AE136" s="730"/>
      <c r="AF136" s="730"/>
      <c r="AG136" s="730"/>
      <c r="AH136" s="730"/>
      <c r="AI136" s="730"/>
      <c r="AJ136" s="730"/>
      <c r="AK136" s="730"/>
      <c r="AL136" s="730"/>
      <c r="AM136" s="730"/>
      <c r="AN136" s="351"/>
      <c r="AO136" s="351"/>
      <c r="AP136" s="351"/>
      <c r="AQ136" s="351"/>
      <c r="AR136" s="351"/>
      <c r="AS136" s="351"/>
    </row>
    <row r="137" spans="1:45" x14ac:dyDescent="0.25">
      <c r="A137" s="265" t="s">
        <v>737</v>
      </c>
      <c r="B137" s="120"/>
      <c r="C137" s="269"/>
      <c r="D137" s="269"/>
      <c r="E137" s="265" t="s">
        <v>738</v>
      </c>
      <c r="F137" s="120"/>
      <c r="G137" s="120"/>
      <c r="H137" s="294" t="s">
        <v>1056</v>
      </c>
      <c r="I137" s="314"/>
      <c r="J137" s="314"/>
      <c r="K137" s="314"/>
      <c r="L137" s="314"/>
      <c r="M137" s="314"/>
      <c r="N137" s="666"/>
      <c r="O137" s="666"/>
      <c r="P137" s="666"/>
      <c r="Q137" s="666"/>
      <c r="R137" s="666"/>
      <c r="S137" s="666"/>
      <c r="T137" s="666"/>
      <c r="U137" s="666"/>
      <c r="V137" s="666"/>
      <c r="W137" s="666"/>
      <c r="X137" s="730"/>
      <c r="Y137" s="730"/>
      <c r="Z137" s="730"/>
      <c r="AA137" s="730"/>
      <c r="AB137" s="730"/>
      <c r="AC137" s="730"/>
      <c r="AD137" s="730"/>
      <c r="AE137" s="730"/>
      <c r="AF137" s="730"/>
      <c r="AG137" s="730"/>
      <c r="AH137" s="730"/>
      <c r="AI137" s="730"/>
      <c r="AJ137" s="730"/>
      <c r="AK137" s="730"/>
      <c r="AL137" s="730"/>
      <c r="AM137" s="730"/>
      <c r="AN137" s="351"/>
      <c r="AO137" s="351"/>
      <c r="AP137" s="351"/>
      <c r="AQ137" s="351"/>
      <c r="AR137" s="351"/>
      <c r="AS137" s="351"/>
    </row>
    <row r="138" spans="1:45" x14ac:dyDescent="0.25">
      <c r="A138" s="265" t="s">
        <v>739</v>
      </c>
      <c r="B138" s="120"/>
      <c r="C138" s="269"/>
      <c r="D138" s="269"/>
      <c r="E138" s="265" t="s">
        <v>740</v>
      </c>
      <c r="F138" s="120"/>
      <c r="G138" s="120"/>
      <c r="H138" s="294" t="s">
        <v>1057</v>
      </c>
      <c r="I138" s="318"/>
      <c r="J138" s="318"/>
      <c r="K138" s="318"/>
      <c r="L138" s="318"/>
      <c r="M138" s="318"/>
      <c r="N138" s="673">
        <v>3.3274999999999992E-2</v>
      </c>
      <c r="O138" s="673">
        <v>4.7454999999999997E-2</v>
      </c>
      <c r="P138" s="673">
        <v>4.5754999999999997E-2</v>
      </c>
      <c r="Q138" s="673">
        <v>4.6515000000000008E-2</v>
      </c>
      <c r="R138" s="673">
        <v>5.246E-2</v>
      </c>
      <c r="S138" s="673">
        <v>4.8505E-2</v>
      </c>
      <c r="T138" s="673">
        <v>4.7110000000000006E-2</v>
      </c>
      <c r="U138" s="673">
        <v>4.5675000000000007E-2</v>
      </c>
      <c r="V138" s="673">
        <v>5.5114999999999997E-2</v>
      </c>
      <c r="W138" s="673">
        <v>6.8040000000000003E-2</v>
      </c>
      <c r="X138" s="729">
        <v>8.3854999999999985E-2</v>
      </c>
      <c r="Y138" s="729">
        <v>0</v>
      </c>
      <c r="Z138" s="729">
        <v>9.002499999999998E-2</v>
      </c>
      <c r="AA138" s="729">
        <v>6.8074999999999983E-2</v>
      </c>
      <c r="AB138" s="729">
        <v>6.4650000000000013E-2</v>
      </c>
      <c r="AC138" s="729">
        <v>7.5590000000000018E-2</v>
      </c>
      <c r="AD138" s="729">
        <v>9.6544999999999992E-2</v>
      </c>
      <c r="AE138" s="729">
        <v>8.8085000000000024E-2</v>
      </c>
      <c r="AF138" s="729">
        <v>8.1220000000000014E-2</v>
      </c>
      <c r="AG138" s="729">
        <v>0.10020999999999999</v>
      </c>
      <c r="AH138" s="729">
        <v>7.455500000000001E-2</v>
      </c>
      <c r="AI138" s="729">
        <v>4.7170000000000011E-2</v>
      </c>
      <c r="AJ138" s="729">
        <v>4.7795000000000004E-2</v>
      </c>
      <c r="AK138" s="729">
        <v>6.0000000000000012E-2</v>
      </c>
      <c r="AL138" s="729">
        <v>5.9989999999999988E-2</v>
      </c>
      <c r="AM138" s="729">
        <v>4.4855000000000006E-2</v>
      </c>
      <c r="AN138" s="350">
        <v>2.1920000000000002E-2</v>
      </c>
      <c r="AO138" s="350">
        <v>2.138E-2</v>
      </c>
      <c r="AP138" s="350">
        <v>1.108E-2</v>
      </c>
      <c r="AQ138" s="350">
        <v>4.5245000000000007E-2</v>
      </c>
      <c r="AR138" s="350">
        <v>0</v>
      </c>
      <c r="AS138" s="350">
        <v>6.1075000000000018E-2</v>
      </c>
    </row>
    <row r="139" spans="1:45" x14ac:dyDescent="0.25">
      <c r="A139" s="269"/>
      <c r="B139" s="269"/>
      <c r="C139" s="269"/>
      <c r="D139" s="269"/>
      <c r="E139" s="269"/>
      <c r="F139" s="269"/>
      <c r="G139" s="268"/>
      <c r="H139" s="292"/>
      <c r="I139" s="314"/>
      <c r="J139" s="314"/>
      <c r="K139" s="314"/>
      <c r="L139" s="314"/>
      <c r="M139" s="314"/>
      <c r="N139" s="666"/>
      <c r="O139" s="666"/>
      <c r="P139" s="666"/>
      <c r="Q139" s="666"/>
      <c r="R139" s="666"/>
      <c r="S139" s="666"/>
      <c r="T139" s="666"/>
      <c r="U139" s="666"/>
      <c r="V139" s="666"/>
      <c r="W139" s="666"/>
      <c r="X139" s="730"/>
      <c r="Y139" s="730"/>
      <c r="Z139" s="730"/>
      <c r="AA139" s="730"/>
      <c r="AB139" s="730"/>
      <c r="AC139" s="730"/>
      <c r="AD139" s="730"/>
      <c r="AE139" s="730"/>
      <c r="AF139" s="730"/>
      <c r="AG139" s="730"/>
      <c r="AH139" s="730"/>
      <c r="AI139" s="730"/>
      <c r="AJ139" s="730"/>
      <c r="AK139" s="730"/>
      <c r="AL139" s="730"/>
      <c r="AM139" s="730"/>
      <c r="AN139" s="351"/>
      <c r="AO139" s="351"/>
      <c r="AP139" s="351"/>
      <c r="AQ139" s="351"/>
      <c r="AR139" s="351"/>
      <c r="AS139" s="351"/>
    </row>
    <row r="140" spans="1:45" x14ac:dyDescent="0.25">
      <c r="A140" s="278" t="s">
        <v>541</v>
      </c>
      <c r="B140" s="267"/>
      <c r="C140" s="267"/>
      <c r="D140" s="267" t="s">
        <v>459</v>
      </c>
      <c r="E140" s="267"/>
      <c r="F140" s="267"/>
      <c r="G140" s="266"/>
      <c r="H140" s="292"/>
      <c r="I140" s="313"/>
      <c r="J140" s="313"/>
      <c r="K140" s="313"/>
      <c r="L140" s="313"/>
      <c r="M140" s="313"/>
      <c r="N140" s="664">
        <v>0</v>
      </c>
      <c r="O140" s="664">
        <v>0</v>
      </c>
      <c r="P140" s="664">
        <v>0</v>
      </c>
      <c r="Q140" s="664">
        <v>0</v>
      </c>
      <c r="R140" s="664">
        <v>0</v>
      </c>
      <c r="S140" s="664">
        <v>0</v>
      </c>
      <c r="T140" s="664">
        <v>0</v>
      </c>
      <c r="U140" s="664">
        <v>0</v>
      </c>
      <c r="V140" s="664">
        <v>0</v>
      </c>
      <c r="W140" s="664">
        <v>0</v>
      </c>
      <c r="X140" s="734">
        <v>0</v>
      </c>
      <c r="Y140" s="734">
        <v>0</v>
      </c>
      <c r="Z140" s="734">
        <v>0</v>
      </c>
      <c r="AA140" s="734">
        <v>0</v>
      </c>
      <c r="AB140" s="734">
        <v>0</v>
      </c>
      <c r="AC140" s="734">
        <v>0</v>
      </c>
      <c r="AD140" s="734">
        <v>0</v>
      </c>
      <c r="AE140" s="734">
        <v>0</v>
      </c>
      <c r="AF140" s="734">
        <v>0</v>
      </c>
      <c r="AG140" s="734">
        <v>0</v>
      </c>
      <c r="AH140" s="734">
        <v>0</v>
      </c>
      <c r="AI140" s="734">
        <v>0</v>
      </c>
      <c r="AJ140" s="734">
        <v>0</v>
      </c>
      <c r="AK140" s="734">
        <v>0</v>
      </c>
      <c r="AL140" s="734">
        <v>0</v>
      </c>
      <c r="AM140" s="734">
        <v>0</v>
      </c>
      <c r="AN140" s="354">
        <v>0</v>
      </c>
      <c r="AO140" s="354">
        <v>0</v>
      </c>
      <c r="AP140" s="354">
        <v>0</v>
      </c>
      <c r="AQ140" s="354">
        <v>0</v>
      </c>
      <c r="AR140" s="354">
        <v>0</v>
      </c>
      <c r="AS140" s="354">
        <v>0</v>
      </c>
    </row>
    <row r="141" spans="1:45" x14ac:dyDescent="0.25">
      <c r="A141" s="264"/>
      <c r="B141" s="264"/>
      <c r="C141" s="264"/>
      <c r="D141" s="264"/>
      <c r="E141" s="264"/>
      <c r="F141" s="264"/>
      <c r="G141" s="265"/>
      <c r="H141" s="292"/>
      <c r="I141" s="312"/>
      <c r="J141" s="312"/>
      <c r="K141" s="312"/>
      <c r="L141" s="312"/>
      <c r="M141" s="312"/>
      <c r="N141" s="674"/>
      <c r="O141" s="674"/>
      <c r="P141" s="674"/>
      <c r="Q141" s="674"/>
      <c r="R141" s="674"/>
      <c r="S141" s="674"/>
      <c r="T141" s="674"/>
      <c r="U141" s="674"/>
      <c r="V141" s="674"/>
      <c r="W141" s="674"/>
      <c r="X141" s="731"/>
      <c r="Y141" s="731"/>
      <c r="Z141" s="731"/>
      <c r="AA141" s="731"/>
      <c r="AB141" s="731"/>
      <c r="AC141" s="731"/>
      <c r="AD141" s="731"/>
      <c r="AE141" s="731"/>
      <c r="AF141" s="731"/>
      <c r="AG141" s="731"/>
      <c r="AH141" s="731"/>
      <c r="AI141" s="731"/>
      <c r="AJ141" s="731"/>
      <c r="AK141" s="731"/>
      <c r="AL141" s="731"/>
      <c r="AM141" s="731"/>
      <c r="AN141" s="353"/>
      <c r="AO141" s="353"/>
      <c r="AP141" s="353"/>
      <c r="AQ141" s="353"/>
      <c r="AR141" s="353"/>
      <c r="AS141" s="353"/>
    </row>
    <row r="142" spans="1:45" x14ac:dyDescent="0.25">
      <c r="A142" s="278" t="s">
        <v>542</v>
      </c>
      <c r="B142" s="267"/>
      <c r="C142" s="267"/>
      <c r="D142" s="267" t="s">
        <v>189</v>
      </c>
      <c r="E142" s="267"/>
      <c r="F142" s="267"/>
      <c r="G142" s="266"/>
      <c r="H142" s="292"/>
      <c r="I142" s="313"/>
      <c r="J142" s="313"/>
      <c r="K142" s="313"/>
      <c r="L142" s="313"/>
      <c r="M142" s="313"/>
      <c r="N142" s="664"/>
      <c r="O142" s="664"/>
      <c r="P142" s="664"/>
      <c r="Q142" s="664"/>
      <c r="R142" s="664"/>
      <c r="S142" s="664"/>
      <c r="T142" s="664"/>
      <c r="U142" s="664"/>
      <c r="V142" s="664"/>
      <c r="W142" s="664"/>
      <c r="X142" s="734"/>
      <c r="Y142" s="734"/>
      <c r="Z142" s="734"/>
      <c r="AA142" s="734"/>
      <c r="AB142" s="734"/>
      <c r="AC142" s="734"/>
      <c r="AD142" s="734"/>
      <c r="AE142" s="734"/>
      <c r="AF142" s="734"/>
      <c r="AG142" s="734"/>
      <c r="AH142" s="734"/>
      <c r="AI142" s="734"/>
      <c r="AJ142" s="734"/>
      <c r="AK142" s="734"/>
      <c r="AL142" s="734"/>
      <c r="AM142" s="734"/>
      <c r="AN142" s="354"/>
      <c r="AO142" s="354"/>
      <c r="AP142" s="354"/>
      <c r="AQ142" s="354"/>
      <c r="AR142" s="354"/>
      <c r="AS142" s="354"/>
    </row>
    <row r="143" spans="1:45" x14ac:dyDescent="0.25">
      <c r="A143" s="264"/>
      <c r="B143" s="264"/>
      <c r="C143" s="264"/>
      <c r="D143" s="264"/>
      <c r="E143" s="264"/>
      <c r="F143" s="264"/>
      <c r="G143" s="265"/>
      <c r="H143" s="292"/>
      <c r="I143" s="312"/>
      <c r="J143" s="312"/>
      <c r="K143" s="312"/>
      <c r="L143" s="312"/>
      <c r="M143" s="312"/>
      <c r="N143" s="674"/>
      <c r="O143" s="674"/>
      <c r="P143" s="674"/>
      <c r="Q143" s="674"/>
      <c r="R143" s="674"/>
      <c r="S143" s="674"/>
      <c r="T143" s="674"/>
      <c r="U143" s="674"/>
      <c r="V143" s="674"/>
      <c r="W143" s="674"/>
      <c r="X143" s="731"/>
      <c r="Y143" s="731"/>
      <c r="Z143" s="731"/>
      <c r="AA143" s="731"/>
      <c r="AB143" s="731"/>
      <c r="AC143" s="731"/>
      <c r="AD143" s="731"/>
      <c r="AE143" s="731"/>
      <c r="AF143" s="731"/>
      <c r="AG143" s="731"/>
      <c r="AH143" s="731"/>
      <c r="AI143" s="731"/>
      <c r="AJ143" s="731"/>
      <c r="AK143" s="731"/>
      <c r="AL143" s="731"/>
      <c r="AM143" s="731"/>
      <c r="AN143" s="353"/>
      <c r="AO143" s="353"/>
      <c r="AP143" s="353"/>
      <c r="AQ143" s="353"/>
      <c r="AR143" s="353"/>
      <c r="AS143" s="353"/>
    </row>
    <row r="144" spans="1:45" x14ac:dyDescent="0.25">
      <c r="A144" s="261" t="s">
        <v>387</v>
      </c>
      <c r="B144" s="261"/>
      <c r="C144" s="261" t="s">
        <v>460</v>
      </c>
      <c r="D144" s="260"/>
      <c r="E144" s="261"/>
      <c r="F144" s="261"/>
      <c r="G144" s="279"/>
      <c r="H144" s="292"/>
      <c r="I144" s="329">
        <f t="shared" ref="I144:AM144" si="29">I146</f>
        <v>0</v>
      </c>
      <c r="J144" s="329">
        <f t="shared" si="29"/>
        <v>0</v>
      </c>
      <c r="K144" s="329">
        <f t="shared" si="29"/>
        <v>0</v>
      </c>
      <c r="L144" s="329">
        <f t="shared" si="29"/>
        <v>0</v>
      </c>
      <c r="M144" s="329">
        <f t="shared" si="29"/>
        <v>0</v>
      </c>
      <c r="N144" s="329">
        <f t="shared" si="29"/>
        <v>87.080062999999996</v>
      </c>
      <c r="O144" s="329">
        <f t="shared" si="29"/>
        <v>88.745764000000008</v>
      </c>
      <c r="P144" s="329">
        <f t="shared" si="29"/>
        <v>91.591890999999976</v>
      </c>
      <c r="Q144" s="329">
        <f t="shared" si="29"/>
        <v>87.698251999999982</v>
      </c>
      <c r="R144" s="329">
        <f t="shared" si="29"/>
        <v>92.83352499999998</v>
      </c>
      <c r="S144" s="329">
        <f t="shared" si="29"/>
        <v>96.806705000000022</v>
      </c>
      <c r="T144" s="329">
        <f t="shared" si="29"/>
        <v>91.589551690165365</v>
      </c>
      <c r="U144" s="329">
        <f t="shared" si="29"/>
        <v>80.572613200000006</v>
      </c>
      <c r="V144" s="329">
        <f t="shared" si="29"/>
        <v>87.378851800000021</v>
      </c>
      <c r="W144" s="329">
        <f t="shared" si="29"/>
        <v>91.211753999999971</v>
      </c>
      <c r="X144" s="329">
        <f t="shared" si="29"/>
        <v>94.362367000000006</v>
      </c>
      <c r="Y144" s="329">
        <f t="shared" si="29"/>
        <v>81.588449000000011</v>
      </c>
      <c r="Z144" s="329">
        <f t="shared" si="29"/>
        <v>72.304053999999994</v>
      </c>
      <c r="AA144" s="329">
        <f t="shared" si="29"/>
        <v>72.234617999999998</v>
      </c>
      <c r="AB144" s="329">
        <f t="shared" si="29"/>
        <v>70.672066999999984</v>
      </c>
      <c r="AC144" s="329">
        <f t="shared" si="29"/>
        <v>68.426605000000009</v>
      </c>
      <c r="AD144" s="329">
        <f t="shared" si="29"/>
        <v>66.359434999999991</v>
      </c>
      <c r="AE144" s="329">
        <f t="shared" si="29"/>
        <v>66.80990300000002</v>
      </c>
      <c r="AF144" s="329">
        <f t="shared" si="29"/>
        <v>60.193679000000003</v>
      </c>
      <c r="AG144" s="329">
        <f t="shared" si="29"/>
        <v>58.731494999999995</v>
      </c>
      <c r="AH144" s="329">
        <f t="shared" si="29"/>
        <v>66.651770000000013</v>
      </c>
      <c r="AI144" s="329">
        <f t="shared" si="29"/>
        <v>68.92952600000001</v>
      </c>
      <c r="AJ144" s="329">
        <f t="shared" si="29"/>
        <v>79.339427000000015</v>
      </c>
      <c r="AK144" s="329">
        <f t="shared" si="29"/>
        <v>80.367969000000002</v>
      </c>
      <c r="AL144" s="329">
        <f t="shared" si="29"/>
        <v>87.048259999999985</v>
      </c>
      <c r="AM144" s="329">
        <f t="shared" si="29"/>
        <v>72.090386000000009</v>
      </c>
      <c r="AN144" s="329">
        <f t="shared" ref="AN144" si="30">AN146</f>
        <v>72.550293999999994</v>
      </c>
      <c r="AO144" s="329">
        <f t="shared" ref="AO144:AP144" si="31">AO146</f>
        <v>79.199900999999997</v>
      </c>
      <c r="AP144" s="329">
        <f t="shared" si="31"/>
        <v>80.02315200000001</v>
      </c>
      <c r="AQ144" s="329">
        <f t="shared" ref="AQ144" si="32">AQ146</f>
        <v>90.292898000000022</v>
      </c>
      <c r="AR144" s="329">
        <f t="shared" ref="AR144:AS144" si="33">AR146</f>
        <v>84.115502000000006</v>
      </c>
      <c r="AS144" s="329">
        <f t="shared" si="33"/>
        <v>94.501486999999955</v>
      </c>
    </row>
    <row r="145" spans="1:45" x14ac:dyDescent="0.25">
      <c r="A145" s="269"/>
      <c r="B145" s="269"/>
      <c r="C145" s="269"/>
      <c r="D145" s="269"/>
      <c r="E145" s="269"/>
      <c r="F145" s="269"/>
      <c r="G145" s="268"/>
      <c r="H145" s="292"/>
      <c r="I145" s="314"/>
      <c r="J145" s="314"/>
      <c r="K145" s="314"/>
      <c r="L145" s="314"/>
      <c r="M145" s="314"/>
      <c r="N145" s="314"/>
      <c r="O145" s="314"/>
      <c r="P145" s="314"/>
      <c r="Q145" s="314"/>
      <c r="R145" s="314"/>
      <c r="S145" s="314"/>
      <c r="T145" s="314"/>
      <c r="U145" s="314"/>
      <c r="V145" s="314"/>
      <c r="W145" s="314"/>
      <c r="X145" s="314"/>
      <c r="Y145" s="314"/>
      <c r="Z145" s="314"/>
      <c r="AA145" s="314"/>
      <c r="AB145" s="314"/>
      <c r="AC145" s="314"/>
      <c r="AD145" s="314"/>
      <c r="AE145" s="314"/>
      <c r="AF145" s="314"/>
      <c r="AG145" s="314"/>
      <c r="AH145" s="314"/>
      <c r="AI145" s="314"/>
      <c r="AJ145" s="314"/>
      <c r="AK145" s="314"/>
      <c r="AL145" s="314"/>
      <c r="AM145" s="314"/>
      <c r="AN145" s="314"/>
      <c r="AO145" s="314"/>
      <c r="AP145" s="314"/>
      <c r="AQ145" s="314"/>
      <c r="AR145" s="314"/>
      <c r="AS145" s="314"/>
    </row>
    <row r="146" spans="1:45" x14ac:dyDescent="0.25">
      <c r="A146" s="267" t="s">
        <v>388</v>
      </c>
      <c r="B146" s="267"/>
      <c r="C146" s="267"/>
      <c r="D146" s="267" t="s">
        <v>461</v>
      </c>
      <c r="E146" s="266"/>
      <c r="F146" s="280"/>
      <c r="G146" s="280"/>
      <c r="H146" s="294" t="s">
        <v>1072</v>
      </c>
      <c r="I146" s="313">
        <f t="shared" ref="I146:AM146" si="34">SUM(I148:I167)</f>
        <v>0</v>
      </c>
      <c r="J146" s="313">
        <f t="shared" si="34"/>
        <v>0</v>
      </c>
      <c r="K146" s="313">
        <f t="shared" si="34"/>
        <v>0</v>
      </c>
      <c r="L146" s="313">
        <f t="shared" si="34"/>
        <v>0</v>
      </c>
      <c r="M146" s="313">
        <f t="shared" si="34"/>
        <v>0</v>
      </c>
      <c r="N146" s="313">
        <f t="shared" si="34"/>
        <v>87.080062999999996</v>
      </c>
      <c r="O146" s="313">
        <f t="shared" si="34"/>
        <v>88.745764000000008</v>
      </c>
      <c r="P146" s="313">
        <f t="shared" si="34"/>
        <v>91.591890999999976</v>
      </c>
      <c r="Q146" s="313">
        <f t="shared" si="34"/>
        <v>87.698251999999982</v>
      </c>
      <c r="R146" s="313">
        <f t="shared" si="34"/>
        <v>92.83352499999998</v>
      </c>
      <c r="S146" s="313">
        <f t="shared" si="34"/>
        <v>96.806705000000022</v>
      </c>
      <c r="T146" s="313">
        <f t="shared" si="34"/>
        <v>91.589551690165365</v>
      </c>
      <c r="U146" s="313">
        <f t="shared" si="34"/>
        <v>80.572613200000006</v>
      </c>
      <c r="V146" s="313">
        <f t="shared" si="34"/>
        <v>87.378851800000021</v>
      </c>
      <c r="W146" s="313">
        <f t="shared" si="34"/>
        <v>91.211753999999971</v>
      </c>
      <c r="X146" s="313">
        <f t="shared" si="34"/>
        <v>94.362367000000006</v>
      </c>
      <c r="Y146" s="313">
        <f t="shared" si="34"/>
        <v>81.588449000000011</v>
      </c>
      <c r="Z146" s="313">
        <f t="shared" si="34"/>
        <v>72.304053999999994</v>
      </c>
      <c r="AA146" s="313">
        <f t="shared" si="34"/>
        <v>72.234617999999998</v>
      </c>
      <c r="AB146" s="313">
        <f t="shared" si="34"/>
        <v>70.672066999999984</v>
      </c>
      <c r="AC146" s="313">
        <f t="shared" si="34"/>
        <v>68.426605000000009</v>
      </c>
      <c r="AD146" s="313">
        <f t="shared" si="34"/>
        <v>66.359434999999991</v>
      </c>
      <c r="AE146" s="313">
        <f t="shared" si="34"/>
        <v>66.80990300000002</v>
      </c>
      <c r="AF146" s="313">
        <f t="shared" si="34"/>
        <v>60.193679000000003</v>
      </c>
      <c r="AG146" s="313">
        <f t="shared" si="34"/>
        <v>58.731494999999995</v>
      </c>
      <c r="AH146" s="313">
        <f t="shared" si="34"/>
        <v>66.651770000000013</v>
      </c>
      <c r="AI146" s="313">
        <f t="shared" si="34"/>
        <v>68.92952600000001</v>
      </c>
      <c r="AJ146" s="313">
        <f t="shared" si="34"/>
        <v>79.339427000000015</v>
      </c>
      <c r="AK146" s="313">
        <f t="shared" si="34"/>
        <v>80.367969000000002</v>
      </c>
      <c r="AL146" s="313">
        <f t="shared" si="34"/>
        <v>87.048259999999985</v>
      </c>
      <c r="AM146" s="313">
        <f t="shared" si="34"/>
        <v>72.090386000000009</v>
      </c>
      <c r="AN146" s="313">
        <f t="shared" ref="AN146" si="35">SUM(AN148:AN167)</f>
        <v>72.550293999999994</v>
      </c>
      <c r="AO146" s="313">
        <f t="shared" ref="AO146:AP146" si="36">SUM(AO148:AO167)</f>
        <v>79.199900999999997</v>
      </c>
      <c r="AP146" s="313">
        <f t="shared" si="36"/>
        <v>80.02315200000001</v>
      </c>
      <c r="AQ146" s="313">
        <f t="shared" ref="AQ146" si="37">SUM(AQ148:AQ167)</f>
        <v>90.292898000000022</v>
      </c>
      <c r="AR146" s="313">
        <f t="shared" ref="AR146:AS146" si="38">SUM(AR148:AR167)</f>
        <v>84.115502000000006</v>
      </c>
      <c r="AS146" s="313">
        <f t="shared" si="38"/>
        <v>94.501486999999955</v>
      </c>
    </row>
    <row r="147" spans="1:45" x14ac:dyDescent="0.25">
      <c r="A147" s="269" t="s">
        <v>389</v>
      </c>
      <c r="B147" s="269"/>
      <c r="C147" s="269"/>
      <c r="D147" s="264"/>
      <c r="E147" s="120" t="s">
        <v>394</v>
      </c>
      <c r="F147" s="120"/>
      <c r="G147" s="120"/>
      <c r="H147" s="294" t="s">
        <v>1073</v>
      </c>
      <c r="I147" s="314"/>
      <c r="J147" s="314"/>
      <c r="K147" s="314"/>
      <c r="L147" s="314"/>
      <c r="M147" s="314"/>
      <c r="N147" s="666"/>
      <c r="O147" s="666"/>
      <c r="P147" s="666"/>
      <c r="Q147" s="666"/>
      <c r="R147" s="666"/>
      <c r="S147" s="666"/>
      <c r="T147" s="666"/>
      <c r="U147" s="666"/>
      <c r="V147" s="666"/>
      <c r="W147" s="666"/>
      <c r="X147" s="666"/>
      <c r="Y147" s="666"/>
      <c r="Z147" s="666"/>
      <c r="AA147" s="666"/>
      <c r="AB147" s="666"/>
      <c r="AC147" s="666"/>
      <c r="AD147" s="666"/>
      <c r="AE147" s="666"/>
      <c r="AF147" s="666"/>
      <c r="AG147" s="666"/>
      <c r="AH147" s="666"/>
      <c r="AI147" s="666"/>
      <c r="AJ147" s="666"/>
      <c r="AK147" s="666"/>
      <c r="AL147" s="666"/>
      <c r="AM147" s="666"/>
      <c r="AN147" s="314"/>
      <c r="AO147" s="314"/>
      <c r="AP147" s="314"/>
      <c r="AQ147" s="314"/>
      <c r="AR147" s="314"/>
      <c r="AS147" s="314"/>
    </row>
    <row r="148" spans="1:45" x14ac:dyDescent="0.25">
      <c r="A148" s="264" t="s">
        <v>462</v>
      </c>
      <c r="B148" s="264"/>
      <c r="C148" s="264"/>
      <c r="D148" s="98"/>
      <c r="E148" s="264"/>
      <c r="F148" s="281" t="s">
        <v>390</v>
      </c>
      <c r="G148" s="120"/>
      <c r="H148" s="294" t="s">
        <v>1074</v>
      </c>
      <c r="I148" s="318"/>
      <c r="J148" s="318"/>
      <c r="K148" s="318"/>
      <c r="L148" s="318"/>
      <c r="M148" s="318"/>
      <c r="N148" s="673">
        <v>50.997200000000014</v>
      </c>
      <c r="O148" s="673">
        <v>53.559400000000011</v>
      </c>
      <c r="P148" s="673">
        <v>58.148799999999987</v>
      </c>
      <c r="Q148" s="673">
        <v>54.915799999999997</v>
      </c>
      <c r="R148" s="673">
        <v>63.399800000000006</v>
      </c>
      <c r="S148" s="673">
        <v>67.015800000000013</v>
      </c>
      <c r="T148" s="673">
        <v>61.085911745798043</v>
      </c>
      <c r="U148" s="673">
        <v>54.572544000000001</v>
      </c>
      <c r="V148" s="673">
        <v>60.460426000000005</v>
      </c>
      <c r="W148" s="673">
        <v>67.056999999999988</v>
      </c>
      <c r="X148" s="729">
        <v>71.590999999999994</v>
      </c>
      <c r="Y148" s="729">
        <v>59.636200000000002</v>
      </c>
      <c r="Z148" s="729">
        <v>49.726599999999998</v>
      </c>
      <c r="AA148" s="729">
        <v>52.384400000000007</v>
      </c>
      <c r="AB148" s="729">
        <v>46.950599999999987</v>
      </c>
      <c r="AC148" s="729">
        <v>49.376599999999996</v>
      </c>
      <c r="AD148" s="729">
        <v>44.761199999999995</v>
      </c>
      <c r="AE148" s="729">
        <v>44.8688</v>
      </c>
      <c r="AF148" s="729">
        <v>40.514599999999994</v>
      </c>
      <c r="AG148" s="729">
        <v>37.659400000000012</v>
      </c>
      <c r="AH148" s="729">
        <v>38.962799999999994</v>
      </c>
      <c r="AI148" s="729">
        <v>38.491199999999992</v>
      </c>
      <c r="AJ148" s="729">
        <v>45.009599999999999</v>
      </c>
      <c r="AK148" s="729">
        <v>48.64739999999999</v>
      </c>
      <c r="AL148" s="729">
        <v>49.645800000000008</v>
      </c>
      <c r="AM148" s="729">
        <v>35.012400000000007</v>
      </c>
      <c r="AN148" s="350">
        <v>33.334000000000003</v>
      </c>
      <c r="AO148" s="350">
        <v>39.570600000000006</v>
      </c>
      <c r="AP148" s="350">
        <v>35.291200000000003</v>
      </c>
      <c r="AQ148" s="350">
        <v>44.193400000000011</v>
      </c>
      <c r="AR148" s="350">
        <v>35.232599999999998</v>
      </c>
      <c r="AS148" s="350">
        <v>37.770199999999996</v>
      </c>
    </row>
    <row r="149" spans="1:45" x14ac:dyDescent="0.25">
      <c r="A149" s="269" t="s">
        <v>391</v>
      </c>
      <c r="B149" s="269"/>
      <c r="C149" s="269"/>
      <c r="D149" s="120"/>
      <c r="E149" s="264"/>
      <c r="F149" s="120" t="s">
        <v>395</v>
      </c>
      <c r="G149" s="120"/>
      <c r="H149" s="294" t="s">
        <v>1075</v>
      </c>
      <c r="I149" s="318"/>
      <c r="J149" s="318"/>
      <c r="K149" s="318"/>
      <c r="L149" s="318"/>
      <c r="M149" s="318"/>
      <c r="N149" s="673">
        <v>2.9271580000000008</v>
      </c>
      <c r="O149" s="673">
        <v>2.936361999999999</v>
      </c>
      <c r="P149" s="673">
        <v>3.1049979999999988</v>
      </c>
      <c r="Q149" s="673">
        <v>3.1509140000000002</v>
      </c>
      <c r="R149" s="673">
        <v>3.0058079999999996</v>
      </c>
      <c r="S149" s="673">
        <v>2.7191059999999991</v>
      </c>
      <c r="T149" s="673">
        <v>2.7276600000000006</v>
      </c>
      <c r="U149" s="673">
        <v>2.7334319999999992</v>
      </c>
      <c r="V149" s="673">
        <v>2.3213060000000003</v>
      </c>
      <c r="W149" s="673">
        <v>2.2232340000000006</v>
      </c>
      <c r="X149" s="729">
        <v>2.1227699999999996</v>
      </c>
      <c r="Y149" s="729">
        <v>2.1604439999999996</v>
      </c>
      <c r="Z149" s="729">
        <v>2.1949200000000002</v>
      </c>
      <c r="AA149" s="729">
        <v>2.2183979999999988</v>
      </c>
      <c r="AB149" s="729">
        <v>2.2623120000000001</v>
      </c>
      <c r="AC149" s="729">
        <v>2.299414000000001</v>
      </c>
      <c r="AD149" s="729">
        <v>2.4565839999999999</v>
      </c>
      <c r="AE149" s="729">
        <v>2.3126479999999994</v>
      </c>
      <c r="AF149" s="729">
        <v>2.4978199999999999</v>
      </c>
      <c r="AG149" s="729">
        <v>2.5475060000000007</v>
      </c>
      <c r="AH149" s="729">
        <v>2.521506</v>
      </c>
      <c r="AI149" s="729">
        <v>2.5075440000000015</v>
      </c>
      <c r="AJ149" s="729">
        <v>2.787434000000002</v>
      </c>
      <c r="AK149" s="729">
        <v>2.7842359999999999</v>
      </c>
      <c r="AL149" s="729">
        <v>2.8650959999999999</v>
      </c>
      <c r="AM149" s="729">
        <v>2.8058420000000019</v>
      </c>
      <c r="AN149" s="350">
        <v>2.7621879999999992</v>
      </c>
      <c r="AO149" s="350">
        <v>2.7912299999999988</v>
      </c>
      <c r="AP149" s="350">
        <v>2.7908660000000007</v>
      </c>
      <c r="AQ149" s="350">
        <v>3.0278299999999998</v>
      </c>
      <c r="AR149" s="350">
        <v>2.9931459999999994</v>
      </c>
      <c r="AS149" s="350">
        <v>3.0745259999999996</v>
      </c>
    </row>
    <row r="150" spans="1:45" x14ac:dyDescent="0.25">
      <c r="A150" s="273" t="s">
        <v>1181</v>
      </c>
      <c r="B150" s="269"/>
      <c r="C150" s="269"/>
      <c r="D150" s="120"/>
      <c r="E150" s="264"/>
      <c r="F150" s="120" t="s">
        <v>27</v>
      </c>
      <c r="G150" s="120"/>
      <c r="H150" s="292" t="s">
        <v>69</v>
      </c>
      <c r="I150" s="318"/>
      <c r="J150" s="318"/>
      <c r="K150" s="318"/>
      <c r="L150" s="318"/>
      <c r="M150" s="318"/>
      <c r="N150" s="673">
        <v>0.25057500000000005</v>
      </c>
      <c r="O150" s="673">
        <v>0.24582500000000002</v>
      </c>
      <c r="P150" s="673">
        <v>0.22682500000000003</v>
      </c>
      <c r="Q150" s="673">
        <v>0.21545</v>
      </c>
      <c r="R150" s="673">
        <v>0.24037500000000003</v>
      </c>
      <c r="S150" s="673">
        <v>0.15629999999999997</v>
      </c>
      <c r="T150" s="673">
        <v>0.16117500000000007</v>
      </c>
      <c r="U150" s="673">
        <v>0.12715000000000001</v>
      </c>
      <c r="V150" s="673">
        <v>0.22407499999999997</v>
      </c>
      <c r="W150" s="673">
        <v>0.155475</v>
      </c>
      <c r="X150" s="729">
        <v>0.14047499999999999</v>
      </c>
      <c r="Y150" s="729">
        <v>0.13212499999999999</v>
      </c>
      <c r="Z150" s="729">
        <v>0.13527499999999998</v>
      </c>
      <c r="AA150" s="729">
        <v>0.13192499999999999</v>
      </c>
      <c r="AB150" s="729">
        <v>0.13854999999999998</v>
      </c>
      <c r="AC150" s="729">
        <v>0.12614999999999996</v>
      </c>
      <c r="AD150" s="729">
        <v>0.10965</v>
      </c>
      <c r="AE150" s="729">
        <v>7.8074999999999978E-2</v>
      </c>
      <c r="AF150" s="729">
        <v>5.5249999999999987E-2</v>
      </c>
      <c r="AG150" s="729">
        <v>4.5525000000000017E-2</v>
      </c>
      <c r="AH150" s="729">
        <v>6.0200000000000004E-2</v>
      </c>
      <c r="AI150" s="729">
        <v>4.6749999999999986E-2</v>
      </c>
      <c r="AJ150" s="729">
        <v>8.8925000000000004E-2</v>
      </c>
      <c r="AK150" s="729">
        <v>6.0424999999999993E-2</v>
      </c>
      <c r="AL150" s="729">
        <v>7.17E-2</v>
      </c>
      <c r="AM150" s="729">
        <v>6.0449999999999983E-2</v>
      </c>
      <c r="AN150" s="350">
        <v>0.10099999999999998</v>
      </c>
      <c r="AO150" s="350">
        <v>0.10485000000000005</v>
      </c>
      <c r="AP150" s="350">
        <v>0.14580000000000001</v>
      </c>
      <c r="AQ150" s="350">
        <v>0.12835000000000002</v>
      </c>
      <c r="AR150" s="350">
        <v>0.135825</v>
      </c>
      <c r="AS150" s="350">
        <v>0.12589999999999998</v>
      </c>
    </row>
    <row r="151" spans="1:45" x14ac:dyDescent="0.25">
      <c r="A151" s="269" t="s">
        <v>463</v>
      </c>
      <c r="B151" s="269"/>
      <c r="C151" s="269"/>
      <c r="D151" s="120"/>
      <c r="E151" s="264"/>
      <c r="F151" s="120" t="s">
        <v>464</v>
      </c>
      <c r="G151" s="120"/>
      <c r="H151" s="294" t="s">
        <v>1076</v>
      </c>
      <c r="I151" s="318"/>
      <c r="J151" s="318"/>
      <c r="K151" s="318"/>
      <c r="L151" s="318"/>
      <c r="M151" s="318"/>
      <c r="N151" s="673">
        <v>12.099800000000002</v>
      </c>
      <c r="O151" s="673">
        <v>11.342540000000001</v>
      </c>
      <c r="P151" s="673">
        <v>10.43112</v>
      </c>
      <c r="Q151" s="673">
        <v>10.845980000000001</v>
      </c>
      <c r="R151" s="673">
        <v>9.4633199999999995</v>
      </c>
      <c r="S151" s="673">
        <v>9.2094399999999972</v>
      </c>
      <c r="T151" s="673">
        <v>10.316553627614876</v>
      </c>
      <c r="U151" s="673">
        <v>9.3140800000000006</v>
      </c>
      <c r="V151" s="673">
        <v>9.1357200000000045</v>
      </c>
      <c r="W151" s="673">
        <v>7.9952399999999981</v>
      </c>
      <c r="X151" s="729">
        <v>6.4539399999999985</v>
      </c>
      <c r="Y151" s="729">
        <v>7.6757799999999987</v>
      </c>
      <c r="Z151" s="729">
        <v>7.8504600000000018</v>
      </c>
      <c r="AA151" s="729">
        <v>5.5624999999999991</v>
      </c>
      <c r="AB151" s="729">
        <v>11.047179999999999</v>
      </c>
      <c r="AC151" s="729">
        <v>7.1853999999999987</v>
      </c>
      <c r="AD151" s="729">
        <v>7.8269999999999982</v>
      </c>
      <c r="AE151" s="729">
        <v>8.9914400000000025</v>
      </c>
      <c r="AF151" s="729">
        <v>7.9982200000000008</v>
      </c>
      <c r="AG151" s="729">
        <v>6.5860000000000012</v>
      </c>
      <c r="AH151" s="729">
        <v>9.5877799999999986</v>
      </c>
      <c r="AI151" s="729">
        <v>10.924140000000001</v>
      </c>
      <c r="AJ151" s="729">
        <v>14.023720000000003</v>
      </c>
      <c r="AK151" s="729">
        <v>11.359540000000003</v>
      </c>
      <c r="AL151" s="729">
        <v>14.31016</v>
      </c>
      <c r="AM151" s="729">
        <v>14.401340000000001</v>
      </c>
      <c r="AN151" s="350">
        <v>16.932179999999995</v>
      </c>
      <c r="AO151" s="350">
        <v>17.391659999999998</v>
      </c>
      <c r="AP151" s="350">
        <v>18.556440000000002</v>
      </c>
      <c r="AQ151" s="350">
        <v>18.839019999999994</v>
      </c>
      <c r="AR151" s="350">
        <v>22.119659999999996</v>
      </c>
      <c r="AS151" s="350">
        <v>27.513719999999992</v>
      </c>
    </row>
    <row r="152" spans="1:45" ht="30" x14ac:dyDescent="0.25">
      <c r="A152" s="264" t="s">
        <v>466</v>
      </c>
      <c r="B152" s="264"/>
      <c r="C152" s="264"/>
      <c r="D152" s="264"/>
      <c r="E152" s="264" t="s">
        <v>465</v>
      </c>
      <c r="F152" s="120"/>
      <c r="G152" s="120"/>
      <c r="H152" s="294" t="s">
        <v>1077</v>
      </c>
      <c r="I152" s="314"/>
      <c r="J152" s="314"/>
      <c r="K152" s="314"/>
      <c r="L152" s="314"/>
      <c r="M152" s="314"/>
      <c r="N152" s="666"/>
      <c r="O152" s="666"/>
      <c r="P152" s="666"/>
      <c r="Q152" s="666"/>
      <c r="R152" s="666"/>
      <c r="S152" s="666"/>
      <c r="T152" s="666"/>
      <c r="U152" s="666"/>
      <c r="V152" s="666"/>
      <c r="W152" s="666"/>
      <c r="X152" s="730"/>
      <c r="Y152" s="730"/>
      <c r="Z152" s="730"/>
      <c r="AA152" s="730"/>
      <c r="AB152" s="730"/>
      <c r="AC152" s="730"/>
      <c r="AD152" s="730"/>
      <c r="AE152" s="730"/>
      <c r="AF152" s="730"/>
      <c r="AG152" s="730"/>
      <c r="AH152" s="730"/>
      <c r="AI152" s="730"/>
      <c r="AJ152" s="730"/>
      <c r="AK152" s="730"/>
      <c r="AL152" s="730"/>
      <c r="AM152" s="730"/>
      <c r="AN152" s="351"/>
      <c r="AO152" s="351"/>
      <c r="AP152" s="351"/>
      <c r="AQ152" s="351"/>
      <c r="AR152" s="351"/>
      <c r="AS152" s="351"/>
    </row>
    <row r="153" spans="1:45" x14ac:dyDescent="0.25">
      <c r="A153" s="264" t="s">
        <v>393</v>
      </c>
      <c r="B153" s="264"/>
      <c r="C153" s="264"/>
      <c r="D153" s="264"/>
      <c r="E153" s="264"/>
      <c r="F153" s="120" t="s">
        <v>467</v>
      </c>
      <c r="G153" s="120"/>
      <c r="H153" s="294" t="s">
        <v>1079</v>
      </c>
      <c r="I153" s="318"/>
      <c r="J153" s="318"/>
      <c r="K153" s="318"/>
      <c r="L153" s="318"/>
      <c r="M153" s="318"/>
      <c r="N153" s="673">
        <v>0.15494999999999998</v>
      </c>
      <c r="O153" s="673">
        <v>0.11174999999999999</v>
      </c>
      <c r="P153" s="673">
        <v>7.7990000000000004E-2</v>
      </c>
      <c r="Q153" s="673">
        <v>5.3940000000000002E-2</v>
      </c>
      <c r="R153" s="673">
        <v>3.8890000000000001E-2</v>
      </c>
      <c r="S153" s="673">
        <v>3.420999999999999E-2</v>
      </c>
      <c r="T153" s="673">
        <v>3.5069999999999997E-2</v>
      </c>
      <c r="U153" s="673">
        <v>3.5430000000000003E-2</v>
      </c>
      <c r="V153" s="673">
        <v>1.9589999999999993E-2</v>
      </c>
      <c r="W153" s="673">
        <v>1.9009999999999999E-2</v>
      </c>
      <c r="X153" s="729">
        <v>1.941E-2</v>
      </c>
      <c r="Y153" s="729">
        <v>1.4949999999999998E-2</v>
      </c>
      <c r="Z153" s="729">
        <v>6.9900000000000006E-3</v>
      </c>
      <c r="AA153" s="729">
        <v>4.239999999999999E-3</v>
      </c>
      <c r="AB153" s="729">
        <v>6.3099999999999996E-3</v>
      </c>
      <c r="AC153" s="729">
        <v>3.6000000000000003E-3</v>
      </c>
      <c r="AD153" s="729">
        <v>3.0999999999999999E-3</v>
      </c>
      <c r="AE153" s="729">
        <v>9.4000000000000008E-4</v>
      </c>
      <c r="AF153" s="729">
        <v>5.96E-3</v>
      </c>
      <c r="AG153" s="729">
        <v>3.98E-3</v>
      </c>
      <c r="AH153" s="729">
        <v>4.1899999999999993E-3</v>
      </c>
      <c r="AI153" s="729">
        <v>3.0700000000000002E-3</v>
      </c>
      <c r="AJ153" s="729">
        <v>3.7300000000000002E-3</v>
      </c>
      <c r="AK153" s="729">
        <v>6.3699999999999998E-3</v>
      </c>
      <c r="AL153" s="729">
        <v>7.490000000000001E-3</v>
      </c>
      <c r="AM153" s="729">
        <v>1.5259999999999999E-2</v>
      </c>
      <c r="AN153" s="350">
        <v>1.754E-2</v>
      </c>
      <c r="AO153" s="350">
        <v>1.8159999999999999E-2</v>
      </c>
      <c r="AP153" s="350">
        <v>1.7309999999999999E-2</v>
      </c>
      <c r="AQ153" s="350">
        <v>1.2920000000000001E-2</v>
      </c>
      <c r="AR153" s="350">
        <v>1.3509999999999999E-2</v>
      </c>
      <c r="AS153" s="350">
        <v>1.3329999999999998E-2</v>
      </c>
    </row>
    <row r="154" spans="1:45" x14ac:dyDescent="0.25">
      <c r="A154" s="264" t="s">
        <v>392</v>
      </c>
      <c r="B154" s="264"/>
      <c r="C154" s="264"/>
      <c r="D154" s="264"/>
      <c r="E154" s="264"/>
      <c r="F154" s="120" t="s">
        <v>468</v>
      </c>
      <c r="G154" s="120"/>
      <c r="H154" s="294" t="s">
        <v>1080</v>
      </c>
      <c r="I154" s="318"/>
      <c r="J154" s="318"/>
      <c r="K154" s="318"/>
      <c r="L154" s="318"/>
      <c r="M154" s="318"/>
      <c r="N154" s="673">
        <v>1.7289540000000003</v>
      </c>
      <c r="O154" s="673">
        <v>1.7026320000000001</v>
      </c>
      <c r="P154" s="673">
        <v>1.6761479999999997</v>
      </c>
      <c r="Q154" s="673">
        <v>1.708458</v>
      </c>
      <c r="R154" s="673">
        <v>1.5766379999999998</v>
      </c>
      <c r="S154" s="673">
        <v>1.4121780000000004</v>
      </c>
      <c r="T154" s="673">
        <v>1.3014263260024483</v>
      </c>
      <c r="U154" s="673">
        <v>1.3418159999999992</v>
      </c>
      <c r="V154" s="673">
        <v>1.3714140000000004</v>
      </c>
      <c r="W154" s="673">
        <v>1.398156</v>
      </c>
      <c r="X154" s="729">
        <v>1.4584139999999997</v>
      </c>
      <c r="Y154" s="729">
        <v>1.4478840000000011</v>
      </c>
      <c r="Z154" s="729">
        <v>1.3627200000000004</v>
      </c>
      <c r="AA154" s="729">
        <v>1.4440800000000003</v>
      </c>
      <c r="AB154" s="729">
        <v>1.4520779999999995</v>
      </c>
      <c r="AC154" s="729">
        <v>1.3789619999999998</v>
      </c>
      <c r="AD154" s="729">
        <v>1.4490779999999996</v>
      </c>
      <c r="AE154" s="729">
        <v>1.437114</v>
      </c>
      <c r="AF154" s="729">
        <v>1.2336179999999997</v>
      </c>
      <c r="AG154" s="729">
        <v>1.3872899999999997</v>
      </c>
      <c r="AH154" s="729">
        <v>1.5365459999999997</v>
      </c>
      <c r="AI154" s="729">
        <v>1.4491800000000001</v>
      </c>
      <c r="AJ154" s="729">
        <v>1.4362800000000002</v>
      </c>
      <c r="AK154" s="729">
        <v>1.3747859999999996</v>
      </c>
      <c r="AL154" s="729">
        <v>1.4202000000000004</v>
      </c>
      <c r="AM154" s="729">
        <v>1.4743140000000003</v>
      </c>
      <c r="AN154" s="350">
        <v>1.5460799999999997</v>
      </c>
      <c r="AO154" s="350">
        <v>1.5381300000000004</v>
      </c>
      <c r="AP154" s="350">
        <v>1.4913240000000003</v>
      </c>
      <c r="AQ154" s="350">
        <v>1.5006360000000005</v>
      </c>
      <c r="AR154" s="350">
        <v>1.4947439999999999</v>
      </c>
      <c r="AS154" s="350">
        <v>1.4226600000000003</v>
      </c>
    </row>
    <row r="155" spans="1:45" x14ac:dyDescent="0.25">
      <c r="A155" s="273" t="s">
        <v>1119</v>
      </c>
      <c r="B155" s="264"/>
      <c r="C155" s="264"/>
      <c r="D155" s="264"/>
      <c r="E155" s="264"/>
      <c r="F155" s="120" t="s">
        <v>24</v>
      </c>
      <c r="G155" s="120"/>
      <c r="H155" s="294" t="s">
        <v>70</v>
      </c>
      <c r="I155" s="318"/>
      <c r="J155" s="318"/>
      <c r="K155" s="318"/>
      <c r="L155" s="318"/>
      <c r="M155" s="318"/>
      <c r="N155" s="673">
        <v>0.67463999999999991</v>
      </c>
      <c r="O155" s="673">
        <v>0.66143999999999992</v>
      </c>
      <c r="P155" s="673">
        <v>0.5565199999999999</v>
      </c>
      <c r="Q155" s="673">
        <v>0.43868000000000007</v>
      </c>
      <c r="R155" s="673">
        <v>0.55628</v>
      </c>
      <c r="S155" s="673">
        <v>0.40586</v>
      </c>
      <c r="T155" s="673">
        <v>0.35366118469445795</v>
      </c>
      <c r="U155" s="673">
        <v>0.28828000000000004</v>
      </c>
      <c r="V155" s="673">
        <v>0.21760000000000002</v>
      </c>
      <c r="W155" s="673">
        <v>0.20558000000000001</v>
      </c>
      <c r="X155" s="729">
        <v>0.1958</v>
      </c>
      <c r="Y155" s="729">
        <v>0.19367999999999999</v>
      </c>
      <c r="Z155" s="729">
        <v>0.15899999999999997</v>
      </c>
      <c r="AA155" s="729">
        <v>0.18324000000000007</v>
      </c>
      <c r="AB155" s="729">
        <v>0.19874000000000008</v>
      </c>
      <c r="AC155" s="729">
        <v>0.1638</v>
      </c>
      <c r="AD155" s="729">
        <v>0.21098</v>
      </c>
      <c r="AE155" s="729">
        <v>0.24517999999999998</v>
      </c>
      <c r="AF155" s="729">
        <v>0.24005999999999997</v>
      </c>
      <c r="AG155" s="729">
        <v>0.22153999999999993</v>
      </c>
      <c r="AH155" s="729">
        <v>0.31906000000000007</v>
      </c>
      <c r="AI155" s="729">
        <v>0.22542000000000006</v>
      </c>
      <c r="AJ155" s="729">
        <v>0.27288000000000001</v>
      </c>
      <c r="AK155" s="729">
        <v>0.21080000000000004</v>
      </c>
      <c r="AL155" s="729">
        <v>0.16813999999999998</v>
      </c>
      <c r="AM155" s="729">
        <v>0.2686599999999999</v>
      </c>
      <c r="AN155" s="350">
        <v>0.33842000000000005</v>
      </c>
      <c r="AO155" s="350">
        <v>0.30736000000000008</v>
      </c>
      <c r="AP155" s="350">
        <v>0.38163999999999998</v>
      </c>
      <c r="AQ155" s="350">
        <v>0.41418000000000005</v>
      </c>
      <c r="AR155" s="350">
        <v>0.40920000000000012</v>
      </c>
      <c r="AS155" s="350">
        <v>0.41460000000000002</v>
      </c>
    </row>
    <row r="156" spans="1:45" x14ac:dyDescent="0.25">
      <c r="A156" s="273" t="s">
        <v>1120</v>
      </c>
      <c r="B156" s="264"/>
      <c r="C156" s="264"/>
      <c r="D156" s="264"/>
      <c r="E156" s="264"/>
      <c r="F156" s="120" t="s">
        <v>25</v>
      </c>
      <c r="G156" s="120"/>
      <c r="H156" s="294" t="s">
        <v>71</v>
      </c>
      <c r="I156" s="318"/>
      <c r="J156" s="318"/>
      <c r="K156" s="318"/>
      <c r="L156" s="318"/>
      <c r="M156" s="318"/>
      <c r="N156" s="673">
        <v>4.879E-2</v>
      </c>
      <c r="O156" s="673">
        <v>4.8650000000000006E-2</v>
      </c>
      <c r="P156" s="673">
        <v>1.959E-2</v>
      </c>
      <c r="Q156" s="673">
        <v>1.5809999999999998E-2</v>
      </c>
      <c r="R156" s="673">
        <v>2.4199999999999999E-2</v>
      </c>
      <c r="S156" s="673">
        <v>2.4129999999999999E-2</v>
      </c>
      <c r="T156" s="673">
        <v>5.3080000000000002E-2</v>
      </c>
      <c r="U156" s="673">
        <v>2.2720000000000001E-2</v>
      </c>
      <c r="V156" s="673">
        <v>2.2880000000000001E-2</v>
      </c>
      <c r="W156" s="673">
        <v>2.307E-2</v>
      </c>
      <c r="X156" s="729">
        <v>2.2009999999999998E-2</v>
      </c>
      <c r="Y156" s="729">
        <v>2.0800000000000003E-2</v>
      </c>
      <c r="Z156" s="729">
        <v>2.0379999999999999E-2</v>
      </c>
      <c r="AA156" s="729">
        <v>2.0119999999999999E-2</v>
      </c>
      <c r="AB156" s="729">
        <v>6.5600000000000007E-3</v>
      </c>
      <c r="AC156" s="729">
        <v>4.7699999999999999E-3</v>
      </c>
      <c r="AD156" s="729">
        <v>4.8799999999999998E-3</v>
      </c>
      <c r="AE156" s="729">
        <v>7.0300000000000007E-3</v>
      </c>
      <c r="AF156" s="729">
        <v>1.0360000000000001E-2</v>
      </c>
      <c r="AG156" s="729">
        <v>6.6699999999999997E-3</v>
      </c>
      <c r="AH156" s="729">
        <v>9.5700000000000004E-3</v>
      </c>
      <c r="AI156" s="729">
        <v>1.1200000000000001E-3</v>
      </c>
      <c r="AJ156" s="729">
        <v>1.9599999999999999E-3</v>
      </c>
      <c r="AK156" s="729">
        <v>7.0999999999999991E-4</v>
      </c>
      <c r="AL156" s="729">
        <v>8.7000000000000001E-4</v>
      </c>
      <c r="AM156" s="729">
        <v>1.0300000000000001E-3</v>
      </c>
      <c r="AN156" s="350">
        <v>2.48E-3</v>
      </c>
      <c r="AO156" s="350">
        <v>1.6199999999999999E-3</v>
      </c>
      <c r="AP156" s="350">
        <v>9.6000000000000013E-4</v>
      </c>
      <c r="AQ156" s="350">
        <v>2.3000000000000004E-3</v>
      </c>
      <c r="AR156" s="350">
        <v>1.75E-3</v>
      </c>
      <c r="AS156" s="350">
        <v>4.2299999999999985E-3</v>
      </c>
    </row>
    <row r="157" spans="1:45" x14ac:dyDescent="0.25">
      <c r="A157" s="273" t="s">
        <v>1121</v>
      </c>
      <c r="B157" s="264"/>
      <c r="C157" s="264"/>
      <c r="D157" s="264"/>
      <c r="E157" s="264"/>
      <c r="F157" s="120" t="s">
        <v>26</v>
      </c>
      <c r="G157" s="120"/>
      <c r="H157" s="292" t="s">
        <v>72</v>
      </c>
      <c r="I157" s="318"/>
      <c r="J157" s="318"/>
      <c r="K157" s="318"/>
      <c r="L157" s="318"/>
      <c r="M157" s="318"/>
      <c r="N157" s="673">
        <v>14.736839999999999</v>
      </c>
      <c r="O157" s="673">
        <v>14.885400000000002</v>
      </c>
      <c r="P157" s="673">
        <v>14.569560000000001</v>
      </c>
      <c r="Q157" s="673">
        <v>14.415279999999997</v>
      </c>
      <c r="R157" s="673">
        <v>12.553780000000001</v>
      </c>
      <c r="S157" s="673">
        <v>13.749699999999999</v>
      </c>
      <c r="T157" s="673">
        <v>13.721451806055525</v>
      </c>
      <c r="U157" s="673">
        <v>10.4033272</v>
      </c>
      <c r="V157" s="673">
        <v>11.271213799999998</v>
      </c>
      <c r="W157" s="673">
        <v>10.56846</v>
      </c>
      <c r="X157" s="729">
        <v>10.524060000000002</v>
      </c>
      <c r="Y157" s="729">
        <v>9.6081000000000003</v>
      </c>
      <c r="Z157" s="729">
        <v>9.4734400000000019</v>
      </c>
      <c r="AA157" s="729">
        <v>8.4745400000000011</v>
      </c>
      <c r="AB157" s="729">
        <v>7.2617400000000005</v>
      </c>
      <c r="AC157" s="729">
        <v>6.847760000000001</v>
      </c>
      <c r="AD157" s="729">
        <v>8.5175999999999998</v>
      </c>
      <c r="AE157" s="729">
        <v>7.5065200000000001</v>
      </c>
      <c r="AF157" s="729">
        <v>6.3670600000000004</v>
      </c>
      <c r="AG157" s="729">
        <v>8.5842199999999984</v>
      </c>
      <c r="AH157" s="729">
        <v>12.084860000000003</v>
      </c>
      <c r="AI157" s="729">
        <v>13.367899999999993</v>
      </c>
      <c r="AJ157" s="729">
        <v>13.375919999999999</v>
      </c>
      <c r="AK157" s="729">
        <v>14.112300000000003</v>
      </c>
      <c r="AL157" s="729">
        <v>16.070499999999999</v>
      </c>
      <c r="AM157" s="729">
        <v>17.063580000000002</v>
      </c>
      <c r="AN157" s="350">
        <v>16.566219999999998</v>
      </c>
      <c r="AO157" s="350">
        <v>16.613079999999997</v>
      </c>
      <c r="AP157" s="350">
        <v>20.255700000000008</v>
      </c>
      <c r="AQ157" s="350">
        <v>21.177160000000001</v>
      </c>
      <c r="AR157" s="350">
        <v>20.895620000000001</v>
      </c>
      <c r="AS157" s="350">
        <v>22.80218</v>
      </c>
    </row>
    <row r="158" spans="1:45" ht="30" x14ac:dyDescent="0.25">
      <c r="A158" s="264" t="s">
        <v>469</v>
      </c>
      <c r="B158" s="264"/>
      <c r="C158" s="264"/>
      <c r="D158" s="264"/>
      <c r="E158" s="264"/>
      <c r="F158" s="120" t="s">
        <v>470</v>
      </c>
      <c r="G158" s="120"/>
      <c r="H158" s="294" t="s">
        <v>1122</v>
      </c>
      <c r="I158" s="318"/>
      <c r="J158" s="318"/>
      <c r="K158" s="318"/>
      <c r="L158" s="318"/>
      <c r="M158" s="318"/>
      <c r="N158" s="673">
        <v>1.8248000000000002</v>
      </c>
      <c r="O158" s="673">
        <v>1.6578400000000002</v>
      </c>
      <c r="P158" s="673">
        <v>1.39906</v>
      </c>
      <c r="Q158" s="673">
        <v>0.72840000000000005</v>
      </c>
      <c r="R158" s="673">
        <v>0.81135999999999986</v>
      </c>
      <c r="S158" s="673">
        <v>1.0326600000000004</v>
      </c>
      <c r="T158" s="673">
        <v>0.73311999999999988</v>
      </c>
      <c r="U158" s="673">
        <v>0.95047999999999999</v>
      </c>
      <c r="V158" s="673">
        <v>1.7229199999999998</v>
      </c>
      <c r="W158" s="673">
        <v>0.57790000000000008</v>
      </c>
      <c r="X158" s="729">
        <v>0.71745999999999999</v>
      </c>
      <c r="Y158" s="729">
        <v>0.44773999999999997</v>
      </c>
      <c r="Z158" s="729">
        <v>0.42191999999999996</v>
      </c>
      <c r="AA158" s="729">
        <v>0.58268000000000009</v>
      </c>
      <c r="AB158" s="729">
        <v>0.49659999999999993</v>
      </c>
      <c r="AC158" s="729">
        <v>0.43687999999999999</v>
      </c>
      <c r="AD158" s="729">
        <v>0.51522000000000001</v>
      </c>
      <c r="AE158" s="729">
        <v>0.61059999999999992</v>
      </c>
      <c r="AF158" s="729">
        <v>0.64822000000000024</v>
      </c>
      <c r="AG158" s="729">
        <v>0.75697999999999988</v>
      </c>
      <c r="AH158" s="729">
        <v>0.86614000000000024</v>
      </c>
      <c r="AI158" s="729">
        <v>0.69440000000000002</v>
      </c>
      <c r="AJ158" s="729">
        <v>1.7384599999999999</v>
      </c>
      <c r="AK158" s="729">
        <v>1.26542</v>
      </c>
      <c r="AL158" s="729">
        <v>1.8558200000000007</v>
      </c>
      <c r="AM158" s="729">
        <v>0.34440000000000004</v>
      </c>
      <c r="AN158" s="350">
        <v>0.41116000000000003</v>
      </c>
      <c r="AO158" s="350">
        <v>0.51129999999999987</v>
      </c>
      <c r="AP158" s="350">
        <v>0.77644000000000002</v>
      </c>
      <c r="AQ158" s="350">
        <v>0.75675999999999999</v>
      </c>
      <c r="AR158" s="350">
        <v>0.62934000000000001</v>
      </c>
      <c r="AS158" s="350">
        <v>1.1791199999999997</v>
      </c>
    </row>
    <row r="159" spans="1:45" x14ac:dyDescent="0.25">
      <c r="A159" s="276" t="s">
        <v>405</v>
      </c>
      <c r="B159" s="264"/>
      <c r="C159" s="264"/>
      <c r="D159" s="264"/>
      <c r="E159" s="264"/>
      <c r="F159" s="264" t="s">
        <v>190</v>
      </c>
      <c r="G159" s="120"/>
      <c r="H159" s="294" t="s">
        <v>985</v>
      </c>
      <c r="I159" s="318"/>
      <c r="J159" s="318"/>
      <c r="K159" s="318"/>
      <c r="L159" s="318"/>
      <c r="M159" s="318"/>
      <c r="N159" s="673">
        <v>0.27568500000000001</v>
      </c>
      <c r="O159" s="673">
        <v>0.28044499999999994</v>
      </c>
      <c r="P159" s="673">
        <v>0.23641999999999991</v>
      </c>
      <c r="Q159" s="673">
        <v>0.22254000000000004</v>
      </c>
      <c r="R159" s="673">
        <v>0.21040499999999993</v>
      </c>
      <c r="S159" s="673">
        <v>0.16938999999999993</v>
      </c>
      <c r="T159" s="673">
        <v>0.13652</v>
      </c>
      <c r="U159" s="673">
        <v>0.1245</v>
      </c>
      <c r="V159" s="673">
        <v>8.1405000000000033E-2</v>
      </c>
      <c r="W159" s="673">
        <v>8.0125000000000016E-2</v>
      </c>
      <c r="X159" s="729">
        <v>7.3944999999999997E-2</v>
      </c>
      <c r="Y159" s="729">
        <v>5.5074999999999999E-2</v>
      </c>
      <c r="Z159" s="729">
        <v>5.2964999999999998E-2</v>
      </c>
      <c r="AA159" s="729">
        <v>5.1164999999999995E-2</v>
      </c>
      <c r="AB159" s="729">
        <v>5.0225000000000006E-2</v>
      </c>
      <c r="AC159" s="729">
        <v>3.6180000000000004E-2</v>
      </c>
      <c r="AD159" s="729">
        <v>3.3830000000000006E-2</v>
      </c>
      <c r="AE159" s="729">
        <v>2.7614999999999994E-2</v>
      </c>
      <c r="AF159" s="729">
        <v>2.6865E-2</v>
      </c>
      <c r="AG159" s="729">
        <v>2.5695000000000003E-2</v>
      </c>
      <c r="AH159" s="729">
        <v>2.3290000000000009E-2</v>
      </c>
      <c r="AI159" s="729">
        <v>2.0565000000000007E-2</v>
      </c>
      <c r="AJ159" s="729">
        <v>2.0185000000000012E-2</v>
      </c>
      <c r="AK159" s="729">
        <v>2.0290000000000002E-2</v>
      </c>
      <c r="AL159" s="729">
        <v>2.0989999999999995E-2</v>
      </c>
      <c r="AM159" s="729">
        <v>1.9445000000000007E-2</v>
      </c>
      <c r="AN159" s="350">
        <v>1.8800000000000001E-2</v>
      </c>
      <c r="AO159" s="350">
        <v>1.7215000000000001E-2</v>
      </c>
      <c r="AP159" s="350">
        <v>1.6385E-2</v>
      </c>
      <c r="AQ159" s="350">
        <v>1.7240000000000002E-2</v>
      </c>
      <c r="AR159" s="350">
        <v>1.4930000000000001E-2</v>
      </c>
      <c r="AS159" s="350">
        <v>1.4444999999999998E-2</v>
      </c>
    </row>
    <row r="160" spans="1:45" x14ac:dyDescent="0.25">
      <c r="A160" s="276" t="s">
        <v>489</v>
      </c>
      <c r="B160" s="264"/>
      <c r="C160" s="264"/>
      <c r="D160" s="264"/>
      <c r="E160" s="264"/>
      <c r="F160" s="364" t="s">
        <v>191</v>
      </c>
      <c r="G160" s="120"/>
      <c r="H160" s="294" t="s">
        <v>986</v>
      </c>
      <c r="I160" s="314"/>
      <c r="J160" s="314"/>
      <c r="K160" s="314"/>
      <c r="L160" s="314"/>
      <c r="M160" s="314"/>
      <c r="N160" s="666"/>
      <c r="O160" s="666"/>
      <c r="P160" s="666"/>
      <c r="Q160" s="666"/>
      <c r="R160" s="666"/>
      <c r="S160" s="666"/>
      <c r="T160" s="666"/>
      <c r="U160" s="666"/>
      <c r="V160" s="666"/>
      <c r="W160" s="666"/>
      <c r="X160" s="730"/>
      <c r="Y160" s="730"/>
      <c r="Z160" s="730"/>
      <c r="AA160" s="730"/>
      <c r="AB160" s="730"/>
      <c r="AC160" s="730"/>
      <c r="AD160" s="730"/>
      <c r="AE160" s="730"/>
      <c r="AF160" s="730"/>
      <c r="AG160" s="730"/>
      <c r="AH160" s="730"/>
      <c r="AI160" s="730"/>
      <c r="AJ160" s="730"/>
      <c r="AK160" s="730"/>
      <c r="AL160" s="730"/>
      <c r="AM160" s="730"/>
      <c r="AN160" s="351"/>
      <c r="AO160" s="351"/>
      <c r="AP160" s="351"/>
      <c r="AQ160" s="351"/>
      <c r="AR160" s="351"/>
      <c r="AS160" s="351"/>
    </row>
    <row r="161" spans="1:45" x14ac:dyDescent="0.25">
      <c r="A161" s="276" t="s">
        <v>492</v>
      </c>
      <c r="B161" s="264"/>
      <c r="C161" s="264"/>
      <c r="D161" s="264"/>
      <c r="E161" s="264"/>
      <c r="F161" s="264"/>
      <c r="G161" s="270" t="s">
        <v>495</v>
      </c>
      <c r="H161" s="292" t="s">
        <v>988</v>
      </c>
      <c r="I161" s="314"/>
      <c r="J161" s="314"/>
      <c r="K161" s="314"/>
      <c r="L161" s="314"/>
      <c r="M161" s="314"/>
      <c r="N161" s="666"/>
      <c r="O161" s="666"/>
      <c r="P161" s="666"/>
      <c r="Q161" s="666"/>
      <c r="R161" s="666"/>
      <c r="S161" s="666"/>
      <c r="T161" s="666"/>
      <c r="U161" s="666"/>
      <c r="V161" s="666"/>
      <c r="W161" s="666"/>
      <c r="X161" s="730"/>
      <c r="Y161" s="730"/>
      <c r="Z161" s="730"/>
      <c r="AA161" s="730"/>
      <c r="AB161" s="730"/>
      <c r="AC161" s="730"/>
      <c r="AD161" s="730"/>
      <c r="AE161" s="730"/>
      <c r="AF161" s="730"/>
      <c r="AG161" s="730"/>
      <c r="AH161" s="730"/>
      <c r="AI161" s="730"/>
      <c r="AJ161" s="730"/>
      <c r="AK161" s="730"/>
      <c r="AL161" s="730"/>
      <c r="AM161" s="730"/>
      <c r="AN161" s="351"/>
      <c r="AO161" s="351"/>
      <c r="AP161" s="351"/>
      <c r="AQ161" s="351"/>
      <c r="AR161" s="351"/>
      <c r="AS161" s="351"/>
    </row>
    <row r="162" spans="1:45" x14ac:dyDescent="0.25">
      <c r="A162" s="276" t="s">
        <v>493</v>
      </c>
      <c r="B162" s="264"/>
      <c r="C162" s="264"/>
      <c r="D162" s="264"/>
      <c r="E162" s="264"/>
      <c r="F162" s="264"/>
      <c r="G162" s="270" t="s">
        <v>496</v>
      </c>
      <c r="H162" s="292" t="s">
        <v>989</v>
      </c>
      <c r="I162" s="318"/>
      <c r="J162" s="318"/>
      <c r="K162" s="318"/>
      <c r="L162" s="318"/>
      <c r="M162" s="318"/>
      <c r="N162" s="673">
        <v>8.0049999999999982E-3</v>
      </c>
      <c r="O162" s="673">
        <v>7.7700000000000017E-3</v>
      </c>
      <c r="P162" s="673">
        <v>5.6749999999999986E-3</v>
      </c>
      <c r="Q162" s="673">
        <v>4.8249999999999994E-3</v>
      </c>
      <c r="R162" s="673">
        <v>4.429999999999999E-3</v>
      </c>
      <c r="S162" s="673">
        <v>5.4450000000000002E-3</v>
      </c>
      <c r="T162" s="673">
        <v>9.1549999999999999E-3</v>
      </c>
      <c r="U162" s="673">
        <v>6.6699999999999997E-3</v>
      </c>
      <c r="V162" s="673">
        <v>4.9350000000000002E-3</v>
      </c>
      <c r="W162" s="673">
        <v>8.0125000000000016E-2</v>
      </c>
      <c r="X162" s="729">
        <v>4.344999999999999E-3</v>
      </c>
      <c r="Y162" s="729">
        <v>0</v>
      </c>
      <c r="Z162" s="729">
        <v>1.6000000000000001E-4</v>
      </c>
      <c r="AA162" s="729">
        <v>3.5000000000000005E-4</v>
      </c>
      <c r="AB162" s="729">
        <v>2.6000000000000003E-4</v>
      </c>
      <c r="AC162" s="729">
        <v>5.8499999999999991E-4</v>
      </c>
      <c r="AD162" s="729">
        <v>2.8499999999999999E-4</v>
      </c>
      <c r="AE162" s="729">
        <v>6.3500000000000004E-4</v>
      </c>
      <c r="AF162" s="729">
        <v>4.2000000000000002E-4</v>
      </c>
      <c r="AG162" s="729">
        <v>4.0500000000000003E-4</v>
      </c>
      <c r="AH162" s="729">
        <v>1.8999999999999998E-4</v>
      </c>
      <c r="AI162" s="729">
        <v>4.8999999999999998E-4</v>
      </c>
      <c r="AJ162" s="729">
        <v>3.3500000000000001E-4</v>
      </c>
      <c r="AK162" s="729">
        <v>3.9000000000000005E-4</v>
      </c>
      <c r="AL162" s="729">
        <v>4.0999999999999999E-4</v>
      </c>
      <c r="AM162" s="729">
        <v>2.3000000000000001E-4</v>
      </c>
      <c r="AN162" s="350">
        <v>1.9000000000000001E-4</v>
      </c>
      <c r="AO162" s="350">
        <v>1.25E-4</v>
      </c>
      <c r="AP162" s="350">
        <v>0</v>
      </c>
      <c r="AQ162" s="350">
        <v>2.0000000000000002E-5</v>
      </c>
      <c r="AR162" s="350">
        <v>1.4999999999999999E-4</v>
      </c>
      <c r="AS162" s="350">
        <v>7.85E-4</v>
      </c>
    </row>
    <row r="163" spans="1:45" x14ac:dyDescent="0.25">
      <c r="A163" s="276" t="s">
        <v>494</v>
      </c>
      <c r="B163" s="264"/>
      <c r="C163" s="264"/>
      <c r="D163" s="264"/>
      <c r="E163" s="264"/>
      <c r="F163" s="264"/>
      <c r="G163" s="270" t="s">
        <v>497</v>
      </c>
      <c r="H163" s="292" t="s">
        <v>990</v>
      </c>
      <c r="I163" s="318"/>
      <c r="J163" s="318"/>
      <c r="K163" s="318"/>
      <c r="L163" s="318"/>
      <c r="M163" s="318"/>
      <c r="N163" s="673">
        <v>1.0656399999999999</v>
      </c>
      <c r="O163" s="673">
        <v>1.02996</v>
      </c>
      <c r="P163" s="673">
        <v>0.85418499999999997</v>
      </c>
      <c r="Q163" s="673">
        <v>0.74185999999999996</v>
      </c>
      <c r="R163" s="673">
        <v>0.69105999999999967</v>
      </c>
      <c r="S163" s="673">
        <v>0.65859999999999985</v>
      </c>
      <c r="T163" s="673">
        <v>0.6037199999999997</v>
      </c>
      <c r="U163" s="673">
        <v>0.41123999999999999</v>
      </c>
      <c r="V163" s="673">
        <v>0.24576999999999991</v>
      </c>
      <c r="W163" s="673">
        <v>0.13014999999999999</v>
      </c>
      <c r="X163" s="729">
        <v>0.12432000000000001</v>
      </c>
      <c r="Y163" s="729">
        <v>0.10688499999999999</v>
      </c>
      <c r="Z163" s="729">
        <v>7.0544999999999983E-2</v>
      </c>
      <c r="AA163" s="729">
        <v>8.6030000000000009E-2</v>
      </c>
      <c r="AB163" s="729">
        <v>4.5700000000000011E-2</v>
      </c>
      <c r="AC163" s="729">
        <v>4.5249999999999999E-2</v>
      </c>
      <c r="AD163" s="729">
        <v>3.7069999999999999E-2</v>
      </c>
      <c r="AE163" s="729">
        <v>3.4299999999999997E-2</v>
      </c>
      <c r="AF163" s="729">
        <v>3.4304999999999995E-2</v>
      </c>
      <c r="AG163" s="729">
        <v>3.2969999999999999E-2</v>
      </c>
      <c r="AH163" s="729">
        <v>2.828E-2</v>
      </c>
      <c r="AI163" s="729">
        <v>9.8105000000000012E-2</v>
      </c>
      <c r="AJ163" s="729">
        <v>9.4820000000000002E-2</v>
      </c>
      <c r="AK163" s="729">
        <v>3.381E-2</v>
      </c>
      <c r="AL163" s="729">
        <v>3.2805000000000001E-2</v>
      </c>
      <c r="AM163" s="729">
        <v>2.428000000000001E-2</v>
      </c>
      <c r="AN163" s="350">
        <v>2.334E-2</v>
      </c>
      <c r="AO163" s="350">
        <v>2.7315000000000002E-2</v>
      </c>
      <c r="AP163" s="350">
        <v>3.6620000000000007E-2</v>
      </c>
      <c r="AQ163" s="350">
        <v>3.5509999999999993E-2</v>
      </c>
      <c r="AR163" s="350">
        <v>3.3714999999999995E-2</v>
      </c>
      <c r="AS163" s="350">
        <v>2.9270000000000004E-2</v>
      </c>
    </row>
    <row r="164" spans="1:45" x14ac:dyDescent="0.25">
      <c r="A164" s="276" t="s">
        <v>491</v>
      </c>
      <c r="B164" s="264"/>
      <c r="C164" s="264"/>
      <c r="D164" s="264"/>
      <c r="E164" s="264"/>
      <c r="F164" s="264"/>
      <c r="G164" s="270" t="s">
        <v>490</v>
      </c>
      <c r="H164" s="292" t="s">
        <v>987</v>
      </c>
      <c r="I164" s="318"/>
      <c r="J164" s="318"/>
      <c r="K164" s="318"/>
      <c r="L164" s="318"/>
      <c r="M164" s="318"/>
      <c r="N164" s="673">
        <v>0.14998799999999995</v>
      </c>
      <c r="O164" s="673">
        <v>0.14935199999999998</v>
      </c>
      <c r="P164" s="673">
        <v>0.143544</v>
      </c>
      <c r="Q164" s="673">
        <v>0.12155999999999997</v>
      </c>
      <c r="R164" s="673">
        <v>0.11763599999999999</v>
      </c>
      <c r="S164" s="673">
        <v>0.10855200000000001</v>
      </c>
      <c r="T164" s="673">
        <v>0.13309200000000002</v>
      </c>
      <c r="U164" s="673">
        <v>0.11644800000000001</v>
      </c>
      <c r="V164" s="673">
        <v>6.2256000000000006E-2</v>
      </c>
      <c r="W164" s="673">
        <v>7.2359999999999994E-2</v>
      </c>
      <c r="X164" s="729">
        <v>8.2751999999999992E-2</v>
      </c>
      <c r="Y164" s="729">
        <v>8.0339999999999995E-2</v>
      </c>
      <c r="Z164" s="729">
        <v>8.0664E-2</v>
      </c>
      <c r="AA164" s="729">
        <v>8.4347999999999979E-2</v>
      </c>
      <c r="AB164" s="729">
        <v>7.9667999999999961E-2</v>
      </c>
      <c r="AC164" s="729">
        <v>7.5659999999999963E-2</v>
      </c>
      <c r="AD164" s="729">
        <v>6.8663999999999975E-2</v>
      </c>
      <c r="AE164" s="729">
        <v>6.517199999999998E-2</v>
      </c>
      <c r="AF164" s="729">
        <v>6.3996000000000011E-2</v>
      </c>
      <c r="AG164" s="729">
        <v>7.3331999999999994E-2</v>
      </c>
      <c r="AH164" s="729">
        <v>5.8788000000000007E-2</v>
      </c>
      <c r="AI164" s="729">
        <v>5.9783999999999997E-2</v>
      </c>
      <c r="AJ164" s="729">
        <v>6.1079999999999995E-2</v>
      </c>
      <c r="AK164" s="729">
        <v>5.8380000000000001E-2</v>
      </c>
      <c r="AL164" s="729">
        <v>5.8499999999999996E-2</v>
      </c>
      <c r="AM164" s="729">
        <v>5.7251999999999997E-2</v>
      </c>
      <c r="AN164" s="350">
        <v>5.7360000000000001E-2</v>
      </c>
      <c r="AO164" s="350">
        <v>5.5212000000000004E-2</v>
      </c>
      <c r="AP164" s="350">
        <v>5.3904000000000007E-2</v>
      </c>
      <c r="AQ164" s="350">
        <v>4.9812000000000002E-2</v>
      </c>
      <c r="AR164" s="350">
        <v>4.8707999999999994E-2</v>
      </c>
      <c r="AS164" s="350">
        <v>4.7627999999999997E-2</v>
      </c>
    </row>
    <row r="165" spans="1:45" x14ac:dyDescent="0.25">
      <c r="A165" s="273" t="s">
        <v>1123</v>
      </c>
      <c r="B165" s="120"/>
      <c r="C165" s="120"/>
      <c r="D165" s="120"/>
      <c r="E165" s="120"/>
      <c r="F165" s="120"/>
      <c r="G165" s="120"/>
      <c r="H165" s="292" t="s">
        <v>73</v>
      </c>
      <c r="I165" s="318"/>
      <c r="J165" s="318"/>
      <c r="K165" s="318"/>
      <c r="L165" s="318"/>
      <c r="M165" s="318"/>
      <c r="N165" s="673">
        <v>3.125300000000001E-2</v>
      </c>
      <c r="O165" s="673">
        <v>2.7497999999999998E-2</v>
      </c>
      <c r="P165" s="673">
        <v>2.4615999999999999E-2</v>
      </c>
      <c r="Q165" s="673">
        <v>1.9934999999999998E-2</v>
      </c>
      <c r="R165" s="673">
        <v>1.7283E-2</v>
      </c>
      <c r="S165" s="673">
        <v>1.9019000000000005E-2</v>
      </c>
      <c r="T165" s="673">
        <v>0.15033999999999997</v>
      </c>
      <c r="U165" s="673">
        <v>1.5721000000000002E-2</v>
      </c>
      <c r="V165" s="673">
        <v>1.5141E-2</v>
      </c>
      <c r="W165" s="673">
        <v>1.5148999999999998E-2</v>
      </c>
      <c r="X165" s="729">
        <v>1.1400999999999998E-2</v>
      </c>
      <c r="Y165" s="729">
        <v>8.4460000000000004E-3</v>
      </c>
      <c r="Z165" s="729">
        <v>6.1400000000000014E-3</v>
      </c>
      <c r="AA165" s="729">
        <v>1.0981999999999999E-2</v>
      </c>
      <c r="AB165" s="729">
        <v>1.0933999999999999E-2</v>
      </c>
      <c r="AC165" s="729">
        <v>1.1264000000000001E-2</v>
      </c>
      <c r="AD165" s="729">
        <v>1.3543999999999999E-2</v>
      </c>
      <c r="AE165" s="729">
        <v>1.0709E-2</v>
      </c>
      <c r="AF165" s="729">
        <v>0</v>
      </c>
      <c r="AG165" s="729">
        <v>8.4620000000000008E-3</v>
      </c>
      <c r="AH165" s="729">
        <v>1.2320000000000003E-2</v>
      </c>
      <c r="AI165" s="729">
        <v>1.3243000000000001E-2</v>
      </c>
      <c r="AJ165" s="729">
        <v>1.0283E-2</v>
      </c>
      <c r="AK165" s="729">
        <v>9.4970000000000002E-3</v>
      </c>
      <c r="AL165" s="729">
        <v>1.1039E-2</v>
      </c>
      <c r="AM165" s="729">
        <v>1.0943000000000001E-2</v>
      </c>
      <c r="AN165" s="350">
        <v>1.0881E-2</v>
      </c>
      <c r="AO165" s="350">
        <v>1.1274000000000001E-2</v>
      </c>
      <c r="AP165" s="350">
        <v>1.0548000000000002E-2</v>
      </c>
      <c r="AQ165" s="350">
        <v>1.0999999999999998E-2</v>
      </c>
      <c r="AR165" s="350">
        <v>1.0909E-2</v>
      </c>
      <c r="AS165" s="350">
        <v>1.1057999999999998E-2</v>
      </c>
    </row>
    <row r="166" spans="1:45" x14ac:dyDescent="0.25">
      <c r="A166" s="273" t="s">
        <v>1124</v>
      </c>
      <c r="B166" s="264"/>
      <c r="C166" s="264"/>
      <c r="D166" s="264"/>
      <c r="E166" s="264"/>
      <c r="F166" s="120"/>
      <c r="G166" s="120" t="s">
        <v>1260</v>
      </c>
      <c r="H166" s="292" t="s">
        <v>74</v>
      </c>
      <c r="I166" s="318"/>
      <c r="J166" s="318"/>
      <c r="K166" s="318"/>
      <c r="L166" s="318"/>
      <c r="M166" s="318"/>
      <c r="N166" s="673">
        <v>0</v>
      </c>
      <c r="O166" s="673">
        <v>0</v>
      </c>
      <c r="P166" s="673">
        <v>0</v>
      </c>
      <c r="Q166" s="673">
        <v>0</v>
      </c>
      <c r="R166" s="673">
        <v>0</v>
      </c>
      <c r="S166" s="673">
        <v>0</v>
      </c>
      <c r="T166" s="673">
        <v>0</v>
      </c>
      <c r="U166" s="673">
        <v>0</v>
      </c>
      <c r="V166" s="673">
        <v>0</v>
      </c>
      <c r="W166" s="673">
        <v>0</v>
      </c>
      <c r="X166" s="729">
        <v>0</v>
      </c>
      <c r="Y166" s="729">
        <v>0</v>
      </c>
      <c r="Z166" s="729">
        <v>0</v>
      </c>
      <c r="AA166" s="729">
        <v>0</v>
      </c>
      <c r="AB166" s="729">
        <v>0</v>
      </c>
      <c r="AC166" s="729">
        <v>0</v>
      </c>
      <c r="AD166" s="729">
        <v>0</v>
      </c>
      <c r="AE166" s="729">
        <v>0</v>
      </c>
      <c r="AF166" s="729">
        <v>0</v>
      </c>
      <c r="AG166" s="729">
        <v>0</v>
      </c>
      <c r="AH166" s="729">
        <v>0</v>
      </c>
      <c r="AI166" s="729">
        <v>0</v>
      </c>
      <c r="AJ166" s="729">
        <v>0</v>
      </c>
      <c r="AK166" s="729">
        <v>0</v>
      </c>
      <c r="AL166" s="729">
        <v>0</v>
      </c>
      <c r="AM166" s="729">
        <v>0</v>
      </c>
      <c r="AN166" s="350">
        <v>0</v>
      </c>
      <c r="AO166" s="350">
        <v>0</v>
      </c>
      <c r="AP166" s="350">
        <v>0</v>
      </c>
      <c r="AQ166" s="350">
        <v>0</v>
      </c>
      <c r="AR166" s="350">
        <v>0</v>
      </c>
      <c r="AS166" s="350">
        <v>0</v>
      </c>
    </row>
    <row r="167" spans="1:45" x14ac:dyDescent="0.25">
      <c r="A167" s="273" t="s">
        <v>17</v>
      </c>
      <c r="B167" s="264"/>
      <c r="C167" s="264"/>
      <c r="D167" s="264"/>
      <c r="E167" s="264"/>
      <c r="F167" s="120" t="s">
        <v>19</v>
      </c>
      <c r="G167" s="120"/>
      <c r="H167" s="292" t="s">
        <v>18</v>
      </c>
      <c r="I167" s="318"/>
      <c r="J167" s="318"/>
      <c r="K167" s="318"/>
      <c r="L167" s="318"/>
      <c r="M167" s="318"/>
      <c r="N167" s="673">
        <v>0.10578499999999999</v>
      </c>
      <c r="O167" s="673">
        <v>9.8899999999999988E-2</v>
      </c>
      <c r="P167" s="673">
        <v>0.11683999999999999</v>
      </c>
      <c r="Q167" s="673">
        <v>9.8820000000000005E-2</v>
      </c>
      <c r="R167" s="673">
        <v>0.12226000000000001</v>
      </c>
      <c r="S167" s="673">
        <v>8.6315000000000003E-2</v>
      </c>
      <c r="T167" s="673">
        <v>6.7614999999999995E-2</v>
      </c>
      <c r="U167" s="673">
        <v>0.10877500000000002</v>
      </c>
      <c r="V167" s="673">
        <v>0.20219999999999994</v>
      </c>
      <c r="W167" s="673">
        <v>0.61072000000000004</v>
      </c>
      <c r="X167" s="729">
        <v>0.82026500000000002</v>
      </c>
      <c r="Y167" s="729">
        <v>0</v>
      </c>
      <c r="Z167" s="729">
        <v>0.74187499999999995</v>
      </c>
      <c r="AA167" s="729">
        <v>0.99562000000000017</v>
      </c>
      <c r="AB167" s="729">
        <v>0.66461000000000003</v>
      </c>
      <c r="AC167" s="729">
        <v>0.43433000000000005</v>
      </c>
      <c r="AD167" s="729">
        <v>0.35075000000000001</v>
      </c>
      <c r="AE167" s="729">
        <v>0.61312500000000003</v>
      </c>
      <c r="AF167" s="729">
        <v>0.49692499999999995</v>
      </c>
      <c r="AG167" s="729">
        <v>0.79152000000000022</v>
      </c>
      <c r="AH167" s="729">
        <v>0.57625000000000004</v>
      </c>
      <c r="AI167" s="729">
        <v>1.0266150000000001</v>
      </c>
      <c r="AJ167" s="729">
        <v>0.41381499999999999</v>
      </c>
      <c r="AK167" s="729">
        <v>0.42361499999999996</v>
      </c>
      <c r="AL167" s="729">
        <v>0.50873999999999997</v>
      </c>
      <c r="AM167" s="729">
        <v>0.5309600000000001</v>
      </c>
      <c r="AN167" s="350">
        <v>0.42845499999999997</v>
      </c>
      <c r="AO167" s="350">
        <v>0.24076999999999998</v>
      </c>
      <c r="AP167" s="350">
        <v>0.198015</v>
      </c>
      <c r="AQ167" s="350">
        <v>0.12676000000000004</v>
      </c>
      <c r="AR167" s="350">
        <v>8.1695000000000018E-2</v>
      </c>
      <c r="AS167" s="350">
        <v>7.7835000000000015E-2</v>
      </c>
    </row>
  </sheetData>
  <mergeCells count="3">
    <mergeCell ref="AH1:AK1"/>
    <mergeCell ref="A1:H1"/>
    <mergeCell ref="B2:G2"/>
  </mergeCells>
  <phoneticPr fontId="29" type="noConversion"/>
  <printOptions gridLines="1"/>
  <pageMargins left="0.98425196850393704" right="0" top="0.51181102362204722" bottom="0.31496062992125984" header="0.19685039370078741" footer="0.19685039370078741"/>
  <pageSetup paperSize="8" scale="29" fitToWidth="2" orientation="landscape" r:id="rId1"/>
  <headerFooter alignWithMargins="0">
    <oddHeader>&amp;LCOUNTRY:        ESPAÑA</oddHeader>
    <oddFooter>&amp;R&amp;"Times,Normal"&amp;D</oddFooter>
  </headerFooter>
  <ignoredErrors>
    <ignoredError sqref="I2:T2"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0000FF"/>
    <pageSetUpPr fitToPage="1"/>
  </sheetPr>
  <dimension ref="A1:AS167"/>
  <sheetViews>
    <sheetView zoomScale="85" zoomScaleNormal="85" zoomScaleSheetLayoutView="70" workbookViewId="0">
      <pane xSplit="7" ySplit="2" topLeftCell="AF3" activePane="bottomRight" state="frozen"/>
      <selection activeCell="AT8" sqref="AT8:AT167"/>
      <selection pane="topRight" activeCell="AT8" sqref="AT8:AT167"/>
      <selection pane="bottomLeft" activeCell="AT8" sqref="AT8:AT167"/>
      <selection pane="bottomRight" activeCell="AS9" sqref="AS9"/>
    </sheetView>
  </sheetViews>
  <sheetFormatPr baseColWidth="10" defaultColWidth="9.140625" defaultRowHeight="15" outlineLevelCol="1" x14ac:dyDescent="0.25"/>
  <cols>
    <col min="1" max="1" width="12" style="115" customWidth="1"/>
    <col min="2" max="3" width="3" style="115" customWidth="1"/>
    <col min="4" max="6" width="2.28515625" style="115" customWidth="1"/>
    <col min="7" max="7" width="79.5703125" style="115" bestFit="1" customWidth="1"/>
    <col min="8" max="8" width="46.5703125" style="289" customWidth="1"/>
    <col min="9" max="13" width="5.85546875" style="119" hidden="1" customWidth="1" outlineLevel="1"/>
    <col min="14" max="14" width="6.7109375" style="119" bestFit="1" customWidth="1" collapsed="1"/>
    <col min="15" max="20" width="6.7109375" style="118" bestFit="1" customWidth="1"/>
    <col min="21" max="23" width="6.28515625" style="118" bestFit="1" customWidth="1"/>
    <col min="24" max="24" width="6.7109375" style="118" bestFit="1" customWidth="1"/>
    <col min="25" max="25" width="6.28515625" style="118" bestFit="1" customWidth="1"/>
    <col min="26" max="33" width="6.7109375" style="118" bestFit="1" customWidth="1"/>
    <col min="34" max="34" width="6.28515625" style="118" bestFit="1" customWidth="1"/>
    <col min="35" max="35" width="5.85546875" style="118" bestFit="1" customWidth="1"/>
    <col min="36" max="37" width="6.28515625" style="118" bestFit="1" customWidth="1"/>
    <col min="38" max="38" width="6.28515625" style="118" customWidth="1"/>
    <col min="39" max="40" width="5.5703125" style="118" bestFit="1" customWidth="1"/>
    <col min="41" max="45" width="5.5703125" style="118" customWidth="1"/>
    <col min="46" max="16384" width="9.140625" style="118"/>
  </cols>
  <sheetData>
    <row r="1" spans="1:45" s="109" customFormat="1" ht="14.25" x14ac:dyDescent="0.2">
      <c r="A1" s="768" t="s">
        <v>897</v>
      </c>
      <c r="B1" s="768"/>
      <c r="C1" s="768"/>
      <c r="D1" s="768"/>
      <c r="E1" s="768"/>
      <c r="F1" s="768"/>
      <c r="G1" s="768"/>
      <c r="H1" s="768"/>
      <c r="I1" s="80"/>
      <c r="J1" s="80"/>
      <c r="K1" s="80"/>
      <c r="N1" s="80"/>
      <c r="X1" s="453"/>
      <c r="Y1" s="453"/>
      <c r="Z1" s="453"/>
      <c r="AA1" s="453"/>
      <c r="AB1" s="453"/>
      <c r="AC1" s="453"/>
      <c r="AD1" s="453"/>
      <c r="AE1" s="453"/>
      <c r="AF1" s="772" t="s">
        <v>742</v>
      </c>
      <c r="AG1" s="772"/>
      <c r="AH1" s="772"/>
      <c r="AI1" s="772"/>
      <c r="AJ1" s="772"/>
      <c r="AK1" s="772"/>
      <c r="AL1" s="772"/>
      <c r="AM1" s="772"/>
      <c r="AN1" s="772"/>
      <c r="AO1" s="658"/>
      <c r="AP1" s="658"/>
      <c r="AQ1" s="658"/>
      <c r="AR1" s="658"/>
      <c r="AS1" s="658"/>
    </row>
    <row r="2" spans="1:45" s="111" customFormat="1" ht="28.5" x14ac:dyDescent="0.2">
      <c r="A2" s="580" t="s">
        <v>1129</v>
      </c>
      <c r="B2" s="771" t="s">
        <v>122</v>
      </c>
      <c r="C2" s="771"/>
      <c r="D2" s="771"/>
      <c r="E2" s="771"/>
      <c r="F2" s="771"/>
      <c r="G2" s="771"/>
      <c r="H2" s="545" t="s">
        <v>121</v>
      </c>
      <c r="I2" s="505">
        <v>1985</v>
      </c>
      <c r="J2" s="505">
        <v>1986</v>
      </c>
      <c r="K2" s="505">
        <v>1987</v>
      </c>
      <c r="L2" s="505">
        <v>1988</v>
      </c>
      <c r="M2" s="74">
        <v>1989</v>
      </c>
      <c r="N2" s="512">
        <v>1990</v>
      </c>
      <c r="O2" s="579">
        <v>1991</v>
      </c>
      <c r="P2" s="579">
        <v>1992</v>
      </c>
      <c r="Q2" s="579">
        <v>1993</v>
      </c>
      <c r="R2" s="579">
        <v>1994</v>
      </c>
      <c r="S2" s="579">
        <v>1995</v>
      </c>
      <c r="T2" s="579">
        <v>1996</v>
      </c>
      <c r="U2" s="496">
        <v>1997</v>
      </c>
      <c r="V2" s="496">
        <v>1998</v>
      </c>
      <c r="W2" s="496">
        <v>1999</v>
      </c>
      <c r="X2" s="496">
        <v>2000</v>
      </c>
      <c r="Y2" s="496">
        <v>2001</v>
      </c>
      <c r="Z2" s="496">
        <v>2002</v>
      </c>
      <c r="AA2" s="496">
        <v>2003</v>
      </c>
      <c r="AB2" s="496">
        <v>2004</v>
      </c>
      <c r="AC2" s="496">
        <v>2005</v>
      </c>
      <c r="AD2" s="496">
        <v>2006</v>
      </c>
      <c r="AE2" s="496">
        <v>2007</v>
      </c>
      <c r="AF2" s="496">
        <v>2008</v>
      </c>
      <c r="AG2" s="496">
        <v>2009</v>
      </c>
      <c r="AH2" s="496">
        <v>2010</v>
      </c>
      <c r="AI2" s="496">
        <v>2011</v>
      </c>
      <c r="AJ2" s="496">
        <v>2012</v>
      </c>
      <c r="AK2" s="496">
        <v>2013</v>
      </c>
      <c r="AL2" s="496">
        <v>2014</v>
      </c>
      <c r="AM2" s="496">
        <v>2015</v>
      </c>
      <c r="AN2" s="496">
        <v>2016</v>
      </c>
      <c r="AO2" s="496">
        <v>2017</v>
      </c>
      <c r="AP2" s="496">
        <v>2018</v>
      </c>
      <c r="AQ2" s="496">
        <v>2019</v>
      </c>
      <c r="AR2" s="496">
        <v>2020</v>
      </c>
      <c r="AS2" s="496">
        <v>2021</v>
      </c>
    </row>
    <row r="3" spans="1:45" s="111" customFormat="1" x14ac:dyDescent="0.25">
      <c r="A3" s="165" t="s">
        <v>901</v>
      </c>
      <c r="B3" s="116"/>
      <c r="C3" s="117" t="s">
        <v>904</v>
      </c>
      <c r="D3" s="122"/>
      <c r="E3" s="122"/>
      <c r="F3" s="117"/>
      <c r="G3" s="116"/>
      <c r="H3" s="290"/>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8"/>
      <c r="AO3" s="348"/>
      <c r="AP3" s="348"/>
      <c r="AQ3" s="348"/>
      <c r="AR3" s="348"/>
      <c r="AS3" s="348"/>
    </row>
    <row r="4" spans="1:45" s="114" customFormat="1" ht="14.25" x14ac:dyDescent="0.2">
      <c r="A4" s="112"/>
      <c r="B4" s="112"/>
      <c r="C4" s="112"/>
      <c r="D4" s="112"/>
      <c r="E4" s="112"/>
      <c r="F4" s="112"/>
      <c r="G4" s="112"/>
      <c r="H4" s="291"/>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row>
    <row r="5" spans="1:45" x14ac:dyDescent="0.25">
      <c r="A5" s="258" t="s">
        <v>530</v>
      </c>
      <c r="B5" s="259"/>
      <c r="C5" s="260" t="s">
        <v>169</v>
      </c>
      <c r="D5" s="261"/>
      <c r="E5" s="261"/>
      <c r="F5" s="260"/>
      <c r="G5" s="259"/>
      <c r="H5" s="299"/>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c r="AO5" s="310"/>
      <c r="AP5" s="310"/>
      <c r="AQ5" s="310"/>
      <c r="AR5" s="310"/>
      <c r="AS5" s="310"/>
    </row>
    <row r="6" spans="1:45" x14ac:dyDescent="0.25">
      <c r="A6" s="263"/>
      <c r="B6" s="263"/>
      <c r="C6" s="263"/>
      <c r="D6" s="264"/>
      <c r="E6" s="264"/>
      <c r="F6" s="264"/>
      <c r="G6" s="265"/>
      <c r="H6" s="301"/>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row>
    <row r="7" spans="1:45" x14ac:dyDescent="0.25">
      <c r="A7" s="266" t="s">
        <v>312</v>
      </c>
      <c r="B7" s="266"/>
      <c r="C7" s="267"/>
      <c r="D7" s="267" t="s">
        <v>340</v>
      </c>
      <c r="E7" s="267"/>
      <c r="F7" s="267"/>
      <c r="G7" s="266"/>
      <c r="H7" s="292" t="s">
        <v>947</v>
      </c>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c r="AM7" s="313"/>
      <c r="AN7" s="313"/>
      <c r="AO7" s="313"/>
      <c r="AP7" s="313"/>
      <c r="AQ7" s="313"/>
      <c r="AR7" s="313"/>
      <c r="AS7" s="313"/>
    </row>
    <row r="8" spans="1:45" x14ac:dyDescent="0.25">
      <c r="A8" s="268" t="s">
        <v>531</v>
      </c>
      <c r="B8" s="268"/>
      <c r="C8" s="269"/>
      <c r="D8" s="269"/>
      <c r="E8" s="269" t="s">
        <v>532</v>
      </c>
      <c r="F8" s="269"/>
      <c r="G8" s="268"/>
      <c r="H8" s="292" t="s">
        <v>948</v>
      </c>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c r="AM8" s="314"/>
      <c r="AN8" s="314"/>
      <c r="AO8" s="314"/>
      <c r="AP8" s="314"/>
      <c r="AQ8" s="314"/>
      <c r="AR8" s="314"/>
      <c r="AS8" s="314"/>
    </row>
    <row r="9" spans="1:45" x14ac:dyDescent="0.25">
      <c r="A9" s="265" t="s">
        <v>314</v>
      </c>
      <c r="B9" s="265"/>
      <c r="C9" s="265"/>
      <c r="D9" s="264"/>
      <c r="E9" s="264"/>
      <c r="F9" s="264" t="s">
        <v>170</v>
      </c>
      <c r="G9" s="265"/>
      <c r="H9" s="293" t="s">
        <v>949</v>
      </c>
      <c r="I9" s="318"/>
      <c r="J9" s="318"/>
      <c r="K9" s="318"/>
      <c r="L9" s="318"/>
      <c r="M9" s="318"/>
      <c r="N9" s="318">
        <v>19.200000000000003</v>
      </c>
      <c r="O9" s="318">
        <v>19.199999999999996</v>
      </c>
      <c r="P9" s="318">
        <v>19.2</v>
      </c>
      <c r="Q9" s="318">
        <v>19.199999999999996</v>
      </c>
      <c r="R9" s="318">
        <v>19.199999999999996</v>
      </c>
      <c r="S9" s="318">
        <v>19.199999999999992</v>
      </c>
      <c r="T9" s="318">
        <v>19.2</v>
      </c>
      <c r="U9" s="318">
        <v>19.200000000000003</v>
      </c>
      <c r="V9" s="318">
        <v>19.200000000000006</v>
      </c>
      <c r="W9" s="318">
        <v>19.200000000000006</v>
      </c>
      <c r="X9" s="318">
        <v>19.199999999999992</v>
      </c>
      <c r="Y9" s="318">
        <v>19.2</v>
      </c>
      <c r="Z9" s="318">
        <v>19.199999999999996</v>
      </c>
      <c r="AA9" s="318">
        <v>19.2</v>
      </c>
      <c r="AB9" s="318">
        <v>19.200000000000003</v>
      </c>
      <c r="AC9" s="318">
        <v>19.2</v>
      </c>
      <c r="AD9" s="318">
        <v>19.20000000000001</v>
      </c>
      <c r="AE9" s="318">
        <v>19.2</v>
      </c>
      <c r="AF9" s="318">
        <v>19.200000000000006</v>
      </c>
      <c r="AG9" s="318">
        <v>19.2</v>
      </c>
      <c r="AH9" s="318">
        <v>19.199999999999996</v>
      </c>
      <c r="AI9" s="318">
        <v>19.200000000000003</v>
      </c>
      <c r="AJ9" s="318">
        <v>19.199999999999989</v>
      </c>
      <c r="AK9" s="318">
        <v>19.20000000000001</v>
      </c>
      <c r="AL9" s="318">
        <v>19.20000000000001</v>
      </c>
      <c r="AM9" s="318">
        <v>19.200000000000003</v>
      </c>
      <c r="AN9" s="318">
        <v>19.200000000000003</v>
      </c>
      <c r="AO9" s="318">
        <v>19.199999999999992</v>
      </c>
      <c r="AP9" s="318">
        <v>19.200000000000006</v>
      </c>
      <c r="AQ9" s="318">
        <v>19.2</v>
      </c>
      <c r="AR9" s="318">
        <v>19.200000000000003</v>
      </c>
      <c r="AS9" s="318">
        <v>19.200000000000003</v>
      </c>
    </row>
    <row r="10" spans="1:45" x14ac:dyDescent="0.25">
      <c r="A10" s="268" t="s">
        <v>315</v>
      </c>
      <c r="B10" s="265"/>
      <c r="C10" s="265"/>
      <c r="D10" s="264"/>
      <c r="E10" s="264"/>
      <c r="F10" s="265"/>
      <c r="G10" s="120" t="s">
        <v>313</v>
      </c>
      <c r="H10" s="294" t="s">
        <v>950</v>
      </c>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row>
    <row r="11" spans="1:45" x14ac:dyDescent="0.25">
      <c r="A11" s="265" t="s">
        <v>316</v>
      </c>
      <c r="B11" s="265"/>
      <c r="C11" s="265"/>
      <c r="D11" s="264"/>
      <c r="E11" s="264"/>
      <c r="F11" s="264"/>
      <c r="G11" s="270" t="s">
        <v>224</v>
      </c>
      <c r="H11" s="292" t="s">
        <v>951</v>
      </c>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row>
    <row r="12" spans="1:45" x14ac:dyDescent="0.25">
      <c r="A12" s="264" t="s">
        <v>670</v>
      </c>
      <c r="B12" s="264"/>
      <c r="C12" s="264"/>
      <c r="D12" s="264"/>
      <c r="E12" s="264"/>
      <c r="F12" s="264"/>
      <c r="G12" s="270" t="s">
        <v>478</v>
      </c>
      <c r="H12" s="292" t="s">
        <v>952</v>
      </c>
      <c r="I12" s="314"/>
      <c r="J12" s="314"/>
      <c r="K12" s="314"/>
      <c r="L12" s="314"/>
      <c r="M12" s="314"/>
      <c r="N12" s="314"/>
      <c r="O12" s="314"/>
      <c r="P12" s="314"/>
      <c r="Q12" s="314"/>
      <c r="R12" s="314"/>
      <c r="S12" s="314"/>
      <c r="T12" s="314"/>
      <c r="U12" s="314"/>
      <c r="V12" s="314"/>
      <c r="W12" s="314"/>
      <c r="X12" s="314"/>
      <c r="Y12" s="314"/>
      <c r="Z12" s="314"/>
      <c r="AA12" s="314"/>
      <c r="AB12" s="314"/>
      <c r="AC12" s="314"/>
      <c r="AD12" s="314"/>
      <c r="AE12" s="314"/>
      <c r="AF12" s="314"/>
      <c r="AG12" s="314"/>
      <c r="AH12" s="314"/>
      <c r="AI12" s="314"/>
      <c r="AJ12" s="314"/>
      <c r="AK12" s="314"/>
      <c r="AL12" s="314"/>
      <c r="AM12" s="314"/>
      <c r="AN12" s="314"/>
      <c r="AO12" s="314"/>
      <c r="AP12" s="314"/>
      <c r="AQ12" s="314"/>
      <c r="AR12" s="314"/>
      <c r="AS12" s="314"/>
    </row>
    <row r="13" spans="1:45" x14ac:dyDescent="0.25">
      <c r="A13" s="265" t="s">
        <v>317</v>
      </c>
      <c r="B13" s="265"/>
      <c r="C13" s="265"/>
      <c r="D13" s="264"/>
      <c r="E13" s="264"/>
      <c r="F13" s="264"/>
      <c r="G13" s="120" t="s">
        <v>171</v>
      </c>
      <c r="H13" s="292" t="s">
        <v>953</v>
      </c>
      <c r="I13" s="314"/>
      <c r="J13" s="314"/>
      <c r="K13" s="314"/>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314"/>
      <c r="AL13" s="314"/>
      <c r="AM13" s="314"/>
      <c r="AN13" s="314"/>
      <c r="AO13" s="314"/>
      <c r="AP13" s="314"/>
      <c r="AQ13" s="314"/>
      <c r="AR13" s="314"/>
      <c r="AS13" s="314"/>
    </row>
    <row r="14" spans="1:45" x14ac:dyDescent="0.25">
      <c r="A14" s="265" t="s">
        <v>217</v>
      </c>
      <c r="B14" s="265"/>
      <c r="C14" s="265"/>
      <c r="D14" s="264"/>
      <c r="E14" s="264"/>
      <c r="F14" s="264"/>
      <c r="G14" s="270" t="s">
        <v>327</v>
      </c>
      <c r="H14" s="292" t="s">
        <v>954</v>
      </c>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2"/>
      <c r="AQ14" s="312"/>
      <c r="AR14" s="312"/>
      <c r="AS14" s="312"/>
    </row>
    <row r="15" spans="1:45" x14ac:dyDescent="0.25">
      <c r="A15" s="265" t="s">
        <v>218</v>
      </c>
      <c r="B15" s="265"/>
      <c r="C15" s="265"/>
      <c r="D15" s="264"/>
      <c r="E15" s="264"/>
      <c r="F15" s="264"/>
      <c r="G15" s="270" t="s">
        <v>328</v>
      </c>
      <c r="H15" s="292" t="s">
        <v>955</v>
      </c>
      <c r="I15" s="312"/>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c r="AS15" s="312"/>
    </row>
    <row r="16" spans="1:45" x14ac:dyDescent="0.25">
      <c r="A16" s="265" t="s">
        <v>479</v>
      </c>
      <c r="B16" s="265"/>
      <c r="C16" s="265"/>
      <c r="D16" s="264"/>
      <c r="E16" s="264"/>
      <c r="F16" s="265" t="s">
        <v>480</v>
      </c>
      <c r="G16" s="120"/>
      <c r="H16" s="294" t="s">
        <v>956</v>
      </c>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2"/>
    </row>
    <row r="17" spans="1:45" x14ac:dyDescent="0.25">
      <c r="A17" s="265" t="s">
        <v>322</v>
      </c>
      <c r="B17" s="265"/>
      <c r="C17" s="265"/>
      <c r="D17" s="264"/>
      <c r="E17" s="264"/>
      <c r="F17" s="120"/>
      <c r="G17" s="264" t="s">
        <v>175</v>
      </c>
      <c r="H17" s="293" t="s">
        <v>957</v>
      </c>
      <c r="I17" s="318"/>
      <c r="J17" s="318"/>
      <c r="K17" s="318"/>
      <c r="L17" s="318"/>
      <c r="M17" s="318"/>
      <c r="N17" s="318">
        <v>19.200000000000014</v>
      </c>
      <c r="O17" s="318">
        <v>19.199999999999996</v>
      </c>
      <c r="P17" s="318">
        <v>19.200000000000003</v>
      </c>
      <c r="Q17" s="318">
        <v>19.199999999999992</v>
      </c>
      <c r="R17" s="318">
        <v>19.20000000000001</v>
      </c>
      <c r="S17" s="318">
        <v>19.199999999999996</v>
      </c>
      <c r="T17" s="318">
        <v>19.20000000000001</v>
      </c>
      <c r="U17" s="318">
        <v>19.199999999999996</v>
      </c>
      <c r="V17" s="318">
        <v>19.199999999999996</v>
      </c>
      <c r="W17" s="318">
        <v>19.199999999999992</v>
      </c>
      <c r="X17" s="318">
        <v>19.200000000000003</v>
      </c>
      <c r="Y17" s="318">
        <v>19.200000000000006</v>
      </c>
      <c r="Z17" s="318">
        <v>19.2</v>
      </c>
      <c r="AA17" s="318">
        <v>19.199999999999996</v>
      </c>
      <c r="AB17" s="318">
        <v>19.199999999999996</v>
      </c>
      <c r="AC17" s="318">
        <v>19.200000000000006</v>
      </c>
      <c r="AD17" s="318">
        <v>19.200000000000006</v>
      </c>
      <c r="AE17" s="318">
        <v>19.200000000000003</v>
      </c>
      <c r="AF17" s="318">
        <v>19.200000000000014</v>
      </c>
      <c r="AG17" s="318">
        <v>19.200000000000006</v>
      </c>
      <c r="AH17" s="318">
        <v>19.199999999999996</v>
      </c>
      <c r="AI17" s="318">
        <v>19.199999999999989</v>
      </c>
      <c r="AJ17" s="318">
        <v>19.200000000000003</v>
      </c>
      <c r="AK17" s="318">
        <v>19.20000000000001</v>
      </c>
      <c r="AL17" s="318">
        <v>19.200000000000003</v>
      </c>
      <c r="AM17" s="318">
        <v>19.199999999999996</v>
      </c>
      <c r="AN17" s="318">
        <v>19.200000000000006</v>
      </c>
      <c r="AO17" s="318">
        <v>19.199999999999992</v>
      </c>
      <c r="AP17" s="318">
        <v>19.199999999999996</v>
      </c>
      <c r="AQ17" s="318">
        <v>19.199999999999996</v>
      </c>
      <c r="AR17" s="318">
        <v>19.2</v>
      </c>
      <c r="AS17" s="318">
        <v>19.200000000000006</v>
      </c>
    </row>
    <row r="18" spans="1:45" x14ac:dyDescent="0.25">
      <c r="A18" s="265" t="s">
        <v>336</v>
      </c>
      <c r="B18" s="265"/>
      <c r="C18" s="265"/>
      <c r="D18" s="264"/>
      <c r="E18" s="264"/>
      <c r="F18" s="264"/>
      <c r="G18" s="270" t="s">
        <v>338</v>
      </c>
      <c r="H18" s="292" t="s">
        <v>958</v>
      </c>
      <c r="I18" s="312"/>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312"/>
      <c r="AM18" s="312"/>
      <c r="AN18" s="312"/>
      <c r="AO18" s="312"/>
      <c r="AP18" s="312"/>
      <c r="AQ18" s="312"/>
      <c r="AR18" s="312"/>
      <c r="AS18" s="312"/>
    </row>
    <row r="19" spans="1:45" x14ac:dyDescent="0.25">
      <c r="A19" s="265" t="s">
        <v>337</v>
      </c>
      <c r="B19" s="265"/>
      <c r="C19" s="265"/>
      <c r="D19" s="264"/>
      <c r="E19" s="264"/>
      <c r="F19" s="264"/>
      <c r="G19" s="270" t="s">
        <v>339</v>
      </c>
      <c r="H19" s="292" t="s">
        <v>959</v>
      </c>
      <c r="I19" s="312"/>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2"/>
      <c r="AM19" s="312"/>
      <c r="AN19" s="312"/>
      <c r="AO19" s="312"/>
      <c r="AP19" s="312"/>
      <c r="AQ19" s="312"/>
      <c r="AR19" s="312"/>
      <c r="AS19" s="312"/>
    </row>
    <row r="20" spans="1:45" x14ac:dyDescent="0.25">
      <c r="A20" s="265" t="s">
        <v>326</v>
      </c>
      <c r="B20" s="265"/>
      <c r="C20" s="265"/>
      <c r="D20" s="264"/>
      <c r="E20" s="264"/>
      <c r="F20" s="264"/>
      <c r="G20" s="264" t="s">
        <v>481</v>
      </c>
      <c r="H20" s="293" t="s">
        <v>960</v>
      </c>
      <c r="I20" s="318"/>
      <c r="J20" s="318"/>
      <c r="K20" s="318"/>
      <c r="L20" s="318"/>
      <c r="M20" s="318"/>
      <c r="N20" s="318">
        <v>19.2</v>
      </c>
      <c r="O20" s="318">
        <v>19.200000000000003</v>
      </c>
      <c r="P20" s="318">
        <v>19.200000000000003</v>
      </c>
      <c r="Q20" s="318">
        <v>19.2</v>
      </c>
      <c r="R20" s="318">
        <v>19.199999999999996</v>
      </c>
      <c r="S20" s="318">
        <v>19.2</v>
      </c>
      <c r="T20" s="318">
        <v>19.199999999999996</v>
      </c>
      <c r="U20" s="318">
        <v>19.2</v>
      </c>
      <c r="V20" s="318">
        <v>19.199999999999992</v>
      </c>
      <c r="W20" s="318">
        <v>19.200000000000003</v>
      </c>
      <c r="X20" s="318">
        <v>19.199999999999996</v>
      </c>
      <c r="Y20" s="318">
        <v>19.199999999999996</v>
      </c>
      <c r="Z20" s="318">
        <v>19.200000000000006</v>
      </c>
      <c r="AA20" s="318">
        <v>19.2</v>
      </c>
      <c r="AB20" s="318">
        <v>19.200000000000003</v>
      </c>
      <c r="AC20" s="318">
        <v>19.200000000000003</v>
      </c>
      <c r="AD20" s="318">
        <v>19.2</v>
      </c>
      <c r="AE20" s="318">
        <v>19.199999999999996</v>
      </c>
      <c r="AF20" s="318">
        <v>19.2</v>
      </c>
      <c r="AG20" s="318">
        <v>19.2</v>
      </c>
      <c r="AH20" s="318">
        <v>19.200000000000003</v>
      </c>
      <c r="AI20" s="318">
        <v>19.200000000000003</v>
      </c>
      <c r="AJ20" s="318">
        <v>19.2</v>
      </c>
      <c r="AK20" s="318">
        <v>19.199999999999996</v>
      </c>
      <c r="AL20" s="318">
        <v>19.200000000000003</v>
      </c>
      <c r="AM20" s="318">
        <v>19.2</v>
      </c>
      <c r="AN20" s="318">
        <v>19.199999999999996</v>
      </c>
      <c r="AO20" s="318">
        <v>19.2</v>
      </c>
      <c r="AP20" s="318">
        <v>19.2</v>
      </c>
      <c r="AQ20" s="318">
        <v>19.200000000000006</v>
      </c>
      <c r="AR20" s="318">
        <v>19.2</v>
      </c>
      <c r="AS20" s="318">
        <v>19.199999999999992</v>
      </c>
    </row>
    <row r="21" spans="1:45" x14ac:dyDescent="0.25">
      <c r="A21" s="265" t="s">
        <v>319</v>
      </c>
      <c r="B21" s="265"/>
      <c r="C21" s="265"/>
      <c r="D21" s="264"/>
      <c r="E21" s="264"/>
      <c r="F21" s="264" t="s">
        <v>173</v>
      </c>
      <c r="G21" s="120"/>
      <c r="H21" s="294" t="s">
        <v>961</v>
      </c>
      <c r="I21" s="318"/>
      <c r="J21" s="318"/>
      <c r="K21" s="318"/>
      <c r="L21" s="318"/>
      <c r="M21" s="318"/>
      <c r="N21" s="318">
        <v>19.2</v>
      </c>
      <c r="O21" s="318">
        <v>19.199999999999996</v>
      </c>
      <c r="P21" s="318">
        <v>19.199999999999996</v>
      </c>
      <c r="Q21" s="318">
        <v>19.200000000000006</v>
      </c>
      <c r="R21" s="318">
        <v>19.2</v>
      </c>
      <c r="S21" s="318">
        <v>19.200000000000003</v>
      </c>
      <c r="T21" s="318">
        <v>19.199999999999992</v>
      </c>
      <c r="U21" s="318">
        <v>19.2</v>
      </c>
      <c r="V21" s="318">
        <v>19.200000000000006</v>
      </c>
      <c r="W21" s="318">
        <v>19.2</v>
      </c>
      <c r="X21" s="318">
        <v>19.2</v>
      </c>
      <c r="Y21" s="318">
        <v>19.2</v>
      </c>
      <c r="Z21" s="318">
        <v>19.2</v>
      </c>
      <c r="AA21" s="318">
        <v>19.200000000000003</v>
      </c>
      <c r="AB21" s="318">
        <v>19.2</v>
      </c>
      <c r="AC21" s="318">
        <v>19.200000000000003</v>
      </c>
      <c r="AD21" s="318">
        <v>19.199999999999996</v>
      </c>
      <c r="AE21" s="318">
        <v>19.199999999999996</v>
      </c>
      <c r="AF21" s="318">
        <v>19.199999999999996</v>
      </c>
      <c r="AG21" s="318">
        <v>19.199999999999992</v>
      </c>
      <c r="AH21" s="318">
        <v>19.2</v>
      </c>
      <c r="AI21" s="318">
        <v>19.199999999999982</v>
      </c>
      <c r="AJ21" s="318">
        <v>19.199999999999996</v>
      </c>
      <c r="AK21" s="318">
        <v>19.2</v>
      </c>
      <c r="AL21" s="318">
        <v>19.200000000000003</v>
      </c>
      <c r="AM21" s="318">
        <v>19.199999999999996</v>
      </c>
      <c r="AN21" s="318">
        <v>19.199999999999996</v>
      </c>
      <c r="AO21" s="318">
        <v>19.200000000000003</v>
      </c>
      <c r="AP21" s="318">
        <v>19.199999999999992</v>
      </c>
      <c r="AQ21" s="318">
        <v>19.199999999999996</v>
      </c>
      <c r="AR21" s="318">
        <v>19.200000000000003</v>
      </c>
      <c r="AS21" s="318">
        <v>19.199999999999996</v>
      </c>
    </row>
    <row r="22" spans="1:45" x14ac:dyDescent="0.25">
      <c r="A22" s="265" t="s">
        <v>332</v>
      </c>
      <c r="B22" s="265"/>
      <c r="C22" s="265"/>
      <c r="D22" s="264"/>
      <c r="E22" s="264"/>
      <c r="F22" s="264"/>
      <c r="G22" s="270" t="s">
        <v>334</v>
      </c>
      <c r="H22" s="292" t="s">
        <v>962</v>
      </c>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2"/>
    </row>
    <row r="23" spans="1:45" x14ac:dyDescent="0.25">
      <c r="A23" s="265" t="s">
        <v>333</v>
      </c>
      <c r="B23" s="265"/>
      <c r="C23" s="265"/>
      <c r="D23" s="264"/>
      <c r="E23" s="264"/>
      <c r="F23" s="264"/>
      <c r="G23" s="270" t="s">
        <v>335</v>
      </c>
      <c r="H23" s="292" t="s">
        <v>963</v>
      </c>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312"/>
      <c r="AP23" s="312"/>
      <c r="AQ23" s="312"/>
      <c r="AR23" s="312"/>
      <c r="AS23" s="312"/>
    </row>
    <row r="24" spans="1:45" x14ac:dyDescent="0.25">
      <c r="A24" s="265" t="s">
        <v>321</v>
      </c>
      <c r="B24" s="265"/>
      <c r="C24" s="265"/>
      <c r="D24" s="264"/>
      <c r="E24" s="264"/>
      <c r="F24" s="264" t="s">
        <v>482</v>
      </c>
      <c r="G24" s="120"/>
      <c r="H24" s="294" t="s">
        <v>964</v>
      </c>
      <c r="I24" s="327"/>
      <c r="J24" s="327"/>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327"/>
      <c r="AP24" s="327"/>
      <c r="AQ24" s="327"/>
      <c r="AR24" s="327"/>
      <c r="AS24" s="327"/>
    </row>
    <row r="25" spans="1:45" x14ac:dyDescent="0.25">
      <c r="A25" s="265" t="s">
        <v>331</v>
      </c>
      <c r="B25" s="265"/>
      <c r="C25" s="265"/>
      <c r="D25" s="264"/>
      <c r="E25" s="264"/>
      <c r="F25" s="264"/>
      <c r="G25" s="270" t="s">
        <v>174</v>
      </c>
      <c r="H25" s="292" t="s">
        <v>964</v>
      </c>
      <c r="I25" s="318"/>
      <c r="J25" s="318"/>
      <c r="K25" s="318"/>
      <c r="L25" s="318"/>
      <c r="M25" s="318"/>
      <c r="N25" s="318">
        <v>19.199999999999992</v>
      </c>
      <c r="O25" s="318">
        <v>19.200000000000003</v>
      </c>
      <c r="P25" s="318">
        <v>19.2</v>
      </c>
      <c r="Q25" s="318">
        <v>19.200000000000006</v>
      </c>
      <c r="R25" s="318">
        <v>19.2</v>
      </c>
      <c r="S25" s="318">
        <v>19.200000000000003</v>
      </c>
      <c r="T25" s="318">
        <v>19.199999999999996</v>
      </c>
      <c r="U25" s="318">
        <v>19.200000000000006</v>
      </c>
      <c r="V25" s="318">
        <v>19.199999999999992</v>
      </c>
      <c r="W25" s="318">
        <v>19.200000000000003</v>
      </c>
      <c r="X25" s="318">
        <v>19.200000000000003</v>
      </c>
      <c r="Y25" s="318">
        <v>19.199999999999992</v>
      </c>
      <c r="Z25" s="318">
        <v>19.200000000000003</v>
      </c>
      <c r="AA25" s="318">
        <v>19.2</v>
      </c>
      <c r="AB25" s="318">
        <v>19.199999999999996</v>
      </c>
      <c r="AC25" s="318">
        <v>19.199999999999996</v>
      </c>
      <c r="AD25" s="318">
        <v>19.199999999999996</v>
      </c>
      <c r="AE25" s="318">
        <v>19.2</v>
      </c>
      <c r="AF25" s="318">
        <v>19.200000000000014</v>
      </c>
      <c r="AG25" s="318">
        <v>19.199999999999996</v>
      </c>
      <c r="AH25" s="318">
        <v>19.199999999999992</v>
      </c>
      <c r="AI25" s="318">
        <v>19.2</v>
      </c>
      <c r="AJ25" s="318">
        <v>19.199999999999992</v>
      </c>
      <c r="AK25" s="318">
        <v>19.2</v>
      </c>
      <c r="AL25" s="318">
        <v>19.199999999999996</v>
      </c>
      <c r="AM25" s="318">
        <v>19.199999999999996</v>
      </c>
      <c r="AN25" s="318">
        <v>19.199999999999992</v>
      </c>
      <c r="AO25" s="318">
        <v>19.2</v>
      </c>
      <c r="AP25" s="318">
        <v>19.200000000000006</v>
      </c>
      <c r="AQ25" s="318">
        <v>19.2</v>
      </c>
      <c r="AR25" s="318">
        <v>19.199999999999996</v>
      </c>
      <c r="AS25" s="318">
        <v>19.2</v>
      </c>
    </row>
    <row r="26" spans="1:45" x14ac:dyDescent="0.25">
      <c r="A26" s="265" t="s">
        <v>324</v>
      </c>
      <c r="B26" s="265"/>
      <c r="C26" s="265"/>
      <c r="D26" s="264"/>
      <c r="E26" s="264"/>
      <c r="F26" s="264"/>
      <c r="G26" s="264" t="s">
        <v>533</v>
      </c>
      <c r="H26" s="293" t="s">
        <v>965</v>
      </c>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2"/>
      <c r="AM26" s="312"/>
      <c r="AN26" s="312"/>
      <c r="AO26" s="312"/>
      <c r="AP26" s="312"/>
      <c r="AQ26" s="312"/>
      <c r="AR26" s="312"/>
      <c r="AS26" s="312"/>
    </row>
    <row r="27" spans="1:45" x14ac:dyDescent="0.25">
      <c r="A27" s="265" t="s">
        <v>320</v>
      </c>
      <c r="B27" s="265"/>
      <c r="C27" s="265"/>
      <c r="D27" s="264"/>
      <c r="E27" s="264"/>
      <c r="F27" s="264" t="s">
        <v>483</v>
      </c>
      <c r="G27" s="120"/>
      <c r="H27" s="294" t="s">
        <v>966</v>
      </c>
      <c r="I27" s="318"/>
      <c r="J27" s="318"/>
      <c r="K27" s="318"/>
      <c r="L27" s="318"/>
      <c r="M27" s="318"/>
      <c r="N27" s="318">
        <v>14.399999999999999</v>
      </c>
      <c r="O27" s="318">
        <v>14.399999999999995</v>
      </c>
      <c r="P27" s="318">
        <v>14.400000000000002</v>
      </c>
      <c r="Q27" s="318">
        <v>14.399999999999995</v>
      </c>
      <c r="R27" s="318">
        <v>14.4</v>
      </c>
      <c r="S27" s="318">
        <v>14.400000000000002</v>
      </c>
      <c r="T27" s="318">
        <v>14.400000000000004</v>
      </c>
      <c r="U27" s="318">
        <v>14.399999999999997</v>
      </c>
      <c r="V27" s="318">
        <v>14.4</v>
      </c>
      <c r="W27" s="318">
        <v>14.399999999999999</v>
      </c>
      <c r="X27" s="318">
        <v>14.399999999999991</v>
      </c>
      <c r="Y27" s="318">
        <v>14.399999999999995</v>
      </c>
      <c r="Z27" s="318">
        <v>14.400000000000004</v>
      </c>
      <c r="AA27" s="318">
        <v>14.399999999999995</v>
      </c>
      <c r="AB27" s="318">
        <v>14.399999999999993</v>
      </c>
      <c r="AC27" s="318">
        <v>14.400000000000004</v>
      </c>
      <c r="AD27" s="318">
        <v>14.400000000000004</v>
      </c>
      <c r="AE27" s="318">
        <v>14.400000000000002</v>
      </c>
      <c r="AF27" s="318">
        <v>14.400000000000002</v>
      </c>
      <c r="AG27" s="318">
        <v>14.400000000000002</v>
      </c>
      <c r="AH27" s="318">
        <v>14.400000000000002</v>
      </c>
      <c r="AI27" s="318">
        <v>14.399999999999991</v>
      </c>
      <c r="AJ27" s="318">
        <v>14.39999999999999</v>
      </c>
      <c r="AK27" s="318">
        <v>14.4</v>
      </c>
      <c r="AL27" s="318">
        <v>14.399999999999999</v>
      </c>
      <c r="AM27" s="318">
        <v>14.400000000000004</v>
      </c>
      <c r="AN27" s="318">
        <v>14.399999999999999</v>
      </c>
      <c r="AO27" s="318">
        <v>14.399999999999995</v>
      </c>
      <c r="AP27" s="318">
        <v>14.4</v>
      </c>
      <c r="AQ27" s="318">
        <v>14.4</v>
      </c>
      <c r="AR27" s="318">
        <v>14.400000000000007</v>
      </c>
      <c r="AS27" s="318">
        <v>14.399999999999991</v>
      </c>
    </row>
    <row r="28" spans="1:45" x14ac:dyDescent="0.25">
      <c r="A28" s="265" t="s">
        <v>323</v>
      </c>
      <c r="B28" s="265"/>
      <c r="C28" s="265"/>
      <c r="D28" s="264"/>
      <c r="E28" s="264"/>
      <c r="F28" s="264" t="s">
        <v>176</v>
      </c>
      <c r="G28" s="120"/>
      <c r="H28" s="294" t="s">
        <v>967</v>
      </c>
      <c r="I28" s="318"/>
      <c r="J28" s="318"/>
      <c r="K28" s="318"/>
      <c r="L28" s="318"/>
      <c r="M28" s="318"/>
      <c r="N28" s="318">
        <v>14.399999999999997</v>
      </c>
      <c r="O28" s="318">
        <v>14.399999999999999</v>
      </c>
      <c r="P28" s="318">
        <v>14.399999999999997</v>
      </c>
      <c r="Q28" s="318">
        <v>14.399999999999995</v>
      </c>
      <c r="R28" s="318">
        <v>14.399999999999997</v>
      </c>
      <c r="S28" s="318">
        <v>14.399999999999997</v>
      </c>
      <c r="T28" s="318">
        <v>14.399999999999991</v>
      </c>
      <c r="U28" s="318">
        <v>14.399999999999993</v>
      </c>
      <c r="V28" s="318">
        <v>14.399999999999999</v>
      </c>
      <c r="W28" s="318">
        <v>14.4</v>
      </c>
      <c r="X28" s="318">
        <v>14.399999999999997</v>
      </c>
      <c r="Y28" s="318">
        <v>14.399999999999997</v>
      </c>
      <c r="Z28" s="318">
        <v>14.4</v>
      </c>
      <c r="AA28" s="318">
        <v>14.399999999999999</v>
      </c>
      <c r="AB28" s="318">
        <v>14.399999999999999</v>
      </c>
      <c r="AC28" s="318">
        <v>14.399999999999991</v>
      </c>
      <c r="AD28" s="318">
        <v>14.399999999999995</v>
      </c>
      <c r="AE28" s="318">
        <v>14.400000000000002</v>
      </c>
      <c r="AF28" s="318">
        <v>14.4</v>
      </c>
      <c r="AG28" s="318">
        <v>14.400000000000011</v>
      </c>
      <c r="AH28" s="318">
        <v>14.399999999999993</v>
      </c>
      <c r="AI28" s="318">
        <v>14.399999999999997</v>
      </c>
      <c r="AJ28" s="318">
        <v>14.399999999999997</v>
      </c>
      <c r="AK28" s="318">
        <v>14.399999999999999</v>
      </c>
      <c r="AL28" s="318">
        <v>14.400000000000002</v>
      </c>
      <c r="AM28" s="318">
        <v>14.4</v>
      </c>
      <c r="AN28" s="318">
        <v>14.400000000000004</v>
      </c>
      <c r="AO28" s="318">
        <v>14.399999999999999</v>
      </c>
      <c r="AP28" s="318"/>
      <c r="AQ28" s="318">
        <v>14.399999999999999</v>
      </c>
      <c r="AR28" s="318">
        <v>14.4</v>
      </c>
      <c r="AS28" s="318">
        <v>14.4</v>
      </c>
    </row>
    <row r="29" spans="1:45" x14ac:dyDescent="0.25">
      <c r="A29" s="265" t="s">
        <v>325</v>
      </c>
      <c r="B29" s="265"/>
      <c r="C29" s="265"/>
      <c r="D29" s="264"/>
      <c r="E29" s="264"/>
      <c r="F29" s="264" t="s">
        <v>177</v>
      </c>
      <c r="G29" s="120"/>
      <c r="H29" s="294" t="s">
        <v>177</v>
      </c>
      <c r="I29" s="318"/>
      <c r="J29" s="318"/>
      <c r="K29" s="318"/>
      <c r="L29" s="318"/>
      <c r="M29" s="318"/>
      <c r="N29" s="318">
        <v>19.2</v>
      </c>
      <c r="O29" s="318">
        <v>19.2</v>
      </c>
      <c r="P29" s="318">
        <v>19.2</v>
      </c>
      <c r="Q29" s="318">
        <v>19.2</v>
      </c>
      <c r="R29" s="318">
        <v>19.200000000000003</v>
      </c>
      <c r="S29" s="318">
        <v>19.2</v>
      </c>
      <c r="T29" s="318">
        <v>19.2</v>
      </c>
      <c r="U29" s="318">
        <v>19.2</v>
      </c>
      <c r="V29" s="318">
        <v>19.2</v>
      </c>
      <c r="W29" s="318">
        <v>19.2</v>
      </c>
      <c r="X29" s="318">
        <v>19.200000000000006</v>
      </c>
      <c r="Y29" s="318">
        <v>19.2</v>
      </c>
      <c r="Z29" s="318">
        <v>19.200000000000003</v>
      </c>
      <c r="AA29" s="318">
        <v>19.200000000000003</v>
      </c>
      <c r="AB29" s="318">
        <v>19.199999999999996</v>
      </c>
      <c r="AC29" s="318">
        <v>19.199999999999996</v>
      </c>
      <c r="AD29" s="318">
        <v>19.2</v>
      </c>
      <c r="AE29" s="318">
        <v>19.2</v>
      </c>
      <c r="AF29" s="318">
        <v>19.199999999999996</v>
      </c>
      <c r="AG29" s="318">
        <v>19.199999999999992</v>
      </c>
      <c r="AH29" s="318">
        <v>19.2</v>
      </c>
      <c r="AI29" s="318">
        <v>19.2</v>
      </c>
      <c r="AJ29" s="318">
        <v>19.2</v>
      </c>
      <c r="AK29" s="318">
        <v>19.200000000000006</v>
      </c>
      <c r="AL29" s="318">
        <v>19.2</v>
      </c>
      <c r="AM29" s="318">
        <v>19.200000000000006</v>
      </c>
      <c r="AN29" s="318">
        <v>19.199999999999992</v>
      </c>
      <c r="AO29" s="318">
        <v>19.200000000000003</v>
      </c>
      <c r="AP29" s="318">
        <v>19.2</v>
      </c>
      <c r="AQ29" s="318">
        <v>19.199999999999996</v>
      </c>
      <c r="AR29" s="318">
        <v>19.199999999999996</v>
      </c>
      <c r="AS29" s="318">
        <v>19.199999999999996</v>
      </c>
    </row>
    <row r="30" spans="1:45" x14ac:dyDescent="0.25">
      <c r="A30" s="265" t="s">
        <v>329</v>
      </c>
      <c r="B30" s="265"/>
      <c r="C30" s="265"/>
      <c r="D30" s="264"/>
      <c r="E30" s="264"/>
      <c r="F30" s="264"/>
      <c r="G30" s="270" t="s">
        <v>330</v>
      </c>
      <c r="H30" s="292" t="s">
        <v>968</v>
      </c>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row>
    <row r="31" spans="1:45" x14ac:dyDescent="0.25">
      <c r="A31" s="264" t="s">
        <v>397</v>
      </c>
      <c r="B31" s="264"/>
      <c r="C31" s="264"/>
      <c r="D31" s="264"/>
      <c r="E31" s="264"/>
      <c r="F31" s="271" t="s">
        <v>398</v>
      </c>
      <c r="G31" s="120"/>
      <c r="H31" s="294" t="s">
        <v>969</v>
      </c>
      <c r="I31" s="320"/>
      <c r="J31" s="320"/>
      <c r="K31" s="320"/>
      <c r="L31" s="320"/>
      <c r="M31" s="320"/>
      <c r="N31" s="320">
        <v>19.199999999999996</v>
      </c>
      <c r="O31" s="320">
        <v>19.199999999999996</v>
      </c>
      <c r="P31" s="320">
        <v>19.199999999999996</v>
      </c>
      <c r="Q31" s="320">
        <v>19.200000000000003</v>
      </c>
      <c r="R31" s="320">
        <v>19.2</v>
      </c>
      <c r="S31" s="320">
        <v>19.2</v>
      </c>
      <c r="T31" s="320">
        <v>19.199999999999996</v>
      </c>
      <c r="U31" s="320">
        <v>19.20000000000001</v>
      </c>
      <c r="V31" s="320">
        <v>19.199999999999996</v>
      </c>
      <c r="W31" s="320">
        <v>19.199999999999996</v>
      </c>
      <c r="X31" s="320">
        <v>19.199999999999992</v>
      </c>
      <c r="Y31" s="320">
        <v>19.199999999999996</v>
      </c>
      <c r="Z31" s="320">
        <v>19.2</v>
      </c>
      <c r="AA31" s="320">
        <v>19.199999999999992</v>
      </c>
      <c r="AB31" s="320">
        <v>19.200000000000003</v>
      </c>
      <c r="AC31" s="320">
        <v>19.2</v>
      </c>
      <c r="AD31" s="320">
        <v>19.2</v>
      </c>
      <c r="AE31" s="320">
        <v>19.199999999999996</v>
      </c>
      <c r="AF31" s="320">
        <v>19.2</v>
      </c>
      <c r="AG31" s="320">
        <v>19.199999999999996</v>
      </c>
      <c r="AH31" s="320">
        <v>19.200000000000003</v>
      </c>
      <c r="AI31" s="320">
        <v>19.200000000000003</v>
      </c>
      <c r="AJ31" s="320">
        <v>19.200000000000006</v>
      </c>
      <c r="AK31" s="320">
        <v>19.199999999999992</v>
      </c>
      <c r="AL31" s="320">
        <v>19.199999999999996</v>
      </c>
      <c r="AM31" s="320">
        <v>19.200000000000003</v>
      </c>
      <c r="AN31" s="320">
        <v>19.200000000000003</v>
      </c>
      <c r="AO31" s="320">
        <v>19.2</v>
      </c>
      <c r="AP31" s="320">
        <v>19.2</v>
      </c>
      <c r="AQ31" s="320">
        <v>19.2</v>
      </c>
      <c r="AR31" s="320">
        <v>19.200000000000003</v>
      </c>
      <c r="AS31" s="320">
        <v>19.200000000000006</v>
      </c>
    </row>
    <row r="32" spans="1:45" x14ac:dyDescent="0.25">
      <c r="A32" s="265" t="s">
        <v>318</v>
      </c>
      <c r="B32" s="265"/>
      <c r="C32" s="265"/>
      <c r="D32" s="264"/>
      <c r="E32" s="264" t="s">
        <v>172</v>
      </c>
      <c r="F32" s="120"/>
      <c r="G32" s="265"/>
      <c r="H32" s="292" t="s">
        <v>970</v>
      </c>
      <c r="I32" s="318"/>
      <c r="J32" s="318"/>
      <c r="K32" s="318"/>
      <c r="L32" s="318"/>
      <c r="M32" s="318"/>
      <c r="N32" s="318">
        <v>19.199999999999996</v>
      </c>
      <c r="O32" s="318">
        <v>19.200000000000003</v>
      </c>
      <c r="P32" s="318">
        <v>19.2</v>
      </c>
      <c r="Q32" s="318">
        <v>19.2</v>
      </c>
      <c r="R32" s="318">
        <v>19.200000000000003</v>
      </c>
      <c r="S32" s="318">
        <v>19.200000000000003</v>
      </c>
      <c r="T32" s="318">
        <v>19.199999999999996</v>
      </c>
      <c r="U32" s="318">
        <v>19.200000000000003</v>
      </c>
      <c r="V32" s="318">
        <v>19.2</v>
      </c>
      <c r="W32" s="318">
        <v>19.2</v>
      </c>
      <c r="X32" s="318">
        <v>19.199999999999996</v>
      </c>
      <c r="Y32" s="318">
        <v>19.2</v>
      </c>
      <c r="Z32" s="318">
        <v>19.2</v>
      </c>
      <c r="AA32" s="318">
        <v>19.200000000000003</v>
      </c>
      <c r="AB32" s="318">
        <v>19.200000000000006</v>
      </c>
      <c r="AC32" s="318">
        <v>19.2</v>
      </c>
      <c r="AD32" s="318">
        <v>19.2</v>
      </c>
      <c r="AE32" s="318">
        <v>19.199999999999996</v>
      </c>
      <c r="AF32" s="318">
        <v>19.199999999999996</v>
      </c>
      <c r="AG32" s="318">
        <v>19.2</v>
      </c>
      <c r="AH32" s="318">
        <v>19.2</v>
      </c>
      <c r="AI32" s="318">
        <v>19.200000000000003</v>
      </c>
      <c r="AJ32" s="318">
        <v>19.2</v>
      </c>
      <c r="AK32" s="318">
        <v>19.200000000000003</v>
      </c>
      <c r="AL32" s="318">
        <v>19.2</v>
      </c>
      <c r="AM32" s="318">
        <v>19.2</v>
      </c>
      <c r="AN32" s="318">
        <v>19.2</v>
      </c>
      <c r="AO32" s="318">
        <v>19.2</v>
      </c>
      <c r="AP32" s="318">
        <v>19.2</v>
      </c>
      <c r="AQ32" s="318">
        <v>19.2</v>
      </c>
      <c r="AR32" s="318">
        <v>19.2</v>
      </c>
      <c r="AS32" s="318">
        <v>19.2</v>
      </c>
    </row>
    <row r="33" spans="1:45" x14ac:dyDescent="0.25">
      <c r="A33" s="264"/>
      <c r="B33" s="264"/>
      <c r="C33" s="264"/>
      <c r="D33" s="264"/>
      <c r="E33" s="264"/>
      <c r="F33" s="264"/>
      <c r="G33" s="264"/>
      <c r="H33" s="293"/>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row>
    <row r="34" spans="1:45" x14ac:dyDescent="0.25">
      <c r="A34" s="267" t="s">
        <v>354</v>
      </c>
      <c r="B34" s="267"/>
      <c r="C34" s="267"/>
      <c r="D34" s="267" t="s">
        <v>484</v>
      </c>
      <c r="E34" s="267"/>
      <c r="F34" s="267"/>
      <c r="G34" s="266"/>
      <c r="H34" s="292" t="s">
        <v>971</v>
      </c>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3"/>
      <c r="AL34" s="313"/>
      <c r="AM34" s="313"/>
      <c r="AN34" s="313"/>
      <c r="AO34" s="313"/>
      <c r="AP34" s="313"/>
      <c r="AQ34" s="313"/>
      <c r="AR34" s="313"/>
      <c r="AS34" s="313"/>
    </row>
    <row r="35" spans="1:45" x14ac:dyDescent="0.25">
      <c r="A35" s="269" t="s">
        <v>356</v>
      </c>
      <c r="B35" s="269"/>
      <c r="C35" s="269"/>
      <c r="D35" s="269"/>
      <c r="E35" s="269"/>
      <c r="F35" s="269" t="s">
        <v>355</v>
      </c>
      <c r="G35" s="268"/>
      <c r="H35" s="292" t="s">
        <v>972</v>
      </c>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row>
    <row r="36" spans="1:45" x14ac:dyDescent="0.25">
      <c r="A36" s="269" t="s">
        <v>357</v>
      </c>
      <c r="B36" s="269"/>
      <c r="C36" s="269"/>
      <c r="D36" s="269"/>
      <c r="E36" s="269"/>
      <c r="F36" s="269"/>
      <c r="G36" s="269" t="s">
        <v>358</v>
      </c>
      <c r="H36" s="293" t="s">
        <v>973</v>
      </c>
      <c r="I36" s="323"/>
      <c r="J36" s="323"/>
      <c r="K36" s="323"/>
      <c r="L36" s="323"/>
      <c r="M36" s="323"/>
      <c r="N36" s="323">
        <v>40</v>
      </c>
      <c r="O36" s="323">
        <v>40.000000000000007</v>
      </c>
      <c r="P36" s="323">
        <v>40</v>
      </c>
      <c r="Q36" s="323">
        <v>40.000000000000014</v>
      </c>
      <c r="R36" s="323">
        <v>39.999999999999986</v>
      </c>
      <c r="S36" s="323">
        <v>40</v>
      </c>
      <c r="T36" s="323">
        <v>40</v>
      </c>
      <c r="U36" s="323">
        <v>40.000000000000007</v>
      </c>
      <c r="V36" s="323">
        <v>40</v>
      </c>
      <c r="W36" s="323">
        <v>39.999999999999993</v>
      </c>
      <c r="X36" s="323">
        <v>39.999999999999993</v>
      </c>
      <c r="Y36" s="323">
        <v>39.999999999999972</v>
      </c>
      <c r="Z36" s="323">
        <v>40.000000000000007</v>
      </c>
      <c r="AA36" s="323">
        <v>40.000000000000007</v>
      </c>
      <c r="AB36" s="323">
        <v>40.000000000000007</v>
      </c>
      <c r="AC36" s="323">
        <v>39.999999999999993</v>
      </c>
      <c r="AD36" s="323">
        <v>40.000000000000014</v>
      </c>
      <c r="AE36" s="323">
        <v>40.000000000000021</v>
      </c>
      <c r="AF36" s="323">
        <v>39.999999999999993</v>
      </c>
      <c r="AG36" s="323">
        <v>39.999999999999993</v>
      </c>
      <c r="AH36" s="323">
        <v>39.999999999999993</v>
      </c>
      <c r="AI36" s="323">
        <v>40.000000000000007</v>
      </c>
      <c r="AJ36" s="323">
        <v>39.999999999999993</v>
      </c>
      <c r="AK36" s="323">
        <v>40.000000000000014</v>
      </c>
      <c r="AL36" s="323">
        <v>40.000000000000007</v>
      </c>
      <c r="AM36" s="323">
        <v>40.000000000000021</v>
      </c>
      <c r="AN36" s="323">
        <v>40.000000000000007</v>
      </c>
      <c r="AO36" s="323">
        <v>40</v>
      </c>
      <c r="AP36" s="323">
        <v>40.000000000000021</v>
      </c>
      <c r="AQ36" s="323">
        <v>40</v>
      </c>
      <c r="AR36" s="323">
        <v>40</v>
      </c>
      <c r="AS36" s="323">
        <v>40</v>
      </c>
    </row>
    <row r="37" spans="1:45" x14ac:dyDescent="0.25">
      <c r="A37" s="269" t="s">
        <v>485</v>
      </c>
      <c r="B37" s="269"/>
      <c r="C37" s="269"/>
      <c r="D37" s="269"/>
      <c r="E37" s="269"/>
      <c r="F37" s="269"/>
      <c r="G37" s="269" t="s">
        <v>486</v>
      </c>
      <c r="H37" s="293" t="s">
        <v>974</v>
      </c>
      <c r="I37" s="323"/>
      <c r="J37" s="323"/>
      <c r="K37" s="323"/>
      <c r="L37" s="323"/>
      <c r="M37" s="323"/>
      <c r="N37" s="323">
        <v>40.000000000000007</v>
      </c>
      <c r="O37" s="323">
        <v>40.000000000000007</v>
      </c>
      <c r="P37" s="323">
        <v>40.000000000000007</v>
      </c>
      <c r="Q37" s="323">
        <v>40</v>
      </c>
      <c r="R37" s="323">
        <v>40</v>
      </c>
      <c r="S37" s="323">
        <v>40.000000000000021</v>
      </c>
      <c r="T37" s="323">
        <v>40.000000000000014</v>
      </c>
      <c r="U37" s="323">
        <v>40</v>
      </c>
      <c r="V37" s="323">
        <v>40</v>
      </c>
      <c r="W37" s="323">
        <v>40.000000000000007</v>
      </c>
      <c r="X37" s="323">
        <v>40.000000000000014</v>
      </c>
      <c r="Y37" s="323">
        <v>39.999999999999993</v>
      </c>
      <c r="Z37" s="323">
        <v>40.000000000000007</v>
      </c>
      <c r="AA37" s="323">
        <v>40</v>
      </c>
      <c r="AB37" s="323">
        <v>40.000000000000021</v>
      </c>
      <c r="AC37" s="323">
        <v>40.000000000000007</v>
      </c>
      <c r="AD37" s="323">
        <v>40</v>
      </c>
      <c r="AE37" s="323">
        <v>40.000000000000007</v>
      </c>
      <c r="AF37" s="323">
        <v>39.999999999999993</v>
      </c>
      <c r="AG37" s="323">
        <v>40</v>
      </c>
      <c r="AH37" s="323">
        <v>40</v>
      </c>
      <c r="AI37" s="323">
        <v>39.999999999999986</v>
      </c>
      <c r="AJ37" s="323">
        <v>40</v>
      </c>
      <c r="AK37" s="323">
        <v>40.000000000000014</v>
      </c>
      <c r="AL37" s="323">
        <v>40</v>
      </c>
      <c r="AM37" s="323">
        <v>40.000000000000014</v>
      </c>
      <c r="AN37" s="323">
        <v>40.000000000000007</v>
      </c>
      <c r="AO37" s="323">
        <v>39.999999999999993</v>
      </c>
      <c r="AP37" s="323">
        <v>40</v>
      </c>
      <c r="AQ37" s="323">
        <v>40.000000000000007</v>
      </c>
      <c r="AR37" s="323">
        <v>40.000000000000007</v>
      </c>
      <c r="AS37" s="323">
        <v>40</v>
      </c>
    </row>
    <row r="38" spans="1:45" x14ac:dyDescent="0.25">
      <c r="A38" s="269" t="s">
        <v>359</v>
      </c>
      <c r="B38" s="269"/>
      <c r="C38" s="269"/>
      <c r="D38" s="269"/>
      <c r="E38" s="269"/>
      <c r="F38" s="272" t="s">
        <v>536</v>
      </c>
      <c r="G38" s="287"/>
      <c r="H38" s="292" t="s">
        <v>972</v>
      </c>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322"/>
      <c r="AL38" s="322"/>
      <c r="AM38" s="322"/>
      <c r="AN38" s="322"/>
      <c r="AO38" s="322"/>
      <c r="AP38" s="322"/>
      <c r="AQ38" s="322"/>
      <c r="AR38" s="322"/>
      <c r="AS38" s="322"/>
    </row>
    <row r="39" spans="1:45" x14ac:dyDescent="0.25">
      <c r="A39" s="269" t="s">
        <v>360</v>
      </c>
      <c r="B39" s="269"/>
      <c r="C39" s="269"/>
      <c r="D39" s="269"/>
      <c r="E39" s="269"/>
      <c r="F39" s="269"/>
      <c r="G39" s="268" t="s">
        <v>361</v>
      </c>
      <c r="H39" s="292" t="s">
        <v>975</v>
      </c>
      <c r="I39" s="323"/>
      <c r="J39" s="323"/>
      <c r="K39" s="323"/>
      <c r="L39" s="323"/>
      <c r="M39" s="323"/>
      <c r="N39" s="323">
        <v>39.999999999999993</v>
      </c>
      <c r="O39" s="323">
        <v>40</v>
      </c>
      <c r="P39" s="323">
        <v>39.999999999999979</v>
      </c>
      <c r="Q39" s="323">
        <v>40</v>
      </c>
      <c r="R39" s="323">
        <v>40</v>
      </c>
      <c r="S39" s="323">
        <v>39.999999999999993</v>
      </c>
      <c r="T39" s="323">
        <v>40.000000000000014</v>
      </c>
      <c r="U39" s="323">
        <v>40</v>
      </c>
      <c r="V39" s="323">
        <v>40</v>
      </c>
      <c r="W39" s="323">
        <v>40.000000000000007</v>
      </c>
      <c r="X39" s="323">
        <v>39.999999999999964</v>
      </c>
      <c r="Y39" s="323">
        <v>39.999999999999993</v>
      </c>
      <c r="Z39" s="323">
        <v>40.000000000000014</v>
      </c>
      <c r="AA39" s="323">
        <v>40.000000000000007</v>
      </c>
      <c r="AB39" s="323">
        <v>40.000000000000014</v>
      </c>
      <c r="AC39" s="323">
        <v>39.999999999999993</v>
      </c>
      <c r="AD39" s="323">
        <v>39.999999999999986</v>
      </c>
      <c r="AE39" s="323">
        <v>40</v>
      </c>
      <c r="AF39" s="323">
        <v>40.000000000000007</v>
      </c>
      <c r="AG39" s="323">
        <v>39.999999999999993</v>
      </c>
      <c r="AH39" s="323">
        <v>40.000000000000014</v>
      </c>
      <c r="AI39" s="323">
        <v>40.000000000000014</v>
      </c>
      <c r="AJ39" s="323">
        <v>40.000000000000007</v>
      </c>
      <c r="AK39" s="323">
        <v>40.000000000000007</v>
      </c>
      <c r="AL39" s="323">
        <v>39.999999999999993</v>
      </c>
      <c r="AM39" s="323">
        <v>39.999999999999986</v>
      </c>
      <c r="AN39" s="323">
        <v>39.999999999999993</v>
      </c>
      <c r="AO39" s="323">
        <v>40.000000000000014</v>
      </c>
      <c r="AP39" s="323">
        <v>39.999999999999979</v>
      </c>
      <c r="AQ39" s="323">
        <v>40.000000000000007</v>
      </c>
      <c r="AR39" s="323">
        <v>40.000000000000014</v>
      </c>
      <c r="AS39" s="323">
        <v>39.999999999999993</v>
      </c>
    </row>
    <row r="40" spans="1:45" x14ac:dyDescent="0.25">
      <c r="A40" s="1" t="s">
        <v>534</v>
      </c>
      <c r="B40" s="272"/>
      <c r="C40" s="272"/>
      <c r="D40" s="272"/>
      <c r="E40" s="121"/>
      <c r="F40" s="272"/>
      <c r="G40" s="272" t="s">
        <v>535</v>
      </c>
      <c r="H40" s="295" t="s">
        <v>976</v>
      </c>
      <c r="I40" s="323"/>
      <c r="J40" s="323"/>
      <c r="K40" s="323"/>
      <c r="L40" s="323"/>
      <c r="M40" s="323"/>
      <c r="N40" s="323">
        <v>39.999999999999986</v>
      </c>
      <c r="O40" s="323">
        <v>40</v>
      </c>
      <c r="P40" s="323">
        <v>39.999999999999986</v>
      </c>
      <c r="Q40" s="323">
        <v>40.000000000000007</v>
      </c>
      <c r="R40" s="323">
        <v>40</v>
      </c>
      <c r="S40" s="323">
        <v>40</v>
      </c>
      <c r="T40" s="323">
        <v>39.999999999999993</v>
      </c>
      <c r="U40" s="323">
        <v>40.000000000000007</v>
      </c>
      <c r="V40" s="323">
        <v>40</v>
      </c>
      <c r="W40" s="323">
        <v>40</v>
      </c>
      <c r="X40" s="323">
        <v>40</v>
      </c>
      <c r="Y40" s="323">
        <v>40.000000000000007</v>
      </c>
      <c r="Z40" s="323">
        <v>40</v>
      </c>
      <c r="AA40" s="323">
        <v>40</v>
      </c>
      <c r="AB40" s="323">
        <v>40</v>
      </c>
      <c r="AC40" s="323">
        <v>40</v>
      </c>
      <c r="AD40" s="323">
        <v>40</v>
      </c>
      <c r="AE40" s="323">
        <v>40</v>
      </c>
      <c r="AF40" s="323">
        <v>40</v>
      </c>
      <c r="AG40" s="323">
        <v>39.999999999999993</v>
      </c>
      <c r="AH40" s="323">
        <v>40.000000000000007</v>
      </c>
      <c r="AI40" s="323">
        <v>40.000000000000007</v>
      </c>
      <c r="AJ40" s="323">
        <v>40</v>
      </c>
      <c r="AK40" s="323">
        <v>40.000000000000014</v>
      </c>
      <c r="AL40" s="323">
        <v>40.000000000000014</v>
      </c>
      <c r="AM40" s="323">
        <v>40</v>
      </c>
      <c r="AN40" s="323">
        <v>39.999999999999993</v>
      </c>
      <c r="AO40" s="323">
        <v>39.999999999999993</v>
      </c>
      <c r="AP40" s="323">
        <v>39.999999999999993</v>
      </c>
      <c r="AQ40" s="323">
        <v>39.999999999999993</v>
      </c>
      <c r="AR40" s="323">
        <v>39.999999999999993</v>
      </c>
      <c r="AS40" s="323">
        <v>40</v>
      </c>
    </row>
    <row r="41" spans="1:45" x14ac:dyDescent="0.25">
      <c r="A41" s="269" t="s">
        <v>362</v>
      </c>
      <c r="B41" s="269"/>
      <c r="C41" s="269"/>
      <c r="D41" s="269"/>
      <c r="E41" s="269"/>
      <c r="F41" s="269" t="s">
        <v>363</v>
      </c>
      <c r="G41" s="272"/>
      <c r="H41" s="295"/>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2"/>
      <c r="AN41" s="322"/>
      <c r="AO41" s="322"/>
      <c r="AP41" s="322"/>
      <c r="AQ41" s="322"/>
      <c r="AR41" s="322"/>
      <c r="AS41" s="322"/>
    </row>
    <row r="42" spans="1:45" x14ac:dyDescent="0.25">
      <c r="A42" s="269" t="s">
        <v>364</v>
      </c>
      <c r="B42" s="269"/>
      <c r="C42" s="269"/>
      <c r="D42" s="269"/>
      <c r="E42" s="269"/>
      <c r="F42" s="269"/>
      <c r="G42" s="268" t="s">
        <v>365</v>
      </c>
      <c r="H42" s="292" t="s">
        <v>977</v>
      </c>
      <c r="I42" s="323"/>
      <c r="J42" s="323"/>
      <c r="K42" s="323"/>
      <c r="L42" s="323"/>
      <c r="M42" s="323"/>
      <c r="N42" s="323">
        <v>40</v>
      </c>
      <c r="O42" s="323">
        <v>39.999999999999993</v>
      </c>
      <c r="P42" s="323">
        <v>40.000000000000021</v>
      </c>
      <c r="Q42" s="323">
        <v>40.000000000000007</v>
      </c>
      <c r="R42" s="323">
        <v>39.999999999999986</v>
      </c>
      <c r="S42" s="323">
        <v>40</v>
      </c>
      <c r="T42" s="323">
        <v>40</v>
      </c>
      <c r="U42" s="323">
        <v>39.999999999999979</v>
      </c>
      <c r="V42" s="323">
        <v>39.999999999999993</v>
      </c>
      <c r="W42" s="323">
        <v>40</v>
      </c>
      <c r="X42" s="323">
        <v>40</v>
      </c>
      <c r="Y42" s="323">
        <v>40.000000000000007</v>
      </c>
      <c r="Z42" s="323">
        <v>39.999999999999986</v>
      </c>
      <c r="AA42" s="323">
        <v>40</v>
      </c>
      <c r="AB42" s="323">
        <v>39.999999999999986</v>
      </c>
      <c r="AC42" s="323">
        <v>39.999999999999986</v>
      </c>
      <c r="AD42" s="323">
        <v>40.000000000000014</v>
      </c>
      <c r="AE42" s="323">
        <v>40.000000000000007</v>
      </c>
      <c r="AF42" s="323">
        <v>40.000000000000014</v>
      </c>
      <c r="AG42" s="323">
        <v>40.000000000000014</v>
      </c>
      <c r="AH42" s="323">
        <v>40.000000000000014</v>
      </c>
      <c r="AI42" s="323">
        <v>40</v>
      </c>
      <c r="AJ42" s="323">
        <v>39.999999999999986</v>
      </c>
      <c r="AK42" s="323">
        <v>40.000000000000007</v>
      </c>
      <c r="AL42" s="323">
        <v>40</v>
      </c>
      <c r="AM42" s="323">
        <v>39.999999999999993</v>
      </c>
      <c r="AN42" s="323">
        <v>40</v>
      </c>
      <c r="AO42" s="323">
        <v>40.000000000000007</v>
      </c>
      <c r="AP42" s="323">
        <v>40</v>
      </c>
      <c r="AQ42" s="323">
        <v>40</v>
      </c>
      <c r="AR42" s="323">
        <v>39.999999999999993</v>
      </c>
      <c r="AS42" s="323">
        <v>40.000000000000007</v>
      </c>
    </row>
    <row r="43" spans="1:45" x14ac:dyDescent="0.25">
      <c r="A43" s="269" t="s">
        <v>369</v>
      </c>
      <c r="B43" s="269"/>
      <c r="C43" s="269"/>
      <c r="D43" s="269"/>
      <c r="E43" s="269"/>
      <c r="F43" s="269"/>
      <c r="G43" s="268" t="s">
        <v>366</v>
      </c>
      <c r="H43" s="292" t="s">
        <v>978</v>
      </c>
      <c r="I43" s="323"/>
      <c r="J43" s="323"/>
      <c r="K43" s="323"/>
      <c r="L43" s="323"/>
      <c r="M43" s="323"/>
      <c r="N43" s="323">
        <v>40.000000000000014</v>
      </c>
      <c r="O43" s="323">
        <v>40.000000000000014</v>
      </c>
      <c r="P43" s="323">
        <v>40.000000000000007</v>
      </c>
      <c r="Q43" s="323">
        <v>40</v>
      </c>
      <c r="R43" s="323">
        <v>40</v>
      </c>
      <c r="S43" s="323">
        <v>40.000000000000007</v>
      </c>
      <c r="T43" s="323">
        <v>39.999999999999986</v>
      </c>
      <c r="U43" s="323">
        <v>40</v>
      </c>
      <c r="V43" s="323">
        <v>40.000000000000007</v>
      </c>
      <c r="W43" s="323">
        <v>40</v>
      </c>
      <c r="X43" s="323">
        <v>40.000000000000007</v>
      </c>
      <c r="Y43" s="323">
        <v>40</v>
      </c>
      <c r="Z43" s="323">
        <v>39.999999999999993</v>
      </c>
      <c r="AA43" s="323">
        <v>39.999999999999993</v>
      </c>
      <c r="AB43" s="323">
        <v>40.000000000000007</v>
      </c>
      <c r="AC43" s="323">
        <v>40.000000000000007</v>
      </c>
      <c r="AD43" s="323">
        <v>40.000000000000014</v>
      </c>
      <c r="AE43" s="323">
        <v>40.000000000000007</v>
      </c>
      <c r="AF43" s="323">
        <v>39.999999999999993</v>
      </c>
      <c r="AG43" s="323">
        <v>39.999999999999993</v>
      </c>
      <c r="AH43" s="323">
        <v>40</v>
      </c>
      <c r="AI43" s="323">
        <v>40.000000000000007</v>
      </c>
      <c r="AJ43" s="323">
        <v>39.999999999999972</v>
      </c>
      <c r="AK43" s="323">
        <v>40</v>
      </c>
      <c r="AL43" s="323">
        <v>40</v>
      </c>
      <c r="AM43" s="323">
        <v>39.999999999999993</v>
      </c>
      <c r="AN43" s="323">
        <v>40</v>
      </c>
      <c r="AO43" s="323">
        <v>40</v>
      </c>
      <c r="AP43" s="323">
        <v>40.000000000000007</v>
      </c>
      <c r="AQ43" s="323">
        <v>40</v>
      </c>
      <c r="AR43" s="323">
        <v>40</v>
      </c>
      <c r="AS43" s="323">
        <v>39.999999999999964</v>
      </c>
    </row>
    <row r="44" spans="1:45" x14ac:dyDescent="0.25">
      <c r="A44" s="269" t="s">
        <v>370</v>
      </c>
      <c r="B44" s="269"/>
      <c r="C44" s="269"/>
      <c r="D44" s="269"/>
      <c r="E44" s="269"/>
      <c r="F44" s="269"/>
      <c r="G44" s="268" t="s">
        <v>367</v>
      </c>
      <c r="H44" s="292" t="s">
        <v>979</v>
      </c>
      <c r="I44" s="318"/>
      <c r="J44" s="318"/>
      <c r="K44" s="318"/>
      <c r="L44" s="318"/>
      <c r="M44" s="318"/>
      <c r="N44" s="318">
        <v>39.999999999999993</v>
      </c>
      <c r="O44" s="318">
        <v>40</v>
      </c>
      <c r="P44" s="318">
        <v>39.999999999999993</v>
      </c>
      <c r="Q44" s="318">
        <v>40.000000000000007</v>
      </c>
      <c r="R44" s="318">
        <v>40.000000000000014</v>
      </c>
      <c r="S44" s="318">
        <v>40.000000000000014</v>
      </c>
      <c r="T44" s="318">
        <v>40.000000000000007</v>
      </c>
      <c r="U44" s="318">
        <v>40.000000000000007</v>
      </c>
      <c r="V44" s="318">
        <v>40.000000000000007</v>
      </c>
      <c r="W44" s="318">
        <v>40</v>
      </c>
      <c r="X44" s="318">
        <v>40.000000000000007</v>
      </c>
      <c r="Y44" s="318">
        <v>40</v>
      </c>
      <c r="Z44" s="318">
        <v>40.000000000000007</v>
      </c>
      <c r="AA44" s="318">
        <v>39.999999999999993</v>
      </c>
      <c r="AB44" s="318">
        <v>40</v>
      </c>
      <c r="AC44" s="318">
        <v>40</v>
      </c>
      <c r="AD44" s="318">
        <v>40</v>
      </c>
      <c r="AE44" s="318">
        <v>39.999999999999986</v>
      </c>
      <c r="AF44" s="318">
        <v>40</v>
      </c>
      <c r="AG44" s="318">
        <v>39.999999999999993</v>
      </c>
      <c r="AH44" s="318">
        <v>40</v>
      </c>
      <c r="AI44" s="318">
        <v>40.000000000000007</v>
      </c>
      <c r="AJ44" s="318">
        <v>39.999999999999986</v>
      </c>
      <c r="AK44" s="318">
        <v>39.999999999999993</v>
      </c>
      <c r="AL44" s="318">
        <v>40</v>
      </c>
      <c r="AM44" s="318">
        <v>40.000000000000007</v>
      </c>
      <c r="AN44" s="318">
        <v>39.999999999999993</v>
      </c>
      <c r="AO44" s="318">
        <v>40</v>
      </c>
      <c r="AP44" s="318">
        <v>40</v>
      </c>
      <c r="AQ44" s="318">
        <v>39.999999999999993</v>
      </c>
      <c r="AR44" s="318">
        <v>40.000000000000007</v>
      </c>
      <c r="AS44" s="318">
        <v>40</v>
      </c>
    </row>
    <row r="45" spans="1:45" x14ac:dyDescent="0.25">
      <c r="A45" s="269" t="s">
        <v>371</v>
      </c>
      <c r="B45" s="269"/>
      <c r="C45" s="269"/>
      <c r="D45" s="264"/>
      <c r="E45" s="264"/>
      <c r="F45" s="264"/>
      <c r="G45" s="265" t="s">
        <v>368</v>
      </c>
      <c r="H45" s="292" t="s">
        <v>980</v>
      </c>
      <c r="I45" s="318"/>
      <c r="J45" s="318"/>
      <c r="K45" s="318"/>
      <c r="L45" s="318"/>
      <c r="M45" s="318"/>
      <c r="N45" s="318">
        <v>40.000000000000021</v>
      </c>
      <c r="O45" s="318">
        <v>39.999999999999986</v>
      </c>
      <c r="P45" s="318">
        <v>40</v>
      </c>
      <c r="Q45" s="318">
        <v>40</v>
      </c>
      <c r="R45" s="318">
        <v>40</v>
      </c>
      <c r="S45" s="318">
        <v>40.000000000000014</v>
      </c>
      <c r="T45" s="318">
        <v>40</v>
      </c>
      <c r="U45" s="318">
        <v>39.999999999999993</v>
      </c>
      <c r="V45" s="318">
        <v>40.000000000000014</v>
      </c>
      <c r="W45" s="318">
        <v>39.999999999999993</v>
      </c>
      <c r="X45" s="318">
        <v>40</v>
      </c>
      <c r="Y45" s="318">
        <v>39.999999999999993</v>
      </c>
      <c r="Z45" s="318">
        <v>40.000000000000007</v>
      </c>
      <c r="AA45" s="318">
        <v>40</v>
      </c>
      <c r="AB45" s="318">
        <v>40</v>
      </c>
      <c r="AC45" s="318">
        <v>39.999999999999993</v>
      </c>
      <c r="AD45" s="318">
        <v>39.999999999999993</v>
      </c>
      <c r="AE45" s="318">
        <v>40</v>
      </c>
      <c r="AF45" s="318">
        <v>40</v>
      </c>
      <c r="AG45" s="318">
        <v>39.999999999999993</v>
      </c>
      <c r="AH45" s="318">
        <v>40.000000000000021</v>
      </c>
      <c r="AI45" s="318">
        <v>39.999999999999993</v>
      </c>
      <c r="AJ45" s="318">
        <v>40.000000000000007</v>
      </c>
      <c r="AK45" s="318">
        <v>40</v>
      </c>
      <c r="AL45" s="318">
        <v>40.000000000000021</v>
      </c>
      <c r="AM45" s="318">
        <v>40.000000000000007</v>
      </c>
      <c r="AN45" s="318">
        <v>39.999999999999986</v>
      </c>
      <c r="AO45" s="318">
        <v>40</v>
      </c>
      <c r="AP45" s="318">
        <v>40.000000000000014</v>
      </c>
      <c r="AQ45" s="318">
        <v>39.999999999999979</v>
      </c>
      <c r="AR45" s="318">
        <v>39.999999999999986</v>
      </c>
      <c r="AS45" s="318">
        <v>40</v>
      </c>
    </row>
    <row r="46" spans="1:45" x14ac:dyDescent="0.25">
      <c r="A46" s="273" t="s">
        <v>1092</v>
      </c>
      <c r="B46" s="269"/>
      <c r="C46" s="269"/>
      <c r="D46" s="264"/>
      <c r="E46" s="264"/>
      <c r="F46" s="264"/>
      <c r="G46" s="265" t="s">
        <v>116</v>
      </c>
      <c r="H46" s="292" t="s">
        <v>88</v>
      </c>
      <c r="I46" s="328"/>
      <c r="J46" s="328"/>
      <c r="K46" s="328"/>
      <c r="L46" s="328"/>
      <c r="M46" s="328"/>
      <c r="N46" s="318">
        <v>40.000000000000007</v>
      </c>
      <c r="O46" s="318">
        <v>40.000000000000021</v>
      </c>
      <c r="P46" s="318">
        <v>39.999999999999986</v>
      </c>
      <c r="Q46" s="318">
        <v>40</v>
      </c>
      <c r="R46" s="318">
        <v>40.000000000000021</v>
      </c>
      <c r="S46" s="318">
        <v>40.000000000000014</v>
      </c>
      <c r="T46" s="318">
        <v>40.000000000000014</v>
      </c>
      <c r="U46" s="318">
        <v>39.999999999999986</v>
      </c>
      <c r="V46" s="318">
        <v>39.999999999999979</v>
      </c>
      <c r="W46" s="318">
        <v>39.999999999999993</v>
      </c>
      <c r="X46" s="318">
        <v>40</v>
      </c>
      <c r="Y46" s="318">
        <v>40.000000000000007</v>
      </c>
      <c r="Z46" s="318">
        <v>40.000000000000021</v>
      </c>
      <c r="AA46" s="318">
        <v>39.999999999999986</v>
      </c>
      <c r="AB46" s="318">
        <v>40.000000000000007</v>
      </c>
      <c r="AC46" s="318">
        <v>40.000000000000007</v>
      </c>
      <c r="AD46" s="318">
        <v>40.000000000000007</v>
      </c>
      <c r="AE46" s="318">
        <v>39.999999999999993</v>
      </c>
      <c r="AF46" s="318">
        <v>39.999999999999993</v>
      </c>
      <c r="AG46" s="318">
        <v>39.999999999999993</v>
      </c>
      <c r="AH46" s="318">
        <v>40</v>
      </c>
      <c r="AI46" s="318">
        <v>40</v>
      </c>
      <c r="AJ46" s="318">
        <v>40.000000000000007</v>
      </c>
      <c r="AK46" s="318">
        <v>40.000000000000007</v>
      </c>
      <c r="AL46" s="318">
        <v>39.999999999999986</v>
      </c>
      <c r="AM46" s="318">
        <v>40.000000000000007</v>
      </c>
      <c r="AN46" s="318">
        <v>39.999999999999993</v>
      </c>
      <c r="AO46" s="318">
        <v>40.000000000000014</v>
      </c>
      <c r="AP46" s="318">
        <v>40.000000000000007</v>
      </c>
      <c r="AQ46" s="318">
        <v>40</v>
      </c>
      <c r="AR46" s="318">
        <v>40.000000000000007</v>
      </c>
      <c r="AS46" s="318">
        <v>39.999999999999993</v>
      </c>
    </row>
    <row r="47" spans="1:45" x14ac:dyDescent="0.25">
      <c r="A47" s="267" t="s">
        <v>399</v>
      </c>
      <c r="B47" s="267"/>
      <c r="C47" s="267"/>
      <c r="D47" s="267" t="s">
        <v>488</v>
      </c>
      <c r="E47" s="267"/>
      <c r="F47" s="267"/>
      <c r="G47" s="266"/>
      <c r="H47" s="292" t="s">
        <v>981</v>
      </c>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3"/>
      <c r="AL47" s="313"/>
      <c r="AM47" s="313"/>
      <c r="AN47" s="313"/>
      <c r="AO47" s="313"/>
      <c r="AP47" s="313"/>
      <c r="AQ47" s="313"/>
      <c r="AR47" s="313"/>
      <c r="AS47" s="313"/>
    </row>
    <row r="48" spans="1:45" x14ac:dyDescent="0.25">
      <c r="A48" s="264" t="s">
        <v>404</v>
      </c>
      <c r="B48" s="264"/>
      <c r="C48" s="264"/>
      <c r="D48" s="264"/>
      <c r="E48" s="264"/>
      <c r="F48" s="264" t="s">
        <v>179</v>
      </c>
      <c r="G48" s="265"/>
      <c r="H48" s="292" t="s">
        <v>982</v>
      </c>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312"/>
      <c r="AP48" s="312"/>
      <c r="AQ48" s="312"/>
      <c r="AR48" s="312"/>
      <c r="AS48" s="312"/>
    </row>
    <row r="49" spans="1:45" x14ac:dyDescent="0.25">
      <c r="A49" s="264" t="s">
        <v>400</v>
      </c>
      <c r="B49" s="264"/>
      <c r="C49" s="264"/>
      <c r="D49" s="264"/>
      <c r="E49" s="264"/>
      <c r="F49" s="120"/>
      <c r="G49" s="264" t="s">
        <v>401</v>
      </c>
      <c r="H49" s="293" t="s">
        <v>1084</v>
      </c>
      <c r="I49" s="318"/>
      <c r="J49" s="318"/>
      <c r="K49" s="318"/>
      <c r="L49" s="318"/>
      <c r="M49" s="318"/>
      <c r="N49" s="318">
        <v>3.4000000000000008</v>
      </c>
      <c r="O49" s="318">
        <v>3.4</v>
      </c>
      <c r="P49" s="318">
        <v>3.399999999999999</v>
      </c>
      <c r="Q49" s="318">
        <v>3.399999999999999</v>
      </c>
      <c r="R49" s="318">
        <v>3.4000000000000012</v>
      </c>
      <c r="S49" s="318">
        <v>3.4000000000000004</v>
      </c>
      <c r="T49" s="318">
        <v>3.4</v>
      </c>
      <c r="U49" s="318">
        <v>3.4</v>
      </c>
      <c r="V49" s="318">
        <v>3.4000000000000004</v>
      </c>
      <c r="W49" s="318">
        <v>3.399999999999999</v>
      </c>
      <c r="X49" s="318">
        <v>3.3999999999999995</v>
      </c>
      <c r="Y49" s="318">
        <v>3.4000000000000004</v>
      </c>
      <c r="Z49" s="318">
        <v>3.4000000000000008</v>
      </c>
      <c r="AA49" s="318">
        <v>3.4000000000000008</v>
      </c>
      <c r="AB49" s="318">
        <v>3.4</v>
      </c>
      <c r="AC49" s="318">
        <v>3.3999999999999995</v>
      </c>
      <c r="AD49" s="318">
        <v>3.4000000000000004</v>
      </c>
      <c r="AE49" s="318">
        <v>3.4000000000000008</v>
      </c>
      <c r="AF49" s="318">
        <v>3.4</v>
      </c>
      <c r="AG49" s="318">
        <v>3.4000000000000012</v>
      </c>
      <c r="AH49" s="318">
        <v>3.4000000000000004</v>
      </c>
      <c r="AI49" s="318">
        <v>3.3999999999999995</v>
      </c>
      <c r="AJ49" s="318">
        <v>3.4000000000000004</v>
      </c>
      <c r="AK49" s="318">
        <v>3.4</v>
      </c>
      <c r="AL49" s="318">
        <v>3.4000000000000004</v>
      </c>
      <c r="AM49" s="318">
        <v>3.4</v>
      </c>
      <c r="AN49" s="318">
        <v>3.4000000000000008</v>
      </c>
      <c r="AO49" s="318">
        <v>3.4000000000000004</v>
      </c>
      <c r="AP49" s="318">
        <v>3.4</v>
      </c>
      <c r="AQ49" s="318">
        <v>3.4000000000000004</v>
      </c>
      <c r="AR49" s="318">
        <v>3.4000000000000004</v>
      </c>
      <c r="AS49" s="318">
        <v>3.399999999999999</v>
      </c>
    </row>
    <row r="50" spans="1:45" x14ac:dyDescent="0.25">
      <c r="A50" s="264" t="s">
        <v>402</v>
      </c>
      <c r="B50" s="264"/>
      <c r="C50" s="264"/>
      <c r="D50" s="264"/>
      <c r="E50" s="264"/>
      <c r="F50" s="264"/>
      <c r="G50" s="265" t="s">
        <v>403</v>
      </c>
      <c r="H50" s="292" t="s">
        <v>983</v>
      </c>
      <c r="I50" s="318"/>
      <c r="J50" s="318"/>
      <c r="K50" s="318"/>
      <c r="L50" s="318"/>
      <c r="M50" s="318"/>
      <c r="N50" s="318">
        <v>3.4000000000000004</v>
      </c>
      <c r="O50" s="318">
        <v>3.399999999999999</v>
      </c>
      <c r="P50" s="318">
        <v>3.3999999999999977</v>
      </c>
      <c r="Q50" s="318">
        <v>3.4000000000000004</v>
      </c>
      <c r="R50" s="318">
        <v>3.4000000000000004</v>
      </c>
      <c r="S50" s="318">
        <v>3.4000000000000004</v>
      </c>
      <c r="T50" s="318">
        <v>3.3999999999999995</v>
      </c>
      <c r="U50" s="318">
        <v>3.3999999999999995</v>
      </c>
      <c r="V50" s="318">
        <v>3.4000000000000017</v>
      </c>
      <c r="W50" s="318">
        <v>3.4</v>
      </c>
      <c r="X50" s="318">
        <v>3.4</v>
      </c>
      <c r="Y50" s="318">
        <v>3.4000000000000026</v>
      </c>
      <c r="Z50" s="318">
        <v>3.4000000000000017</v>
      </c>
      <c r="AA50" s="318">
        <v>3.4000000000000012</v>
      </c>
      <c r="AB50" s="318">
        <v>3.3999999999999995</v>
      </c>
      <c r="AC50" s="318">
        <v>3.4000000000000004</v>
      </c>
      <c r="AD50" s="318">
        <v>3.3999999999999986</v>
      </c>
      <c r="AE50" s="318">
        <v>3.4000000000000008</v>
      </c>
      <c r="AF50" s="318">
        <v>3.4000000000000012</v>
      </c>
      <c r="AG50" s="318">
        <v>3.4000000000000012</v>
      </c>
      <c r="AH50" s="318">
        <v>3.3999999999999995</v>
      </c>
      <c r="AI50" s="318">
        <v>3.4000000000000012</v>
      </c>
      <c r="AJ50" s="318">
        <v>3.4000000000000012</v>
      </c>
      <c r="AK50" s="318">
        <v>3.4000000000000012</v>
      </c>
      <c r="AL50" s="318">
        <v>3.4000000000000004</v>
      </c>
      <c r="AM50" s="318">
        <v>3.4000000000000008</v>
      </c>
      <c r="AN50" s="318">
        <v>3.4000000000000021</v>
      </c>
      <c r="AO50" s="318">
        <v>3.4000000000000004</v>
      </c>
      <c r="AP50" s="318">
        <v>3.3999999999999995</v>
      </c>
      <c r="AQ50" s="318">
        <v>3.399999999999999</v>
      </c>
      <c r="AR50" s="318">
        <v>3.3999999999999995</v>
      </c>
      <c r="AS50" s="318">
        <v>3.3999999999999986</v>
      </c>
    </row>
    <row r="51" spans="1:45" x14ac:dyDescent="0.25">
      <c r="A51" s="264" t="s">
        <v>1090</v>
      </c>
      <c r="B51" s="264"/>
      <c r="C51" s="264"/>
      <c r="D51" s="264"/>
      <c r="E51" s="264"/>
      <c r="F51" s="264" t="s">
        <v>115</v>
      </c>
      <c r="G51" s="265"/>
      <c r="H51" s="292" t="s">
        <v>10</v>
      </c>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2"/>
      <c r="AP51" s="312"/>
      <c r="AQ51" s="312"/>
      <c r="AR51" s="312"/>
      <c r="AS51" s="312"/>
    </row>
    <row r="52" spans="1:45" x14ac:dyDescent="0.25">
      <c r="A52" s="264" t="s">
        <v>372</v>
      </c>
      <c r="B52" s="264"/>
      <c r="C52" s="264"/>
      <c r="D52" s="264"/>
      <c r="E52" s="264"/>
      <c r="F52" s="264" t="s">
        <v>184</v>
      </c>
      <c r="G52" s="264"/>
      <c r="H52" s="293" t="s">
        <v>984</v>
      </c>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8"/>
      <c r="AR52" s="318"/>
      <c r="AS52" s="318"/>
    </row>
    <row r="53" spans="1:45" x14ac:dyDescent="0.25">
      <c r="A53" s="264" t="s">
        <v>373</v>
      </c>
      <c r="B53" s="264"/>
      <c r="C53" s="264"/>
      <c r="D53" s="264"/>
      <c r="E53" s="264"/>
      <c r="F53" s="120"/>
      <c r="G53" s="270" t="s">
        <v>498</v>
      </c>
      <c r="H53" s="292" t="s">
        <v>9</v>
      </c>
      <c r="I53" s="318"/>
      <c r="J53" s="318"/>
      <c r="K53" s="318"/>
      <c r="L53" s="318"/>
      <c r="M53" s="318"/>
      <c r="N53" s="318">
        <v>3.4000000000000008</v>
      </c>
      <c r="O53" s="318">
        <v>3.4</v>
      </c>
      <c r="P53" s="318">
        <v>3.3999999999999995</v>
      </c>
      <c r="Q53" s="318">
        <v>3.4000000000000004</v>
      </c>
      <c r="R53" s="318">
        <v>3.4000000000000012</v>
      </c>
      <c r="S53" s="318">
        <v>3.4</v>
      </c>
      <c r="T53" s="318">
        <v>3.4000000000000004</v>
      </c>
      <c r="U53" s="318">
        <v>3.4000000000000008</v>
      </c>
      <c r="V53" s="318">
        <v>3.4</v>
      </c>
      <c r="W53" s="318">
        <v>3.4000000000000004</v>
      </c>
      <c r="X53" s="318">
        <v>3.4000000000000008</v>
      </c>
      <c r="Y53" s="318">
        <v>3.4</v>
      </c>
      <c r="Z53" s="318">
        <v>3.4000000000000004</v>
      </c>
      <c r="AA53" s="318">
        <v>3.4000000000000004</v>
      </c>
      <c r="AB53" s="318">
        <v>3.4000000000000012</v>
      </c>
      <c r="AC53" s="318">
        <v>3.4000000000000004</v>
      </c>
      <c r="AD53" s="318">
        <v>3.4000000000000008</v>
      </c>
      <c r="AE53" s="318">
        <v>3.4000000000000004</v>
      </c>
      <c r="AF53" s="318">
        <v>3.4000000000000008</v>
      </c>
      <c r="AG53" s="318">
        <v>3.4000000000000004</v>
      </c>
      <c r="AH53" s="318">
        <v>3.4000000000000008</v>
      </c>
      <c r="AI53" s="318">
        <v>3.4000000000000004</v>
      </c>
      <c r="AJ53" s="318">
        <v>3.4000000000000004</v>
      </c>
      <c r="AK53" s="318">
        <v>3.4</v>
      </c>
      <c r="AL53" s="318">
        <v>3.4</v>
      </c>
      <c r="AM53" s="318">
        <v>3.4000000000000017</v>
      </c>
      <c r="AN53" s="318">
        <v>3.3999999999999995</v>
      </c>
      <c r="AO53" s="318">
        <v>3.4000000000000004</v>
      </c>
      <c r="AP53" s="318">
        <v>3.4</v>
      </c>
      <c r="AQ53" s="318">
        <v>3.4000000000000004</v>
      </c>
      <c r="AR53" s="318">
        <v>3.3999999999999995</v>
      </c>
      <c r="AS53" s="318">
        <v>3.4000000000000008</v>
      </c>
    </row>
    <row r="54" spans="1:45" x14ac:dyDescent="0.25">
      <c r="A54" s="269"/>
      <c r="B54" s="269"/>
      <c r="C54" s="269"/>
      <c r="D54" s="264"/>
      <c r="E54" s="264"/>
      <c r="F54" s="264"/>
      <c r="G54" s="265"/>
      <c r="H54" s="29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312"/>
      <c r="AM54" s="312"/>
      <c r="AN54" s="312"/>
      <c r="AO54" s="312"/>
      <c r="AP54" s="312"/>
      <c r="AQ54" s="312"/>
      <c r="AR54" s="312"/>
      <c r="AS54" s="312"/>
    </row>
    <row r="55" spans="1:45" x14ac:dyDescent="0.25">
      <c r="A55" s="266" t="s">
        <v>406</v>
      </c>
      <c r="B55" s="266"/>
      <c r="C55" s="266"/>
      <c r="D55" s="266" t="s">
        <v>407</v>
      </c>
      <c r="E55" s="266"/>
      <c r="F55" s="267"/>
      <c r="G55" s="266"/>
      <c r="H55" s="292" t="s">
        <v>992</v>
      </c>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313"/>
      <c r="AI55" s="313"/>
      <c r="AJ55" s="313"/>
      <c r="AK55" s="313"/>
      <c r="AL55" s="313"/>
      <c r="AM55" s="313"/>
      <c r="AN55" s="313"/>
      <c r="AO55" s="313"/>
      <c r="AP55" s="313"/>
      <c r="AQ55" s="313"/>
      <c r="AR55" s="313"/>
      <c r="AS55" s="313"/>
    </row>
    <row r="56" spans="1:45" x14ac:dyDescent="0.25">
      <c r="A56" s="269" t="s">
        <v>341</v>
      </c>
      <c r="B56" s="269"/>
      <c r="C56" s="269"/>
      <c r="D56" s="120"/>
      <c r="E56" s="269" t="s">
        <v>499</v>
      </c>
      <c r="F56" s="269"/>
      <c r="G56" s="268"/>
      <c r="H56" s="292" t="s">
        <v>993</v>
      </c>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314"/>
      <c r="AI56" s="314"/>
      <c r="AJ56" s="314"/>
      <c r="AK56" s="314"/>
      <c r="AL56" s="314"/>
      <c r="AM56" s="314"/>
      <c r="AN56" s="314"/>
      <c r="AO56" s="314"/>
      <c r="AP56" s="314"/>
      <c r="AQ56" s="314"/>
      <c r="AR56" s="314"/>
      <c r="AS56" s="314"/>
    </row>
    <row r="57" spans="1:45" x14ac:dyDescent="0.25">
      <c r="A57" s="264" t="s">
        <v>344</v>
      </c>
      <c r="B57" s="264"/>
      <c r="C57" s="264"/>
      <c r="D57" s="264"/>
      <c r="E57" s="264"/>
      <c r="F57" s="264" t="s">
        <v>503</v>
      </c>
      <c r="G57" s="264"/>
      <c r="H57" s="293" t="s">
        <v>994</v>
      </c>
      <c r="I57" s="312"/>
      <c r="J57" s="312"/>
      <c r="K57" s="312"/>
      <c r="L57" s="312"/>
      <c r="M57" s="312"/>
      <c r="N57" s="312"/>
      <c r="O57" s="312"/>
      <c r="P57" s="312"/>
      <c r="Q57" s="312"/>
      <c r="R57" s="312"/>
      <c r="S57" s="312"/>
      <c r="T57" s="312"/>
      <c r="U57" s="312"/>
      <c r="V57" s="312"/>
      <c r="W57" s="312"/>
      <c r="X57" s="312"/>
      <c r="Y57" s="312"/>
      <c r="Z57" s="312"/>
      <c r="AA57" s="312"/>
      <c r="AB57" s="312"/>
      <c r="AC57" s="312"/>
      <c r="AD57" s="312"/>
      <c r="AE57" s="312"/>
      <c r="AF57" s="312"/>
      <c r="AG57" s="312"/>
      <c r="AH57" s="312"/>
      <c r="AI57" s="312"/>
      <c r="AJ57" s="312"/>
      <c r="AK57" s="312"/>
      <c r="AL57" s="312"/>
      <c r="AM57" s="312"/>
      <c r="AN57" s="312"/>
      <c r="AO57" s="312"/>
      <c r="AP57" s="312"/>
      <c r="AQ57" s="312"/>
      <c r="AR57" s="312"/>
      <c r="AS57" s="312"/>
    </row>
    <row r="58" spans="1:45" x14ac:dyDescent="0.25">
      <c r="A58" s="264" t="s">
        <v>345</v>
      </c>
      <c r="B58" s="264"/>
      <c r="C58" s="264"/>
      <c r="D58" s="264"/>
      <c r="E58" s="264"/>
      <c r="F58" s="120"/>
      <c r="G58" s="264" t="s">
        <v>178</v>
      </c>
      <c r="H58" s="293" t="s">
        <v>1082</v>
      </c>
      <c r="I58" s="320"/>
      <c r="J58" s="320"/>
      <c r="K58" s="320"/>
      <c r="L58" s="320"/>
      <c r="M58" s="320"/>
      <c r="N58" s="320">
        <v>25.000000000000007</v>
      </c>
      <c r="O58" s="320">
        <v>25</v>
      </c>
      <c r="P58" s="320">
        <v>25</v>
      </c>
      <c r="Q58" s="320">
        <v>24.999999999999993</v>
      </c>
      <c r="R58" s="320">
        <v>25.000000000000004</v>
      </c>
      <c r="S58" s="320">
        <v>25</v>
      </c>
      <c r="T58" s="320">
        <v>25</v>
      </c>
      <c r="U58" s="320">
        <v>24.999999999999993</v>
      </c>
      <c r="V58" s="320">
        <v>25</v>
      </c>
      <c r="W58" s="320">
        <v>25.000000000000004</v>
      </c>
      <c r="X58" s="320">
        <v>25</v>
      </c>
      <c r="Y58" s="320">
        <v>24.999999999999996</v>
      </c>
      <c r="Z58" s="320">
        <v>24.999999999999989</v>
      </c>
      <c r="AA58" s="320">
        <v>24.999999999999993</v>
      </c>
      <c r="AB58" s="320">
        <v>25.000000000000004</v>
      </c>
      <c r="AC58" s="320">
        <v>24.999999999999996</v>
      </c>
      <c r="AD58" s="320">
        <v>25</v>
      </c>
      <c r="AE58" s="320">
        <v>25.000000000000011</v>
      </c>
      <c r="AF58" s="320">
        <v>25.000000000000007</v>
      </c>
      <c r="AG58" s="320">
        <v>25.000000000000007</v>
      </c>
      <c r="AH58" s="320">
        <v>25.000000000000007</v>
      </c>
      <c r="AI58" s="320">
        <v>25.000000000000004</v>
      </c>
      <c r="AJ58" s="320">
        <v>24.999999999999989</v>
      </c>
      <c r="AK58" s="320">
        <v>24.999999999999989</v>
      </c>
      <c r="AL58" s="320">
        <v>25.000000000000007</v>
      </c>
      <c r="AM58" s="320">
        <v>24.999999999999996</v>
      </c>
      <c r="AN58" s="320">
        <v>24.999999999999996</v>
      </c>
      <c r="AO58" s="320">
        <v>25.000000000000004</v>
      </c>
      <c r="AP58" s="320">
        <v>24.999999999999993</v>
      </c>
      <c r="AQ58" s="320">
        <v>24.999999999999993</v>
      </c>
      <c r="AR58" s="320">
        <v>25.000000000000004</v>
      </c>
      <c r="AS58" s="320">
        <v>25.000000000000014</v>
      </c>
    </row>
    <row r="59" spans="1:45" x14ac:dyDescent="0.25">
      <c r="A59" s="264" t="s">
        <v>346</v>
      </c>
      <c r="B59" s="264"/>
      <c r="C59" s="264"/>
      <c r="D59" s="264"/>
      <c r="E59" s="264"/>
      <c r="F59" s="264"/>
      <c r="G59" s="270" t="s">
        <v>215</v>
      </c>
      <c r="H59" s="292" t="s">
        <v>995</v>
      </c>
      <c r="I59" s="312"/>
      <c r="J59" s="312"/>
      <c r="K59" s="312"/>
      <c r="L59" s="312"/>
      <c r="M59" s="312"/>
      <c r="N59" s="312"/>
      <c r="O59" s="312"/>
      <c r="P59" s="312"/>
      <c r="Q59" s="312"/>
      <c r="R59" s="312"/>
      <c r="S59" s="312"/>
      <c r="T59" s="312"/>
      <c r="U59" s="312"/>
      <c r="V59" s="312"/>
      <c r="W59" s="312"/>
      <c r="X59" s="312"/>
      <c r="Y59" s="312"/>
      <c r="Z59" s="312"/>
      <c r="AA59" s="312"/>
      <c r="AB59" s="312"/>
      <c r="AC59" s="312"/>
      <c r="AD59" s="312"/>
      <c r="AE59" s="312"/>
      <c r="AF59" s="312"/>
      <c r="AG59" s="312"/>
      <c r="AH59" s="312"/>
      <c r="AI59" s="312"/>
      <c r="AJ59" s="312"/>
      <c r="AK59" s="312"/>
      <c r="AL59" s="312"/>
      <c r="AM59" s="312"/>
      <c r="AN59" s="312"/>
      <c r="AO59" s="312"/>
      <c r="AP59" s="312"/>
      <c r="AQ59" s="312"/>
      <c r="AR59" s="312"/>
      <c r="AS59" s="312"/>
    </row>
    <row r="60" spans="1:45" x14ac:dyDescent="0.25">
      <c r="A60" s="264" t="s">
        <v>347</v>
      </c>
      <c r="B60" s="264"/>
      <c r="C60" s="264"/>
      <c r="D60" s="264"/>
      <c r="E60" s="264"/>
      <c r="F60" s="264"/>
      <c r="G60" s="270" t="s">
        <v>348</v>
      </c>
      <c r="H60" s="292" t="s">
        <v>996</v>
      </c>
      <c r="I60" s="312"/>
      <c r="J60" s="312"/>
      <c r="K60" s="312"/>
      <c r="L60" s="312"/>
      <c r="M60" s="312"/>
      <c r="N60" s="312"/>
      <c r="O60" s="312"/>
      <c r="P60" s="312"/>
      <c r="Q60" s="312"/>
      <c r="R60" s="312"/>
      <c r="S60" s="312"/>
      <c r="T60" s="312"/>
      <c r="U60" s="312"/>
      <c r="V60" s="312"/>
      <c r="W60" s="312"/>
      <c r="X60" s="312"/>
      <c r="Y60" s="312"/>
      <c r="Z60" s="312"/>
      <c r="AA60" s="312"/>
      <c r="AB60" s="312"/>
      <c r="AC60" s="312"/>
      <c r="AD60" s="312"/>
      <c r="AE60" s="312"/>
      <c r="AF60" s="312"/>
      <c r="AG60" s="312"/>
      <c r="AH60" s="312"/>
      <c r="AI60" s="312"/>
      <c r="AJ60" s="312"/>
      <c r="AK60" s="312"/>
      <c r="AL60" s="312"/>
      <c r="AM60" s="312"/>
      <c r="AN60" s="312"/>
      <c r="AO60" s="312"/>
      <c r="AP60" s="312"/>
      <c r="AQ60" s="312"/>
      <c r="AR60" s="312"/>
      <c r="AS60" s="312"/>
    </row>
    <row r="61" spans="1:45" x14ac:dyDescent="0.25">
      <c r="A61" s="264" t="s">
        <v>350</v>
      </c>
      <c r="B61" s="264"/>
      <c r="C61" s="264"/>
      <c r="D61" s="264"/>
      <c r="E61" s="264"/>
      <c r="F61" s="264"/>
      <c r="G61" s="265" t="s">
        <v>349</v>
      </c>
      <c r="H61" s="292" t="s">
        <v>997</v>
      </c>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c r="AI61" s="312"/>
      <c r="AJ61" s="312"/>
      <c r="AK61" s="312"/>
      <c r="AL61" s="312"/>
      <c r="AM61" s="312"/>
      <c r="AN61" s="312"/>
      <c r="AO61" s="312"/>
      <c r="AP61" s="312"/>
      <c r="AQ61" s="312"/>
      <c r="AR61" s="312"/>
      <c r="AS61" s="312"/>
    </row>
    <row r="62" spans="1:45" x14ac:dyDescent="0.25">
      <c r="A62" s="264" t="s">
        <v>343</v>
      </c>
      <c r="B62" s="264"/>
      <c r="C62" s="264"/>
      <c r="D62" s="264"/>
      <c r="E62" s="264"/>
      <c r="F62" s="264" t="s">
        <v>408</v>
      </c>
      <c r="G62" s="264"/>
      <c r="H62" s="293" t="s">
        <v>998</v>
      </c>
      <c r="I62" s="318"/>
      <c r="J62" s="318"/>
      <c r="K62" s="318"/>
      <c r="L62" s="318"/>
      <c r="M62" s="318"/>
      <c r="N62" s="318">
        <v>24.600000000000005</v>
      </c>
      <c r="O62" s="318">
        <v>24.599999999999998</v>
      </c>
      <c r="P62" s="318">
        <v>24.6</v>
      </c>
      <c r="Q62" s="318">
        <v>24.599999999999991</v>
      </c>
      <c r="R62" s="318">
        <v>24.6</v>
      </c>
      <c r="S62" s="318">
        <v>24.599999999999998</v>
      </c>
      <c r="T62" s="318">
        <v>24.599999999999994</v>
      </c>
      <c r="U62" s="318">
        <v>24.6</v>
      </c>
      <c r="V62" s="318">
        <v>24.599999999999998</v>
      </c>
      <c r="W62" s="318">
        <v>24.599999999999998</v>
      </c>
      <c r="X62" s="318">
        <v>24.600000000000005</v>
      </c>
      <c r="Y62" s="318">
        <v>24.6</v>
      </c>
      <c r="Z62" s="318">
        <v>24.6</v>
      </c>
      <c r="AA62" s="318">
        <v>24.6</v>
      </c>
      <c r="AB62" s="318">
        <v>24.600000000000005</v>
      </c>
      <c r="AC62" s="318">
        <v>24.6</v>
      </c>
      <c r="AD62" s="318">
        <v>24.599999999999994</v>
      </c>
      <c r="AE62" s="318">
        <v>24.6</v>
      </c>
      <c r="AF62" s="318">
        <v>24.600000000000005</v>
      </c>
      <c r="AG62" s="318">
        <v>24.599999999999998</v>
      </c>
      <c r="AH62" s="318">
        <v>24.6</v>
      </c>
      <c r="AI62" s="318">
        <v>24.600000000000012</v>
      </c>
      <c r="AJ62" s="318">
        <v>24.600000000000009</v>
      </c>
      <c r="AK62" s="318">
        <v>24.6</v>
      </c>
      <c r="AL62" s="318">
        <v>24.599999999999998</v>
      </c>
      <c r="AM62" s="318">
        <v>24.600000000000005</v>
      </c>
      <c r="AN62" s="318">
        <v>24.600000000000005</v>
      </c>
      <c r="AO62" s="318">
        <v>24.599999999999994</v>
      </c>
      <c r="AP62" s="318">
        <v>24.599999999999994</v>
      </c>
      <c r="AQ62" s="318">
        <v>24.600000000000005</v>
      </c>
      <c r="AR62" s="318">
        <v>24.6</v>
      </c>
      <c r="AS62" s="318">
        <v>24.600000000000009</v>
      </c>
    </row>
    <row r="63" spans="1:45" x14ac:dyDescent="0.25">
      <c r="A63" s="264" t="s">
        <v>351</v>
      </c>
      <c r="B63" s="264"/>
      <c r="C63" s="264"/>
      <c r="D63" s="264"/>
      <c r="E63" s="264"/>
      <c r="F63" s="265" t="s">
        <v>409</v>
      </c>
      <c r="G63" s="264"/>
      <c r="H63" s="293" t="s">
        <v>999</v>
      </c>
      <c r="I63" s="318"/>
      <c r="J63" s="318"/>
      <c r="K63" s="318"/>
      <c r="L63" s="318"/>
      <c r="M63" s="318"/>
      <c r="N63" s="318"/>
      <c r="O63" s="318"/>
      <c r="P63" s="318"/>
      <c r="Q63" s="318"/>
      <c r="R63" s="318">
        <v>25</v>
      </c>
      <c r="S63" s="318">
        <v>24.999999999999996</v>
      </c>
      <c r="T63" s="318">
        <v>25</v>
      </c>
      <c r="U63" s="318">
        <v>25.000000000000004</v>
      </c>
      <c r="V63" s="318">
        <v>25</v>
      </c>
      <c r="W63" s="318">
        <v>25.000000000000004</v>
      </c>
      <c r="X63" s="318">
        <v>24.999999999999986</v>
      </c>
      <c r="Y63" s="318">
        <v>25.000000000000004</v>
      </c>
      <c r="Z63" s="318">
        <v>25</v>
      </c>
      <c r="AA63" s="318">
        <v>25.000000000000004</v>
      </c>
      <c r="AB63" s="318">
        <v>25.000000000000004</v>
      </c>
      <c r="AC63" s="318">
        <v>25.000000000000004</v>
      </c>
      <c r="AD63" s="318">
        <v>25</v>
      </c>
      <c r="AE63" s="318">
        <v>25.000000000000007</v>
      </c>
      <c r="AF63" s="318">
        <v>25.000000000000007</v>
      </c>
      <c r="AG63" s="318">
        <v>25.000000000000004</v>
      </c>
      <c r="AH63" s="318">
        <v>25.000000000000004</v>
      </c>
      <c r="AI63" s="318">
        <v>25</v>
      </c>
      <c r="AJ63" s="318">
        <v>24.999999999999996</v>
      </c>
      <c r="AK63" s="318">
        <v>24.999999999999996</v>
      </c>
      <c r="AL63" s="318">
        <v>25.000000000000004</v>
      </c>
      <c r="AM63" s="318">
        <v>25</v>
      </c>
      <c r="AN63" s="318">
        <v>25.000000000000004</v>
      </c>
      <c r="AO63" s="318">
        <v>25</v>
      </c>
      <c r="AP63" s="318">
        <v>25</v>
      </c>
      <c r="AQ63" s="318">
        <v>24.999999999999996</v>
      </c>
      <c r="AR63" s="318">
        <v>25.000000000000004</v>
      </c>
      <c r="AS63" s="318">
        <v>25</v>
      </c>
    </row>
    <row r="64" spans="1:45" x14ac:dyDescent="0.25">
      <c r="A64" s="264" t="s">
        <v>342</v>
      </c>
      <c r="B64" s="264"/>
      <c r="C64" s="264"/>
      <c r="D64" s="264"/>
      <c r="E64" s="264"/>
      <c r="F64" s="264" t="s">
        <v>500</v>
      </c>
      <c r="G64" s="264"/>
      <c r="H64" s="293" t="s">
        <v>1000</v>
      </c>
      <c r="I64" s="318"/>
      <c r="J64" s="318"/>
      <c r="K64" s="318"/>
      <c r="L64" s="318"/>
      <c r="M64" s="318"/>
      <c r="N64" s="318">
        <v>25</v>
      </c>
      <c r="O64" s="318">
        <v>25.000000000000004</v>
      </c>
      <c r="P64" s="318">
        <v>25.000000000000007</v>
      </c>
      <c r="Q64" s="318">
        <v>25</v>
      </c>
      <c r="R64" s="318">
        <v>25</v>
      </c>
      <c r="S64" s="318">
        <v>24.999999999999993</v>
      </c>
      <c r="T64" s="318">
        <v>25</v>
      </c>
      <c r="U64" s="318">
        <v>24.999999999999996</v>
      </c>
      <c r="V64" s="318">
        <v>25</v>
      </c>
      <c r="W64" s="318">
        <v>25.000000000000004</v>
      </c>
      <c r="X64" s="318">
        <v>24.999999999999993</v>
      </c>
      <c r="Y64" s="318">
        <v>25</v>
      </c>
      <c r="Z64" s="318">
        <v>25</v>
      </c>
      <c r="AA64" s="318">
        <v>25.000000000000004</v>
      </c>
      <c r="AB64" s="318">
        <v>25</v>
      </c>
      <c r="AC64" s="318">
        <v>24.999999999999996</v>
      </c>
      <c r="AD64" s="318">
        <v>25</v>
      </c>
      <c r="AE64" s="318">
        <v>25.000000000000004</v>
      </c>
      <c r="AF64" s="318">
        <v>25.000000000000004</v>
      </c>
      <c r="AG64" s="318">
        <v>25</v>
      </c>
      <c r="AH64" s="318">
        <v>25.000000000000004</v>
      </c>
      <c r="AI64" s="318">
        <v>24.999999999999996</v>
      </c>
      <c r="AJ64" s="318">
        <v>25</v>
      </c>
      <c r="AK64" s="318">
        <v>24.999999999999996</v>
      </c>
      <c r="AL64" s="318">
        <v>25.000000000000004</v>
      </c>
      <c r="AM64" s="318">
        <v>25</v>
      </c>
      <c r="AN64" s="318">
        <v>25.000000000000004</v>
      </c>
      <c r="AO64" s="318">
        <v>25</v>
      </c>
      <c r="AP64" s="318">
        <v>24.999999999999996</v>
      </c>
      <c r="AQ64" s="318">
        <v>24.999999999999993</v>
      </c>
      <c r="AR64" s="318">
        <v>25</v>
      </c>
      <c r="AS64" s="318">
        <v>25.000000000000007</v>
      </c>
    </row>
    <row r="65" spans="1:45" ht="60" x14ac:dyDescent="0.25">
      <c r="A65" s="264" t="s">
        <v>352</v>
      </c>
      <c r="B65" s="264"/>
      <c r="C65" s="264"/>
      <c r="D65" s="264"/>
      <c r="E65" s="264"/>
      <c r="F65" s="364" t="s">
        <v>513</v>
      </c>
      <c r="G65" s="120"/>
      <c r="H65" s="292" t="s">
        <v>1001</v>
      </c>
      <c r="I65" s="314"/>
      <c r="J65" s="314"/>
      <c r="K65" s="314"/>
      <c r="L65" s="314"/>
      <c r="M65" s="314"/>
      <c r="N65" s="314"/>
      <c r="O65" s="314"/>
      <c r="P65" s="314"/>
      <c r="Q65" s="314"/>
      <c r="R65" s="314"/>
      <c r="S65" s="314"/>
      <c r="T65" s="314"/>
      <c r="U65" s="314"/>
      <c r="V65" s="314"/>
      <c r="W65" s="314"/>
      <c r="X65" s="314"/>
      <c r="Y65" s="314"/>
      <c r="Z65" s="314"/>
      <c r="AA65" s="314"/>
      <c r="AB65" s="314"/>
      <c r="AC65" s="314"/>
      <c r="AD65" s="314"/>
      <c r="AE65" s="314"/>
      <c r="AF65" s="314"/>
      <c r="AG65" s="314"/>
      <c r="AH65" s="314"/>
      <c r="AI65" s="314"/>
      <c r="AJ65" s="314"/>
      <c r="AK65" s="314"/>
      <c r="AL65" s="314"/>
      <c r="AM65" s="314"/>
      <c r="AN65" s="314"/>
      <c r="AO65" s="314"/>
      <c r="AP65" s="314"/>
      <c r="AQ65" s="314"/>
      <c r="AR65" s="314"/>
      <c r="AS65" s="314"/>
    </row>
    <row r="66" spans="1:45" x14ac:dyDescent="0.25">
      <c r="A66" s="264" t="s">
        <v>353</v>
      </c>
      <c r="B66" s="264"/>
      <c r="C66" s="264"/>
      <c r="D66" s="264"/>
      <c r="E66" s="264"/>
      <c r="F66" s="264" t="s">
        <v>501</v>
      </c>
      <c r="G66" s="264"/>
      <c r="H66" s="293" t="s">
        <v>1002</v>
      </c>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c r="AN66" s="312"/>
      <c r="AO66" s="312"/>
      <c r="AP66" s="312"/>
      <c r="AQ66" s="312"/>
      <c r="AR66" s="312"/>
      <c r="AS66" s="312"/>
    </row>
    <row r="67" spans="1:45" x14ac:dyDescent="0.25">
      <c r="A67" s="264" t="s">
        <v>376</v>
      </c>
      <c r="B67" s="264"/>
      <c r="C67" s="264"/>
      <c r="D67" s="264"/>
      <c r="E67" s="269" t="s">
        <v>502</v>
      </c>
      <c r="F67" s="120"/>
      <c r="G67" s="265"/>
      <c r="H67" s="293" t="s">
        <v>1003</v>
      </c>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12"/>
      <c r="AL67" s="312"/>
      <c r="AM67" s="312"/>
      <c r="AN67" s="312"/>
      <c r="AO67" s="312"/>
      <c r="AP67" s="312"/>
      <c r="AQ67" s="312"/>
      <c r="AR67" s="312"/>
      <c r="AS67" s="312"/>
    </row>
    <row r="68" spans="1:45" x14ac:dyDescent="0.25">
      <c r="A68" s="264" t="s">
        <v>377</v>
      </c>
      <c r="B68" s="264"/>
      <c r="C68" s="264"/>
      <c r="D68" s="264"/>
      <c r="E68" s="264"/>
      <c r="F68" s="264" t="s">
        <v>374</v>
      </c>
      <c r="G68" s="120"/>
      <c r="H68" s="294" t="s">
        <v>1004</v>
      </c>
      <c r="I68" s="312"/>
      <c r="J68" s="312"/>
      <c r="K68" s="312"/>
      <c r="L68" s="312"/>
      <c r="M68" s="312"/>
      <c r="N68" s="312"/>
      <c r="O68" s="312"/>
      <c r="P68" s="312"/>
      <c r="Q68" s="312"/>
      <c r="R68" s="312"/>
      <c r="S68" s="312"/>
      <c r="T68" s="312"/>
      <c r="U68" s="312"/>
      <c r="V68" s="312"/>
      <c r="W68" s="312"/>
      <c r="X68" s="312"/>
      <c r="Y68" s="312"/>
      <c r="Z68" s="312"/>
      <c r="AA68" s="312"/>
      <c r="AB68" s="312"/>
      <c r="AC68" s="312"/>
      <c r="AD68" s="312"/>
      <c r="AE68" s="312"/>
      <c r="AF68" s="312"/>
      <c r="AG68" s="312"/>
      <c r="AH68" s="312"/>
      <c r="AI68" s="312"/>
      <c r="AJ68" s="312"/>
      <c r="AK68" s="312"/>
      <c r="AL68" s="312"/>
      <c r="AM68" s="312"/>
      <c r="AN68" s="312"/>
      <c r="AO68" s="312"/>
      <c r="AP68" s="312"/>
      <c r="AQ68" s="312"/>
      <c r="AR68" s="312"/>
      <c r="AS68" s="312"/>
    </row>
    <row r="69" spans="1:45" x14ac:dyDescent="0.25">
      <c r="A69" s="264" t="s">
        <v>378</v>
      </c>
      <c r="B69" s="264"/>
      <c r="C69" s="264"/>
      <c r="D69" s="264"/>
      <c r="E69" s="264"/>
      <c r="F69" s="264" t="s">
        <v>375</v>
      </c>
      <c r="G69" s="120"/>
      <c r="H69" s="294" t="s">
        <v>1005</v>
      </c>
      <c r="I69" s="318"/>
      <c r="J69" s="318"/>
      <c r="K69" s="318"/>
      <c r="L69" s="318"/>
      <c r="M69" s="318"/>
      <c r="N69" s="318"/>
      <c r="O69" s="318"/>
      <c r="P69" s="318"/>
      <c r="Q69" s="318"/>
      <c r="R69" s="318"/>
      <c r="S69" s="318"/>
      <c r="T69" s="318"/>
      <c r="U69" s="318"/>
      <c r="V69" s="318"/>
      <c r="W69" s="318"/>
      <c r="X69" s="318"/>
      <c r="Y69" s="318"/>
      <c r="Z69" s="318"/>
      <c r="AA69" s="318"/>
      <c r="AB69" s="318"/>
      <c r="AC69" s="318"/>
      <c r="AD69" s="318"/>
      <c r="AE69" s="318"/>
      <c r="AF69" s="318"/>
      <c r="AG69" s="318"/>
      <c r="AH69" s="318"/>
      <c r="AI69" s="318"/>
      <c r="AJ69" s="318"/>
      <c r="AK69" s="318"/>
      <c r="AL69" s="318"/>
      <c r="AM69" s="318"/>
      <c r="AN69" s="318"/>
      <c r="AO69" s="318"/>
      <c r="AP69" s="318"/>
      <c r="AQ69" s="318"/>
      <c r="AR69" s="318"/>
      <c r="AS69" s="318"/>
    </row>
    <row r="70" spans="1:45" x14ac:dyDescent="0.25">
      <c r="A70" s="264" t="s">
        <v>379</v>
      </c>
      <c r="B70" s="264"/>
      <c r="C70" s="264"/>
      <c r="D70" s="264"/>
      <c r="E70" s="264"/>
      <c r="F70" s="264" t="s">
        <v>504</v>
      </c>
      <c r="G70" s="120"/>
      <c r="H70" s="294" t="s">
        <v>1006</v>
      </c>
      <c r="I70" s="318"/>
      <c r="J70" s="318"/>
      <c r="K70" s="318"/>
      <c r="L70" s="318"/>
      <c r="M70" s="318"/>
      <c r="N70" s="318">
        <v>0</v>
      </c>
      <c r="O70" s="318">
        <v>0</v>
      </c>
      <c r="P70" s="318">
        <v>0</v>
      </c>
      <c r="Q70" s="318">
        <v>0</v>
      </c>
      <c r="R70" s="318">
        <v>0</v>
      </c>
      <c r="S70" s="318">
        <v>0</v>
      </c>
      <c r="T70" s="318">
        <v>0</v>
      </c>
      <c r="U70" s="318">
        <v>0</v>
      </c>
      <c r="V70" s="318">
        <v>0</v>
      </c>
      <c r="W70" s="318">
        <v>0</v>
      </c>
      <c r="X70" s="318">
        <v>0</v>
      </c>
      <c r="Y70" s="318">
        <v>0</v>
      </c>
      <c r="Z70" s="318">
        <v>0</v>
      </c>
      <c r="AA70" s="318">
        <v>0</v>
      </c>
      <c r="AB70" s="318">
        <v>0</v>
      </c>
      <c r="AC70" s="318">
        <v>0</v>
      </c>
      <c r="AD70" s="318">
        <v>0</v>
      </c>
      <c r="AE70" s="318">
        <v>0</v>
      </c>
      <c r="AF70" s="318">
        <v>0</v>
      </c>
      <c r="AG70" s="318">
        <v>0</v>
      </c>
      <c r="AH70" s="318">
        <v>0</v>
      </c>
      <c r="AI70" s="318">
        <v>0</v>
      </c>
      <c r="AJ70" s="318">
        <v>0</v>
      </c>
      <c r="AK70" s="318">
        <v>0</v>
      </c>
      <c r="AL70" s="318">
        <v>0</v>
      </c>
      <c r="AM70" s="318">
        <v>0</v>
      </c>
      <c r="AN70" s="318">
        <v>0</v>
      </c>
      <c r="AO70" s="318">
        <v>0</v>
      </c>
      <c r="AP70" s="318">
        <v>0</v>
      </c>
      <c r="AQ70" s="318">
        <v>0</v>
      </c>
      <c r="AR70" s="318">
        <v>0</v>
      </c>
      <c r="AS70" s="318">
        <v>0</v>
      </c>
    </row>
    <row r="71" spans="1:45" x14ac:dyDescent="0.25">
      <c r="A71" s="264" t="s">
        <v>380</v>
      </c>
      <c r="B71" s="264"/>
      <c r="C71" s="264"/>
      <c r="D71" s="264"/>
      <c r="E71" s="264"/>
      <c r="F71" s="264" t="s">
        <v>185</v>
      </c>
      <c r="G71" s="120"/>
      <c r="H71" s="294" t="s">
        <v>1007</v>
      </c>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2"/>
      <c r="AL71" s="312"/>
      <c r="AM71" s="312"/>
      <c r="AN71" s="312"/>
      <c r="AO71" s="312"/>
      <c r="AP71" s="312"/>
      <c r="AQ71" s="312"/>
      <c r="AR71" s="312"/>
      <c r="AS71" s="312"/>
    </row>
    <row r="72" spans="1:45" x14ac:dyDescent="0.25">
      <c r="A72" s="264" t="s">
        <v>382</v>
      </c>
      <c r="B72" s="264"/>
      <c r="C72" s="264"/>
      <c r="D72" s="264"/>
      <c r="E72" s="264" t="s">
        <v>187</v>
      </c>
      <c r="F72" s="120"/>
      <c r="G72" s="120"/>
      <c r="H72" s="294" t="s">
        <v>1008</v>
      </c>
      <c r="I72" s="318"/>
      <c r="J72" s="318"/>
      <c r="K72" s="318"/>
      <c r="L72" s="318"/>
      <c r="M72" s="318"/>
      <c r="N72" s="318"/>
      <c r="O72" s="318"/>
      <c r="P72" s="318"/>
      <c r="Q72" s="318"/>
      <c r="R72" s="318"/>
      <c r="S72" s="318"/>
      <c r="T72" s="318"/>
      <c r="U72" s="318"/>
      <c r="V72" s="318"/>
      <c r="W72" s="318"/>
      <c r="X72" s="318"/>
      <c r="Y72" s="318"/>
      <c r="Z72" s="318"/>
      <c r="AA72" s="318"/>
      <c r="AB72" s="318"/>
      <c r="AC72" s="318"/>
      <c r="AD72" s="318"/>
      <c r="AE72" s="318"/>
      <c r="AF72" s="318"/>
      <c r="AG72" s="318"/>
      <c r="AH72" s="318"/>
      <c r="AI72" s="318"/>
      <c r="AJ72" s="318"/>
      <c r="AK72" s="318"/>
      <c r="AL72" s="318"/>
      <c r="AM72" s="318"/>
      <c r="AN72" s="318"/>
      <c r="AO72" s="318"/>
      <c r="AP72" s="318"/>
      <c r="AQ72" s="318"/>
      <c r="AR72" s="318"/>
      <c r="AS72" s="318"/>
    </row>
    <row r="73" spans="1:45" x14ac:dyDescent="0.25">
      <c r="A73" s="264" t="s">
        <v>384</v>
      </c>
      <c r="B73" s="264"/>
      <c r="C73" s="264"/>
      <c r="D73" s="264"/>
      <c r="E73" s="264" t="s">
        <v>505</v>
      </c>
      <c r="F73" s="120"/>
      <c r="G73" s="120"/>
      <c r="H73" s="292" t="s">
        <v>1009</v>
      </c>
      <c r="I73" s="320"/>
      <c r="J73" s="320"/>
      <c r="K73" s="320"/>
      <c r="L73" s="320"/>
      <c r="M73" s="320"/>
      <c r="N73" s="320"/>
      <c r="O73" s="320"/>
      <c r="P73" s="320"/>
      <c r="Q73" s="320"/>
      <c r="R73" s="320"/>
      <c r="S73" s="320"/>
      <c r="T73" s="320"/>
      <c r="U73" s="320"/>
      <c r="V73" s="320"/>
      <c r="W73" s="320"/>
      <c r="X73" s="320"/>
      <c r="Y73" s="320"/>
      <c r="Z73" s="320"/>
      <c r="AA73" s="320"/>
      <c r="AB73" s="320"/>
      <c r="AC73" s="320"/>
      <c r="AD73" s="320"/>
      <c r="AE73" s="320"/>
      <c r="AF73" s="320"/>
      <c r="AG73" s="320"/>
      <c r="AH73" s="320"/>
      <c r="AI73" s="320"/>
      <c r="AJ73" s="320"/>
      <c r="AK73" s="320"/>
      <c r="AL73" s="320"/>
      <c r="AM73" s="320"/>
      <c r="AN73" s="320"/>
      <c r="AO73" s="320"/>
      <c r="AP73" s="320"/>
      <c r="AQ73" s="320"/>
      <c r="AR73" s="320"/>
      <c r="AS73" s="320"/>
    </row>
    <row r="74" spans="1:45" x14ac:dyDescent="0.25">
      <c r="A74" s="264" t="s">
        <v>381</v>
      </c>
      <c r="B74" s="264"/>
      <c r="C74" s="264"/>
      <c r="D74" s="264"/>
      <c r="E74" s="264" t="s">
        <v>186</v>
      </c>
      <c r="F74" s="120"/>
      <c r="G74" s="265"/>
      <c r="H74" s="294" t="s">
        <v>1010</v>
      </c>
      <c r="I74" s="318"/>
      <c r="J74" s="318"/>
      <c r="K74" s="318"/>
      <c r="L74" s="318"/>
      <c r="M74" s="318"/>
      <c r="N74" s="318"/>
      <c r="O74" s="318"/>
      <c r="P74" s="318"/>
      <c r="Q74" s="318"/>
      <c r="R74" s="318"/>
      <c r="S74" s="318"/>
      <c r="T74" s="318"/>
      <c r="U74" s="318"/>
      <c r="V74" s="318"/>
      <c r="W74" s="318"/>
      <c r="X74" s="318"/>
      <c r="Y74" s="318"/>
      <c r="Z74" s="318"/>
      <c r="AA74" s="318"/>
      <c r="AB74" s="318"/>
      <c r="AC74" s="318"/>
      <c r="AD74" s="318"/>
      <c r="AE74" s="318"/>
      <c r="AF74" s="318"/>
      <c r="AG74" s="318"/>
      <c r="AH74" s="318"/>
      <c r="AI74" s="318"/>
      <c r="AJ74" s="318"/>
      <c r="AK74" s="318"/>
      <c r="AL74" s="318"/>
      <c r="AM74" s="318"/>
      <c r="AN74" s="318"/>
      <c r="AO74" s="318"/>
      <c r="AP74" s="318"/>
      <c r="AQ74" s="318"/>
      <c r="AR74" s="318"/>
      <c r="AS74" s="318"/>
    </row>
    <row r="75" spans="1:45" x14ac:dyDescent="0.25">
      <c r="A75" s="264" t="s">
        <v>383</v>
      </c>
      <c r="B75" s="264"/>
      <c r="C75" s="264"/>
      <c r="D75" s="264"/>
      <c r="E75" s="264"/>
      <c r="F75" s="264" t="s">
        <v>188</v>
      </c>
      <c r="G75" s="120"/>
      <c r="H75" s="294" t="s">
        <v>1011</v>
      </c>
      <c r="I75" s="312"/>
      <c r="J75" s="312"/>
      <c r="K75" s="312"/>
      <c r="L75" s="312"/>
      <c r="M75" s="312"/>
      <c r="N75" s="312"/>
      <c r="O75" s="312"/>
      <c r="P75" s="312"/>
      <c r="Q75" s="312"/>
      <c r="R75" s="312"/>
      <c r="S75" s="312"/>
      <c r="T75" s="312"/>
      <c r="U75" s="312"/>
      <c r="V75" s="312"/>
      <c r="W75" s="312"/>
      <c r="X75" s="312"/>
      <c r="Y75" s="312"/>
      <c r="Z75" s="312"/>
      <c r="AA75" s="312"/>
      <c r="AB75" s="312"/>
      <c r="AC75" s="312"/>
      <c r="AD75" s="312"/>
      <c r="AE75" s="312"/>
      <c r="AF75" s="312"/>
      <c r="AG75" s="312"/>
      <c r="AH75" s="312"/>
      <c r="AI75" s="312"/>
      <c r="AJ75" s="312"/>
      <c r="AK75" s="312"/>
      <c r="AL75" s="312"/>
      <c r="AM75" s="312"/>
      <c r="AN75" s="312"/>
      <c r="AO75" s="312"/>
      <c r="AP75" s="312"/>
      <c r="AQ75" s="312"/>
      <c r="AR75" s="312"/>
      <c r="AS75" s="312"/>
    </row>
    <row r="76" spans="1:45" x14ac:dyDescent="0.25">
      <c r="A76" s="264" t="s">
        <v>506</v>
      </c>
      <c r="B76" s="264"/>
      <c r="C76" s="264"/>
      <c r="D76" s="264"/>
      <c r="E76" s="264"/>
      <c r="F76" s="264" t="s">
        <v>507</v>
      </c>
      <c r="G76" s="120"/>
      <c r="H76" s="293" t="s">
        <v>1012</v>
      </c>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2"/>
      <c r="AK76" s="312"/>
      <c r="AL76" s="312"/>
      <c r="AM76" s="312"/>
      <c r="AN76" s="312"/>
      <c r="AO76" s="312"/>
      <c r="AP76" s="312"/>
      <c r="AQ76" s="312"/>
      <c r="AR76" s="312"/>
      <c r="AS76" s="312"/>
    </row>
    <row r="77" spans="1:45" x14ac:dyDescent="0.25">
      <c r="A77" s="264" t="s">
        <v>385</v>
      </c>
      <c r="B77" s="264"/>
      <c r="C77" s="264"/>
      <c r="D77" s="264"/>
      <c r="E77" s="264"/>
      <c r="F77" s="264" t="s">
        <v>386</v>
      </c>
      <c r="G77" s="264"/>
      <c r="H77" s="293" t="s">
        <v>1013</v>
      </c>
      <c r="I77" s="327"/>
      <c r="J77" s="327"/>
      <c r="K77" s="327"/>
      <c r="L77" s="327"/>
      <c r="M77" s="327"/>
      <c r="N77" s="327"/>
      <c r="O77" s="327"/>
      <c r="P77" s="327"/>
      <c r="Q77" s="327"/>
      <c r="R77" s="327"/>
      <c r="S77" s="327"/>
      <c r="T77" s="327"/>
      <c r="U77" s="327"/>
      <c r="V77" s="327"/>
      <c r="W77" s="327"/>
      <c r="X77" s="327"/>
      <c r="Y77" s="327"/>
      <c r="Z77" s="327"/>
      <c r="AA77" s="327"/>
      <c r="AB77" s="327"/>
      <c r="AC77" s="327"/>
      <c r="AD77" s="327"/>
      <c r="AE77" s="327"/>
      <c r="AF77" s="327"/>
      <c r="AG77" s="327"/>
      <c r="AH77" s="327"/>
      <c r="AI77" s="327"/>
      <c r="AJ77" s="327"/>
      <c r="AK77" s="327"/>
      <c r="AL77" s="327"/>
      <c r="AM77" s="327"/>
      <c r="AN77" s="327"/>
      <c r="AO77" s="327"/>
      <c r="AP77" s="327"/>
      <c r="AQ77" s="327"/>
      <c r="AR77" s="327"/>
      <c r="AS77" s="327"/>
    </row>
    <row r="78" spans="1:45" x14ac:dyDescent="0.25">
      <c r="A78" s="264" t="s">
        <v>508</v>
      </c>
      <c r="B78" s="264"/>
      <c r="C78" s="264"/>
      <c r="D78" s="264"/>
      <c r="E78" s="264"/>
      <c r="F78" s="264"/>
      <c r="G78" s="264" t="s">
        <v>509</v>
      </c>
      <c r="H78" s="293" t="s">
        <v>1014</v>
      </c>
      <c r="I78" s="327"/>
      <c r="J78" s="327"/>
      <c r="K78" s="327"/>
      <c r="L78" s="327"/>
      <c r="M78" s="327"/>
      <c r="N78" s="327"/>
      <c r="O78" s="327"/>
      <c r="P78" s="327"/>
      <c r="Q78" s="327"/>
      <c r="R78" s="327"/>
      <c r="S78" s="327"/>
      <c r="T78" s="327"/>
      <c r="U78" s="327"/>
      <c r="V78" s="327"/>
      <c r="W78" s="327"/>
      <c r="X78" s="327"/>
      <c r="Y78" s="327"/>
      <c r="Z78" s="327"/>
      <c r="AA78" s="327"/>
      <c r="AB78" s="327"/>
      <c r="AC78" s="327"/>
      <c r="AD78" s="327"/>
      <c r="AE78" s="327"/>
      <c r="AF78" s="327"/>
      <c r="AG78" s="327"/>
      <c r="AH78" s="327"/>
      <c r="AI78" s="327"/>
      <c r="AJ78" s="327"/>
      <c r="AK78" s="327"/>
      <c r="AL78" s="327"/>
      <c r="AM78" s="327"/>
      <c r="AN78" s="327"/>
      <c r="AO78" s="327"/>
      <c r="AP78" s="327"/>
      <c r="AQ78" s="327"/>
      <c r="AR78" s="327"/>
      <c r="AS78" s="327"/>
    </row>
    <row r="79" spans="1:45" x14ac:dyDescent="0.25">
      <c r="A79" s="264" t="s">
        <v>537</v>
      </c>
      <c r="B79" s="264"/>
      <c r="C79" s="264"/>
      <c r="D79" s="264"/>
      <c r="E79" s="264"/>
      <c r="F79" s="264" t="s">
        <v>538</v>
      </c>
      <c r="G79" s="264"/>
      <c r="H79" s="365" t="s">
        <v>1015</v>
      </c>
      <c r="I79" s="327"/>
      <c r="J79" s="327"/>
      <c r="K79" s="327"/>
      <c r="L79" s="327"/>
      <c r="M79" s="327"/>
      <c r="N79" s="327"/>
      <c r="O79" s="327"/>
      <c r="P79" s="327"/>
      <c r="Q79" s="327"/>
      <c r="R79" s="327"/>
      <c r="S79" s="327"/>
      <c r="T79" s="327"/>
      <c r="U79" s="327"/>
      <c r="V79" s="327"/>
      <c r="W79" s="327"/>
      <c r="X79" s="327"/>
      <c r="Y79" s="327"/>
      <c r="Z79" s="327"/>
      <c r="AA79" s="327"/>
      <c r="AB79" s="327"/>
      <c r="AC79" s="327"/>
      <c r="AD79" s="327"/>
      <c r="AE79" s="327"/>
      <c r="AF79" s="327"/>
      <c r="AG79" s="327"/>
      <c r="AH79" s="327"/>
      <c r="AI79" s="327"/>
      <c r="AJ79" s="327"/>
      <c r="AK79" s="327"/>
      <c r="AL79" s="327"/>
      <c r="AM79" s="327"/>
      <c r="AN79" s="327"/>
      <c r="AO79" s="327"/>
      <c r="AP79" s="327"/>
      <c r="AQ79" s="327"/>
      <c r="AR79" s="327"/>
      <c r="AS79" s="327"/>
    </row>
    <row r="80" spans="1:45" x14ac:dyDescent="0.25">
      <c r="A80" s="273" t="s">
        <v>1093</v>
      </c>
      <c r="B80" s="264"/>
      <c r="C80" s="264"/>
      <c r="D80" s="264"/>
      <c r="E80" s="264"/>
      <c r="F80" s="264" t="s">
        <v>114</v>
      </c>
      <c r="G80" s="98"/>
      <c r="H80" s="292" t="s">
        <v>1085</v>
      </c>
      <c r="I80" s="328"/>
      <c r="J80" s="328"/>
      <c r="K80" s="328"/>
      <c r="L80" s="328"/>
      <c r="M80" s="328"/>
      <c r="N80" s="328"/>
      <c r="O80" s="328"/>
      <c r="P80" s="328"/>
      <c r="Q80" s="328"/>
      <c r="R80" s="328"/>
      <c r="S80" s="328"/>
      <c r="T80" s="328"/>
      <c r="U80" s="328"/>
      <c r="V80" s="328"/>
      <c r="W80" s="328"/>
      <c r="X80" s="328"/>
      <c r="Y80" s="328"/>
      <c r="Z80" s="328"/>
      <c r="AA80" s="328"/>
      <c r="AB80" s="328"/>
      <c r="AC80" s="328"/>
      <c r="AD80" s="328"/>
      <c r="AE80" s="328"/>
      <c r="AF80" s="328"/>
      <c r="AG80" s="328"/>
      <c r="AH80" s="328"/>
      <c r="AI80" s="328"/>
      <c r="AJ80" s="328"/>
      <c r="AK80" s="328"/>
      <c r="AL80" s="328"/>
      <c r="AM80" s="328"/>
      <c r="AN80" s="328"/>
      <c r="AO80" s="328"/>
      <c r="AP80" s="328"/>
      <c r="AQ80" s="328"/>
      <c r="AR80" s="328"/>
      <c r="AS80" s="328"/>
    </row>
    <row r="81" spans="1:45" x14ac:dyDescent="0.25">
      <c r="A81" s="267" t="s">
        <v>410</v>
      </c>
      <c r="B81" s="267"/>
      <c r="C81" s="267"/>
      <c r="D81" s="267" t="s">
        <v>183</v>
      </c>
      <c r="E81" s="267"/>
      <c r="F81" s="267"/>
      <c r="G81" s="266"/>
      <c r="H81" s="292" t="s">
        <v>1016</v>
      </c>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3"/>
      <c r="AF81" s="313"/>
      <c r="AG81" s="313"/>
      <c r="AH81" s="313"/>
      <c r="AI81" s="313"/>
      <c r="AJ81" s="313"/>
      <c r="AK81" s="313"/>
      <c r="AL81" s="313"/>
      <c r="AM81" s="313"/>
      <c r="AN81" s="313"/>
      <c r="AO81" s="313"/>
      <c r="AP81" s="313"/>
      <c r="AQ81" s="313"/>
      <c r="AR81" s="313"/>
      <c r="AS81" s="313"/>
    </row>
    <row r="82" spans="1:45" x14ac:dyDescent="0.25">
      <c r="A82" s="269" t="s">
        <v>440</v>
      </c>
      <c r="B82" s="269"/>
      <c r="C82" s="269"/>
      <c r="D82" s="269"/>
      <c r="E82" s="269" t="s">
        <v>510</v>
      </c>
      <c r="F82" s="268"/>
      <c r="G82" s="120"/>
      <c r="H82" s="293" t="s">
        <v>1017</v>
      </c>
      <c r="I82" s="314"/>
      <c r="J82" s="314"/>
      <c r="K82" s="314"/>
      <c r="L82" s="314"/>
      <c r="M82" s="314"/>
      <c r="N82" s="314"/>
      <c r="O82" s="314"/>
      <c r="P82" s="314"/>
      <c r="Q82" s="314"/>
      <c r="R82" s="314"/>
      <c r="S82" s="314"/>
      <c r="T82" s="314"/>
      <c r="U82" s="314"/>
      <c r="V82" s="314"/>
      <c r="W82" s="314"/>
      <c r="X82" s="314"/>
      <c r="Y82" s="314"/>
      <c r="Z82" s="314"/>
      <c r="AA82" s="314"/>
      <c r="AB82" s="314"/>
      <c r="AC82" s="314"/>
      <c r="AD82" s="314"/>
      <c r="AE82" s="314"/>
      <c r="AF82" s="314"/>
      <c r="AG82" s="314"/>
      <c r="AH82" s="314"/>
      <c r="AI82" s="314"/>
      <c r="AJ82" s="314"/>
      <c r="AK82" s="314"/>
      <c r="AL82" s="314"/>
      <c r="AM82" s="314"/>
      <c r="AN82" s="314"/>
      <c r="AO82" s="314"/>
      <c r="AP82" s="314"/>
      <c r="AQ82" s="314"/>
      <c r="AR82" s="314"/>
      <c r="AS82" s="314"/>
    </row>
    <row r="83" spans="1:45" x14ac:dyDescent="0.25">
      <c r="A83" s="268" t="s">
        <v>671</v>
      </c>
      <c r="B83" s="120"/>
      <c r="C83" s="269"/>
      <c r="D83" s="269"/>
      <c r="E83" s="269"/>
      <c r="F83" s="268" t="s">
        <v>672</v>
      </c>
      <c r="G83" s="120"/>
      <c r="H83" s="294" t="s">
        <v>1018</v>
      </c>
      <c r="I83" s="318"/>
      <c r="J83" s="318"/>
      <c r="K83" s="318"/>
      <c r="L83" s="318"/>
      <c r="M83" s="318"/>
      <c r="N83" s="318"/>
      <c r="O83" s="318"/>
      <c r="P83" s="318"/>
      <c r="Q83" s="318"/>
      <c r="R83" s="318"/>
      <c r="S83" s="318"/>
      <c r="T83" s="318"/>
      <c r="U83" s="318"/>
      <c r="V83" s="318"/>
      <c r="W83" s="318"/>
      <c r="X83" s="318"/>
      <c r="Y83" s="318"/>
      <c r="Z83" s="318"/>
      <c r="AA83" s="318"/>
      <c r="AB83" s="318"/>
      <c r="AC83" s="318"/>
      <c r="AD83" s="318"/>
      <c r="AE83" s="318"/>
      <c r="AF83" s="318"/>
      <c r="AG83" s="318"/>
      <c r="AH83" s="318"/>
      <c r="AI83" s="318"/>
      <c r="AJ83" s="318"/>
      <c r="AK83" s="318"/>
      <c r="AL83" s="318"/>
      <c r="AM83" s="318"/>
      <c r="AN83" s="318"/>
      <c r="AO83" s="318"/>
      <c r="AP83" s="318"/>
      <c r="AQ83" s="318"/>
      <c r="AR83" s="318"/>
      <c r="AS83" s="318"/>
    </row>
    <row r="84" spans="1:45" x14ac:dyDescent="0.25">
      <c r="A84" s="273" t="s">
        <v>1094</v>
      </c>
      <c r="B84" s="120"/>
      <c r="C84" s="269"/>
      <c r="D84" s="269"/>
      <c r="E84" s="269"/>
      <c r="F84" s="268" t="s">
        <v>106</v>
      </c>
      <c r="G84" s="120"/>
      <c r="H84" s="292" t="s">
        <v>75</v>
      </c>
      <c r="I84" s="318"/>
      <c r="J84" s="318"/>
      <c r="K84" s="318"/>
      <c r="L84" s="318"/>
      <c r="M84" s="318"/>
      <c r="N84" s="318"/>
      <c r="O84" s="318"/>
      <c r="P84" s="318"/>
      <c r="Q84" s="318"/>
      <c r="R84" s="318"/>
      <c r="S84" s="318"/>
      <c r="T84" s="318"/>
      <c r="U84" s="318"/>
      <c r="V84" s="318"/>
      <c r="W84" s="318"/>
      <c r="X84" s="318"/>
      <c r="Y84" s="318"/>
      <c r="Z84" s="318"/>
      <c r="AA84" s="318"/>
      <c r="AB84" s="318"/>
      <c r="AC84" s="318"/>
      <c r="AD84" s="318"/>
      <c r="AE84" s="318"/>
      <c r="AF84" s="318"/>
      <c r="AG84" s="318"/>
      <c r="AH84" s="318"/>
      <c r="AI84" s="318"/>
      <c r="AJ84" s="318"/>
      <c r="AK84" s="318"/>
      <c r="AL84" s="318"/>
      <c r="AM84" s="318"/>
      <c r="AN84" s="318"/>
      <c r="AO84" s="318"/>
      <c r="AP84" s="318"/>
      <c r="AQ84" s="318"/>
      <c r="AR84" s="318"/>
      <c r="AS84" s="318"/>
    </row>
    <row r="85" spans="1:45" x14ac:dyDescent="0.25">
      <c r="A85" s="268" t="s">
        <v>673</v>
      </c>
      <c r="B85" s="120"/>
      <c r="C85" s="269"/>
      <c r="D85" s="269"/>
      <c r="E85" s="269"/>
      <c r="F85" s="268" t="s">
        <v>674</v>
      </c>
      <c r="G85" s="120"/>
      <c r="H85" s="294" t="s">
        <v>1019</v>
      </c>
      <c r="I85" s="314"/>
      <c r="J85" s="314"/>
      <c r="K85" s="314"/>
      <c r="L85" s="314"/>
      <c r="M85" s="314"/>
      <c r="N85" s="314"/>
      <c r="O85" s="314"/>
      <c r="P85" s="314"/>
      <c r="Q85" s="314"/>
      <c r="R85" s="314"/>
      <c r="S85" s="314"/>
      <c r="T85" s="314"/>
      <c r="U85" s="314"/>
      <c r="V85" s="314"/>
      <c r="W85" s="314"/>
      <c r="X85" s="314"/>
      <c r="Y85" s="314"/>
      <c r="Z85" s="314"/>
      <c r="AA85" s="314"/>
      <c r="AB85" s="314"/>
      <c r="AC85" s="314"/>
      <c r="AD85" s="314"/>
      <c r="AE85" s="314"/>
      <c r="AF85" s="314"/>
      <c r="AG85" s="314"/>
      <c r="AH85" s="314"/>
      <c r="AI85" s="314"/>
      <c r="AJ85" s="314"/>
      <c r="AK85" s="314"/>
      <c r="AL85" s="314"/>
      <c r="AM85" s="314"/>
      <c r="AN85" s="314"/>
      <c r="AO85" s="314"/>
      <c r="AP85" s="314"/>
      <c r="AQ85" s="314"/>
      <c r="AR85" s="314"/>
      <c r="AS85" s="314"/>
    </row>
    <row r="86" spans="1:45" x14ac:dyDescent="0.25">
      <c r="A86" s="268" t="s">
        <v>675</v>
      </c>
      <c r="B86" s="120"/>
      <c r="C86" s="269"/>
      <c r="D86" s="269"/>
      <c r="E86" s="269"/>
      <c r="F86" s="268" t="s">
        <v>676</v>
      </c>
      <c r="G86" s="120"/>
      <c r="H86" s="294" t="s">
        <v>1020</v>
      </c>
      <c r="I86" s="314"/>
      <c r="J86" s="314"/>
      <c r="K86" s="314"/>
      <c r="L86" s="314"/>
      <c r="M86" s="314"/>
      <c r="N86" s="314"/>
      <c r="O86" s="314"/>
      <c r="P86" s="314"/>
      <c r="Q86" s="314"/>
      <c r="R86" s="314"/>
      <c r="S86" s="314"/>
      <c r="T86" s="314"/>
      <c r="U86" s="314"/>
      <c r="V86" s="314"/>
      <c r="W86" s="314"/>
      <c r="X86" s="314"/>
      <c r="Y86" s="314"/>
      <c r="Z86" s="314"/>
      <c r="AA86" s="314"/>
      <c r="AB86" s="314"/>
      <c r="AC86" s="314"/>
      <c r="AD86" s="314"/>
      <c r="AE86" s="314"/>
      <c r="AF86" s="314"/>
      <c r="AG86" s="314"/>
      <c r="AH86" s="314"/>
      <c r="AI86" s="314"/>
      <c r="AJ86" s="314"/>
      <c r="AK86" s="314"/>
      <c r="AL86" s="314"/>
      <c r="AM86" s="314"/>
      <c r="AN86" s="314"/>
      <c r="AO86" s="314"/>
      <c r="AP86" s="314"/>
      <c r="AQ86" s="314"/>
      <c r="AR86" s="314"/>
      <c r="AS86" s="314"/>
    </row>
    <row r="87" spans="1:45" x14ac:dyDescent="0.25">
      <c r="A87" s="274" t="s">
        <v>1180</v>
      </c>
      <c r="B87" s="120"/>
      <c r="C87" s="269"/>
      <c r="D87" s="269"/>
      <c r="E87" s="269"/>
      <c r="F87" s="268" t="s">
        <v>105</v>
      </c>
      <c r="G87" s="120"/>
      <c r="H87" s="292" t="s">
        <v>76</v>
      </c>
      <c r="I87" s="318"/>
      <c r="J87" s="318"/>
      <c r="K87" s="318"/>
      <c r="L87" s="318"/>
      <c r="M87" s="318"/>
      <c r="N87" s="318"/>
      <c r="O87" s="318"/>
      <c r="P87" s="318"/>
      <c r="Q87" s="318"/>
      <c r="R87" s="318"/>
      <c r="S87" s="318"/>
      <c r="T87" s="318"/>
      <c r="U87" s="318"/>
      <c r="V87" s="318"/>
      <c r="W87" s="318"/>
      <c r="X87" s="318"/>
      <c r="Y87" s="318"/>
      <c r="Z87" s="318"/>
      <c r="AA87" s="318"/>
      <c r="AB87" s="318"/>
      <c r="AC87" s="318"/>
      <c r="AD87" s="318"/>
      <c r="AE87" s="318"/>
      <c r="AF87" s="318"/>
      <c r="AG87" s="318"/>
      <c r="AH87" s="318"/>
      <c r="AI87" s="318"/>
      <c r="AJ87" s="318"/>
      <c r="AK87" s="318"/>
      <c r="AL87" s="318"/>
      <c r="AM87" s="318"/>
      <c r="AN87" s="318"/>
      <c r="AO87" s="318"/>
      <c r="AP87" s="318"/>
      <c r="AQ87" s="318"/>
      <c r="AR87" s="318"/>
      <c r="AS87" s="318"/>
    </row>
    <row r="88" spans="1:45" x14ac:dyDescent="0.25">
      <c r="A88" s="268" t="s">
        <v>677</v>
      </c>
      <c r="B88" s="120"/>
      <c r="C88" s="269"/>
      <c r="D88" s="269"/>
      <c r="E88" s="269"/>
      <c r="F88" s="268" t="s">
        <v>678</v>
      </c>
      <c r="G88" s="120"/>
      <c r="H88" s="294" t="s">
        <v>1021</v>
      </c>
      <c r="I88" s="314"/>
      <c r="J88" s="314"/>
      <c r="K88" s="314"/>
      <c r="L88" s="314"/>
      <c r="M88" s="314"/>
      <c r="N88" s="314"/>
      <c r="O88" s="314"/>
      <c r="P88" s="314"/>
      <c r="Q88" s="314"/>
      <c r="R88" s="314"/>
      <c r="S88" s="314"/>
      <c r="T88" s="314"/>
      <c r="U88" s="314"/>
      <c r="V88" s="314"/>
      <c r="W88" s="314"/>
      <c r="X88" s="314"/>
      <c r="Y88" s="314"/>
      <c r="Z88" s="314"/>
      <c r="AA88" s="314"/>
      <c r="AB88" s="314"/>
      <c r="AC88" s="314"/>
      <c r="AD88" s="314"/>
      <c r="AE88" s="314"/>
      <c r="AF88" s="314"/>
      <c r="AG88" s="314"/>
      <c r="AH88" s="314"/>
      <c r="AI88" s="314"/>
      <c r="AJ88" s="314"/>
      <c r="AK88" s="314"/>
      <c r="AL88" s="314"/>
      <c r="AM88" s="314"/>
      <c r="AN88" s="314"/>
      <c r="AO88" s="314"/>
      <c r="AP88" s="314"/>
      <c r="AQ88" s="314"/>
      <c r="AR88" s="314"/>
      <c r="AS88" s="314"/>
    </row>
    <row r="89" spans="1:45" x14ac:dyDescent="0.25">
      <c r="A89" s="269" t="s">
        <v>441</v>
      </c>
      <c r="B89" s="269"/>
      <c r="C89" s="269"/>
      <c r="D89" s="269"/>
      <c r="E89" s="269" t="s">
        <v>442</v>
      </c>
      <c r="F89" s="268"/>
      <c r="G89" s="120"/>
      <c r="H89" s="294" t="s">
        <v>1022</v>
      </c>
      <c r="I89" s="314"/>
      <c r="J89" s="314"/>
      <c r="K89" s="314"/>
      <c r="L89" s="314"/>
      <c r="M89" s="314"/>
      <c r="N89" s="314"/>
      <c r="O89" s="314"/>
      <c r="P89" s="314"/>
      <c r="Q89" s="314"/>
      <c r="R89" s="314"/>
      <c r="S89" s="314"/>
      <c r="T89" s="314"/>
      <c r="U89" s="314"/>
      <c r="V89" s="314"/>
      <c r="W89" s="314"/>
      <c r="X89" s="314"/>
      <c r="Y89" s="314"/>
      <c r="Z89" s="314"/>
      <c r="AA89" s="314"/>
      <c r="AB89" s="314"/>
      <c r="AC89" s="314"/>
      <c r="AD89" s="314"/>
      <c r="AE89" s="314"/>
      <c r="AF89" s="314"/>
      <c r="AG89" s="314"/>
      <c r="AH89" s="314"/>
      <c r="AI89" s="314"/>
      <c r="AJ89" s="314"/>
      <c r="AK89" s="314"/>
      <c r="AL89" s="314"/>
      <c r="AM89" s="314"/>
      <c r="AN89" s="314"/>
      <c r="AO89" s="314"/>
      <c r="AP89" s="314"/>
      <c r="AQ89" s="314"/>
      <c r="AR89" s="314"/>
      <c r="AS89" s="314"/>
    </row>
    <row r="90" spans="1:45" x14ac:dyDescent="0.25">
      <c r="A90" s="268" t="s">
        <v>679</v>
      </c>
      <c r="B90" s="120"/>
      <c r="C90" s="269"/>
      <c r="D90" s="269"/>
      <c r="E90" s="269"/>
      <c r="F90" s="268" t="s">
        <v>680</v>
      </c>
      <c r="G90" s="120"/>
      <c r="H90" s="294" t="s">
        <v>1023</v>
      </c>
      <c r="I90" s="314"/>
      <c r="J90" s="314"/>
      <c r="K90" s="314"/>
      <c r="L90" s="314"/>
      <c r="M90" s="314"/>
      <c r="N90" s="314"/>
      <c r="O90" s="314"/>
      <c r="P90" s="314"/>
      <c r="Q90" s="314"/>
      <c r="R90" s="314"/>
      <c r="S90" s="314"/>
      <c r="T90" s="314"/>
      <c r="U90" s="314"/>
      <c r="V90" s="314"/>
      <c r="W90" s="314"/>
      <c r="X90" s="314"/>
      <c r="Y90" s="314"/>
      <c r="Z90" s="314"/>
      <c r="AA90" s="314"/>
      <c r="AB90" s="314"/>
      <c r="AC90" s="314"/>
      <c r="AD90" s="314"/>
      <c r="AE90" s="314"/>
      <c r="AF90" s="314"/>
      <c r="AG90" s="314"/>
      <c r="AH90" s="314"/>
      <c r="AI90" s="314"/>
      <c r="AJ90" s="314"/>
      <c r="AK90" s="314"/>
      <c r="AL90" s="314"/>
      <c r="AM90" s="314"/>
      <c r="AN90" s="314"/>
      <c r="AO90" s="314"/>
      <c r="AP90" s="314"/>
      <c r="AQ90" s="314"/>
      <c r="AR90" s="314"/>
      <c r="AS90" s="314"/>
    </row>
    <row r="91" spans="1:45" x14ac:dyDescent="0.25">
      <c r="A91" s="268" t="s">
        <v>681</v>
      </c>
      <c r="B91" s="120"/>
      <c r="C91" s="269"/>
      <c r="D91" s="269"/>
      <c r="E91" s="269"/>
      <c r="F91" s="268" t="s">
        <v>682</v>
      </c>
      <c r="G91" s="120"/>
      <c r="H91" s="294" t="s">
        <v>1024</v>
      </c>
      <c r="I91" s="318"/>
      <c r="J91" s="318"/>
      <c r="K91" s="318"/>
      <c r="L91" s="318"/>
      <c r="M91" s="318"/>
      <c r="N91" s="318"/>
      <c r="O91" s="318"/>
      <c r="P91" s="318"/>
      <c r="Q91" s="318"/>
      <c r="R91" s="318"/>
      <c r="S91" s="318"/>
      <c r="T91" s="318"/>
      <c r="U91" s="318"/>
      <c r="V91" s="318"/>
      <c r="W91" s="318"/>
      <c r="X91" s="318"/>
      <c r="Y91" s="318"/>
      <c r="Z91" s="318"/>
      <c r="AA91" s="318"/>
      <c r="AB91" s="318"/>
      <c r="AC91" s="318"/>
      <c r="AD91" s="318"/>
      <c r="AE91" s="318"/>
      <c r="AF91" s="318"/>
      <c r="AG91" s="318"/>
      <c r="AH91" s="318"/>
      <c r="AI91" s="318"/>
      <c r="AJ91" s="318"/>
      <c r="AK91" s="318"/>
      <c r="AL91" s="318"/>
      <c r="AM91" s="318"/>
      <c r="AN91" s="318"/>
      <c r="AO91" s="318"/>
      <c r="AP91" s="318"/>
      <c r="AQ91" s="318"/>
      <c r="AR91" s="318"/>
      <c r="AS91" s="318"/>
    </row>
    <row r="92" spans="1:45" x14ac:dyDescent="0.25">
      <c r="A92" s="268" t="s">
        <v>683</v>
      </c>
      <c r="B92" s="120"/>
      <c r="C92" s="269"/>
      <c r="D92" s="269"/>
      <c r="E92" s="269"/>
      <c r="F92" s="268" t="s">
        <v>684</v>
      </c>
      <c r="G92" s="120"/>
      <c r="H92" s="294" t="s">
        <v>1025</v>
      </c>
      <c r="I92" s="318"/>
      <c r="J92" s="318"/>
      <c r="K92" s="318"/>
      <c r="L92" s="318"/>
      <c r="M92" s="318"/>
      <c r="N92" s="318"/>
      <c r="O92" s="318"/>
      <c r="P92" s="318"/>
      <c r="Q92" s="318"/>
      <c r="R92" s="318"/>
      <c r="S92" s="318"/>
      <c r="T92" s="318"/>
      <c r="U92" s="318"/>
      <c r="V92" s="318"/>
      <c r="W92" s="318"/>
      <c r="X92" s="318"/>
      <c r="Y92" s="318"/>
      <c r="Z92" s="318"/>
      <c r="AA92" s="318"/>
      <c r="AB92" s="318"/>
      <c r="AC92" s="318"/>
      <c r="AD92" s="318"/>
      <c r="AE92" s="318"/>
      <c r="AF92" s="318"/>
      <c r="AG92" s="318"/>
      <c r="AH92" s="318"/>
      <c r="AI92" s="318"/>
      <c r="AJ92" s="318"/>
      <c r="AK92" s="318"/>
      <c r="AL92" s="318"/>
      <c r="AM92" s="318"/>
      <c r="AN92" s="318"/>
      <c r="AO92" s="318"/>
      <c r="AP92" s="318"/>
      <c r="AQ92" s="318"/>
      <c r="AR92" s="318"/>
      <c r="AS92" s="318"/>
    </row>
    <row r="93" spans="1:45" x14ac:dyDescent="0.25">
      <c r="A93" s="268" t="s">
        <v>685</v>
      </c>
      <c r="B93" s="120"/>
      <c r="C93" s="269"/>
      <c r="D93" s="269"/>
      <c r="E93" s="269"/>
      <c r="F93" s="268" t="s">
        <v>686</v>
      </c>
      <c r="G93" s="120"/>
      <c r="H93" s="294" t="s">
        <v>1086</v>
      </c>
      <c r="I93" s="318"/>
      <c r="J93" s="318"/>
      <c r="K93" s="318"/>
      <c r="L93" s="318"/>
      <c r="M93" s="318"/>
      <c r="N93" s="318"/>
      <c r="O93" s="318"/>
      <c r="P93" s="318"/>
      <c r="Q93" s="318"/>
      <c r="R93" s="318"/>
      <c r="S93" s="318"/>
      <c r="T93" s="318"/>
      <c r="U93" s="318"/>
      <c r="V93" s="318"/>
      <c r="W93" s="318"/>
      <c r="X93" s="318"/>
      <c r="Y93" s="318"/>
      <c r="Z93" s="318"/>
      <c r="AA93" s="318"/>
      <c r="AB93" s="318"/>
      <c r="AC93" s="318"/>
      <c r="AD93" s="318"/>
      <c r="AE93" s="318"/>
      <c r="AF93" s="318"/>
      <c r="AG93" s="318"/>
      <c r="AH93" s="318"/>
      <c r="AI93" s="318"/>
      <c r="AJ93" s="318"/>
      <c r="AK93" s="318"/>
      <c r="AL93" s="318"/>
      <c r="AM93" s="318"/>
      <c r="AN93" s="318"/>
      <c r="AO93" s="318"/>
      <c r="AP93" s="318"/>
      <c r="AQ93" s="318"/>
      <c r="AR93" s="318"/>
      <c r="AS93" s="318"/>
    </row>
    <row r="94" spans="1:45" x14ac:dyDescent="0.25">
      <c r="A94" s="268" t="s">
        <v>687</v>
      </c>
      <c r="B94" s="120"/>
      <c r="C94" s="269"/>
      <c r="D94" s="269"/>
      <c r="E94" s="269"/>
      <c r="F94" s="268" t="s">
        <v>688</v>
      </c>
      <c r="G94" s="120"/>
      <c r="H94" s="294" t="s">
        <v>1026</v>
      </c>
      <c r="I94" s="318"/>
      <c r="J94" s="318"/>
      <c r="K94" s="318"/>
      <c r="L94" s="318"/>
      <c r="M94" s="318"/>
      <c r="N94" s="318"/>
      <c r="O94" s="318"/>
      <c r="P94" s="318"/>
      <c r="Q94" s="318"/>
      <c r="R94" s="318"/>
      <c r="S94" s="318"/>
      <c r="T94" s="318"/>
      <c r="U94" s="318"/>
      <c r="V94" s="318"/>
      <c r="W94" s="318"/>
      <c r="X94" s="318"/>
      <c r="Y94" s="318"/>
      <c r="Z94" s="318"/>
      <c r="AA94" s="318"/>
      <c r="AB94" s="318"/>
      <c r="AC94" s="318"/>
      <c r="AD94" s="318"/>
      <c r="AE94" s="318"/>
      <c r="AF94" s="318"/>
      <c r="AG94" s="318"/>
      <c r="AH94" s="318"/>
      <c r="AI94" s="318"/>
      <c r="AJ94" s="318"/>
      <c r="AK94" s="318"/>
      <c r="AL94" s="318"/>
      <c r="AM94" s="318"/>
      <c r="AN94" s="318"/>
      <c r="AO94" s="318"/>
      <c r="AP94" s="318"/>
      <c r="AQ94" s="318"/>
      <c r="AR94" s="318"/>
      <c r="AS94" s="318"/>
    </row>
    <row r="95" spans="1:45" x14ac:dyDescent="0.25">
      <c r="A95" s="275" t="s">
        <v>1095</v>
      </c>
      <c r="B95" s="120"/>
      <c r="C95" s="269"/>
      <c r="D95" s="269"/>
      <c r="E95" s="269"/>
      <c r="F95" s="268" t="s">
        <v>111</v>
      </c>
      <c r="G95" s="120"/>
      <c r="H95" s="292" t="s">
        <v>77</v>
      </c>
      <c r="I95" s="318"/>
      <c r="J95" s="318"/>
      <c r="K95" s="318"/>
      <c r="L95" s="318"/>
      <c r="M95" s="318"/>
      <c r="N95" s="318"/>
      <c r="O95" s="318"/>
      <c r="P95" s="318"/>
      <c r="Q95" s="318"/>
      <c r="R95" s="318"/>
      <c r="S95" s="318"/>
      <c r="T95" s="318"/>
      <c r="U95" s="318"/>
      <c r="V95" s="318"/>
      <c r="W95" s="318"/>
      <c r="X95" s="318"/>
      <c r="Y95" s="318"/>
      <c r="Z95" s="318"/>
      <c r="AA95" s="318"/>
      <c r="AB95" s="318"/>
      <c r="AC95" s="318"/>
      <c r="AD95" s="318"/>
      <c r="AE95" s="318"/>
      <c r="AF95" s="318"/>
      <c r="AG95" s="318"/>
      <c r="AH95" s="318"/>
      <c r="AI95" s="318"/>
      <c r="AJ95" s="318"/>
      <c r="AK95" s="318"/>
      <c r="AL95" s="318"/>
      <c r="AM95" s="318"/>
      <c r="AN95" s="318"/>
      <c r="AO95" s="318"/>
      <c r="AP95" s="318"/>
      <c r="AQ95" s="318"/>
      <c r="AR95" s="318"/>
      <c r="AS95" s="318"/>
    </row>
    <row r="96" spans="1:45" x14ac:dyDescent="0.25">
      <c r="A96" s="275" t="s">
        <v>1096</v>
      </c>
      <c r="B96" s="120"/>
      <c r="C96" s="269"/>
      <c r="D96" s="269"/>
      <c r="E96" s="269"/>
      <c r="F96" s="268" t="s">
        <v>112</v>
      </c>
      <c r="G96" s="120"/>
      <c r="H96" s="292" t="s">
        <v>78</v>
      </c>
      <c r="I96" s="318"/>
      <c r="J96" s="318"/>
      <c r="K96" s="318"/>
      <c r="L96" s="318"/>
      <c r="M96" s="318"/>
      <c r="N96" s="318"/>
      <c r="O96" s="318"/>
      <c r="P96" s="318"/>
      <c r="Q96" s="318"/>
      <c r="R96" s="318"/>
      <c r="S96" s="318"/>
      <c r="T96" s="318"/>
      <c r="U96" s="318"/>
      <c r="V96" s="318"/>
      <c r="W96" s="318"/>
      <c r="X96" s="318"/>
      <c r="Y96" s="318"/>
      <c r="Z96" s="318"/>
      <c r="AA96" s="318"/>
      <c r="AB96" s="318"/>
      <c r="AC96" s="318"/>
      <c r="AD96" s="318"/>
      <c r="AE96" s="318"/>
      <c r="AF96" s="318"/>
      <c r="AG96" s="318"/>
      <c r="AH96" s="318"/>
      <c r="AI96" s="318"/>
      <c r="AJ96" s="318"/>
      <c r="AK96" s="318"/>
      <c r="AL96" s="318"/>
      <c r="AM96" s="318"/>
      <c r="AN96" s="318"/>
      <c r="AO96" s="318"/>
      <c r="AP96" s="318"/>
      <c r="AQ96" s="318"/>
      <c r="AR96" s="318"/>
      <c r="AS96" s="318"/>
    </row>
    <row r="97" spans="1:45" x14ac:dyDescent="0.25">
      <c r="A97" s="275" t="s">
        <v>1097</v>
      </c>
      <c r="B97" s="120"/>
      <c r="C97" s="269"/>
      <c r="D97" s="269"/>
      <c r="E97" s="269"/>
      <c r="F97" s="268" t="s">
        <v>113</v>
      </c>
      <c r="G97" s="120"/>
      <c r="H97" s="292" t="s">
        <v>79</v>
      </c>
      <c r="I97" s="318"/>
      <c r="J97" s="318"/>
      <c r="K97" s="318"/>
      <c r="L97" s="318"/>
      <c r="M97" s="318"/>
      <c r="N97" s="318"/>
      <c r="O97" s="318"/>
      <c r="P97" s="318"/>
      <c r="Q97" s="318"/>
      <c r="R97" s="318"/>
      <c r="S97" s="318"/>
      <c r="T97" s="318"/>
      <c r="U97" s="318"/>
      <c r="V97" s="318"/>
      <c r="W97" s="318"/>
      <c r="X97" s="318"/>
      <c r="Y97" s="318"/>
      <c r="Z97" s="318"/>
      <c r="AA97" s="318"/>
      <c r="AB97" s="318"/>
      <c r="AC97" s="318"/>
      <c r="AD97" s="318"/>
      <c r="AE97" s="318"/>
      <c r="AF97" s="318"/>
      <c r="AG97" s="318"/>
      <c r="AH97" s="318"/>
      <c r="AI97" s="318"/>
      <c r="AJ97" s="318"/>
      <c r="AK97" s="318"/>
      <c r="AL97" s="318"/>
      <c r="AM97" s="318"/>
      <c r="AN97" s="318"/>
      <c r="AO97" s="318"/>
      <c r="AP97" s="318"/>
      <c r="AQ97" s="318"/>
      <c r="AR97" s="318"/>
      <c r="AS97" s="318"/>
    </row>
    <row r="98" spans="1:45" x14ac:dyDescent="0.25">
      <c r="A98" s="268" t="s">
        <v>689</v>
      </c>
      <c r="B98" s="120"/>
      <c r="C98" s="269"/>
      <c r="D98" s="269"/>
      <c r="E98" s="269"/>
      <c r="F98" s="268" t="s">
        <v>690</v>
      </c>
      <c r="G98" s="120"/>
      <c r="H98" s="294" t="s">
        <v>1027</v>
      </c>
      <c r="I98" s="318"/>
      <c r="J98" s="318"/>
      <c r="K98" s="318"/>
      <c r="L98" s="318"/>
      <c r="M98" s="318"/>
      <c r="N98" s="318"/>
      <c r="O98" s="318"/>
      <c r="P98" s="318"/>
      <c r="Q98" s="318"/>
      <c r="R98" s="318"/>
      <c r="S98" s="318"/>
      <c r="T98" s="318"/>
      <c r="U98" s="318"/>
      <c r="V98" s="318"/>
      <c r="W98" s="318"/>
      <c r="X98" s="318"/>
      <c r="Y98" s="318"/>
      <c r="Z98" s="318"/>
      <c r="AA98" s="318"/>
      <c r="AB98" s="318"/>
      <c r="AC98" s="318"/>
      <c r="AD98" s="318"/>
      <c r="AE98" s="318"/>
      <c r="AF98" s="318"/>
      <c r="AG98" s="318"/>
      <c r="AH98" s="318"/>
      <c r="AI98" s="318"/>
      <c r="AJ98" s="318"/>
      <c r="AK98" s="318"/>
      <c r="AL98" s="318"/>
      <c r="AM98" s="318"/>
      <c r="AN98" s="318"/>
      <c r="AO98" s="318"/>
      <c r="AP98" s="318"/>
      <c r="AQ98" s="318"/>
      <c r="AR98" s="318"/>
      <c r="AS98" s="318"/>
    </row>
    <row r="99" spans="1:45" x14ac:dyDescent="0.25">
      <c r="A99" s="265" t="s">
        <v>691</v>
      </c>
      <c r="B99" s="120"/>
      <c r="C99" s="269"/>
      <c r="D99" s="269"/>
      <c r="E99" s="269"/>
      <c r="F99" s="268" t="s">
        <v>692</v>
      </c>
      <c r="G99" s="120"/>
      <c r="H99" s="294" t="s">
        <v>1028</v>
      </c>
      <c r="I99" s="318"/>
      <c r="J99" s="318"/>
      <c r="K99" s="318"/>
      <c r="L99" s="318"/>
      <c r="M99" s="318"/>
      <c r="N99" s="318"/>
      <c r="O99" s="318"/>
      <c r="P99" s="318"/>
      <c r="Q99" s="318"/>
      <c r="R99" s="318"/>
      <c r="S99" s="318"/>
      <c r="T99" s="318"/>
      <c r="U99" s="318"/>
      <c r="V99" s="318"/>
      <c r="W99" s="318"/>
      <c r="X99" s="318"/>
      <c r="Y99" s="318"/>
      <c r="Z99" s="318"/>
      <c r="AA99" s="318"/>
      <c r="AB99" s="318"/>
      <c r="AC99" s="318"/>
      <c r="AD99" s="318"/>
      <c r="AE99" s="318"/>
      <c r="AF99" s="318"/>
      <c r="AG99" s="318"/>
      <c r="AH99" s="318"/>
      <c r="AI99" s="318"/>
      <c r="AJ99" s="318"/>
      <c r="AK99" s="318"/>
      <c r="AL99" s="318"/>
      <c r="AM99" s="318"/>
      <c r="AN99" s="318"/>
      <c r="AO99" s="318"/>
      <c r="AP99" s="318"/>
      <c r="AQ99" s="318"/>
      <c r="AR99" s="318"/>
      <c r="AS99" s="318"/>
    </row>
    <row r="100" spans="1:45" x14ac:dyDescent="0.25">
      <c r="A100" s="268" t="s">
        <v>693</v>
      </c>
      <c r="B100" s="120"/>
      <c r="C100" s="269"/>
      <c r="D100" s="269"/>
      <c r="E100" s="269"/>
      <c r="F100" s="268" t="s">
        <v>694</v>
      </c>
      <c r="G100" s="120"/>
      <c r="H100" s="294" t="s">
        <v>1011</v>
      </c>
      <c r="I100" s="318"/>
      <c r="J100" s="318"/>
      <c r="K100" s="318"/>
      <c r="L100" s="318"/>
      <c r="M100" s="318"/>
      <c r="N100" s="318"/>
      <c r="O100" s="318"/>
      <c r="P100" s="318"/>
      <c r="Q100" s="318"/>
      <c r="R100" s="318"/>
      <c r="S100" s="318"/>
      <c r="T100" s="318"/>
      <c r="U100" s="318"/>
      <c r="V100" s="318"/>
      <c r="W100" s="318"/>
      <c r="X100" s="318"/>
      <c r="Y100" s="318"/>
      <c r="Z100" s="318"/>
      <c r="AA100" s="318"/>
      <c r="AB100" s="318"/>
      <c r="AC100" s="318"/>
      <c r="AD100" s="318"/>
      <c r="AE100" s="318"/>
      <c r="AF100" s="318"/>
      <c r="AG100" s="318"/>
      <c r="AH100" s="318"/>
      <c r="AI100" s="318"/>
      <c r="AJ100" s="318"/>
      <c r="AK100" s="318"/>
      <c r="AL100" s="318"/>
      <c r="AM100" s="318"/>
      <c r="AN100" s="318"/>
      <c r="AO100" s="318"/>
      <c r="AP100" s="318"/>
      <c r="AQ100" s="318"/>
      <c r="AR100" s="318"/>
      <c r="AS100" s="318"/>
    </row>
    <row r="101" spans="1:45" x14ac:dyDescent="0.25">
      <c r="A101" s="275" t="s">
        <v>11</v>
      </c>
      <c r="B101" s="120"/>
      <c r="C101" s="269"/>
      <c r="D101" s="269"/>
      <c r="E101" s="269"/>
      <c r="F101" s="268" t="s">
        <v>15</v>
      </c>
      <c r="G101" s="120"/>
      <c r="H101" s="294" t="s">
        <v>13</v>
      </c>
      <c r="I101" s="318"/>
      <c r="J101" s="318"/>
      <c r="K101" s="318"/>
      <c r="L101" s="318"/>
      <c r="M101" s="318"/>
      <c r="N101" s="318"/>
      <c r="O101" s="318"/>
      <c r="P101" s="318"/>
      <c r="Q101" s="318"/>
      <c r="R101" s="318"/>
      <c r="S101" s="318"/>
      <c r="T101" s="318"/>
      <c r="U101" s="318"/>
      <c r="V101" s="318"/>
      <c r="W101" s="318"/>
      <c r="X101" s="318"/>
      <c r="Y101" s="318"/>
      <c r="Z101" s="318"/>
      <c r="AA101" s="318"/>
      <c r="AB101" s="318"/>
      <c r="AC101" s="318"/>
      <c r="AD101" s="318"/>
      <c r="AE101" s="318"/>
      <c r="AF101" s="318"/>
      <c r="AG101" s="318"/>
      <c r="AH101" s="318"/>
      <c r="AI101" s="318"/>
      <c r="AJ101" s="318"/>
      <c r="AK101" s="318"/>
      <c r="AL101" s="318"/>
      <c r="AM101" s="318"/>
      <c r="AN101" s="318"/>
      <c r="AO101" s="318"/>
      <c r="AP101" s="318"/>
      <c r="AQ101" s="318"/>
      <c r="AR101" s="318"/>
      <c r="AS101" s="318"/>
    </row>
    <row r="102" spans="1:45" x14ac:dyDescent="0.25">
      <c r="A102" s="275" t="s">
        <v>12</v>
      </c>
      <c r="B102" s="120"/>
      <c r="C102" s="269"/>
      <c r="D102" s="269"/>
      <c r="E102" s="269"/>
      <c r="F102" s="268" t="s">
        <v>16</v>
      </c>
      <c r="G102" s="120"/>
      <c r="H102" s="294" t="s">
        <v>14</v>
      </c>
      <c r="I102" s="318"/>
      <c r="J102" s="318"/>
      <c r="K102" s="318"/>
      <c r="L102" s="318"/>
      <c r="M102" s="318"/>
      <c r="N102" s="318"/>
      <c r="O102" s="318"/>
      <c r="P102" s="318"/>
      <c r="Q102" s="318"/>
      <c r="R102" s="318"/>
      <c r="S102" s="318"/>
      <c r="T102" s="318"/>
      <c r="U102" s="318"/>
      <c r="V102" s="318"/>
      <c r="W102" s="318"/>
      <c r="X102" s="318"/>
      <c r="Y102" s="318"/>
      <c r="Z102" s="318"/>
      <c r="AA102" s="318"/>
      <c r="AB102" s="318"/>
      <c r="AC102" s="318"/>
      <c r="AD102" s="318"/>
      <c r="AE102" s="318"/>
      <c r="AF102" s="318"/>
      <c r="AG102" s="318"/>
      <c r="AH102" s="318"/>
      <c r="AI102" s="318"/>
      <c r="AJ102" s="318"/>
      <c r="AK102" s="318"/>
      <c r="AL102" s="318"/>
      <c r="AM102" s="318"/>
      <c r="AN102" s="318"/>
      <c r="AO102" s="318"/>
      <c r="AP102" s="318"/>
      <c r="AQ102" s="318"/>
      <c r="AR102" s="318"/>
      <c r="AS102" s="318"/>
    </row>
    <row r="103" spans="1:45" x14ac:dyDescent="0.25">
      <c r="A103" s="268" t="s">
        <v>695</v>
      </c>
      <c r="B103" s="120"/>
      <c r="C103" s="269"/>
      <c r="D103" s="269"/>
      <c r="E103" s="269"/>
      <c r="F103" s="268" t="s">
        <v>696</v>
      </c>
      <c r="G103" s="120"/>
      <c r="H103" s="294" t="s">
        <v>1029</v>
      </c>
      <c r="I103" s="318"/>
      <c r="J103" s="318"/>
      <c r="K103" s="318"/>
      <c r="L103" s="318"/>
      <c r="M103" s="318"/>
      <c r="N103" s="318"/>
      <c r="O103" s="318"/>
      <c r="P103" s="318"/>
      <c r="Q103" s="318"/>
      <c r="R103" s="318"/>
      <c r="S103" s="318"/>
      <c r="T103" s="318"/>
      <c r="U103" s="318"/>
      <c r="V103" s="318"/>
      <c r="W103" s="318"/>
      <c r="X103" s="318"/>
      <c r="Y103" s="318"/>
      <c r="Z103" s="318"/>
      <c r="AA103" s="318"/>
      <c r="AB103" s="318"/>
      <c r="AC103" s="318"/>
      <c r="AD103" s="318"/>
      <c r="AE103" s="318"/>
      <c r="AF103" s="318"/>
      <c r="AG103" s="318"/>
      <c r="AH103" s="318"/>
      <c r="AI103" s="318"/>
      <c r="AJ103" s="318"/>
      <c r="AK103" s="318"/>
      <c r="AL103" s="318"/>
      <c r="AM103" s="318"/>
      <c r="AN103" s="318"/>
      <c r="AO103" s="318"/>
      <c r="AP103" s="318"/>
      <c r="AQ103" s="318"/>
      <c r="AR103" s="318"/>
      <c r="AS103" s="318"/>
    </row>
    <row r="104" spans="1:45" x14ac:dyDescent="0.25">
      <c r="A104" s="265" t="s">
        <v>697</v>
      </c>
      <c r="B104" s="120"/>
      <c r="C104" s="269"/>
      <c r="D104" s="269"/>
      <c r="E104" s="268"/>
      <c r="F104" s="268" t="s">
        <v>698</v>
      </c>
      <c r="G104" s="120"/>
      <c r="H104" s="294" t="s">
        <v>1030</v>
      </c>
      <c r="I104" s="314"/>
      <c r="J104" s="314"/>
      <c r="K104" s="314"/>
      <c r="L104" s="314"/>
      <c r="M104" s="314"/>
      <c r="N104" s="314"/>
      <c r="O104" s="314"/>
      <c r="P104" s="314"/>
      <c r="Q104" s="314"/>
      <c r="R104" s="314"/>
      <c r="S104" s="314"/>
      <c r="T104" s="314"/>
      <c r="U104" s="314"/>
      <c r="V104" s="314"/>
      <c r="W104" s="314"/>
      <c r="X104" s="314"/>
      <c r="Y104" s="314"/>
      <c r="Z104" s="314"/>
      <c r="AA104" s="314"/>
      <c r="AB104" s="314"/>
      <c r="AC104" s="314"/>
      <c r="AD104" s="314"/>
      <c r="AE104" s="314"/>
      <c r="AF104" s="314"/>
      <c r="AG104" s="314"/>
      <c r="AH104" s="314"/>
      <c r="AI104" s="314"/>
      <c r="AJ104" s="314"/>
      <c r="AK104" s="314"/>
      <c r="AL104" s="314"/>
      <c r="AM104" s="314"/>
      <c r="AN104" s="314"/>
      <c r="AO104" s="314"/>
      <c r="AP104" s="314"/>
      <c r="AQ104" s="314"/>
      <c r="AR104" s="314"/>
      <c r="AS104" s="314"/>
    </row>
    <row r="105" spans="1:45" x14ac:dyDescent="0.25">
      <c r="A105" s="269" t="s">
        <v>443</v>
      </c>
      <c r="B105" s="269"/>
      <c r="C105" s="269"/>
      <c r="D105" s="269"/>
      <c r="E105" s="269" t="s">
        <v>444</v>
      </c>
      <c r="F105" s="268"/>
      <c r="G105" s="120"/>
      <c r="H105" s="294" t="s">
        <v>1031</v>
      </c>
      <c r="I105" s="314"/>
      <c r="J105" s="314"/>
      <c r="K105" s="314"/>
      <c r="L105" s="314"/>
      <c r="M105" s="314"/>
      <c r="N105" s="314"/>
      <c r="O105" s="314"/>
      <c r="P105" s="314"/>
      <c r="Q105" s="314"/>
      <c r="R105" s="314"/>
      <c r="S105" s="314"/>
      <c r="T105" s="314"/>
      <c r="U105" s="314"/>
      <c r="V105" s="314"/>
      <c r="W105" s="314"/>
      <c r="X105" s="314"/>
      <c r="Y105" s="314"/>
      <c r="Z105" s="314"/>
      <c r="AA105" s="314"/>
      <c r="AB105" s="314"/>
      <c r="AC105" s="314"/>
      <c r="AD105" s="314"/>
      <c r="AE105" s="314"/>
      <c r="AF105" s="314"/>
      <c r="AG105" s="314"/>
      <c r="AH105" s="314"/>
      <c r="AI105" s="314"/>
      <c r="AJ105" s="314"/>
      <c r="AK105" s="314"/>
      <c r="AL105" s="314"/>
      <c r="AM105" s="314"/>
      <c r="AN105" s="314"/>
      <c r="AO105" s="314"/>
      <c r="AP105" s="314"/>
      <c r="AQ105" s="314"/>
      <c r="AR105" s="314"/>
      <c r="AS105" s="314"/>
    </row>
    <row r="106" spans="1:45" x14ac:dyDescent="0.25">
      <c r="A106" s="269" t="s">
        <v>445</v>
      </c>
      <c r="B106" s="269"/>
      <c r="C106" s="269"/>
      <c r="D106" s="269"/>
      <c r="E106" s="269"/>
      <c r="F106" s="268" t="s">
        <v>446</v>
      </c>
      <c r="G106" s="120"/>
      <c r="H106" s="294" t="s">
        <v>1032</v>
      </c>
      <c r="I106" s="318"/>
      <c r="J106" s="318"/>
      <c r="K106" s="318"/>
      <c r="L106" s="318"/>
      <c r="M106" s="318"/>
      <c r="N106" s="318"/>
      <c r="O106" s="318"/>
      <c r="P106" s="318"/>
      <c r="Q106" s="318"/>
      <c r="R106" s="318"/>
      <c r="S106" s="318"/>
      <c r="T106" s="318"/>
      <c r="U106" s="318"/>
      <c r="V106" s="318"/>
      <c r="W106" s="318"/>
      <c r="X106" s="318"/>
      <c r="Y106" s="318"/>
      <c r="Z106" s="318"/>
      <c r="AA106" s="318"/>
      <c r="AB106" s="318"/>
      <c r="AC106" s="318"/>
      <c r="AD106" s="318"/>
      <c r="AE106" s="318"/>
      <c r="AF106" s="318"/>
      <c r="AG106" s="318"/>
      <c r="AH106" s="318"/>
      <c r="AI106" s="318"/>
      <c r="AJ106" s="318"/>
      <c r="AK106" s="318"/>
      <c r="AL106" s="318"/>
      <c r="AM106" s="318"/>
      <c r="AN106" s="318"/>
      <c r="AO106" s="318"/>
      <c r="AP106" s="318"/>
      <c r="AQ106" s="318"/>
      <c r="AR106" s="318"/>
      <c r="AS106" s="318"/>
    </row>
    <row r="107" spans="1:45" x14ac:dyDescent="0.25">
      <c r="A107" s="269" t="s">
        <v>447</v>
      </c>
      <c r="B107" s="269"/>
      <c r="C107" s="269"/>
      <c r="D107" s="269"/>
      <c r="E107" s="269"/>
      <c r="F107" s="268" t="s">
        <v>448</v>
      </c>
      <c r="G107" s="120"/>
      <c r="H107" s="294" t="s">
        <v>1033</v>
      </c>
      <c r="I107" s="318"/>
      <c r="J107" s="318"/>
      <c r="K107" s="318"/>
      <c r="L107" s="318"/>
      <c r="M107" s="318"/>
      <c r="N107" s="318"/>
      <c r="O107" s="318"/>
      <c r="P107" s="318"/>
      <c r="Q107" s="318"/>
      <c r="R107" s="318"/>
      <c r="S107" s="318"/>
      <c r="T107" s="318"/>
      <c r="U107" s="318"/>
      <c r="V107" s="318"/>
      <c r="W107" s="318"/>
      <c r="X107" s="318"/>
      <c r="Y107" s="318"/>
      <c r="Z107" s="318"/>
      <c r="AA107" s="318"/>
      <c r="AB107" s="318"/>
      <c r="AC107" s="318"/>
      <c r="AD107" s="318"/>
      <c r="AE107" s="318"/>
      <c r="AF107" s="318"/>
      <c r="AG107" s="318"/>
      <c r="AH107" s="318"/>
      <c r="AI107" s="318"/>
      <c r="AJ107" s="318"/>
      <c r="AK107" s="318"/>
      <c r="AL107" s="318"/>
      <c r="AM107" s="318"/>
      <c r="AN107" s="318"/>
      <c r="AO107" s="318"/>
      <c r="AP107" s="318"/>
      <c r="AQ107" s="318"/>
      <c r="AR107" s="318"/>
      <c r="AS107" s="318"/>
    </row>
    <row r="108" spans="1:45" x14ac:dyDescent="0.25">
      <c r="A108" s="268" t="s">
        <v>699</v>
      </c>
      <c r="B108" s="120"/>
      <c r="C108" s="269"/>
      <c r="D108" s="269"/>
      <c r="E108" s="269"/>
      <c r="F108" s="268" t="s">
        <v>700</v>
      </c>
      <c r="G108" s="120"/>
      <c r="H108" s="294" t="s">
        <v>1034</v>
      </c>
      <c r="I108" s="318"/>
      <c r="J108" s="318"/>
      <c r="K108" s="318"/>
      <c r="L108" s="318"/>
      <c r="M108" s="318"/>
      <c r="N108" s="318"/>
      <c r="O108" s="318"/>
      <c r="P108" s="318"/>
      <c r="Q108" s="318"/>
      <c r="R108" s="318"/>
      <c r="S108" s="318"/>
      <c r="T108" s="318"/>
      <c r="U108" s="318"/>
      <c r="V108" s="318"/>
      <c r="W108" s="318"/>
      <c r="X108" s="318"/>
      <c r="Y108" s="318"/>
      <c r="Z108" s="318"/>
      <c r="AA108" s="318"/>
      <c r="AB108" s="318"/>
      <c r="AC108" s="318"/>
      <c r="AD108" s="318"/>
      <c r="AE108" s="318"/>
      <c r="AF108" s="318"/>
      <c r="AG108" s="318"/>
      <c r="AH108" s="318"/>
      <c r="AI108" s="318"/>
      <c r="AJ108" s="318"/>
      <c r="AK108" s="318"/>
      <c r="AL108" s="318"/>
      <c r="AM108" s="318"/>
      <c r="AN108" s="318"/>
      <c r="AO108" s="318"/>
      <c r="AP108" s="318"/>
      <c r="AQ108" s="318"/>
      <c r="AR108" s="318"/>
      <c r="AS108" s="318"/>
    </row>
    <row r="109" spans="1:45" x14ac:dyDescent="0.25">
      <c r="A109" s="269" t="s">
        <v>449</v>
      </c>
      <c r="B109" s="269"/>
      <c r="C109" s="269"/>
      <c r="D109" s="269"/>
      <c r="E109" s="269"/>
      <c r="F109" s="268" t="s">
        <v>450</v>
      </c>
      <c r="G109" s="120"/>
      <c r="H109" s="294" t="s">
        <v>1035</v>
      </c>
      <c r="I109" s="318"/>
      <c r="J109" s="318"/>
      <c r="K109" s="318"/>
      <c r="L109" s="318"/>
      <c r="M109" s="318"/>
      <c r="N109" s="318">
        <v>23</v>
      </c>
      <c r="O109" s="318">
        <v>23.000000000000004</v>
      </c>
      <c r="P109" s="318">
        <v>23.000000000000004</v>
      </c>
      <c r="Q109" s="318">
        <v>22.999999999999996</v>
      </c>
      <c r="R109" s="318">
        <v>22.999999999999996</v>
      </c>
      <c r="S109" s="318">
        <v>22.999999999999993</v>
      </c>
      <c r="T109" s="318">
        <v>23</v>
      </c>
      <c r="U109" s="318">
        <v>23.000000000000007</v>
      </c>
      <c r="V109" s="318">
        <v>23</v>
      </c>
      <c r="W109" s="318">
        <v>23</v>
      </c>
      <c r="X109" s="318">
        <v>23.000000000000004</v>
      </c>
      <c r="Y109" s="318">
        <v>22.999999999999996</v>
      </c>
      <c r="Z109" s="318">
        <v>22.999999999999996</v>
      </c>
      <c r="AA109" s="318">
        <v>23.000000000000011</v>
      </c>
      <c r="AB109" s="318">
        <v>23</v>
      </c>
      <c r="AC109" s="318">
        <v>22.999999999999982</v>
      </c>
      <c r="AD109" s="318">
        <v>22.999999999999996</v>
      </c>
      <c r="AE109" s="318">
        <v>22.999999999999996</v>
      </c>
      <c r="AF109" s="318">
        <v>22.999999999999996</v>
      </c>
      <c r="AG109" s="318">
        <v>23</v>
      </c>
      <c r="AH109" s="318">
        <v>22.999999999999996</v>
      </c>
      <c r="AI109" s="318">
        <v>22.999999999999993</v>
      </c>
      <c r="AJ109" s="318">
        <v>22.999999999999996</v>
      </c>
      <c r="AK109" s="318">
        <v>22.999999999999996</v>
      </c>
      <c r="AL109" s="318">
        <v>22.999999999999993</v>
      </c>
      <c r="AM109" s="318">
        <v>23.000000000000007</v>
      </c>
      <c r="AN109" s="318">
        <v>22.999999999999996</v>
      </c>
      <c r="AO109" s="318">
        <v>23</v>
      </c>
      <c r="AP109" s="318">
        <v>22.999999999999996</v>
      </c>
      <c r="AQ109" s="318">
        <v>22.999999999999989</v>
      </c>
      <c r="AR109" s="318">
        <v>22.999999999999993</v>
      </c>
      <c r="AS109" s="318">
        <v>22.999999999999996</v>
      </c>
    </row>
    <row r="110" spans="1:45" x14ac:dyDescent="0.25">
      <c r="A110" s="269" t="s">
        <v>451</v>
      </c>
      <c r="B110" s="269"/>
      <c r="C110" s="269"/>
      <c r="D110" s="269"/>
      <c r="E110" s="269"/>
      <c r="F110" s="268" t="s">
        <v>452</v>
      </c>
      <c r="G110" s="120"/>
      <c r="H110" s="294" t="s">
        <v>1036</v>
      </c>
      <c r="I110" s="318"/>
      <c r="J110" s="318"/>
      <c r="K110" s="318"/>
      <c r="L110" s="318"/>
      <c r="M110" s="318"/>
      <c r="N110" s="318">
        <v>22.999999999999996</v>
      </c>
      <c r="O110" s="318">
        <v>22.999999999999996</v>
      </c>
      <c r="P110" s="318">
        <v>23</v>
      </c>
      <c r="Q110" s="318">
        <v>22.999999999999993</v>
      </c>
      <c r="R110" s="318">
        <v>22.999999999999996</v>
      </c>
      <c r="S110" s="318">
        <v>23.000000000000004</v>
      </c>
      <c r="T110" s="318">
        <v>23</v>
      </c>
      <c r="U110" s="318">
        <v>23.000000000000007</v>
      </c>
      <c r="V110" s="318">
        <v>22.999999999999996</v>
      </c>
      <c r="W110" s="318">
        <v>22.999999999999996</v>
      </c>
      <c r="X110" s="318">
        <v>22.999999999999993</v>
      </c>
      <c r="Y110" s="318">
        <v>23.000000000000004</v>
      </c>
      <c r="Z110" s="318">
        <v>23</v>
      </c>
      <c r="AA110" s="318">
        <v>23.000000000000007</v>
      </c>
      <c r="AB110" s="318">
        <v>22.999999999999993</v>
      </c>
      <c r="AC110" s="318">
        <v>23</v>
      </c>
      <c r="AD110" s="318">
        <v>23</v>
      </c>
      <c r="AE110" s="318">
        <v>22.999999999999996</v>
      </c>
      <c r="AF110" s="318">
        <v>22.999999999999993</v>
      </c>
      <c r="AG110" s="318">
        <v>22.999999999999996</v>
      </c>
      <c r="AH110" s="318">
        <v>23</v>
      </c>
      <c r="AI110" s="318">
        <v>23</v>
      </c>
      <c r="AJ110" s="318">
        <v>22.999999999999996</v>
      </c>
      <c r="AK110" s="318">
        <v>23.000000000000004</v>
      </c>
      <c r="AL110" s="318">
        <v>22.999999999999996</v>
      </c>
      <c r="AM110" s="318">
        <v>22.999999999999993</v>
      </c>
      <c r="AN110" s="318">
        <v>22.999999999999993</v>
      </c>
      <c r="AO110" s="318">
        <v>22.999999999999986</v>
      </c>
      <c r="AP110" s="318">
        <v>23.000000000000004</v>
      </c>
      <c r="AQ110" s="318">
        <v>22.999999999999993</v>
      </c>
      <c r="AR110" s="318">
        <v>22.999999999999989</v>
      </c>
      <c r="AS110" s="318">
        <v>22.999999999999996</v>
      </c>
    </row>
    <row r="111" spans="1:45" x14ac:dyDescent="0.25">
      <c r="A111" s="276" t="s">
        <v>431</v>
      </c>
      <c r="B111" s="264"/>
      <c r="C111" s="264"/>
      <c r="D111" s="264"/>
      <c r="E111" s="120"/>
      <c r="F111" s="264" t="s">
        <v>432</v>
      </c>
      <c r="G111" s="264"/>
      <c r="H111" s="293" t="s">
        <v>51</v>
      </c>
      <c r="I111" s="318"/>
      <c r="J111" s="318"/>
      <c r="K111" s="318"/>
      <c r="L111" s="318"/>
      <c r="M111" s="318"/>
      <c r="N111" s="318"/>
      <c r="O111" s="318"/>
      <c r="P111" s="318"/>
      <c r="Q111" s="318"/>
      <c r="R111" s="318"/>
      <c r="S111" s="318"/>
      <c r="T111" s="318"/>
      <c r="U111" s="318"/>
      <c r="V111" s="318"/>
      <c r="W111" s="318"/>
      <c r="X111" s="318"/>
      <c r="Y111" s="318"/>
      <c r="Z111" s="318"/>
      <c r="AA111" s="318"/>
      <c r="AB111" s="318"/>
      <c r="AC111" s="318"/>
      <c r="AD111" s="318"/>
      <c r="AE111" s="318"/>
      <c r="AF111" s="318"/>
      <c r="AG111" s="318"/>
      <c r="AH111" s="318"/>
      <c r="AI111" s="318"/>
      <c r="AJ111" s="318"/>
      <c r="AK111" s="318"/>
      <c r="AL111" s="318"/>
      <c r="AM111" s="318"/>
      <c r="AN111" s="318"/>
      <c r="AO111" s="318"/>
      <c r="AP111" s="318"/>
      <c r="AQ111" s="318"/>
      <c r="AR111" s="318"/>
      <c r="AS111" s="318"/>
    </row>
    <row r="112" spans="1:45" x14ac:dyDescent="0.25">
      <c r="A112" s="268" t="s">
        <v>701</v>
      </c>
      <c r="B112" s="120"/>
      <c r="C112" s="269"/>
      <c r="D112" s="269"/>
      <c r="E112" s="269"/>
      <c r="F112" s="268" t="s">
        <v>702</v>
      </c>
      <c r="G112" s="120"/>
      <c r="H112" s="294" t="s">
        <v>1037</v>
      </c>
      <c r="I112" s="314"/>
      <c r="J112" s="314"/>
      <c r="K112" s="314"/>
      <c r="L112" s="314"/>
      <c r="M112" s="314"/>
      <c r="N112" s="314"/>
      <c r="O112" s="314"/>
      <c r="P112" s="314"/>
      <c r="Q112" s="314"/>
      <c r="R112" s="314"/>
      <c r="S112" s="314"/>
      <c r="T112" s="314"/>
      <c r="U112" s="314"/>
      <c r="V112" s="314"/>
      <c r="W112" s="314"/>
      <c r="X112" s="314"/>
      <c r="Y112" s="314"/>
      <c r="Z112" s="314"/>
      <c r="AA112" s="314"/>
      <c r="AB112" s="314"/>
      <c r="AC112" s="314"/>
      <c r="AD112" s="314"/>
      <c r="AE112" s="314"/>
      <c r="AF112" s="314"/>
      <c r="AG112" s="314"/>
      <c r="AH112" s="314"/>
      <c r="AI112" s="314"/>
      <c r="AJ112" s="314"/>
      <c r="AK112" s="314"/>
      <c r="AL112" s="314"/>
      <c r="AM112" s="314"/>
      <c r="AN112" s="314"/>
      <c r="AO112" s="314"/>
      <c r="AP112" s="314"/>
      <c r="AQ112" s="314"/>
      <c r="AR112" s="314"/>
      <c r="AS112" s="314"/>
    </row>
    <row r="113" spans="1:45" x14ac:dyDescent="0.25">
      <c r="A113" s="268" t="s">
        <v>703</v>
      </c>
      <c r="B113" s="120"/>
      <c r="C113" s="269"/>
      <c r="D113" s="269"/>
      <c r="E113" s="269"/>
      <c r="F113" s="120"/>
      <c r="G113" s="268" t="s">
        <v>704</v>
      </c>
      <c r="H113" s="292" t="s">
        <v>1038</v>
      </c>
      <c r="I113" s="318"/>
      <c r="J113" s="318"/>
      <c r="K113" s="318"/>
      <c r="L113" s="318"/>
      <c r="M113" s="318"/>
      <c r="N113" s="318"/>
      <c r="O113" s="318"/>
      <c r="P113" s="318"/>
      <c r="Q113" s="318"/>
      <c r="R113" s="318"/>
      <c r="S113" s="318"/>
      <c r="T113" s="318"/>
      <c r="U113" s="318"/>
      <c r="V113" s="318"/>
      <c r="W113" s="318"/>
      <c r="X113" s="318"/>
      <c r="Y113" s="318"/>
      <c r="Z113" s="318"/>
      <c r="AA113" s="318"/>
      <c r="AB113" s="318"/>
      <c r="AC113" s="318"/>
      <c r="AD113" s="318"/>
      <c r="AE113" s="318"/>
      <c r="AF113" s="318"/>
      <c r="AG113" s="318"/>
      <c r="AH113" s="318"/>
      <c r="AI113" s="318"/>
      <c r="AJ113" s="318"/>
      <c r="AK113" s="318"/>
      <c r="AL113" s="318"/>
      <c r="AM113" s="318"/>
      <c r="AN113" s="318"/>
      <c r="AO113" s="318"/>
      <c r="AP113" s="318"/>
      <c r="AQ113" s="318"/>
      <c r="AR113" s="318"/>
      <c r="AS113" s="318"/>
    </row>
    <row r="114" spans="1:45" x14ac:dyDescent="0.25">
      <c r="A114" s="268" t="s">
        <v>705</v>
      </c>
      <c r="B114" s="120"/>
      <c r="C114" s="269"/>
      <c r="D114" s="269"/>
      <c r="E114" s="269"/>
      <c r="F114" s="120"/>
      <c r="G114" s="268" t="s">
        <v>706</v>
      </c>
      <c r="H114" s="292" t="s">
        <v>1098</v>
      </c>
      <c r="I114" s="314"/>
      <c r="J114" s="314"/>
      <c r="K114" s="314"/>
      <c r="L114" s="314"/>
      <c r="M114" s="314"/>
      <c r="N114" s="314"/>
      <c r="O114" s="314"/>
      <c r="P114" s="314"/>
      <c r="Q114" s="314"/>
      <c r="R114" s="314"/>
      <c r="S114" s="314"/>
      <c r="T114" s="314"/>
      <c r="U114" s="314"/>
      <c r="V114" s="314"/>
      <c r="W114" s="314"/>
      <c r="X114" s="314"/>
      <c r="Y114" s="314"/>
      <c r="Z114" s="314"/>
      <c r="AA114" s="314"/>
      <c r="AB114" s="314"/>
      <c r="AC114" s="314"/>
      <c r="AD114" s="314"/>
      <c r="AE114" s="314"/>
      <c r="AF114" s="314"/>
      <c r="AG114" s="314"/>
      <c r="AH114" s="314"/>
      <c r="AI114" s="314"/>
      <c r="AJ114" s="314"/>
      <c r="AK114" s="314"/>
      <c r="AL114" s="314"/>
      <c r="AM114" s="314"/>
      <c r="AN114" s="314"/>
      <c r="AO114" s="314"/>
      <c r="AP114" s="314"/>
      <c r="AQ114" s="314"/>
      <c r="AR114" s="314"/>
      <c r="AS114" s="314"/>
    </row>
    <row r="115" spans="1:45" x14ac:dyDescent="0.25">
      <c r="A115" s="268" t="s">
        <v>707</v>
      </c>
      <c r="B115" s="120"/>
      <c r="C115" s="269"/>
      <c r="D115" s="269"/>
      <c r="E115" s="269"/>
      <c r="F115" s="120"/>
      <c r="G115" s="268" t="s">
        <v>708</v>
      </c>
      <c r="H115" s="292" t="s">
        <v>1099</v>
      </c>
      <c r="I115" s="318"/>
      <c r="J115" s="318"/>
      <c r="K115" s="318"/>
      <c r="L115" s="318"/>
      <c r="M115" s="318"/>
      <c r="N115" s="318"/>
      <c r="O115" s="318"/>
      <c r="P115" s="318"/>
      <c r="Q115" s="318"/>
      <c r="R115" s="318"/>
      <c r="S115" s="318"/>
      <c r="T115" s="318"/>
      <c r="U115" s="318"/>
      <c r="V115" s="318"/>
      <c r="W115" s="318"/>
      <c r="X115" s="318"/>
      <c r="Y115" s="318"/>
      <c r="Z115" s="318"/>
      <c r="AA115" s="318"/>
      <c r="AB115" s="318"/>
      <c r="AC115" s="318"/>
      <c r="AD115" s="318"/>
      <c r="AE115" s="318"/>
      <c r="AF115" s="318"/>
      <c r="AG115" s="318"/>
      <c r="AH115" s="318"/>
      <c r="AI115" s="318"/>
      <c r="AJ115" s="318"/>
      <c r="AK115" s="318"/>
      <c r="AL115" s="318"/>
      <c r="AM115" s="318"/>
      <c r="AN115" s="318"/>
      <c r="AO115" s="318"/>
      <c r="AP115" s="318"/>
      <c r="AQ115" s="318"/>
      <c r="AR115" s="318"/>
      <c r="AS115" s="318"/>
    </row>
    <row r="116" spans="1:45" x14ac:dyDescent="0.25">
      <c r="A116" s="264" t="s">
        <v>709</v>
      </c>
      <c r="B116" s="120"/>
      <c r="C116" s="269"/>
      <c r="D116" s="269"/>
      <c r="E116" s="269"/>
      <c r="F116" s="268"/>
      <c r="G116" s="264" t="s">
        <v>710</v>
      </c>
      <c r="H116" s="293" t="s">
        <v>1039</v>
      </c>
      <c r="I116" s="318"/>
      <c r="J116" s="318"/>
      <c r="K116" s="318"/>
      <c r="L116" s="318"/>
      <c r="M116" s="318"/>
      <c r="N116" s="318"/>
      <c r="O116" s="318"/>
      <c r="P116" s="318"/>
      <c r="Q116" s="318"/>
      <c r="R116" s="318"/>
      <c r="S116" s="318"/>
      <c r="T116" s="318"/>
      <c r="U116" s="318"/>
      <c r="V116" s="318"/>
      <c r="W116" s="318"/>
      <c r="X116" s="318"/>
      <c r="Y116" s="318"/>
      <c r="Z116" s="318"/>
      <c r="AA116" s="318"/>
      <c r="AB116" s="318"/>
      <c r="AC116" s="318"/>
      <c r="AD116" s="318"/>
      <c r="AE116" s="318"/>
      <c r="AF116" s="318"/>
      <c r="AG116" s="318"/>
      <c r="AH116" s="318"/>
      <c r="AI116" s="318"/>
      <c r="AJ116" s="318"/>
      <c r="AK116" s="318"/>
      <c r="AL116" s="318"/>
      <c r="AM116" s="318"/>
      <c r="AN116" s="318"/>
      <c r="AO116" s="318"/>
      <c r="AP116" s="318"/>
      <c r="AQ116" s="318"/>
      <c r="AR116" s="318"/>
      <c r="AS116" s="318"/>
    </row>
    <row r="117" spans="1:45" x14ac:dyDescent="0.25">
      <c r="A117" s="264" t="s">
        <v>711</v>
      </c>
      <c r="B117" s="120"/>
      <c r="C117" s="269"/>
      <c r="D117" s="269"/>
      <c r="E117" s="269"/>
      <c r="F117" s="268"/>
      <c r="G117" s="264" t="s">
        <v>712</v>
      </c>
      <c r="H117" s="293" t="s">
        <v>1040</v>
      </c>
      <c r="I117" s="318"/>
      <c r="J117" s="318"/>
      <c r="K117" s="318"/>
      <c r="L117" s="318"/>
      <c r="M117" s="318"/>
      <c r="N117" s="318"/>
      <c r="O117" s="318"/>
      <c r="P117" s="318"/>
      <c r="Q117" s="318"/>
      <c r="R117" s="318"/>
      <c r="S117" s="318"/>
      <c r="T117" s="318"/>
      <c r="U117" s="318"/>
      <c r="V117" s="318"/>
      <c r="W117" s="318"/>
      <c r="X117" s="318"/>
      <c r="Y117" s="318"/>
      <c r="Z117" s="318"/>
      <c r="AA117" s="318"/>
      <c r="AB117" s="318"/>
      <c r="AC117" s="318"/>
      <c r="AD117" s="318"/>
      <c r="AE117" s="318"/>
      <c r="AF117" s="318"/>
      <c r="AG117" s="318"/>
      <c r="AH117" s="318"/>
      <c r="AI117" s="318"/>
      <c r="AJ117" s="318"/>
      <c r="AK117" s="318"/>
      <c r="AL117" s="318"/>
      <c r="AM117" s="318"/>
      <c r="AN117" s="318"/>
      <c r="AO117" s="318"/>
      <c r="AP117" s="318"/>
      <c r="AQ117" s="318"/>
      <c r="AR117" s="318"/>
      <c r="AS117" s="318"/>
    </row>
    <row r="118" spans="1:45" x14ac:dyDescent="0.25">
      <c r="A118" s="268" t="s">
        <v>713</v>
      </c>
      <c r="B118" s="120"/>
      <c r="C118" s="269"/>
      <c r="D118" s="269"/>
      <c r="E118" s="269"/>
      <c r="F118" s="268" t="s">
        <v>714</v>
      </c>
      <c r="G118" s="120"/>
      <c r="H118" s="294" t="s">
        <v>1041</v>
      </c>
      <c r="I118" s="314"/>
      <c r="J118" s="314"/>
      <c r="K118" s="314"/>
      <c r="L118" s="314"/>
      <c r="M118" s="314"/>
      <c r="N118" s="314"/>
      <c r="O118" s="314"/>
      <c r="P118" s="314"/>
      <c r="Q118" s="314"/>
      <c r="R118" s="314"/>
      <c r="S118" s="314"/>
      <c r="T118" s="314"/>
      <c r="U118" s="314"/>
      <c r="V118" s="314"/>
      <c r="W118" s="314"/>
      <c r="X118" s="314"/>
      <c r="Y118" s="314"/>
      <c r="Z118" s="314"/>
      <c r="AA118" s="314"/>
      <c r="AB118" s="314"/>
      <c r="AC118" s="314"/>
      <c r="AD118" s="314"/>
      <c r="AE118" s="314"/>
      <c r="AF118" s="314"/>
      <c r="AG118" s="314"/>
      <c r="AH118" s="314"/>
      <c r="AI118" s="314"/>
      <c r="AJ118" s="314"/>
      <c r="AK118" s="314"/>
      <c r="AL118" s="314"/>
      <c r="AM118" s="314"/>
      <c r="AN118" s="314"/>
      <c r="AO118" s="314"/>
      <c r="AP118" s="314"/>
      <c r="AQ118" s="314"/>
      <c r="AR118" s="314"/>
      <c r="AS118" s="314"/>
    </row>
    <row r="119" spans="1:45" x14ac:dyDescent="0.25">
      <c r="A119" s="269" t="s">
        <v>453</v>
      </c>
      <c r="B119" s="269"/>
      <c r="C119" s="269"/>
      <c r="D119" s="269"/>
      <c r="E119" s="269" t="s">
        <v>511</v>
      </c>
      <c r="F119" s="268"/>
      <c r="G119" s="120"/>
      <c r="H119" s="294" t="s">
        <v>1042</v>
      </c>
      <c r="I119" s="314"/>
      <c r="J119" s="314"/>
      <c r="K119" s="314"/>
      <c r="L119" s="314"/>
      <c r="M119" s="314"/>
      <c r="N119" s="314"/>
      <c r="O119" s="314"/>
      <c r="P119" s="314"/>
      <c r="Q119" s="314"/>
      <c r="R119" s="314"/>
      <c r="S119" s="314"/>
      <c r="T119" s="314"/>
      <c r="U119" s="314"/>
      <c r="V119" s="314"/>
      <c r="W119" s="314"/>
      <c r="X119" s="314"/>
      <c r="Y119" s="314"/>
      <c r="Z119" s="314"/>
      <c r="AA119" s="314"/>
      <c r="AB119" s="314"/>
      <c r="AC119" s="314"/>
      <c r="AD119" s="314"/>
      <c r="AE119" s="314"/>
      <c r="AF119" s="314"/>
      <c r="AG119" s="314"/>
      <c r="AH119" s="314"/>
      <c r="AI119" s="314"/>
      <c r="AJ119" s="314"/>
      <c r="AK119" s="314"/>
      <c r="AL119" s="314"/>
      <c r="AM119" s="314"/>
      <c r="AN119" s="314"/>
      <c r="AO119" s="314"/>
      <c r="AP119" s="314"/>
      <c r="AQ119" s="314"/>
      <c r="AR119" s="314"/>
      <c r="AS119" s="314"/>
    </row>
    <row r="120" spans="1:45" x14ac:dyDescent="0.25">
      <c r="A120" s="264" t="s">
        <v>715</v>
      </c>
      <c r="B120" s="120"/>
      <c r="C120" s="269"/>
      <c r="D120" s="269"/>
      <c r="E120" s="269"/>
      <c r="F120" s="264" t="s">
        <v>716</v>
      </c>
      <c r="G120" s="120"/>
      <c r="H120" s="294" t="s">
        <v>1043</v>
      </c>
      <c r="I120" s="314"/>
      <c r="J120" s="314"/>
      <c r="K120" s="314"/>
      <c r="L120" s="314"/>
      <c r="M120" s="314"/>
      <c r="N120" s="314"/>
      <c r="O120" s="314"/>
      <c r="P120" s="314"/>
      <c r="Q120" s="314"/>
      <c r="R120" s="314"/>
      <c r="S120" s="314"/>
      <c r="T120" s="314"/>
      <c r="U120" s="314"/>
      <c r="V120" s="314"/>
      <c r="W120" s="314"/>
      <c r="X120" s="314"/>
      <c r="Y120" s="314"/>
      <c r="Z120" s="314"/>
      <c r="AA120" s="314"/>
      <c r="AB120" s="314"/>
      <c r="AC120" s="314"/>
      <c r="AD120" s="314"/>
      <c r="AE120" s="314"/>
      <c r="AF120" s="314"/>
      <c r="AG120" s="314"/>
      <c r="AH120" s="314"/>
      <c r="AI120" s="314"/>
      <c r="AJ120" s="314"/>
      <c r="AK120" s="314"/>
      <c r="AL120" s="314"/>
      <c r="AM120" s="314"/>
      <c r="AN120" s="314"/>
      <c r="AO120" s="314"/>
      <c r="AP120" s="314"/>
      <c r="AQ120" s="314"/>
      <c r="AR120" s="314"/>
      <c r="AS120" s="314"/>
    </row>
    <row r="121" spans="1:45" x14ac:dyDescent="0.25">
      <c r="A121" s="264" t="s">
        <v>717</v>
      </c>
      <c r="B121" s="120"/>
      <c r="C121" s="269"/>
      <c r="D121" s="269"/>
      <c r="E121" s="269"/>
      <c r="F121" s="264" t="s">
        <v>718</v>
      </c>
      <c r="G121" s="120"/>
      <c r="H121" s="294" t="s">
        <v>997</v>
      </c>
      <c r="I121" s="318"/>
      <c r="J121" s="318"/>
      <c r="K121" s="318"/>
      <c r="L121" s="318"/>
      <c r="M121" s="318"/>
      <c r="N121" s="318"/>
      <c r="O121" s="318"/>
      <c r="P121" s="318"/>
      <c r="Q121" s="318"/>
      <c r="R121" s="318"/>
      <c r="S121" s="318"/>
      <c r="T121" s="318"/>
      <c r="U121" s="318"/>
      <c r="V121" s="318"/>
      <c r="W121" s="318"/>
      <c r="X121" s="318"/>
      <c r="Y121" s="318"/>
      <c r="Z121" s="318"/>
      <c r="AA121" s="318"/>
      <c r="AB121" s="318"/>
      <c r="AC121" s="318"/>
      <c r="AD121" s="318"/>
      <c r="AE121" s="318"/>
      <c r="AF121" s="318"/>
      <c r="AG121" s="318"/>
      <c r="AH121" s="318"/>
      <c r="AI121" s="318"/>
      <c r="AJ121" s="318"/>
      <c r="AK121" s="318"/>
      <c r="AL121" s="318"/>
      <c r="AM121" s="318"/>
      <c r="AN121" s="318"/>
      <c r="AO121" s="318"/>
      <c r="AP121" s="318"/>
      <c r="AQ121" s="318"/>
      <c r="AR121" s="318"/>
      <c r="AS121" s="318"/>
    </row>
    <row r="122" spans="1:45" x14ac:dyDescent="0.25">
      <c r="A122" s="269" t="s">
        <v>454</v>
      </c>
      <c r="B122" s="269"/>
      <c r="C122" s="269"/>
      <c r="D122" s="269"/>
      <c r="E122" s="269"/>
      <c r="F122" s="268" t="s">
        <v>455</v>
      </c>
      <c r="G122" s="120"/>
      <c r="H122" s="294" t="s">
        <v>1044</v>
      </c>
      <c r="I122" s="318"/>
      <c r="J122" s="318"/>
      <c r="K122" s="318"/>
      <c r="L122" s="318"/>
      <c r="M122" s="318"/>
      <c r="N122" s="318"/>
      <c r="O122" s="318"/>
      <c r="P122" s="318"/>
      <c r="Q122" s="318"/>
      <c r="R122" s="318"/>
      <c r="S122" s="318"/>
      <c r="T122" s="318"/>
      <c r="U122" s="318"/>
      <c r="V122" s="318"/>
      <c r="W122" s="318"/>
      <c r="X122" s="318"/>
      <c r="Y122" s="318"/>
      <c r="Z122" s="318"/>
      <c r="AA122" s="318"/>
      <c r="AB122" s="318"/>
      <c r="AC122" s="318"/>
      <c r="AD122" s="318"/>
      <c r="AE122" s="318"/>
      <c r="AF122" s="318"/>
      <c r="AG122" s="318"/>
      <c r="AH122" s="318"/>
      <c r="AI122" s="318"/>
      <c r="AJ122" s="318"/>
      <c r="AK122" s="318"/>
      <c r="AL122" s="318"/>
      <c r="AM122" s="318"/>
      <c r="AN122" s="318"/>
      <c r="AO122" s="318"/>
      <c r="AP122" s="318"/>
      <c r="AQ122" s="318"/>
      <c r="AR122" s="318"/>
      <c r="AS122" s="318"/>
    </row>
    <row r="123" spans="1:45" x14ac:dyDescent="0.25">
      <c r="A123" s="268" t="s">
        <v>719</v>
      </c>
      <c r="B123" s="120"/>
      <c r="C123" s="269"/>
      <c r="D123" s="269"/>
      <c r="E123" s="269"/>
      <c r="F123" s="268" t="s">
        <v>720</v>
      </c>
      <c r="G123" s="120"/>
      <c r="H123" s="294" t="s">
        <v>1045</v>
      </c>
      <c r="I123" s="318"/>
      <c r="J123" s="318"/>
      <c r="K123" s="318"/>
      <c r="L123" s="318"/>
      <c r="M123" s="318"/>
      <c r="N123" s="318">
        <v>4</v>
      </c>
      <c r="O123" s="318">
        <v>4</v>
      </c>
      <c r="P123" s="318">
        <v>4</v>
      </c>
      <c r="Q123" s="318">
        <v>4</v>
      </c>
      <c r="R123" s="318">
        <v>4</v>
      </c>
      <c r="S123" s="318">
        <v>4</v>
      </c>
      <c r="T123" s="318">
        <v>4</v>
      </c>
      <c r="U123" s="318">
        <v>4</v>
      </c>
      <c r="V123" s="318">
        <v>4</v>
      </c>
      <c r="W123" s="318">
        <v>4.0000000000000009</v>
      </c>
      <c r="X123" s="318">
        <v>3.9999999999999991</v>
      </c>
      <c r="Y123" s="318">
        <v>3.9999999999999991</v>
      </c>
      <c r="Z123" s="318">
        <v>4.0000000000000009</v>
      </c>
      <c r="AA123" s="318">
        <v>4</v>
      </c>
      <c r="AB123" s="318">
        <v>4</v>
      </c>
      <c r="AC123" s="318">
        <v>4</v>
      </c>
      <c r="AD123" s="318">
        <v>4</v>
      </c>
      <c r="AE123" s="318">
        <v>4</v>
      </c>
      <c r="AF123" s="318">
        <v>4</v>
      </c>
      <c r="AG123" s="318">
        <v>4</v>
      </c>
      <c r="AH123" s="318">
        <v>4</v>
      </c>
      <c r="AI123" s="318">
        <v>4</v>
      </c>
      <c r="AJ123" s="318">
        <v>4</v>
      </c>
      <c r="AK123" s="318">
        <v>4</v>
      </c>
      <c r="AL123" s="318">
        <v>4</v>
      </c>
      <c r="AM123" s="318">
        <v>4</v>
      </c>
      <c r="AN123" s="318">
        <v>4</v>
      </c>
      <c r="AO123" s="318">
        <v>4</v>
      </c>
      <c r="AP123" s="318">
        <v>4.0000000000000009</v>
      </c>
      <c r="AQ123" s="318">
        <v>4.0000000000000009</v>
      </c>
      <c r="AR123" s="318">
        <v>4</v>
      </c>
      <c r="AS123" s="318">
        <v>4</v>
      </c>
    </row>
    <row r="124" spans="1:45" x14ac:dyDescent="0.25">
      <c r="A124" s="265" t="s">
        <v>721</v>
      </c>
      <c r="B124" s="120"/>
      <c r="C124" s="269"/>
      <c r="D124" s="269"/>
      <c r="E124" s="269"/>
      <c r="F124" s="265" t="s">
        <v>722</v>
      </c>
      <c r="G124" s="120"/>
      <c r="H124" s="294" t="s">
        <v>1046</v>
      </c>
      <c r="I124" s="318"/>
      <c r="J124" s="318"/>
      <c r="K124" s="318"/>
      <c r="L124" s="318"/>
      <c r="M124" s="318"/>
      <c r="N124" s="318"/>
      <c r="O124" s="318"/>
      <c r="P124" s="318"/>
      <c r="Q124" s="318"/>
      <c r="R124" s="318"/>
      <c r="S124" s="318"/>
      <c r="T124" s="318"/>
      <c r="U124" s="318"/>
      <c r="V124" s="318"/>
      <c r="W124" s="318"/>
      <c r="X124" s="318"/>
      <c r="Y124" s="318"/>
      <c r="Z124" s="318"/>
      <c r="AA124" s="318"/>
      <c r="AB124" s="318"/>
      <c r="AC124" s="318"/>
      <c r="AD124" s="318"/>
      <c r="AE124" s="318"/>
      <c r="AF124" s="318"/>
      <c r="AG124" s="318"/>
      <c r="AH124" s="318"/>
      <c r="AI124" s="318"/>
      <c r="AJ124" s="318"/>
      <c r="AK124" s="318"/>
      <c r="AL124" s="318"/>
      <c r="AM124" s="318"/>
      <c r="AN124" s="318"/>
      <c r="AO124" s="318"/>
      <c r="AP124" s="318"/>
      <c r="AQ124" s="318"/>
      <c r="AR124" s="318"/>
      <c r="AS124" s="318"/>
    </row>
    <row r="125" spans="1:45" x14ac:dyDescent="0.25">
      <c r="A125" s="275" t="s">
        <v>1100</v>
      </c>
      <c r="B125" s="120"/>
      <c r="C125" s="269"/>
      <c r="D125" s="269"/>
      <c r="E125" s="269"/>
      <c r="F125" s="265" t="s">
        <v>110</v>
      </c>
      <c r="G125" s="120"/>
      <c r="H125" s="292" t="s">
        <v>80</v>
      </c>
      <c r="I125" s="318"/>
      <c r="J125" s="318"/>
      <c r="K125" s="318"/>
      <c r="L125" s="318"/>
      <c r="M125" s="318"/>
      <c r="N125" s="318"/>
      <c r="O125" s="318"/>
      <c r="P125" s="318"/>
      <c r="Q125" s="318"/>
      <c r="R125" s="318"/>
      <c r="S125" s="318"/>
      <c r="T125" s="318"/>
      <c r="U125" s="318"/>
      <c r="V125" s="318"/>
      <c r="W125" s="318"/>
      <c r="X125" s="318"/>
      <c r="Y125" s="318"/>
      <c r="Z125" s="318"/>
      <c r="AA125" s="318"/>
      <c r="AB125" s="318"/>
      <c r="AC125" s="318"/>
      <c r="AD125" s="318"/>
      <c r="AE125" s="318"/>
      <c r="AF125" s="318"/>
      <c r="AG125" s="318"/>
      <c r="AH125" s="318"/>
      <c r="AI125" s="318"/>
      <c r="AJ125" s="318"/>
      <c r="AK125" s="318"/>
      <c r="AL125" s="318"/>
      <c r="AM125" s="318"/>
      <c r="AN125" s="318"/>
      <c r="AO125" s="318"/>
      <c r="AP125" s="318"/>
      <c r="AQ125" s="318"/>
      <c r="AR125" s="318"/>
      <c r="AS125" s="318"/>
    </row>
    <row r="126" spans="1:45" x14ac:dyDescent="0.25">
      <c r="A126" s="265" t="s">
        <v>723</v>
      </c>
      <c r="B126" s="120"/>
      <c r="C126" s="269"/>
      <c r="D126" s="269"/>
      <c r="E126" s="269"/>
      <c r="F126" s="265" t="s">
        <v>724</v>
      </c>
      <c r="G126" s="120"/>
      <c r="H126" s="294" t="s">
        <v>1047</v>
      </c>
      <c r="I126" s="314"/>
      <c r="J126" s="314"/>
      <c r="K126" s="314"/>
      <c r="L126" s="314"/>
      <c r="M126" s="314"/>
      <c r="N126" s="314"/>
      <c r="O126" s="314"/>
      <c r="P126" s="314"/>
      <c r="Q126" s="314"/>
      <c r="R126" s="314"/>
      <c r="S126" s="314"/>
      <c r="T126" s="314"/>
      <c r="U126" s="314"/>
      <c r="V126" s="314"/>
      <c r="W126" s="314"/>
      <c r="X126" s="314"/>
      <c r="Y126" s="314"/>
      <c r="Z126" s="314"/>
      <c r="AA126" s="314"/>
      <c r="AB126" s="314"/>
      <c r="AC126" s="314"/>
      <c r="AD126" s="314"/>
      <c r="AE126" s="314"/>
      <c r="AF126" s="314"/>
      <c r="AG126" s="314"/>
      <c r="AH126" s="314"/>
      <c r="AI126" s="314"/>
      <c r="AJ126" s="314"/>
      <c r="AK126" s="314"/>
      <c r="AL126" s="314"/>
      <c r="AM126" s="314"/>
      <c r="AN126" s="314"/>
      <c r="AO126" s="314"/>
      <c r="AP126" s="314"/>
      <c r="AQ126" s="314"/>
      <c r="AR126" s="314"/>
      <c r="AS126" s="314"/>
    </row>
    <row r="127" spans="1:45" x14ac:dyDescent="0.25">
      <c r="A127" s="265" t="s">
        <v>725</v>
      </c>
      <c r="B127" s="120"/>
      <c r="C127" s="269"/>
      <c r="D127" s="269"/>
      <c r="E127" s="269"/>
      <c r="F127" s="265" t="s">
        <v>726</v>
      </c>
      <c r="G127" s="120"/>
      <c r="H127" s="294" t="s">
        <v>81</v>
      </c>
      <c r="I127" s="318"/>
      <c r="J127" s="318"/>
      <c r="K127" s="318"/>
      <c r="L127" s="318"/>
      <c r="M127" s="318"/>
      <c r="N127" s="318"/>
      <c r="O127" s="318"/>
      <c r="P127" s="318"/>
      <c r="Q127" s="318"/>
      <c r="R127" s="318"/>
      <c r="S127" s="318"/>
      <c r="T127" s="318"/>
      <c r="U127" s="318"/>
      <c r="V127" s="318"/>
      <c r="W127" s="318"/>
      <c r="X127" s="318"/>
      <c r="Y127" s="318"/>
      <c r="Z127" s="318"/>
      <c r="AA127" s="318"/>
      <c r="AB127" s="318"/>
      <c r="AC127" s="318"/>
      <c r="AD127" s="318"/>
      <c r="AE127" s="318"/>
      <c r="AF127" s="318"/>
      <c r="AG127" s="318"/>
      <c r="AH127" s="318"/>
      <c r="AI127" s="318"/>
      <c r="AJ127" s="318"/>
      <c r="AK127" s="318"/>
      <c r="AL127" s="318"/>
      <c r="AM127" s="318"/>
      <c r="AN127" s="318"/>
      <c r="AO127" s="318"/>
      <c r="AP127" s="318"/>
      <c r="AQ127" s="318"/>
      <c r="AR127" s="318"/>
      <c r="AS127" s="318"/>
    </row>
    <row r="128" spans="1:45" x14ac:dyDescent="0.25">
      <c r="A128" s="265" t="s">
        <v>727</v>
      </c>
      <c r="B128" s="120"/>
      <c r="C128" s="269"/>
      <c r="D128" s="269"/>
      <c r="E128" s="269"/>
      <c r="F128" s="265" t="s">
        <v>728</v>
      </c>
      <c r="G128" s="120"/>
      <c r="H128" s="294" t="s">
        <v>1048</v>
      </c>
      <c r="I128" s="314"/>
      <c r="J128" s="314"/>
      <c r="K128" s="314"/>
      <c r="L128" s="314"/>
      <c r="M128" s="314"/>
      <c r="N128" s="314"/>
      <c r="O128" s="314"/>
      <c r="P128" s="314"/>
      <c r="Q128" s="314"/>
      <c r="R128" s="314"/>
      <c r="S128" s="314"/>
      <c r="T128" s="314"/>
      <c r="U128" s="314"/>
      <c r="V128" s="314"/>
      <c r="W128" s="314"/>
      <c r="X128" s="314"/>
      <c r="Y128" s="314"/>
      <c r="Z128" s="314"/>
      <c r="AA128" s="314"/>
      <c r="AB128" s="314"/>
      <c r="AC128" s="314"/>
      <c r="AD128" s="314"/>
      <c r="AE128" s="314"/>
      <c r="AF128" s="314"/>
      <c r="AG128" s="314"/>
      <c r="AH128" s="314"/>
      <c r="AI128" s="314"/>
      <c r="AJ128" s="314"/>
      <c r="AK128" s="314"/>
      <c r="AL128" s="314"/>
      <c r="AM128" s="314"/>
      <c r="AN128" s="314"/>
      <c r="AO128" s="314"/>
      <c r="AP128" s="314"/>
      <c r="AQ128" s="314"/>
      <c r="AR128" s="314"/>
      <c r="AS128" s="314"/>
    </row>
    <row r="129" spans="1:45" x14ac:dyDescent="0.25">
      <c r="A129" s="265" t="s">
        <v>729</v>
      </c>
      <c r="B129" s="120"/>
      <c r="C129" s="269"/>
      <c r="D129" s="269"/>
      <c r="E129" s="269"/>
      <c r="F129" s="265" t="s">
        <v>730</v>
      </c>
      <c r="G129" s="120"/>
      <c r="H129" s="294" t="s">
        <v>1049</v>
      </c>
      <c r="I129" s="314"/>
      <c r="J129" s="314"/>
      <c r="K129" s="314"/>
      <c r="L129" s="314"/>
      <c r="M129" s="314"/>
      <c r="N129" s="314"/>
      <c r="O129" s="314"/>
      <c r="P129" s="314"/>
      <c r="Q129" s="314"/>
      <c r="R129" s="314"/>
      <c r="S129" s="314"/>
      <c r="T129" s="314"/>
      <c r="U129" s="314"/>
      <c r="V129" s="314"/>
      <c r="W129" s="314"/>
      <c r="X129" s="314"/>
      <c r="Y129" s="314"/>
      <c r="Z129" s="314"/>
      <c r="AA129" s="314"/>
      <c r="AB129" s="314"/>
      <c r="AC129" s="314"/>
      <c r="AD129" s="314"/>
      <c r="AE129" s="314"/>
      <c r="AF129" s="314"/>
      <c r="AG129" s="314"/>
      <c r="AH129" s="314"/>
      <c r="AI129" s="314"/>
      <c r="AJ129" s="314"/>
      <c r="AK129" s="314"/>
      <c r="AL129" s="314"/>
      <c r="AM129" s="314"/>
      <c r="AN129" s="314"/>
      <c r="AO129" s="314"/>
      <c r="AP129" s="314"/>
      <c r="AQ129" s="314"/>
      <c r="AR129" s="314"/>
      <c r="AS129" s="314"/>
    </row>
    <row r="130" spans="1:45" x14ac:dyDescent="0.25">
      <c r="A130" s="265" t="s">
        <v>731</v>
      </c>
      <c r="B130" s="120"/>
      <c r="C130" s="269"/>
      <c r="D130" s="269"/>
      <c r="E130" s="269"/>
      <c r="F130" s="265" t="s">
        <v>732</v>
      </c>
      <c r="G130" s="120"/>
      <c r="H130" s="294" t="s">
        <v>1050</v>
      </c>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row>
    <row r="131" spans="1:45" x14ac:dyDescent="0.25">
      <c r="A131" s="265" t="s">
        <v>733</v>
      </c>
      <c r="B131" s="120"/>
      <c r="C131" s="269"/>
      <c r="D131" s="269"/>
      <c r="E131" s="269"/>
      <c r="F131" s="265" t="s">
        <v>734</v>
      </c>
      <c r="G131" s="120"/>
      <c r="H131" s="294" t="s">
        <v>1051</v>
      </c>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row>
    <row r="132" spans="1:45" x14ac:dyDescent="0.25">
      <c r="A132" s="269" t="s">
        <v>456</v>
      </c>
      <c r="B132" s="269"/>
      <c r="C132" s="269"/>
      <c r="D132" s="269"/>
      <c r="E132" s="269" t="s">
        <v>193</v>
      </c>
      <c r="F132" s="268"/>
      <c r="G132" s="120"/>
      <c r="H132" s="294" t="s">
        <v>1052</v>
      </c>
      <c r="I132" s="314"/>
      <c r="J132" s="314"/>
      <c r="K132" s="314"/>
      <c r="L132" s="314"/>
      <c r="M132" s="314"/>
      <c r="N132" s="314"/>
      <c r="O132" s="314"/>
      <c r="P132" s="314"/>
      <c r="Q132" s="314"/>
      <c r="R132" s="314"/>
      <c r="S132" s="314"/>
      <c r="T132" s="314"/>
      <c r="U132" s="314"/>
      <c r="V132" s="314"/>
      <c r="W132" s="314"/>
      <c r="X132" s="314"/>
      <c r="Y132" s="314"/>
      <c r="Z132" s="314"/>
      <c r="AA132" s="314"/>
      <c r="AB132" s="314"/>
      <c r="AC132" s="314"/>
      <c r="AD132" s="314"/>
      <c r="AE132" s="314"/>
      <c r="AF132" s="314"/>
      <c r="AG132" s="314"/>
      <c r="AH132" s="314"/>
      <c r="AI132" s="314"/>
      <c r="AJ132" s="314"/>
      <c r="AK132" s="314"/>
      <c r="AL132" s="314"/>
      <c r="AM132" s="314"/>
      <c r="AN132" s="314"/>
      <c r="AO132" s="314"/>
      <c r="AP132" s="314"/>
      <c r="AQ132" s="314"/>
      <c r="AR132" s="314"/>
      <c r="AS132" s="314"/>
    </row>
    <row r="133" spans="1:45" x14ac:dyDescent="0.25">
      <c r="A133" s="269" t="s">
        <v>457</v>
      </c>
      <c r="B133" s="269"/>
      <c r="C133" s="269"/>
      <c r="D133" s="269"/>
      <c r="E133" s="269"/>
      <c r="F133" s="268" t="s">
        <v>107</v>
      </c>
      <c r="G133" s="120"/>
      <c r="H133" s="294" t="s">
        <v>1053</v>
      </c>
      <c r="I133" s="318"/>
      <c r="J133" s="318"/>
      <c r="K133" s="318"/>
      <c r="L133" s="318"/>
      <c r="M133" s="318"/>
      <c r="N133" s="318">
        <v>40</v>
      </c>
      <c r="O133" s="318">
        <v>40</v>
      </c>
      <c r="P133" s="318">
        <v>39.999999999999993</v>
      </c>
      <c r="Q133" s="318">
        <v>40.000000000000014</v>
      </c>
      <c r="R133" s="318">
        <v>40.000000000000014</v>
      </c>
      <c r="S133" s="318">
        <v>40</v>
      </c>
      <c r="T133" s="318">
        <v>39.999999999999979</v>
      </c>
      <c r="U133" s="318">
        <v>40.000000000000014</v>
      </c>
      <c r="V133" s="318">
        <v>40.000000000000014</v>
      </c>
      <c r="W133" s="318">
        <v>40.000000000000014</v>
      </c>
      <c r="X133" s="318">
        <v>40.000000000000021</v>
      </c>
      <c r="Y133" s="318">
        <v>39.999999999999979</v>
      </c>
      <c r="Z133" s="318">
        <v>40</v>
      </c>
      <c r="AA133" s="318">
        <v>39.999999999999993</v>
      </c>
      <c r="AB133" s="318">
        <v>39.999999999999979</v>
      </c>
      <c r="AC133" s="318">
        <v>40.000000000000007</v>
      </c>
      <c r="AD133" s="318">
        <v>39.999999999999986</v>
      </c>
      <c r="AE133" s="318">
        <v>40</v>
      </c>
      <c r="AF133" s="318">
        <v>39.999999999999993</v>
      </c>
      <c r="AG133" s="318">
        <v>40</v>
      </c>
      <c r="AH133" s="318">
        <v>40.000000000000014</v>
      </c>
      <c r="AI133" s="318">
        <v>40.000000000000021</v>
      </c>
      <c r="AJ133" s="318">
        <v>40</v>
      </c>
      <c r="AK133" s="318">
        <v>39.999999999999993</v>
      </c>
      <c r="AL133" s="318">
        <v>39.999999999999993</v>
      </c>
      <c r="AM133" s="318">
        <v>39.999999999999993</v>
      </c>
      <c r="AN133" s="318">
        <v>39.999999999999993</v>
      </c>
      <c r="AO133" s="318">
        <v>40.000000000000007</v>
      </c>
      <c r="AP133" s="318">
        <v>39.999999999999993</v>
      </c>
      <c r="AQ133" s="318">
        <v>39.999999999999993</v>
      </c>
      <c r="AR133" s="318">
        <v>39.999999999999986</v>
      </c>
      <c r="AS133" s="318">
        <v>40.000000000000021</v>
      </c>
    </row>
    <row r="134" spans="1:45" x14ac:dyDescent="0.25">
      <c r="A134" s="269" t="s">
        <v>458</v>
      </c>
      <c r="B134" s="269"/>
      <c r="C134" s="269"/>
      <c r="D134" s="269"/>
      <c r="E134" s="269"/>
      <c r="F134" s="268" t="s">
        <v>108</v>
      </c>
      <c r="G134" s="120"/>
      <c r="H134" s="294" t="s">
        <v>1054</v>
      </c>
      <c r="I134" s="318"/>
      <c r="J134" s="318"/>
      <c r="K134" s="318"/>
      <c r="L134" s="318"/>
      <c r="M134" s="318"/>
      <c r="N134" s="318">
        <v>39.999999999999993</v>
      </c>
      <c r="O134" s="318">
        <v>39.999999999999993</v>
      </c>
      <c r="P134" s="318">
        <v>39.999999999999979</v>
      </c>
      <c r="Q134" s="318">
        <v>39.999999999999993</v>
      </c>
      <c r="R134" s="318">
        <v>40.000000000000007</v>
      </c>
      <c r="S134" s="318">
        <v>40.000000000000021</v>
      </c>
      <c r="T134" s="318">
        <v>39.999999999999986</v>
      </c>
      <c r="U134" s="318">
        <v>40</v>
      </c>
      <c r="V134" s="318">
        <v>40.000000000000007</v>
      </c>
      <c r="W134" s="318">
        <v>40.000000000000007</v>
      </c>
      <c r="X134" s="318">
        <v>40</v>
      </c>
      <c r="Y134" s="318">
        <v>40.000000000000007</v>
      </c>
      <c r="Z134" s="318">
        <v>40</v>
      </c>
      <c r="AA134" s="318">
        <v>39.999999999999979</v>
      </c>
      <c r="AB134" s="318">
        <v>40.000000000000007</v>
      </c>
      <c r="AC134" s="318">
        <v>40</v>
      </c>
      <c r="AD134" s="318">
        <v>40</v>
      </c>
      <c r="AE134" s="318">
        <v>40</v>
      </c>
      <c r="AF134" s="318">
        <v>40.000000000000007</v>
      </c>
      <c r="AG134" s="318">
        <v>40.000000000000014</v>
      </c>
      <c r="AH134" s="318">
        <v>40</v>
      </c>
      <c r="AI134" s="318">
        <v>39.999999999999986</v>
      </c>
      <c r="AJ134" s="318">
        <v>40</v>
      </c>
      <c r="AK134" s="318">
        <v>40.000000000000028</v>
      </c>
      <c r="AL134" s="318">
        <v>40.000000000000007</v>
      </c>
      <c r="AM134" s="318">
        <v>40</v>
      </c>
      <c r="AN134" s="318">
        <v>40.000000000000007</v>
      </c>
      <c r="AO134" s="318">
        <v>39.999999999999986</v>
      </c>
      <c r="AP134" s="318">
        <v>39.999999999999979</v>
      </c>
      <c r="AQ134" s="318">
        <v>39.999999999999986</v>
      </c>
      <c r="AR134" s="318">
        <v>40.000000000000007</v>
      </c>
      <c r="AS134" s="318">
        <v>39.999999999999993</v>
      </c>
    </row>
    <row r="135" spans="1:45" x14ac:dyDescent="0.25">
      <c r="A135" s="273" t="s">
        <v>1101</v>
      </c>
      <c r="B135" s="269"/>
      <c r="C135" s="269"/>
      <c r="D135" s="269"/>
      <c r="E135" s="269"/>
      <c r="F135" s="268" t="s">
        <v>109</v>
      </c>
      <c r="G135" s="120"/>
      <c r="H135" s="292" t="s">
        <v>82</v>
      </c>
      <c r="I135" s="318"/>
      <c r="J135" s="318"/>
      <c r="K135" s="318"/>
      <c r="L135" s="318"/>
      <c r="M135" s="318"/>
      <c r="N135" s="318">
        <v>39.999999999999993</v>
      </c>
      <c r="O135" s="318">
        <v>40.000000000000014</v>
      </c>
      <c r="P135" s="318">
        <v>40.000000000000007</v>
      </c>
      <c r="Q135" s="318">
        <v>40.000000000000007</v>
      </c>
      <c r="R135" s="318">
        <v>40.000000000000007</v>
      </c>
      <c r="S135" s="318">
        <v>40.000000000000021</v>
      </c>
      <c r="T135" s="318">
        <v>40.000000000000014</v>
      </c>
      <c r="U135" s="318">
        <v>40.000000000000007</v>
      </c>
      <c r="V135" s="318">
        <v>39.999999999999993</v>
      </c>
      <c r="W135" s="318">
        <v>40</v>
      </c>
      <c r="X135" s="318">
        <v>40.000000000000007</v>
      </c>
      <c r="Y135" s="318">
        <v>40.000000000000007</v>
      </c>
      <c r="Z135" s="318">
        <v>39.999999999999986</v>
      </c>
      <c r="AA135" s="318">
        <v>40</v>
      </c>
      <c r="AB135" s="318">
        <v>39.999999999999993</v>
      </c>
      <c r="AC135" s="318">
        <v>40.000000000000007</v>
      </c>
      <c r="AD135" s="318">
        <v>39.999999999999993</v>
      </c>
      <c r="AE135" s="318">
        <v>40.000000000000007</v>
      </c>
      <c r="AF135" s="318">
        <v>40.000000000000007</v>
      </c>
      <c r="AG135" s="318">
        <v>40</v>
      </c>
      <c r="AH135" s="318">
        <v>40</v>
      </c>
      <c r="AI135" s="318">
        <v>39.999999999999993</v>
      </c>
      <c r="AJ135" s="318">
        <v>39.999999999999993</v>
      </c>
      <c r="AK135" s="318">
        <v>40.000000000000007</v>
      </c>
      <c r="AL135" s="318">
        <v>40.000000000000007</v>
      </c>
      <c r="AM135" s="318">
        <v>40</v>
      </c>
      <c r="AN135" s="318">
        <v>39.999999999999986</v>
      </c>
      <c r="AO135" s="318">
        <v>40</v>
      </c>
      <c r="AP135" s="318">
        <v>39.999999999999993</v>
      </c>
      <c r="AQ135" s="318">
        <v>39.999999999999993</v>
      </c>
      <c r="AR135" s="318">
        <v>40</v>
      </c>
      <c r="AS135" s="318">
        <v>39.999999999999993</v>
      </c>
    </row>
    <row r="136" spans="1:45" x14ac:dyDescent="0.25">
      <c r="A136" s="265" t="s">
        <v>735</v>
      </c>
      <c r="B136" s="120"/>
      <c r="C136" s="269"/>
      <c r="D136" s="269"/>
      <c r="E136" s="269"/>
      <c r="F136" s="265" t="s">
        <v>736</v>
      </c>
      <c r="G136" s="120"/>
      <c r="H136" s="294" t="s">
        <v>1055</v>
      </c>
      <c r="I136" s="314"/>
      <c r="J136" s="314"/>
      <c r="K136" s="314"/>
      <c r="L136" s="314"/>
      <c r="M136" s="314"/>
      <c r="N136" s="314"/>
      <c r="O136" s="314"/>
      <c r="P136" s="314"/>
      <c r="Q136" s="314"/>
      <c r="R136" s="314"/>
      <c r="S136" s="314"/>
      <c r="T136" s="314"/>
      <c r="U136" s="314"/>
      <c r="V136" s="314"/>
      <c r="W136" s="314"/>
      <c r="X136" s="314"/>
      <c r="Y136" s="314"/>
      <c r="Z136" s="314"/>
      <c r="AA136" s="314"/>
      <c r="AB136" s="314"/>
      <c r="AC136" s="314"/>
      <c r="AD136" s="314"/>
      <c r="AE136" s="314"/>
      <c r="AF136" s="314"/>
      <c r="AG136" s="314"/>
      <c r="AH136" s="314"/>
      <c r="AI136" s="314"/>
      <c r="AJ136" s="314"/>
      <c r="AK136" s="314"/>
      <c r="AL136" s="314"/>
      <c r="AM136" s="314"/>
      <c r="AN136" s="314"/>
      <c r="AO136" s="314"/>
      <c r="AP136" s="314"/>
      <c r="AQ136" s="314"/>
      <c r="AR136" s="314"/>
      <c r="AS136" s="314"/>
    </row>
    <row r="137" spans="1:45" x14ac:dyDescent="0.25">
      <c r="A137" s="265" t="s">
        <v>737</v>
      </c>
      <c r="B137" s="120"/>
      <c r="C137" s="269"/>
      <c r="D137" s="269"/>
      <c r="E137" s="265" t="s">
        <v>738</v>
      </c>
      <c r="F137" s="120"/>
      <c r="G137" s="120"/>
      <c r="H137" s="294" t="s">
        <v>1056</v>
      </c>
      <c r="I137" s="314"/>
      <c r="J137" s="314"/>
      <c r="K137" s="314"/>
      <c r="L137" s="314"/>
      <c r="M137" s="314"/>
      <c r="N137" s="314"/>
      <c r="O137" s="314"/>
      <c r="P137" s="314"/>
      <c r="Q137" s="314"/>
      <c r="R137" s="314"/>
      <c r="S137" s="314"/>
      <c r="T137" s="314"/>
      <c r="U137" s="314"/>
      <c r="V137" s="314"/>
      <c r="W137" s="314"/>
      <c r="X137" s="314"/>
      <c r="Y137" s="314"/>
      <c r="Z137" s="314"/>
      <c r="AA137" s="314"/>
      <c r="AB137" s="314"/>
      <c r="AC137" s="314"/>
      <c r="AD137" s="314"/>
      <c r="AE137" s="314"/>
      <c r="AF137" s="314"/>
      <c r="AG137" s="314"/>
      <c r="AH137" s="314"/>
      <c r="AI137" s="314"/>
      <c r="AJ137" s="314"/>
      <c r="AK137" s="314"/>
      <c r="AL137" s="314"/>
      <c r="AM137" s="314"/>
      <c r="AN137" s="314"/>
      <c r="AO137" s="314"/>
      <c r="AP137" s="314"/>
      <c r="AQ137" s="314"/>
      <c r="AR137" s="314"/>
      <c r="AS137" s="314"/>
    </row>
    <row r="138" spans="1:45" x14ac:dyDescent="0.25">
      <c r="A138" s="265" t="s">
        <v>739</v>
      </c>
      <c r="B138" s="120"/>
      <c r="C138" s="269"/>
      <c r="D138" s="269"/>
      <c r="E138" s="265" t="s">
        <v>740</v>
      </c>
      <c r="F138" s="120"/>
      <c r="G138" s="120"/>
      <c r="H138" s="294" t="s">
        <v>1057</v>
      </c>
      <c r="I138" s="318"/>
      <c r="J138" s="318"/>
      <c r="K138" s="318"/>
      <c r="L138" s="318"/>
      <c r="M138" s="318"/>
      <c r="N138" s="318">
        <v>17.500000000000004</v>
      </c>
      <c r="O138" s="318">
        <v>17.5</v>
      </c>
      <c r="P138" s="318">
        <v>17.500000000000004</v>
      </c>
      <c r="Q138" s="318">
        <v>17.499999999999993</v>
      </c>
      <c r="R138" s="318">
        <v>17.5</v>
      </c>
      <c r="S138" s="318">
        <v>17.5</v>
      </c>
      <c r="T138" s="318">
        <v>17.5</v>
      </c>
      <c r="U138" s="318">
        <v>17.499999999999996</v>
      </c>
      <c r="V138" s="318">
        <v>17.500000000000004</v>
      </c>
      <c r="W138" s="318">
        <v>17.5</v>
      </c>
      <c r="X138" s="318">
        <v>17.500000000000004</v>
      </c>
      <c r="Y138" s="318"/>
      <c r="Z138" s="318">
        <v>17.500000000000004</v>
      </c>
      <c r="AA138" s="318">
        <v>17.500000000000004</v>
      </c>
      <c r="AB138" s="318">
        <v>17.5</v>
      </c>
      <c r="AC138" s="318">
        <v>17.499999999999996</v>
      </c>
      <c r="AD138" s="318">
        <v>17.5</v>
      </c>
      <c r="AE138" s="318">
        <v>17.499999999999993</v>
      </c>
      <c r="AF138" s="318">
        <v>17.499999999999996</v>
      </c>
      <c r="AG138" s="318">
        <v>17.500000000000004</v>
      </c>
      <c r="AH138" s="318">
        <v>17.499999999999993</v>
      </c>
      <c r="AI138" s="318">
        <v>17.499999999999996</v>
      </c>
      <c r="AJ138" s="318">
        <v>17.5</v>
      </c>
      <c r="AK138" s="318">
        <v>17.499999999999996</v>
      </c>
      <c r="AL138" s="318">
        <v>17.5</v>
      </c>
      <c r="AM138" s="318">
        <v>17.499999999999996</v>
      </c>
      <c r="AN138" s="318">
        <v>17.5</v>
      </c>
      <c r="AO138" s="318">
        <v>17.500000000000004</v>
      </c>
      <c r="AP138" s="318">
        <v>17.500000000000004</v>
      </c>
      <c r="AQ138" s="318">
        <v>17.499999999999993</v>
      </c>
      <c r="AR138" s="318"/>
      <c r="AS138" s="318">
        <v>17.499999999999996</v>
      </c>
    </row>
    <row r="139" spans="1:45" x14ac:dyDescent="0.25">
      <c r="A139" s="269"/>
      <c r="B139" s="269"/>
      <c r="C139" s="269"/>
      <c r="D139" s="269"/>
      <c r="E139" s="269"/>
      <c r="F139" s="269"/>
      <c r="G139" s="268"/>
      <c r="H139" s="292"/>
      <c r="I139" s="314"/>
      <c r="J139" s="314"/>
      <c r="K139" s="314"/>
      <c r="L139" s="314"/>
      <c r="M139" s="314"/>
      <c r="N139" s="314"/>
      <c r="O139" s="314"/>
      <c r="P139" s="314"/>
      <c r="Q139" s="314"/>
      <c r="R139" s="314"/>
      <c r="S139" s="314"/>
      <c r="T139" s="314"/>
      <c r="U139" s="314"/>
      <c r="V139" s="314"/>
      <c r="W139" s="314"/>
      <c r="X139" s="314"/>
      <c r="Y139" s="314"/>
      <c r="Z139" s="314"/>
      <c r="AA139" s="314"/>
      <c r="AB139" s="314"/>
      <c r="AC139" s="314"/>
      <c r="AD139" s="314"/>
      <c r="AE139" s="314"/>
      <c r="AF139" s="314"/>
      <c r="AG139" s="314"/>
      <c r="AH139" s="314"/>
      <c r="AI139" s="314"/>
      <c r="AJ139" s="314"/>
      <c r="AK139" s="314"/>
      <c r="AL139" s="314"/>
      <c r="AM139" s="314"/>
      <c r="AN139" s="314"/>
      <c r="AO139" s="314"/>
      <c r="AP139" s="314"/>
      <c r="AQ139" s="314"/>
      <c r="AR139" s="314"/>
      <c r="AS139" s="314"/>
    </row>
    <row r="140" spans="1:45" x14ac:dyDescent="0.25">
      <c r="A140" s="278" t="s">
        <v>541</v>
      </c>
      <c r="B140" s="267"/>
      <c r="C140" s="267"/>
      <c r="D140" s="267" t="s">
        <v>459</v>
      </c>
      <c r="E140" s="267"/>
      <c r="F140" s="267"/>
      <c r="G140" s="266"/>
      <c r="H140" s="292"/>
      <c r="I140" s="313"/>
      <c r="J140" s="313"/>
      <c r="K140" s="313"/>
      <c r="L140" s="313"/>
      <c r="M140" s="313"/>
      <c r="N140" s="313"/>
      <c r="O140" s="313"/>
      <c r="P140" s="313"/>
      <c r="Q140" s="313"/>
      <c r="R140" s="313"/>
      <c r="S140" s="313"/>
      <c r="T140" s="313"/>
      <c r="U140" s="313"/>
      <c r="V140" s="313"/>
      <c r="W140" s="313"/>
      <c r="X140" s="313"/>
      <c r="Y140" s="313"/>
      <c r="Z140" s="313"/>
      <c r="AA140" s="313"/>
      <c r="AB140" s="313"/>
      <c r="AC140" s="313"/>
      <c r="AD140" s="313"/>
      <c r="AE140" s="313"/>
      <c r="AF140" s="313"/>
      <c r="AG140" s="313"/>
      <c r="AH140" s="313"/>
      <c r="AI140" s="313"/>
      <c r="AJ140" s="313"/>
      <c r="AK140" s="313"/>
      <c r="AL140" s="313"/>
      <c r="AM140" s="313"/>
      <c r="AN140" s="313"/>
      <c r="AO140" s="313"/>
      <c r="AP140" s="313"/>
      <c r="AQ140" s="313"/>
      <c r="AR140" s="313"/>
      <c r="AS140" s="313"/>
    </row>
    <row r="141" spans="1:45" x14ac:dyDescent="0.25">
      <c r="A141" s="264"/>
      <c r="B141" s="264"/>
      <c r="C141" s="264"/>
      <c r="D141" s="264"/>
      <c r="E141" s="264"/>
      <c r="F141" s="264"/>
      <c r="G141" s="265"/>
      <c r="H141" s="292"/>
      <c r="I141" s="312"/>
      <c r="J141" s="312"/>
      <c r="K141" s="312"/>
      <c r="L141" s="312"/>
      <c r="M141" s="312"/>
      <c r="N141" s="312"/>
      <c r="O141" s="312"/>
      <c r="P141" s="312"/>
      <c r="Q141" s="312"/>
      <c r="R141" s="312"/>
      <c r="S141" s="312"/>
      <c r="T141" s="312"/>
      <c r="U141" s="312"/>
      <c r="V141" s="312"/>
      <c r="W141" s="312"/>
      <c r="X141" s="312"/>
      <c r="Y141" s="312"/>
      <c r="Z141" s="312"/>
      <c r="AA141" s="312"/>
      <c r="AB141" s="312"/>
      <c r="AC141" s="312"/>
      <c r="AD141" s="312"/>
      <c r="AE141" s="312"/>
      <c r="AF141" s="312"/>
      <c r="AG141" s="312"/>
      <c r="AH141" s="312"/>
      <c r="AI141" s="312"/>
      <c r="AJ141" s="312"/>
      <c r="AK141" s="312"/>
      <c r="AL141" s="312"/>
      <c r="AM141" s="312"/>
      <c r="AN141" s="312"/>
      <c r="AO141" s="312"/>
      <c r="AP141" s="312"/>
      <c r="AQ141" s="312"/>
      <c r="AR141" s="312"/>
      <c r="AS141" s="312"/>
    </row>
    <row r="142" spans="1:45" x14ac:dyDescent="0.25">
      <c r="A142" s="278" t="s">
        <v>542</v>
      </c>
      <c r="B142" s="267"/>
      <c r="C142" s="267"/>
      <c r="D142" s="267" t="s">
        <v>189</v>
      </c>
      <c r="E142" s="267"/>
      <c r="F142" s="267"/>
      <c r="G142" s="266"/>
      <c r="H142" s="292"/>
      <c r="I142" s="313"/>
      <c r="J142" s="313"/>
      <c r="K142" s="313"/>
      <c r="L142" s="313"/>
      <c r="M142" s="313"/>
      <c r="N142" s="313"/>
      <c r="O142" s="313"/>
      <c r="P142" s="313"/>
      <c r="Q142" s="313"/>
      <c r="R142" s="313"/>
      <c r="S142" s="313"/>
      <c r="T142" s="313"/>
      <c r="U142" s="313"/>
      <c r="V142" s="313"/>
      <c r="W142" s="313"/>
      <c r="X142" s="313"/>
      <c r="Y142" s="313"/>
      <c r="Z142" s="313"/>
      <c r="AA142" s="313"/>
      <c r="AB142" s="313"/>
      <c r="AC142" s="313"/>
      <c r="AD142" s="313"/>
      <c r="AE142" s="313"/>
      <c r="AF142" s="313"/>
      <c r="AG142" s="313"/>
      <c r="AH142" s="313"/>
      <c r="AI142" s="313"/>
      <c r="AJ142" s="313"/>
      <c r="AK142" s="313"/>
      <c r="AL142" s="313"/>
      <c r="AM142" s="313"/>
      <c r="AN142" s="313"/>
      <c r="AO142" s="313"/>
      <c r="AP142" s="313"/>
      <c r="AQ142" s="313"/>
      <c r="AR142" s="313"/>
      <c r="AS142" s="313"/>
    </row>
    <row r="143" spans="1:45" x14ac:dyDescent="0.25">
      <c r="A143" s="264"/>
      <c r="B143" s="264"/>
      <c r="C143" s="264"/>
      <c r="D143" s="264"/>
      <c r="E143" s="264"/>
      <c r="F143" s="264"/>
      <c r="G143" s="265"/>
      <c r="H143" s="292"/>
      <c r="I143" s="312"/>
      <c r="J143" s="312"/>
      <c r="K143" s="312"/>
      <c r="L143" s="312"/>
      <c r="M143" s="312"/>
      <c r="N143" s="312"/>
      <c r="O143" s="312"/>
      <c r="P143" s="312"/>
      <c r="Q143" s="312"/>
      <c r="R143" s="312"/>
      <c r="S143" s="312"/>
      <c r="T143" s="312"/>
      <c r="U143" s="312"/>
      <c r="V143" s="312"/>
      <c r="W143" s="312"/>
      <c r="X143" s="312"/>
      <c r="Y143" s="312"/>
      <c r="Z143" s="312"/>
      <c r="AA143" s="312"/>
      <c r="AB143" s="312"/>
      <c r="AC143" s="312"/>
      <c r="AD143" s="312"/>
      <c r="AE143" s="312"/>
      <c r="AF143" s="312"/>
      <c r="AG143" s="312"/>
      <c r="AH143" s="312"/>
      <c r="AI143" s="312"/>
      <c r="AJ143" s="312"/>
      <c r="AK143" s="312"/>
      <c r="AL143" s="312"/>
      <c r="AM143" s="312"/>
      <c r="AN143" s="312"/>
      <c r="AO143" s="312"/>
      <c r="AP143" s="312"/>
      <c r="AQ143" s="312"/>
      <c r="AR143" s="312"/>
      <c r="AS143" s="312"/>
    </row>
    <row r="144" spans="1:45" x14ac:dyDescent="0.25">
      <c r="A144" s="261" t="s">
        <v>387</v>
      </c>
      <c r="B144" s="261"/>
      <c r="C144" s="261" t="s">
        <v>460</v>
      </c>
      <c r="D144" s="260"/>
      <c r="E144" s="261"/>
      <c r="F144" s="261"/>
      <c r="G144" s="279"/>
      <c r="H144" s="292"/>
      <c r="I144" s="329"/>
      <c r="J144" s="329"/>
      <c r="K144" s="329"/>
      <c r="L144" s="329"/>
      <c r="M144" s="329"/>
      <c r="N144" s="329"/>
      <c r="O144" s="329"/>
      <c r="P144" s="329"/>
      <c r="Q144" s="329"/>
      <c r="R144" s="329"/>
      <c r="S144" s="329"/>
      <c r="T144" s="329"/>
      <c r="U144" s="329"/>
      <c r="V144" s="329"/>
      <c r="W144" s="329"/>
      <c r="X144" s="329"/>
      <c r="Y144" s="329"/>
      <c r="Z144" s="329"/>
      <c r="AA144" s="329"/>
      <c r="AB144" s="329"/>
      <c r="AC144" s="329"/>
      <c r="AD144" s="329"/>
      <c r="AE144" s="329"/>
      <c r="AF144" s="329"/>
      <c r="AG144" s="329"/>
      <c r="AH144" s="329"/>
      <c r="AI144" s="329"/>
      <c r="AJ144" s="329"/>
      <c r="AK144" s="329"/>
      <c r="AL144" s="329"/>
      <c r="AM144" s="329"/>
      <c r="AN144" s="329"/>
      <c r="AO144" s="329"/>
      <c r="AP144" s="329"/>
      <c r="AQ144" s="329"/>
      <c r="AR144" s="329"/>
      <c r="AS144" s="329"/>
    </row>
    <row r="145" spans="1:45" x14ac:dyDescent="0.25">
      <c r="A145" s="269"/>
      <c r="B145" s="269"/>
      <c r="C145" s="269"/>
      <c r="D145" s="269"/>
      <c r="E145" s="269"/>
      <c r="F145" s="269"/>
      <c r="G145" s="268"/>
      <c r="H145" s="292"/>
      <c r="I145" s="314"/>
      <c r="J145" s="314"/>
      <c r="K145" s="314"/>
      <c r="L145" s="314"/>
      <c r="M145" s="314"/>
      <c r="N145" s="314"/>
      <c r="O145" s="314"/>
      <c r="P145" s="314"/>
      <c r="Q145" s="314"/>
      <c r="R145" s="314"/>
      <c r="S145" s="314"/>
      <c r="T145" s="314"/>
      <c r="U145" s="314"/>
      <c r="V145" s="314"/>
      <c r="W145" s="314"/>
      <c r="X145" s="314"/>
      <c r="Y145" s="314"/>
      <c r="Z145" s="314"/>
      <c r="AA145" s="314"/>
      <c r="AB145" s="314"/>
      <c r="AC145" s="314"/>
      <c r="AD145" s="314"/>
      <c r="AE145" s="314"/>
      <c r="AF145" s="314"/>
      <c r="AG145" s="314"/>
      <c r="AH145" s="314"/>
      <c r="AI145" s="314"/>
      <c r="AJ145" s="314"/>
      <c r="AK145" s="314"/>
      <c r="AL145" s="314"/>
      <c r="AM145" s="314"/>
      <c r="AN145" s="314"/>
      <c r="AO145" s="314"/>
      <c r="AP145" s="314"/>
      <c r="AQ145" s="314"/>
      <c r="AR145" s="314"/>
      <c r="AS145" s="314"/>
    </row>
    <row r="146" spans="1:45" x14ac:dyDescent="0.25">
      <c r="A146" s="267" t="s">
        <v>388</v>
      </c>
      <c r="B146" s="267"/>
      <c r="C146" s="267"/>
      <c r="D146" s="267" t="s">
        <v>461</v>
      </c>
      <c r="E146" s="266"/>
      <c r="F146" s="280"/>
      <c r="G146" s="280"/>
      <c r="H146" s="294" t="s">
        <v>1072</v>
      </c>
      <c r="I146" s="313"/>
      <c r="J146" s="313"/>
      <c r="K146" s="313"/>
      <c r="L146" s="313"/>
      <c r="M146" s="313"/>
      <c r="N146" s="313"/>
      <c r="O146" s="313"/>
      <c r="P146" s="313"/>
      <c r="Q146" s="313"/>
      <c r="R146" s="313"/>
      <c r="S146" s="313"/>
      <c r="T146" s="313"/>
      <c r="U146" s="313"/>
      <c r="V146" s="313"/>
      <c r="W146" s="313"/>
      <c r="X146" s="313"/>
      <c r="Y146" s="313"/>
      <c r="Z146" s="313"/>
      <c r="AA146" s="313"/>
      <c r="AB146" s="313"/>
      <c r="AC146" s="313"/>
      <c r="AD146" s="313"/>
      <c r="AE146" s="313"/>
      <c r="AF146" s="313"/>
      <c r="AG146" s="313"/>
      <c r="AH146" s="313"/>
      <c r="AI146" s="313"/>
      <c r="AJ146" s="313"/>
      <c r="AK146" s="313"/>
      <c r="AL146" s="313"/>
      <c r="AM146" s="313"/>
      <c r="AN146" s="313"/>
      <c r="AO146" s="313"/>
      <c r="AP146" s="313"/>
      <c r="AQ146" s="313"/>
      <c r="AR146" s="313"/>
      <c r="AS146" s="313"/>
    </row>
    <row r="147" spans="1:45" x14ac:dyDescent="0.25">
      <c r="A147" s="269" t="s">
        <v>389</v>
      </c>
      <c r="B147" s="269"/>
      <c r="C147" s="269"/>
      <c r="D147" s="264"/>
      <c r="E147" s="120" t="s">
        <v>394</v>
      </c>
      <c r="F147" s="120"/>
      <c r="G147" s="120"/>
      <c r="H147" s="294" t="s">
        <v>1073</v>
      </c>
      <c r="I147" s="314"/>
      <c r="J147" s="314"/>
      <c r="K147" s="314"/>
      <c r="L147" s="314"/>
      <c r="M147" s="314"/>
      <c r="N147" s="314"/>
      <c r="O147" s="314"/>
      <c r="P147" s="314"/>
      <c r="Q147" s="314"/>
      <c r="R147" s="314"/>
      <c r="S147" s="314"/>
      <c r="T147" s="314"/>
      <c r="U147" s="314"/>
      <c r="V147" s="314"/>
      <c r="W147" s="314"/>
      <c r="X147" s="314"/>
      <c r="Y147" s="314"/>
      <c r="Z147" s="314"/>
      <c r="AA147" s="314"/>
      <c r="AB147" s="314"/>
      <c r="AC147" s="314"/>
      <c r="AD147" s="314"/>
      <c r="AE147" s="314"/>
      <c r="AF147" s="314"/>
      <c r="AG147" s="314"/>
      <c r="AH147" s="314"/>
      <c r="AI147" s="314"/>
      <c r="AJ147" s="314"/>
      <c r="AK147" s="314"/>
      <c r="AL147" s="314"/>
      <c r="AM147" s="314"/>
      <c r="AN147" s="314"/>
      <c r="AO147" s="314"/>
      <c r="AP147" s="314"/>
      <c r="AQ147" s="314"/>
      <c r="AR147" s="314"/>
      <c r="AS147" s="314"/>
    </row>
    <row r="148" spans="1:45" x14ac:dyDescent="0.25">
      <c r="A148" s="264" t="s">
        <v>462</v>
      </c>
      <c r="B148" s="264"/>
      <c r="C148" s="264"/>
      <c r="D148" s="98"/>
      <c r="E148" s="264"/>
      <c r="F148" s="281" t="s">
        <v>390</v>
      </c>
      <c r="G148" s="120"/>
      <c r="H148" s="294" t="s">
        <v>1074</v>
      </c>
      <c r="I148" s="318"/>
      <c r="J148" s="318"/>
      <c r="K148" s="318"/>
      <c r="L148" s="318"/>
      <c r="M148" s="318"/>
      <c r="N148" s="318">
        <v>19.199999999999989</v>
      </c>
      <c r="O148" s="318">
        <v>19.200000000000003</v>
      </c>
      <c r="P148" s="318">
        <v>19.200000000000006</v>
      </c>
      <c r="Q148" s="318">
        <v>19.2</v>
      </c>
      <c r="R148" s="318">
        <v>19.2</v>
      </c>
      <c r="S148" s="318">
        <v>19.199999999999996</v>
      </c>
      <c r="T148" s="318">
        <v>19.20000000000001</v>
      </c>
      <c r="U148" s="318">
        <v>19.2</v>
      </c>
      <c r="V148" s="318">
        <v>19.200000000000003</v>
      </c>
      <c r="W148" s="318">
        <v>19.200000000000003</v>
      </c>
      <c r="X148" s="318">
        <v>19.200000000000003</v>
      </c>
      <c r="Y148" s="318">
        <v>19.199999999999996</v>
      </c>
      <c r="Z148" s="318">
        <v>19.200000000000006</v>
      </c>
      <c r="AA148" s="318">
        <v>19.199999999999996</v>
      </c>
      <c r="AB148" s="318">
        <v>19.200000000000006</v>
      </c>
      <c r="AC148" s="318">
        <v>19.2</v>
      </c>
      <c r="AD148" s="318">
        <v>19.200000000000003</v>
      </c>
      <c r="AE148" s="318">
        <v>19.2</v>
      </c>
      <c r="AF148" s="318">
        <v>19.199999999999996</v>
      </c>
      <c r="AG148" s="318">
        <v>19.199999999999992</v>
      </c>
      <c r="AH148" s="318">
        <v>19.200000000000006</v>
      </c>
      <c r="AI148" s="318">
        <v>19.200000000000006</v>
      </c>
      <c r="AJ148" s="318">
        <v>19.200000000000003</v>
      </c>
      <c r="AK148" s="318">
        <v>19.200000000000006</v>
      </c>
      <c r="AL148" s="318">
        <v>19.199999999999996</v>
      </c>
      <c r="AM148" s="318">
        <v>19.199999999999996</v>
      </c>
      <c r="AN148" s="318">
        <v>19.200000000000003</v>
      </c>
      <c r="AO148" s="318">
        <v>19.200000000000003</v>
      </c>
      <c r="AP148" s="318">
        <v>19.2</v>
      </c>
      <c r="AQ148" s="318">
        <v>19.199999999999996</v>
      </c>
      <c r="AR148" s="318">
        <v>19.20000000000001</v>
      </c>
      <c r="AS148" s="318">
        <v>19.2</v>
      </c>
    </row>
    <row r="149" spans="1:45" x14ac:dyDescent="0.25">
      <c r="A149" s="269" t="s">
        <v>391</v>
      </c>
      <c r="B149" s="269"/>
      <c r="C149" s="269"/>
      <c r="D149" s="120"/>
      <c r="E149" s="264"/>
      <c r="F149" s="120" t="s">
        <v>395</v>
      </c>
      <c r="G149" s="120"/>
      <c r="H149" s="294" t="s">
        <v>1075</v>
      </c>
      <c r="I149" s="318"/>
      <c r="J149" s="318"/>
      <c r="K149" s="318"/>
      <c r="L149" s="318"/>
      <c r="M149" s="318"/>
      <c r="N149" s="318">
        <v>14.399999999999997</v>
      </c>
      <c r="O149" s="318">
        <v>14.4</v>
      </c>
      <c r="P149" s="318">
        <v>14.399999999999999</v>
      </c>
      <c r="Q149" s="318">
        <v>14.400000000000002</v>
      </c>
      <c r="R149" s="318">
        <v>14.399999999999999</v>
      </c>
      <c r="S149" s="318">
        <v>14.400000000000002</v>
      </c>
      <c r="T149" s="318">
        <v>14.399999999999983</v>
      </c>
      <c r="U149" s="318">
        <v>14.400000000000011</v>
      </c>
      <c r="V149" s="318">
        <v>14.4</v>
      </c>
      <c r="W149" s="318">
        <v>14.4</v>
      </c>
      <c r="X149" s="318">
        <v>14.399999999999999</v>
      </c>
      <c r="Y149" s="318">
        <v>14.400000000000006</v>
      </c>
      <c r="Z149" s="318">
        <v>14.400000000000002</v>
      </c>
      <c r="AA149" s="318">
        <v>14.400000000000011</v>
      </c>
      <c r="AB149" s="318">
        <v>14.400000000000004</v>
      </c>
      <c r="AC149" s="318">
        <v>14.399999999999995</v>
      </c>
      <c r="AD149" s="318">
        <v>14.400000000000006</v>
      </c>
      <c r="AE149" s="318">
        <v>14.400000000000006</v>
      </c>
      <c r="AF149" s="318">
        <v>14.399999999999997</v>
      </c>
      <c r="AG149" s="318">
        <v>14.399999999999993</v>
      </c>
      <c r="AH149" s="318">
        <v>14.400000000000002</v>
      </c>
      <c r="AI149" s="318">
        <v>14.399999999999993</v>
      </c>
      <c r="AJ149" s="318">
        <v>14.39999999999999</v>
      </c>
      <c r="AK149" s="318">
        <v>14.4</v>
      </c>
      <c r="AL149" s="318">
        <v>14.400000000000004</v>
      </c>
      <c r="AM149" s="318">
        <v>14.39999999999999</v>
      </c>
      <c r="AN149" s="318">
        <v>14.400000000000002</v>
      </c>
      <c r="AO149" s="318">
        <v>14.400000000000006</v>
      </c>
      <c r="AP149" s="318">
        <v>14.399999999999991</v>
      </c>
      <c r="AQ149" s="318">
        <v>14.399999999999999</v>
      </c>
      <c r="AR149" s="318">
        <v>14.399999999999999</v>
      </c>
      <c r="AS149" s="318">
        <v>14.399999999999995</v>
      </c>
    </row>
    <row r="150" spans="1:45" x14ac:dyDescent="0.25">
      <c r="A150" s="273" t="s">
        <v>1181</v>
      </c>
      <c r="B150" s="269"/>
      <c r="C150" s="269"/>
      <c r="D150" s="120"/>
      <c r="E150" s="264"/>
      <c r="F150" s="120" t="s">
        <v>27</v>
      </c>
      <c r="G150" s="120"/>
      <c r="H150" s="292" t="s">
        <v>69</v>
      </c>
      <c r="I150" s="318"/>
      <c r="J150" s="318"/>
      <c r="K150" s="318"/>
      <c r="L150" s="318"/>
      <c r="M150" s="318"/>
      <c r="N150" s="318">
        <v>14.399999999999999</v>
      </c>
      <c r="O150" s="318">
        <v>14.399999999999997</v>
      </c>
      <c r="P150" s="318">
        <v>14.400000000000004</v>
      </c>
      <c r="Q150" s="318">
        <v>14.400000000000004</v>
      </c>
      <c r="R150" s="318">
        <v>14.4</v>
      </c>
      <c r="S150" s="318">
        <v>14.399999999999999</v>
      </c>
      <c r="T150" s="318">
        <v>14.39999999999999</v>
      </c>
      <c r="U150" s="318">
        <v>14.4</v>
      </c>
      <c r="V150" s="318">
        <v>14.400000000000004</v>
      </c>
      <c r="W150" s="318">
        <v>14.399999999999999</v>
      </c>
      <c r="X150" s="318">
        <v>14.400000000000004</v>
      </c>
      <c r="Y150" s="318">
        <v>14.4</v>
      </c>
      <c r="Z150" s="318">
        <v>14.400000000000004</v>
      </c>
      <c r="AA150" s="318">
        <v>14.4</v>
      </c>
      <c r="AB150" s="318">
        <v>14.4</v>
      </c>
      <c r="AC150" s="318">
        <v>14.400000000000009</v>
      </c>
      <c r="AD150" s="318">
        <v>14.400000000000006</v>
      </c>
      <c r="AE150" s="318">
        <v>14.400000000000006</v>
      </c>
      <c r="AF150" s="318">
        <v>14.400000000000007</v>
      </c>
      <c r="AG150" s="318">
        <v>14.399999999999993</v>
      </c>
      <c r="AH150" s="318">
        <v>14.399999999999999</v>
      </c>
      <c r="AI150" s="318">
        <v>14.400000000000004</v>
      </c>
      <c r="AJ150" s="318">
        <v>14.400000000000002</v>
      </c>
      <c r="AK150" s="318">
        <v>14.400000000000002</v>
      </c>
      <c r="AL150" s="318">
        <v>14.4</v>
      </c>
      <c r="AM150" s="318">
        <v>14.400000000000004</v>
      </c>
      <c r="AN150" s="318">
        <v>14.400000000000004</v>
      </c>
      <c r="AO150" s="318">
        <v>14.399999999999991</v>
      </c>
      <c r="AP150" s="318">
        <v>14.399999999999999</v>
      </c>
      <c r="AQ150" s="318">
        <v>14.399999999999997</v>
      </c>
      <c r="AR150" s="318">
        <v>14.399999999999999</v>
      </c>
      <c r="AS150" s="318">
        <v>14.4</v>
      </c>
    </row>
    <row r="151" spans="1:45" x14ac:dyDescent="0.25">
      <c r="A151" s="269" t="s">
        <v>463</v>
      </c>
      <c r="B151" s="269"/>
      <c r="C151" s="269"/>
      <c r="D151" s="120"/>
      <c r="E151" s="264"/>
      <c r="F151" s="120" t="s">
        <v>464</v>
      </c>
      <c r="G151" s="120"/>
      <c r="H151" s="294" t="s">
        <v>1076</v>
      </c>
      <c r="I151" s="318"/>
      <c r="J151" s="318"/>
      <c r="K151" s="318"/>
      <c r="L151" s="318"/>
      <c r="M151" s="318"/>
      <c r="N151" s="318">
        <v>19.200000000000003</v>
      </c>
      <c r="O151" s="318">
        <v>19.199999999999992</v>
      </c>
      <c r="P151" s="318">
        <v>19.199999999999996</v>
      </c>
      <c r="Q151" s="318">
        <v>19.199999999999996</v>
      </c>
      <c r="R151" s="318">
        <v>19.2</v>
      </c>
      <c r="S151" s="318">
        <v>19.200000000000003</v>
      </c>
      <c r="T151" s="318">
        <v>19.199999999999992</v>
      </c>
      <c r="U151" s="318">
        <v>19.2</v>
      </c>
      <c r="V151" s="318">
        <v>19.199999999999989</v>
      </c>
      <c r="W151" s="318">
        <v>19.200000000000003</v>
      </c>
      <c r="X151" s="318">
        <v>19.200000000000014</v>
      </c>
      <c r="Y151" s="318">
        <v>19.2</v>
      </c>
      <c r="Z151" s="318">
        <v>19.199999999999992</v>
      </c>
      <c r="AA151" s="318">
        <v>19.2</v>
      </c>
      <c r="AB151" s="318">
        <v>19.200000000000003</v>
      </c>
      <c r="AC151" s="318">
        <v>19.199999999999992</v>
      </c>
      <c r="AD151" s="318">
        <v>19.200000000000003</v>
      </c>
      <c r="AE151" s="318">
        <v>19.199999999999996</v>
      </c>
      <c r="AF151" s="318">
        <v>19.199999999999996</v>
      </c>
      <c r="AG151" s="318">
        <v>19.199999999999996</v>
      </c>
      <c r="AH151" s="318">
        <v>19.2</v>
      </c>
      <c r="AI151" s="318">
        <v>19.199999999999989</v>
      </c>
      <c r="AJ151" s="318">
        <v>19.199999999999996</v>
      </c>
      <c r="AK151" s="318">
        <v>19.2</v>
      </c>
      <c r="AL151" s="318">
        <v>19.200000000000003</v>
      </c>
      <c r="AM151" s="318">
        <v>19.2</v>
      </c>
      <c r="AN151" s="318">
        <v>19.20000000000001</v>
      </c>
      <c r="AO151" s="318">
        <v>19.200000000000006</v>
      </c>
      <c r="AP151" s="318">
        <v>19.199999999999992</v>
      </c>
      <c r="AQ151" s="318">
        <v>19.2</v>
      </c>
      <c r="AR151" s="318">
        <v>19.20000000000001</v>
      </c>
      <c r="AS151" s="318">
        <v>19.20000000000001</v>
      </c>
    </row>
    <row r="152" spans="1:45" x14ac:dyDescent="0.25">
      <c r="A152" s="264" t="s">
        <v>466</v>
      </c>
      <c r="B152" s="264"/>
      <c r="C152" s="264"/>
      <c r="D152" s="264"/>
      <c r="E152" s="264" t="s">
        <v>465</v>
      </c>
      <c r="F152" s="120"/>
      <c r="G152" s="120"/>
      <c r="H152" s="294" t="s">
        <v>1077</v>
      </c>
      <c r="I152" s="314"/>
      <c r="J152" s="314"/>
      <c r="K152" s="314"/>
      <c r="L152" s="314"/>
      <c r="M152" s="314"/>
      <c r="N152" s="314"/>
      <c r="O152" s="314"/>
      <c r="P152" s="314"/>
      <c r="Q152" s="314"/>
      <c r="R152" s="314"/>
      <c r="S152" s="314"/>
      <c r="T152" s="314"/>
      <c r="U152" s="314"/>
      <c r="V152" s="314"/>
      <c r="W152" s="314"/>
      <c r="X152" s="314"/>
      <c r="Y152" s="314"/>
      <c r="Z152" s="314"/>
      <c r="AA152" s="314"/>
      <c r="AB152" s="314"/>
      <c r="AC152" s="314"/>
      <c r="AD152" s="314"/>
      <c r="AE152" s="314"/>
      <c r="AF152" s="314"/>
      <c r="AG152" s="314"/>
      <c r="AH152" s="314"/>
      <c r="AI152" s="314"/>
      <c r="AJ152" s="314"/>
      <c r="AK152" s="314"/>
      <c r="AL152" s="314"/>
      <c r="AM152" s="314"/>
      <c r="AN152" s="314"/>
      <c r="AO152" s="314"/>
      <c r="AP152" s="314"/>
      <c r="AQ152" s="314"/>
      <c r="AR152" s="314"/>
      <c r="AS152" s="314"/>
    </row>
    <row r="153" spans="1:45" x14ac:dyDescent="0.25">
      <c r="A153" s="264" t="s">
        <v>393</v>
      </c>
      <c r="B153" s="264"/>
      <c r="C153" s="264"/>
      <c r="D153" s="264"/>
      <c r="E153" s="264"/>
      <c r="F153" s="120" t="s">
        <v>467</v>
      </c>
      <c r="G153" s="120"/>
      <c r="H153" s="294" t="s">
        <v>1079</v>
      </c>
      <c r="I153" s="318"/>
      <c r="J153" s="318"/>
      <c r="K153" s="318"/>
      <c r="L153" s="318"/>
      <c r="M153" s="318"/>
      <c r="N153" s="318">
        <v>40</v>
      </c>
      <c r="O153" s="318">
        <v>39.999999999999993</v>
      </c>
      <c r="P153" s="318">
        <v>40</v>
      </c>
      <c r="Q153" s="318">
        <v>40</v>
      </c>
      <c r="R153" s="318">
        <v>40</v>
      </c>
      <c r="S153" s="318">
        <v>40.000000000000014</v>
      </c>
      <c r="T153" s="318">
        <v>40.000000000000007</v>
      </c>
      <c r="U153" s="318">
        <v>40</v>
      </c>
      <c r="V153" s="318">
        <v>40.000000000000021</v>
      </c>
      <c r="W153" s="318">
        <v>40.000000000000007</v>
      </c>
      <c r="X153" s="318">
        <v>40.000000000000007</v>
      </c>
      <c r="Y153" s="318">
        <v>40.000000000000021</v>
      </c>
      <c r="Z153" s="318">
        <v>40</v>
      </c>
      <c r="AA153" s="318">
        <v>40.000000000000007</v>
      </c>
      <c r="AB153" s="318">
        <v>40.000000000000007</v>
      </c>
      <c r="AC153" s="318">
        <v>40</v>
      </c>
      <c r="AD153" s="318">
        <v>40</v>
      </c>
      <c r="AE153" s="318">
        <v>39.999999999999993</v>
      </c>
      <c r="AF153" s="318">
        <v>40</v>
      </c>
      <c r="AG153" s="318">
        <v>40</v>
      </c>
      <c r="AH153" s="318">
        <v>40</v>
      </c>
      <c r="AI153" s="318">
        <v>39.999999999999993</v>
      </c>
      <c r="AJ153" s="318">
        <v>40.000000000000007</v>
      </c>
      <c r="AK153" s="318">
        <v>40.000000000000007</v>
      </c>
      <c r="AL153" s="318">
        <v>39.999999999999993</v>
      </c>
      <c r="AM153" s="318">
        <v>40</v>
      </c>
      <c r="AN153" s="318">
        <v>40</v>
      </c>
      <c r="AO153" s="318">
        <v>40</v>
      </c>
      <c r="AP153" s="318">
        <v>40</v>
      </c>
      <c r="AQ153" s="318">
        <v>40</v>
      </c>
      <c r="AR153" s="318">
        <v>40.000000000000007</v>
      </c>
      <c r="AS153" s="318">
        <v>40.000000000000014</v>
      </c>
    </row>
    <row r="154" spans="1:45" x14ac:dyDescent="0.25">
      <c r="A154" s="264" t="s">
        <v>392</v>
      </c>
      <c r="B154" s="264"/>
      <c r="C154" s="264"/>
      <c r="D154" s="264"/>
      <c r="E154" s="264"/>
      <c r="F154" s="120" t="s">
        <v>468</v>
      </c>
      <c r="G154" s="120"/>
      <c r="H154" s="294" t="s">
        <v>1080</v>
      </c>
      <c r="I154" s="318"/>
      <c r="J154" s="318"/>
      <c r="K154" s="318"/>
      <c r="L154" s="318"/>
      <c r="M154" s="318"/>
      <c r="N154" s="318">
        <v>39.999999999999993</v>
      </c>
      <c r="O154" s="318">
        <v>39.999999999999993</v>
      </c>
      <c r="P154" s="318">
        <v>40</v>
      </c>
      <c r="Q154" s="318">
        <v>40</v>
      </c>
      <c r="R154" s="318">
        <v>40.000000000000021</v>
      </c>
      <c r="S154" s="318">
        <v>39.999999999999993</v>
      </c>
      <c r="T154" s="318">
        <v>40.000000000000021</v>
      </c>
      <c r="U154" s="318">
        <v>40.000000000000028</v>
      </c>
      <c r="V154" s="318">
        <v>39.999999999999979</v>
      </c>
      <c r="W154" s="318">
        <v>40</v>
      </c>
      <c r="X154" s="318">
        <v>40.000000000000007</v>
      </c>
      <c r="Y154" s="318">
        <v>39.999999999999979</v>
      </c>
      <c r="Z154" s="318">
        <v>39.999999999999993</v>
      </c>
      <c r="AA154" s="318">
        <v>39.999999999999993</v>
      </c>
      <c r="AB154" s="318">
        <v>40.000000000000021</v>
      </c>
      <c r="AC154" s="318">
        <v>40.000000000000021</v>
      </c>
      <c r="AD154" s="318">
        <v>40.000000000000014</v>
      </c>
      <c r="AE154" s="318">
        <v>40</v>
      </c>
      <c r="AF154" s="318">
        <v>40.000000000000028</v>
      </c>
      <c r="AG154" s="318">
        <v>40.000000000000021</v>
      </c>
      <c r="AH154" s="318">
        <v>40</v>
      </c>
      <c r="AI154" s="318">
        <v>40</v>
      </c>
      <c r="AJ154" s="318">
        <v>39.999999999999993</v>
      </c>
      <c r="AK154" s="318">
        <v>40.000000000000007</v>
      </c>
      <c r="AL154" s="318">
        <v>39.999999999999993</v>
      </c>
      <c r="AM154" s="318">
        <v>39.999999999999979</v>
      </c>
      <c r="AN154" s="318">
        <v>40.000000000000014</v>
      </c>
      <c r="AO154" s="318">
        <v>39.999999999999993</v>
      </c>
      <c r="AP154" s="318">
        <v>39.999999999999986</v>
      </c>
      <c r="AQ154" s="318">
        <v>39.999999999999993</v>
      </c>
      <c r="AR154" s="318">
        <v>39.999999999999993</v>
      </c>
      <c r="AS154" s="318">
        <v>39.999999999999993</v>
      </c>
    </row>
    <row r="155" spans="1:45" x14ac:dyDescent="0.25">
      <c r="A155" s="273" t="s">
        <v>1119</v>
      </c>
      <c r="B155" s="264"/>
      <c r="C155" s="264"/>
      <c r="D155" s="264"/>
      <c r="E155" s="264"/>
      <c r="F155" s="120" t="s">
        <v>24</v>
      </c>
      <c r="G155" s="120"/>
      <c r="H155" s="294" t="s">
        <v>70</v>
      </c>
      <c r="I155" s="318"/>
      <c r="J155" s="318"/>
      <c r="K155" s="318"/>
      <c r="L155" s="318"/>
      <c r="M155" s="318"/>
      <c r="N155" s="318">
        <v>40</v>
      </c>
      <c r="O155" s="318">
        <v>40.000000000000007</v>
      </c>
      <c r="P155" s="318">
        <v>39.999999999999993</v>
      </c>
      <c r="Q155" s="318">
        <v>39.999999999999993</v>
      </c>
      <c r="R155" s="318">
        <v>39.999999999999993</v>
      </c>
      <c r="S155" s="318">
        <v>39.999999999999993</v>
      </c>
      <c r="T155" s="318">
        <v>40.000000000000007</v>
      </c>
      <c r="U155" s="318">
        <v>39.999999999999986</v>
      </c>
      <c r="V155" s="318">
        <v>39.999999999999993</v>
      </c>
      <c r="W155" s="318">
        <v>39.999999999999993</v>
      </c>
      <c r="X155" s="318">
        <v>39.999999999999993</v>
      </c>
      <c r="Y155" s="318">
        <v>40.000000000000007</v>
      </c>
      <c r="Z155" s="318">
        <v>40.000000000000007</v>
      </c>
      <c r="AA155" s="318">
        <v>39.999999999999979</v>
      </c>
      <c r="AB155" s="318">
        <v>39.999999999999986</v>
      </c>
      <c r="AC155" s="318">
        <v>40</v>
      </c>
      <c r="AD155" s="318">
        <v>39.999999999999993</v>
      </c>
      <c r="AE155" s="318">
        <v>40.000000000000007</v>
      </c>
      <c r="AF155" s="318">
        <v>40.000000000000007</v>
      </c>
      <c r="AG155" s="318">
        <v>40.000000000000014</v>
      </c>
      <c r="AH155" s="318">
        <v>39.999999999999993</v>
      </c>
      <c r="AI155" s="318">
        <v>39.999999999999979</v>
      </c>
      <c r="AJ155" s="318">
        <v>39.999999999999993</v>
      </c>
      <c r="AK155" s="318">
        <v>39.999999999999993</v>
      </c>
      <c r="AL155" s="318">
        <v>40.000000000000007</v>
      </c>
      <c r="AM155" s="318">
        <v>40.000000000000021</v>
      </c>
      <c r="AN155" s="318">
        <v>39.999999999999986</v>
      </c>
      <c r="AO155" s="318">
        <v>39.999999999999986</v>
      </c>
      <c r="AP155" s="318">
        <v>39.999999999999993</v>
      </c>
      <c r="AQ155" s="318">
        <v>40</v>
      </c>
      <c r="AR155" s="318">
        <v>39.999999999999979</v>
      </c>
      <c r="AS155" s="318">
        <v>40.000000000000007</v>
      </c>
    </row>
    <row r="156" spans="1:45" x14ac:dyDescent="0.25">
      <c r="A156" s="273" t="s">
        <v>1120</v>
      </c>
      <c r="B156" s="264"/>
      <c r="C156" s="264"/>
      <c r="D156" s="264"/>
      <c r="E156" s="264"/>
      <c r="F156" s="120" t="s">
        <v>25</v>
      </c>
      <c r="G156" s="120"/>
      <c r="H156" s="294" t="s">
        <v>71</v>
      </c>
      <c r="I156" s="318"/>
      <c r="J156" s="318"/>
      <c r="K156" s="318"/>
      <c r="L156" s="318"/>
      <c r="M156" s="318"/>
      <c r="N156" s="318">
        <v>40</v>
      </c>
      <c r="O156" s="318">
        <v>40</v>
      </c>
      <c r="P156" s="318">
        <v>40.000000000000007</v>
      </c>
      <c r="Q156" s="318">
        <v>40.000000000000007</v>
      </c>
      <c r="R156" s="318">
        <v>40</v>
      </c>
      <c r="S156" s="318">
        <v>40</v>
      </c>
      <c r="T156" s="318">
        <v>40</v>
      </c>
      <c r="U156" s="318">
        <v>40</v>
      </c>
      <c r="V156" s="318">
        <v>40</v>
      </c>
      <c r="W156" s="318">
        <v>40</v>
      </c>
      <c r="X156" s="318">
        <v>40.000000000000007</v>
      </c>
      <c r="Y156" s="318">
        <v>39.999999999999993</v>
      </c>
      <c r="Z156" s="318">
        <v>40.000000000000007</v>
      </c>
      <c r="AA156" s="318">
        <v>40.000000000000007</v>
      </c>
      <c r="AB156" s="318">
        <v>40</v>
      </c>
      <c r="AC156" s="318">
        <v>40</v>
      </c>
      <c r="AD156" s="318">
        <v>40</v>
      </c>
      <c r="AE156" s="318">
        <v>40</v>
      </c>
      <c r="AF156" s="318">
        <v>39.999999999999993</v>
      </c>
      <c r="AG156" s="318">
        <v>40.000000000000007</v>
      </c>
      <c r="AH156" s="318">
        <v>40</v>
      </c>
      <c r="AI156" s="318">
        <v>39.999999999999993</v>
      </c>
      <c r="AJ156" s="318">
        <v>40</v>
      </c>
      <c r="AK156" s="318">
        <v>40.000000000000007</v>
      </c>
      <c r="AL156" s="318">
        <v>40</v>
      </c>
      <c r="AM156" s="318">
        <v>39.999999999999993</v>
      </c>
      <c r="AN156" s="318">
        <v>40.000000000000007</v>
      </c>
      <c r="AO156" s="318">
        <v>40.000000000000007</v>
      </c>
      <c r="AP156" s="318">
        <v>39.999999999999993</v>
      </c>
      <c r="AQ156" s="318">
        <v>40</v>
      </c>
      <c r="AR156" s="318">
        <v>40</v>
      </c>
      <c r="AS156" s="318">
        <v>40.000000000000021</v>
      </c>
    </row>
    <row r="157" spans="1:45" x14ac:dyDescent="0.25">
      <c r="A157" s="273" t="s">
        <v>1121</v>
      </c>
      <c r="B157" s="264"/>
      <c r="C157" s="264"/>
      <c r="D157" s="264"/>
      <c r="E157" s="264"/>
      <c r="F157" s="120" t="s">
        <v>26</v>
      </c>
      <c r="G157" s="120"/>
      <c r="H157" s="292" t="s">
        <v>72</v>
      </c>
      <c r="I157" s="318"/>
      <c r="J157" s="318"/>
      <c r="K157" s="318"/>
      <c r="L157" s="318"/>
      <c r="M157" s="318"/>
      <c r="N157" s="318">
        <v>39.999999999999993</v>
      </c>
      <c r="O157" s="318">
        <v>39.999999999999993</v>
      </c>
      <c r="P157" s="318">
        <v>40.000000000000007</v>
      </c>
      <c r="Q157" s="318">
        <v>40.000000000000014</v>
      </c>
      <c r="R157" s="318">
        <v>40</v>
      </c>
      <c r="S157" s="318">
        <v>40.000000000000007</v>
      </c>
      <c r="T157" s="318">
        <v>39.999999999999986</v>
      </c>
      <c r="U157" s="318">
        <v>39.999999999999993</v>
      </c>
      <c r="V157" s="318">
        <v>40</v>
      </c>
      <c r="W157" s="318">
        <v>39.999999999999993</v>
      </c>
      <c r="X157" s="318">
        <v>40</v>
      </c>
      <c r="Y157" s="318">
        <v>40</v>
      </c>
      <c r="Z157" s="318">
        <v>39.999999999999986</v>
      </c>
      <c r="AA157" s="318">
        <v>40.000000000000007</v>
      </c>
      <c r="AB157" s="318">
        <v>40</v>
      </c>
      <c r="AC157" s="318">
        <v>39.999999999999993</v>
      </c>
      <c r="AD157" s="318">
        <v>39.999999999999993</v>
      </c>
      <c r="AE157" s="318">
        <v>40</v>
      </c>
      <c r="AF157" s="318">
        <v>39.999999999999993</v>
      </c>
      <c r="AG157" s="318">
        <v>40.000000000000007</v>
      </c>
      <c r="AH157" s="318">
        <v>39.999999999999986</v>
      </c>
      <c r="AI157" s="318">
        <v>40.000000000000021</v>
      </c>
      <c r="AJ157" s="318">
        <v>40.000000000000007</v>
      </c>
      <c r="AK157" s="318">
        <v>40.000000000000007</v>
      </c>
      <c r="AL157" s="318">
        <v>40.000000000000014</v>
      </c>
      <c r="AM157" s="318">
        <v>40.000000000000014</v>
      </c>
      <c r="AN157" s="318">
        <v>40.000000000000007</v>
      </c>
      <c r="AO157" s="318">
        <v>40</v>
      </c>
      <c r="AP157" s="318">
        <v>39.999999999999979</v>
      </c>
      <c r="AQ157" s="318">
        <v>39.999999999999986</v>
      </c>
      <c r="AR157" s="318">
        <v>40</v>
      </c>
      <c r="AS157" s="318">
        <v>40</v>
      </c>
    </row>
    <row r="158" spans="1:45" x14ac:dyDescent="0.25">
      <c r="A158" s="264" t="s">
        <v>469</v>
      </c>
      <c r="B158" s="264"/>
      <c r="C158" s="264"/>
      <c r="D158" s="264"/>
      <c r="E158" s="264"/>
      <c r="F158" s="120" t="s">
        <v>470</v>
      </c>
      <c r="G158" s="120"/>
      <c r="H158" s="294" t="s">
        <v>1122</v>
      </c>
      <c r="I158" s="318"/>
      <c r="J158" s="318"/>
      <c r="K158" s="318"/>
      <c r="L158" s="318"/>
      <c r="M158" s="318"/>
      <c r="N158" s="318">
        <v>39.999999999999993</v>
      </c>
      <c r="O158" s="318">
        <v>40</v>
      </c>
      <c r="P158" s="318">
        <v>40.000000000000007</v>
      </c>
      <c r="Q158" s="318">
        <v>39.999999999999993</v>
      </c>
      <c r="R158" s="318">
        <v>40</v>
      </c>
      <c r="S158" s="318">
        <v>39.999999999999986</v>
      </c>
      <c r="T158" s="318">
        <v>40.000000000000007</v>
      </c>
      <c r="U158" s="318">
        <v>40.000000000000007</v>
      </c>
      <c r="V158" s="318">
        <v>40</v>
      </c>
      <c r="W158" s="318">
        <v>39.999999999999993</v>
      </c>
      <c r="X158" s="318">
        <v>40</v>
      </c>
      <c r="Y158" s="318">
        <v>40.000000000000007</v>
      </c>
      <c r="Z158" s="318">
        <v>40</v>
      </c>
      <c r="AA158" s="318">
        <v>40</v>
      </c>
      <c r="AB158" s="318">
        <v>40.000000000000014</v>
      </c>
      <c r="AC158" s="318">
        <v>39.999999999999993</v>
      </c>
      <c r="AD158" s="318">
        <v>40</v>
      </c>
      <c r="AE158" s="318">
        <v>40</v>
      </c>
      <c r="AF158" s="318">
        <v>39.999999999999986</v>
      </c>
      <c r="AG158" s="318">
        <v>40.000000000000007</v>
      </c>
      <c r="AH158" s="318">
        <v>40</v>
      </c>
      <c r="AI158" s="318">
        <v>40.000000000000007</v>
      </c>
      <c r="AJ158" s="318">
        <v>40.000000000000007</v>
      </c>
      <c r="AK158" s="318">
        <v>40.000000000000007</v>
      </c>
      <c r="AL158" s="318">
        <v>39.999999999999986</v>
      </c>
      <c r="AM158" s="318">
        <v>40</v>
      </c>
      <c r="AN158" s="318">
        <v>39.999999999999993</v>
      </c>
      <c r="AO158" s="318">
        <v>40.000000000000007</v>
      </c>
      <c r="AP158" s="318">
        <v>39.999999999999993</v>
      </c>
      <c r="AQ158" s="318">
        <v>40</v>
      </c>
      <c r="AR158" s="318">
        <v>39.999999999999993</v>
      </c>
      <c r="AS158" s="318">
        <v>40.000000000000007</v>
      </c>
    </row>
    <row r="159" spans="1:45" x14ac:dyDescent="0.25">
      <c r="A159" s="276" t="s">
        <v>405</v>
      </c>
      <c r="B159" s="264"/>
      <c r="C159" s="264"/>
      <c r="D159" s="264"/>
      <c r="E159" s="264"/>
      <c r="F159" s="264" t="s">
        <v>190</v>
      </c>
      <c r="G159" s="120"/>
      <c r="H159" s="294" t="s">
        <v>985</v>
      </c>
      <c r="I159" s="318"/>
      <c r="J159" s="318"/>
      <c r="K159" s="318"/>
      <c r="L159" s="318"/>
      <c r="M159" s="318"/>
      <c r="N159" s="318">
        <v>20.000000000000004</v>
      </c>
      <c r="O159" s="318">
        <v>20.000000000000007</v>
      </c>
      <c r="P159" s="318">
        <v>20.000000000000007</v>
      </c>
      <c r="Q159" s="318">
        <v>19.999999999999996</v>
      </c>
      <c r="R159" s="318">
        <v>20.000000000000011</v>
      </c>
      <c r="S159" s="318">
        <v>20.000000000000004</v>
      </c>
      <c r="T159" s="318">
        <v>20</v>
      </c>
      <c r="U159" s="318">
        <v>19.999999999999996</v>
      </c>
      <c r="V159" s="318">
        <v>19.999999999999989</v>
      </c>
      <c r="W159" s="318">
        <v>19.999999999999989</v>
      </c>
      <c r="X159" s="318">
        <v>20</v>
      </c>
      <c r="Y159" s="318">
        <v>19.999999999999989</v>
      </c>
      <c r="Z159" s="318">
        <v>19.999999999999989</v>
      </c>
      <c r="AA159" s="318">
        <v>20</v>
      </c>
      <c r="AB159" s="318">
        <v>19.999999999999989</v>
      </c>
      <c r="AC159" s="318">
        <v>19.999999999999993</v>
      </c>
      <c r="AD159" s="318">
        <v>19.999999999999993</v>
      </c>
      <c r="AE159" s="318">
        <v>20</v>
      </c>
      <c r="AF159" s="318">
        <v>20</v>
      </c>
      <c r="AG159" s="318">
        <v>20</v>
      </c>
      <c r="AH159" s="318">
        <v>19.999999999999993</v>
      </c>
      <c r="AI159" s="318">
        <v>19.999999999999996</v>
      </c>
      <c r="AJ159" s="318">
        <v>19.999999999999989</v>
      </c>
      <c r="AK159" s="318">
        <v>20</v>
      </c>
      <c r="AL159" s="318">
        <v>20.000000000000004</v>
      </c>
      <c r="AM159" s="318">
        <v>19.999999999999993</v>
      </c>
      <c r="AN159" s="318">
        <v>20.000000000000004</v>
      </c>
      <c r="AO159" s="318">
        <v>19.999999999999996</v>
      </c>
      <c r="AP159" s="318">
        <v>20</v>
      </c>
      <c r="AQ159" s="318">
        <v>19.999999999999996</v>
      </c>
      <c r="AR159" s="318">
        <v>19.999999999999996</v>
      </c>
      <c r="AS159" s="318">
        <v>20.000000000000004</v>
      </c>
    </row>
    <row r="160" spans="1:45" x14ac:dyDescent="0.25">
      <c r="A160" s="276" t="s">
        <v>489</v>
      </c>
      <c r="B160" s="264"/>
      <c r="C160" s="264"/>
      <c r="D160" s="264"/>
      <c r="E160" s="264"/>
      <c r="F160" s="364" t="s">
        <v>191</v>
      </c>
      <c r="G160" s="120"/>
      <c r="H160" s="294" t="s">
        <v>986</v>
      </c>
      <c r="I160" s="314"/>
      <c r="J160" s="314"/>
      <c r="K160" s="314"/>
      <c r="L160" s="314"/>
      <c r="M160" s="314"/>
      <c r="N160" s="314"/>
      <c r="O160" s="314"/>
      <c r="P160" s="314"/>
      <c r="Q160" s="314"/>
      <c r="R160" s="314"/>
      <c r="S160" s="314"/>
      <c r="T160" s="314"/>
      <c r="U160" s="314"/>
      <c r="V160" s="314"/>
      <c r="W160" s="314"/>
      <c r="X160" s="314"/>
      <c r="Y160" s="314"/>
      <c r="Z160" s="314"/>
      <c r="AA160" s="314"/>
      <c r="AB160" s="314"/>
      <c r="AC160" s="314"/>
      <c r="AD160" s="314"/>
      <c r="AE160" s="314"/>
      <c r="AF160" s="314"/>
      <c r="AG160" s="314"/>
      <c r="AH160" s="314"/>
      <c r="AI160" s="314"/>
      <c r="AJ160" s="314"/>
      <c r="AK160" s="314"/>
      <c r="AL160" s="314"/>
      <c r="AM160" s="314"/>
      <c r="AN160" s="314"/>
      <c r="AO160" s="314"/>
      <c r="AP160" s="314"/>
      <c r="AQ160" s="314"/>
      <c r="AR160" s="314"/>
      <c r="AS160" s="314"/>
    </row>
    <row r="161" spans="1:45" x14ac:dyDescent="0.25">
      <c r="A161" s="276" t="s">
        <v>492</v>
      </c>
      <c r="B161" s="264"/>
      <c r="C161" s="264"/>
      <c r="D161" s="264"/>
      <c r="E161" s="264"/>
      <c r="F161" s="264"/>
      <c r="G161" s="270" t="s">
        <v>495</v>
      </c>
      <c r="H161" s="292" t="s">
        <v>988</v>
      </c>
      <c r="I161" s="314"/>
      <c r="J161" s="314"/>
      <c r="K161" s="314"/>
      <c r="L161" s="314"/>
      <c r="M161" s="314"/>
      <c r="N161" s="314"/>
      <c r="O161" s="314"/>
      <c r="P161" s="314"/>
      <c r="Q161" s="314"/>
      <c r="R161" s="314"/>
      <c r="S161" s="314"/>
      <c r="T161" s="314"/>
      <c r="U161" s="314"/>
      <c r="V161" s="314"/>
      <c r="W161" s="314"/>
      <c r="X161" s="314"/>
      <c r="Y161" s="314"/>
      <c r="Z161" s="314"/>
      <c r="AA161" s="314"/>
      <c r="AB161" s="314"/>
      <c r="AC161" s="314"/>
      <c r="AD161" s="314"/>
      <c r="AE161" s="314"/>
      <c r="AF161" s="314"/>
      <c r="AG161" s="314"/>
      <c r="AH161" s="314"/>
      <c r="AI161" s="314"/>
      <c r="AJ161" s="314"/>
      <c r="AK161" s="314"/>
      <c r="AL161" s="314"/>
      <c r="AM161" s="314"/>
      <c r="AN161" s="314"/>
      <c r="AO161" s="314"/>
      <c r="AP161" s="314"/>
      <c r="AQ161" s="314"/>
      <c r="AR161" s="314"/>
      <c r="AS161" s="314"/>
    </row>
    <row r="162" spans="1:45" x14ac:dyDescent="0.25">
      <c r="A162" s="276" t="s">
        <v>493</v>
      </c>
      <c r="B162" s="264"/>
      <c r="C162" s="264"/>
      <c r="D162" s="264"/>
      <c r="E162" s="264"/>
      <c r="F162" s="264"/>
      <c r="G162" s="270" t="s">
        <v>496</v>
      </c>
      <c r="H162" s="292" t="s">
        <v>989</v>
      </c>
      <c r="I162" s="318"/>
      <c r="J162" s="318"/>
      <c r="K162" s="318"/>
      <c r="L162" s="318"/>
      <c r="M162" s="318"/>
      <c r="N162" s="318">
        <v>20.000000000000007</v>
      </c>
      <c r="O162" s="318">
        <v>19.999999999999993</v>
      </c>
      <c r="P162" s="318">
        <v>20.000000000000011</v>
      </c>
      <c r="Q162" s="318">
        <v>20.000000000000007</v>
      </c>
      <c r="R162" s="318">
        <v>20.000000000000007</v>
      </c>
      <c r="S162" s="318">
        <v>20</v>
      </c>
      <c r="T162" s="318">
        <v>20</v>
      </c>
      <c r="U162" s="318">
        <v>20.000000000000004</v>
      </c>
      <c r="V162" s="318">
        <v>20</v>
      </c>
      <c r="W162" s="318">
        <v>19.999999999999989</v>
      </c>
      <c r="X162" s="318">
        <v>20.000000000000007</v>
      </c>
      <c r="Y162" s="318"/>
      <c r="Z162" s="318">
        <v>20</v>
      </c>
      <c r="AA162" s="318">
        <v>19.999999999999996</v>
      </c>
      <c r="AB162" s="318">
        <v>19.999999999999996</v>
      </c>
      <c r="AC162" s="318">
        <v>20.000000000000004</v>
      </c>
      <c r="AD162" s="318">
        <v>20</v>
      </c>
      <c r="AE162" s="318">
        <v>19.999999999999996</v>
      </c>
      <c r="AF162" s="318">
        <v>19.999999999999996</v>
      </c>
      <c r="AG162" s="318">
        <v>19.999999999999996</v>
      </c>
      <c r="AH162" s="318">
        <v>20</v>
      </c>
      <c r="AI162" s="318">
        <v>20</v>
      </c>
      <c r="AJ162" s="318">
        <v>19.999999999999996</v>
      </c>
      <c r="AK162" s="318">
        <v>19.999999999999996</v>
      </c>
      <c r="AL162" s="318">
        <v>19.999999999999996</v>
      </c>
      <c r="AM162" s="318">
        <v>20</v>
      </c>
      <c r="AN162" s="318">
        <v>20</v>
      </c>
      <c r="AO162" s="318">
        <v>20</v>
      </c>
      <c r="AP162" s="318"/>
      <c r="AQ162" s="318">
        <v>20</v>
      </c>
      <c r="AR162" s="318">
        <v>20.000000000000004</v>
      </c>
      <c r="AS162" s="318">
        <v>20</v>
      </c>
    </row>
    <row r="163" spans="1:45" x14ac:dyDescent="0.25">
      <c r="A163" s="276" t="s">
        <v>494</v>
      </c>
      <c r="B163" s="264"/>
      <c r="C163" s="264"/>
      <c r="D163" s="264"/>
      <c r="E163" s="264"/>
      <c r="F163" s="264"/>
      <c r="G163" s="270" t="s">
        <v>497</v>
      </c>
      <c r="H163" s="292" t="s">
        <v>990</v>
      </c>
      <c r="I163" s="318"/>
      <c r="J163" s="318"/>
      <c r="K163" s="318"/>
      <c r="L163" s="318"/>
      <c r="M163" s="318"/>
      <c r="N163" s="318">
        <v>20.000000000000004</v>
      </c>
      <c r="O163" s="318">
        <v>19.999999999999993</v>
      </c>
      <c r="P163" s="318">
        <v>20</v>
      </c>
      <c r="Q163" s="318">
        <v>20</v>
      </c>
      <c r="R163" s="318">
        <v>20.000000000000004</v>
      </c>
      <c r="S163" s="318">
        <v>20.000000000000007</v>
      </c>
      <c r="T163" s="318">
        <v>20.000000000000014</v>
      </c>
      <c r="U163" s="318">
        <v>19.999999999999996</v>
      </c>
      <c r="V163" s="318">
        <v>20.000000000000007</v>
      </c>
      <c r="W163" s="318">
        <v>20</v>
      </c>
      <c r="X163" s="318">
        <v>19.999999999999996</v>
      </c>
      <c r="Y163" s="318">
        <v>19.999999999999993</v>
      </c>
      <c r="Z163" s="318">
        <v>20</v>
      </c>
      <c r="AA163" s="318">
        <v>19.999999999999993</v>
      </c>
      <c r="AB163" s="318">
        <v>19.999999999999993</v>
      </c>
      <c r="AC163" s="318">
        <v>19.999999999999996</v>
      </c>
      <c r="AD163" s="318">
        <v>19.999999999999993</v>
      </c>
      <c r="AE163" s="318">
        <v>19.999999999999996</v>
      </c>
      <c r="AF163" s="318">
        <v>19.999999999999989</v>
      </c>
      <c r="AG163" s="318">
        <v>19.999999999999989</v>
      </c>
      <c r="AH163" s="318">
        <v>20</v>
      </c>
      <c r="AI163" s="318">
        <v>19.999999999999996</v>
      </c>
      <c r="AJ163" s="318">
        <v>20</v>
      </c>
      <c r="AK163" s="318">
        <v>20.000000000000004</v>
      </c>
      <c r="AL163" s="318">
        <v>20</v>
      </c>
      <c r="AM163" s="318">
        <v>19.999999999999993</v>
      </c>
      <c r="AN163" s="318">
        <v>20</v>
      </c>
      <c r="AO163" s="318">
        <v>19.999999999999993</v>
      </c>
      <c r="AP163" s="318">
        <v>19.999999999999996</v>
      </c>
      <c r="AQ163" s="318">
        <v>20.000000000000007</v>
      </c>
      <c r="AR163" s="318">
        <v>20.000000000000004</v>
      </c>
      <c r="AS163" s="318">
        <v>19.999999999999993</v>
      </c>
    </row>
    <row r="164" spans="1:45" x14ac:dyDescent="0.25">
      <c r="A164" s="276" t="s">
        <v>491</v>
      </c>
      <c r="B164" s="264"/>
      <c r="C164" s="264"/>
      <c r="D164" s="264"/>
      <c r="E164" s="264"/>
      <c r="F164" s="264"/>
      <c r="G164" s="270" t="s">
        <v>490</v>
      </c>
      <c r="H164" s="292" t="s">
        <v>987</v>
      </c>
      <c r="I164" s="318"/>
      <c r="J164" s="318"/>
      <c r="K164" s="318"/>
      <c r="L164" s="318"/>
      <c r="M164" s="318"/>
      <c r="N164" s="318">
        <v>25.000000000000014</v>
      </c>
      <c r="O164" s="318">
        <v>25</v>
      </c>
      <c r="P164" s="318">
        <v>25.000000000000007</v>
      </c>
      <c r="Q164" s="318">
        <v>25.000000000000007</v>
      </c>
      <c r="R164" s="318">
        <v>24.999999999999993</v>
      </c>
      <c r="S164" s="318">
        <v>24.999999999999996</v>
      </c>
      <c r="T164" s="318">
        <v>24.999999999999993</v>
      </c>
      <c r="U164" s="318">
        <v>24.999999999999989</v>
      </c>
      <c r="V164" s="318">
        <v>25.000000000000007</v>
      </c>
      <c r="W164" s="318">
        <v>25</v>
      </c>
      <c r="X164" s="318">
        <v>25.000000000000004</v>
      </c>
      <c r="Y164" s="318">
        <v>25.000000000000004</v>
      </c>
      <c r="Z164" s="318">
        <v>25</v>
      </c>
      <c r="AA164" s="318">
        <v>25.000000000000014</v>
      </c>
      <c r="AB164" s="318">
        <v>25.000000000000007</v>
      </c>
      <c r="AC164" s="318">
        <v>25.000000000000007</v>
      </c>
      <c r="AD164" s="318">
        <v>25.000000000000007</v>
      </c>
      <c r="AE164" s="318">
        <v>25</v>
      </c>
      <c r="AF164" s="318">
        <v>24.999999999999993</v>
      </c>
      <c r="AG164" s="318">
        <v>25.000000000000004</v>
      </c>
      <c r="AH164" s="318">
        <v>24.999999999999996</v>
      </c>
      <c r="AI164" s="318">
        <v>25.000000000000004</v>
      </c>
      <c r="AJ164" s="318">
        <v>25</v>
      </c>
      <c r="AK164" s="318">
        <v>25.000000000000004</v>
      </c>
      <c r="AL164" s="318">
        <v>25.000000000000004</v>
      </c>
      <c r="AM164" s="318">
        <v>25</v>
      </c>
      <c r="AN164" s="318">
        <v>24.999999999999993</v>
      </c>
      <c r="AO164" s="318">
        <v>24.999999999999996</v>
      </c>
      <c r="AP164" s="318">
        <v>24.999999999999989</v>
      </c>
      <c r="AQ164" s="318">
        <v>25</v>
      </c>
      <c r="AR164" s="318">
        <v>25.000000000000007</v>
      </c>
      <c r="AS164" s="318">
        <v>25</v>
      </c>
    </row>
    <row r="165" spans="1:45" x14ac:dyDescent="0.25">
      <c r="A165" s="273" t="s">
        <v>1123</v>
      </c>
      <c r="B165" s="120"/>
      <c r="C165" s="120"/>
      <c r="D165" s="120"/>
      <c r="E165" s="120"/>
      <c r="F165" s="120"/>
      <c r="G165" s="120"/>
      <c r="H165" s="292" t="s">
        <v>73</v>
      </c>
      <c r="I165" s="318"/>
      <c r="J165" s="318"/>
      <c r="K165" s="318"/>
      <c r="L165" s="318"/>
      <c r="M165" s="318"/>
      <c r="N165" s="318">
        <v>19.999999999999996</v>
      </c>
      <c r="O165" s="318">
        <v>20.000000000000007</v>
      </c>
      <c r="P165" s="318">
        <v>19.999999999999996</v>
      </c>
      <c r="Q165" s="318">
        <v>19.999999999999996</v>
      </c>
      <c r="R165" s="318">
        <v>20.000000000000007</v>
      </c>
      <c r="S165" s="318">
        <v>19.999999999999996</v>
      </c>
      <c r="T165" s="318">
        <v>20.000000000000007</v>
      </c>
      <c r="U165" s="318">
        <v>19.999999999999996</v>
      </c>
      <c r="V165" s="318">
        <v>20.000000000000004</v>
      </c>
      <c r="W165" s="318">
        <v>20.000000000000004</v>
      </c>
      <c r="X165" s="318">
        <v>20.000000000000004</v>
      </c>
      <c r="Y165" s="318">
        <v>20</v>
      </c>
      <c r="Z165" s="318">
        <v>19.999999999999996</v>
      </c>
      <c r="AA165" s="318">
        <v>20.000000000000004</v>
      </c>
      <c r="AB165" s="318">
        <v>20.000000000000004</v>
      </c>
      <c r="AC165" s="318">
        <v>19.999999999999996</v>
      </c>
      <c r="AD165" s="318">
        <v>20.000000000000004</v>
      </c>
      <c r="AE165" s="318">
        <v>20</v>
      </c>
      <c r="AF165" s="318"/>
      <c r="AG165" s="318">
        <v>19.999999999999993</v>
      </c>
      <c r="AH165" s="318">
        <v>19.999999999999993</v>
      </c>
      <c r="AI165" s="318">
        <v>19.999999999999996</v>
      </c>
      <c r="AJ165" s="318">
        <v>20</v>
      </c>
      <c r="AK165" s="318">
        <v>20</v>
      </c>
      <c r="AL165" s="318">
        <v>20</v>
      </c>
      <c r="AM165" s="318">
        <v>20</v>
      </c>
      <c r="AN165" s="318">
        <v>20</v>
      </c>
      <c r="AO165" s="318">
        <v>20</v>
      </c>
      <c r="AP165" s="318">
        <v>20</v>
      </c>
      <c r="AQ165" s="318">
        <v>20.000000000000004</v>
      </c>
      <c r="AR165" s="318">
        <v>19.999999999999996</v>
      </c>
      <c r="AS165" s="318">
        <v>20.000000000000004</v>
      </c>
    </row>
    <row r="166" spans="1:45" x14ac:dyDescent="0.25">
      <c r="A166" s="273" t="s">
        <v>1124</v>
      </c>
      <c r="B166" s="264"/>
      <c r="C166" s="264"/>
      <c r="D166" s="264"/>
      <c r="E166" s="264"/>
      <c r="F166" s="120"/>
      <c r="G166" s="120" t="s">
        <v>1260</v>
      </c>
      <c r="H166" s="292" t="s">
        <v>74</v>
      </c>
      <c r="I166" s="318"/>
      <c r="J166" s="318"/>
      <c r="K166" s="318"/>
      <c r="L166" s="318"/>
      <c r="M166" s="318"/>
      <c r="N166" s="318"/>
      <c r="O166" s="318"/>
      <c r="P166" s="318"/>
      <c r="Q166" s="318"/>
      <c r="R166" s="318"/>
      <c r="S166" s="318"/>
      <c r="T166" s="318"/>
      <c r="U166" s="318"/>
      <c r="V166" s="318"/>
      <c r="W166" s="318"/>
      <c r="X166" s="318"/>
      <c r="Y166" s="318"/>
      <c r="Z166" s="318"/>
      <c r="AA166" s="318"/>
      <c r="AB166" s="318"/>
      <c r="AC166" s="318"/>
      <c r="AD166" s="318"/>
      <c r="AE166" s="318"/>
      <c r="AF166" s="318"/>
      <c r="AG166" s="318"/>
      <c r="AH166" s="318"/>
      <c r="AI166" s="318"/>
      <c r="AJ166" s="318"/>
      <c r="AK166" s="318"/>
      <c r="AL166" s="318"/>
      <c r="AM166" s="318"/>
      <c r="AN166" s="318"/>
      <c r="AO166" s="318"/>
      <c r="AP166" s="318"/>
      <c r="AQ166" s="318"/>
      <c r="AR166" s="318"/>
      <c r="AS166" s="318"/>
    </row>
    <row r="167" spans="1:45" x14ac:dyDescent="0.25">
      <c r="A167" s="273" t="s">
        <v>17</v>
      </c>
      <c r="B167" s="264"/>
      <c r="C167" s="264"/>
      <c r="D167" s="264"/>
      <c r="E167" s="264"/>
      <c r="F167" s="120" t="s">
        <v>19</v>
      </c>
      <c r="G167" s="120"/>
      <c r="H167" s="292" t="s">
        <v>18</v>
      </c>
      <c r="I167" s="318"/>
      <c r="J167" s="318"/>
      <c r="K167" s="318"/>
      <c r="L167" s="318"/>
      <c r="M167" s="318"/>
      <c r="N167" s="318">
        <v>20.000000000000004</v>
      </c>
      <c r="O167" s="318">
        <v>20.000000000000004</v>
      </c>
      <c r="P167" s="318">
        <v>20.000000000000004</v>
      </c>
      <c r="Q167" s="318">
        <v>20</v>
      </c>
      <c r="R167" s="318">
        <v>19.999999999999996</v>
      </c>
      <c r="S167" s="318">
        <v>20</v>
      </c>
      <c r="T167" s="318">
        <v>20.000000000000004</v>
      </c>
      <c r="U167" s="318">
        <v>19.999999999999996</v>
      </c>
      <c r="V167" s="318">
        <v>20.000000000000004</v>
      </c>
      <c r="W167" s="318">
        <v>20</v>
      </c>
      <c r="X167" s="318">
        <v>20</v>
      </c>
      <c r="Y167" s="318"/>
      <c r="Z167" s="318">
        <v>19.999999999999993</v>
      </c>
      <c r="AA167" s="318">
        <v>19.999999999999996</v>
      </c>
      <c r="AB167" s="318">
        <v>19.999999999999996</v>
      </c>
      <c r="AC167" s="318">
        <v>20</v>
      </c>
      <c r="AD167" s="318">
        <v>19.999999999999996</v>
      </c>
      <c r="AE167" s="318">
        <v>20</v>
      </c>
      <c r="AF167" s="318">
        <v>20</v>
      </c>
      <c r="AG167" s="318">
        <v>19.999999999999993</v>
      </c>
      <c r="AH167" s="318">
        <v>19.999999999999996</v>
      </c>
      <c r="AI167" s="318">
        <v>20</v>
      </c>
      <c r="AJ167" s="318">
        <v>20</v>
      </c>
      <c r="AK167" s="318">
        <v>20</v>
      </c>
      <c r="AL167" s="318">
        <v>20.000000000000004</v>
      </c>
      <c r="AM167" s="318">
        <v>19.999999999999993</v>
      </c>
      <c r="AN167" s="318">
        <v>20.000000000000004</v>
      </c>
      <c r="AO167" s="318">
        <v>20</v>
      </c>
      <c r="AP167" s="318">
        <v>20</v>
      </c>
      <c r="AQ167" s="318">
        <v>19.999999999999996</v>
      </c>
      <c r="AR167" s="318">
        <v>19.999999999999993</v>
      </c>
      <c r="AS167" s="318">
        <v>19.999999999999996</v>
      </c>
    </row>
  </sheetData>
  <mergeCells count="3">
    <mergeCell ref="A1:H1"/>
    <mergeCell ref="B2:G2"/>
    <mergeCell ref="AF1:AN1"/>
  </mergeCells>
  <phoneticPr fontId="29" type="noConversion"/>
  <printOptions gridLines="1"/>
  <pageMargins left="0.98425196850393704" right="0" top="0.51181102362204722" bottom="0.31496062992125984" header="0.19685039370078741" footer="0.19685039370078741"/>
  <pageSetup paperSize="8" scale="29" fitToWidth="2" orientation="landscape" r:id="rId1"/>
  <headerFooter alignWithMargins="0">
    <oddHeader>&amp;LCOUNTRY:        ESPAÑA</oddHeader>
    <oddFooter>&amp;R&amp;"Times,Normal"&amp;D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3:N49"/>
  <sheetViews>
    <sheetView topLeftCell="A10" zoomScaleNormal="100" workbookViewId="0">
      <selection activeCell="C36" sqref="C36:N36"/>
    </sheetView>
  </sheetViews>
  <sheetFormatPr baseColWidth="10" defaultColWidth="9.140625" defaultRowHeight="12.75" x14ac:dyDescent="0.2"/>
  <cols>
    <col min="1" max="1" width="9.140625" style="225" customWidth="1"/>
    <col min="2" max="2" width="13.140625" style="225" customWidth="1"/>
    <col min="3" max="16384" width="9.140625" style="225"/>
  </cols>
  <sheetData>
    <row r="3" spans="2:14" ht="15" x14ac:dyDescent="0.25">
      <c r="B3" s="232" t="s">
        <v>876</v>
      </c>
      <c r="C3" s="232" t="s">
        <v>877</v>
      </c>
      <c r="D3" s="232"/>
      <c r="E3" s="232"/>
      <c r="F3" s="232"/>
      <c r="G3" s="232"/>
      <c r="H3" s="232"/>
      <c r="I3" s="232"/>
      <c r="J3" s="232"/>
      <c r="K3" s="232"/>
      <c r="L3" s="232"/>
      <c r="M3" s="232"/>
      <c r="N3" s="232"/>
    </row>
    <row r="4" spans="2:14" ht="15" x14ac:dyDescent="0.25">
      <c r="B4" s="232"/>
      <c r="C4" s="232"/>
      <c r="D4" s="232"/>
      <c r="E4" s="232"/>
      <c r="F4" s="232"/>
      <c r="G4" s="232"/>
      <c r="H4" s="232"/>
      <c r="I4" s="232"/>
      <c r="J4" s="232"/>
      <c r="K4" s="232"/>
      <c r="L4" s="232"/>
      <c r="M4" s="232"/>
      <c r="N4" s="232"/>
    </row>
    <row r="5" spans="2:14" ht="14.25" customHeight="1" x14ac:dyDescent="0.2">
      <c r="B5" s="233" t="s">
        <v>878</v>
      </c>
      <c r="C5" s="750" t="s">
        <v>898</v>
      </c>
      <c r="D5" s="750"/>
      <c r="E5" s="750"/>
      <c r="F5" s="750"/>
      <c r="G5" s="750"/>
      <c r="H5" s="750"/>
      <c r="I5" s="750"/>
      <c r="J5" s="750"/>
      <c r="K5" s="750"/>
      <c r="L5" s="750"/>
      <c r="M5" s="750"/>
      <c r="N5" s="750"/>
    </row>
    <row r="6" spans="2:14" ht="15" x14ac:dyDescent="0.25">
      <c r="B6" s="232"/>
      <c r="C6" s="750"/>
      <c r="D6" s="750"/>
      <c r="E6" s="750"/>
      <c r="F6" s="750"/>
      <c r="G6" s="750"/>
      <c r="H6" s="750"/>
      <c r="I6" s="750"/>
      <c r="J6" s="750"/>
      <c r="K6" s="750"/>
      <c r="L6" s="750"/>
      <c r="M6" s="750"/>
      <c r="N6" s="750"/>
    </row>
    <row r="7" spans="2:14" ht="15" x14ac:dyDescent="0.25">
      <c r="B7" s="232" t="s">
        <v>887</v>
      </c>
      <c r="C7" s="232" t="s">
        <v>888</v>
      </c>
      <c r="D7" s="232"/>
      <c r="E7" s="232"/>
      <c r="F7" s="232"/>
      <c r="G7" s="232"/>
      <c r="H7" s="232"/>
      <c r="I7" s="232"/>
      <c r="J7" s="232"/>
      <c r="K7" s="232"/>
      <c r="L7" s="232"/>
      <c r="M7" s="232"/>
      <c r="N7" s="232"/>
    </row>
    <row r="8" spans="2:14" ht="15" x14ac:dyDescent="0.25">
      <c r="B8" s="232"/>
      <c r="C8" s="232"/>
      <c r="D8" s="232"/>
      <c r="E8" s="232"/>
      <c r="F8" s="232"/>
      <c r="G8" s="232"/>
      <c r="H8" s="232"/>
      <c r="I8" s="232"/>
      <c r="J8" s="232"/>
      <c r="K8" s="232"/>
      <c r="L8" s="232"/>
      <c r="M8" s="232"/>
      <c r="N8" s="232"/>
    </row>
    <row r="9" spans="2:14" ht="15" customHeight="1" x14ac:dyDescent="0.25">
      <c r="B9" s="232"/>
      <c r="C9" s="750" t="s">
        <v>943</v>
      </c>
      <c r="D9" s="750"/>
      <c r="E9" s="750"/>
      <c r="F9" s="750"/>
      <c r="G9" s="750"/>
      <c r="H9" s="750"/>
      <c r="I9" s="750"/>
      <c r="J9" s="750"/>
      <c r="K9" s="750"/>
      <c r="L9" s="750"/>
      <c r="M9" s="750"/>
      <c r="N9" s="750"/>
    </row>
    <row r="10" spans="2:14" ht="15" x14ac:dyDescent="0.25">
      <c r="B10" s="232"/>
      <c r="C10" s="750"/>
      <c r="D10" s="750"/>
      <c r="E10" s="750"/>
      <c r="F10" s="750"/>
      <c r="G10" s="750"/>
      <c r="H10" s="750"/>
      <c r="I10" s="750"/>
      <c r="J10" s="750"/>
      <c r="K10" s="750"/>
      <c r="L10" s="750"/>
      <c r="M10" s="750"/>
      <c r="N10" s="750"/>
    </row>
    <row r="11" spans="2:14" ht="15" x14ac:dyDescent="0.25">
      <c r="B11" s="232"/>
      <c r="C11" s="750"/>
      <c r="D11" s="750"/>
      <c r="E11" s="750"/>
      <c r="F11" s="750"/>
      <c r="G11" s="750"/>
      <c r="H11" s="750"/>
      <c r="I11" s="750"/>
      <c r="J11" s="750"/>
      <c r="K11" s="750"/>
      <c r="L11" s="750"/>
      <c r="M11" s="750"/>
      <c r="N11" s="750"/>
    </row>
    <row r="12" spans="2:14" ht="15" x14ac:dyDescent="0.25">
      <c r="B12" s="232"/>
      <c r="C12" s="750"/>
      <c r="D12" s="750"/>
      <c r="E12" s="750"/>
      <c r="F12" s="750"/>
      <c r="G12" s="750"/>
      <c r="H12" s="750"/>
      <c r="I12" s="750"/>
      <c r="J12" s="750"/>
      <c r="K12" s="750"/>
      <c r="L12" s="750"/>
      <c r="M12" s="750"/>
      <c r="N12" s="750"/>
    </row>
    <row r="13" spans="2:14" ht="15" x14ac:dyDescent="0.25">
      <c r="B13" s="232"/>
      <c r="C13" s="750" t="s">
        <v>889</v>
      </c>
      <c r="D13" s="750"/>
      <c r="E13" s="750"/>
      <c r="F13" s="750"/>
      <c r="G13" s="750"/>
      <c r="H13" s="750"/>
      <c r="I13" s="750"/>
      <c r="J13" s="750"/>
      <c r="K13" s="750"/>
      <c r="L13" s="750"/>
      <c r="M13" s="232"/>
      <c r="N13" s="232"/>
    </row>
    <row r="14" spans="2:14" ht="15" x14ac:dyDescent="0.25">
      <c r="B14" s="232"/>
      <c r="C14" s="232"/>
      <c r="D14" s="232"/>
      <c r="E14" s="232"/>
      <c r="F14" s="232"/>
      <c r="G14" s="232"/>
      <c r="H14" s="232"/>
      <c r="I14" s="232"/>
      <c r="J14" s="232"/>
      <c r="K14" s="232"/>
      <c r="L14" s="232"/>
      <c r="M14" s="232"/>
      <c r="N14" s="232"/>
    </row>
    <row r="15" spans="2:14" ht="15" x14ac:dyDescent="0.25">
      <c r="B15" s="232" t="s">
        <v>890</v>
      </c>
      <c r="C15" s="232" t="s">
        <v>924</v>
      </c>
      <c r="D15" s="232"/>
      <c r="E15" s="232"/>
      <c r="F15" s="232"/>
      <c r="G15" s="232"/>
      <c r="H15" s="232"/>
      <c r="I15" s="232"/>
      <c r="J15" s="232"/>
      <c r="K15" s="232"/>
      <c r="L15" s="232"/>
      <c r="M15" s="232"/>
      <c r="N15" s="232"/>
    </row>
    <row r="16" spans="2:14" ht="15" x14ac:dyDescent="0.25">
      <c r="B16" s="232"/>
      <c r="C16" s="232"/>
      <c r="D16" s="232"/>
      <c r="E16" s="232"/>
      <c r="F16" s="232"/>
      <c r="G16" s="232"/>
      <c r="H16" s="232"/>
      <c r="I16" s="232"/>
      <c r="J16" s="232"/>
      <c r="K16" s="232"/>
      <c r="L16" s="232"/>
      <c r="M16" s="232"/>
      <c r="N16" s="232"/>
    </row>
    <row r="17" spans="2:14" ht="15" x14ac:dyDescent="0.25">
      <c r="B17" s="232" t="s">
        <v>891</v>
      </c>
      <c r="C17" s="751" t="s">
        <v>925</v>
      </c>
      <c r="D17" s="751"/>
      <c r="E17" s="751"/>
      <c r="F17" s="751"/>
      <c r="G17" s="751"/>
      <c r="H17" s="751"/>
      <c r="I17" s="751"/>
      <c r="J17" s="751"/>
      <c r="K17" s="751"/>
      <c r="L17" s="751"/>
      <c r="M17" s="751"/>
      <c r="N17" s="751"/>
    </row>
    <row r="18" spans="2:14" ht="15" x14ac:dyDescent="0.25">
      <c r="B18" s="232"/>
      <c r="C18" s="751"/>
      <c r="D18" s="751"/>
      <c r="E18" s="751"/>
      <c r="F18" s="751"/>
      <c r="G18" s="751"/>
      <c r="H18" s="751"/>
      <c r="I18" s="751"/>
      <c r="J18" s="751"/>
      <c r="K18" s="751"/>
      <c r="L18" s="751"/>
      <c r="M18" s="751"/>
      <c r="N18" s="751"/>
    </row>
    <row r="19" spans="2:14" ht="15" x14ac:dyDescent="0.25">
      <c r="B19" s="232"/>
      <c r="C19" s="232"/>
      <c r="D19" s="232"/>
      <c r="E19" s="232"/>
      <c r="F19" s="232"/>
      <c r="G19" s="232"/>
      <c r="H19" s="232"/>
      <c r="I19" s="232"/>
      <c r="J19" s="232"/>
      <c r="K19" s="232"/>
      <c r="L19" s="232"/>
      <c r="M19" s="232"/>
      <c r="N19" s="232"/>
    </row>
    <row r="20" spans="2:14" ht="15" x14ac:dyDescent="0.25">
      <c r="B20" s="232" t="s">
        <v>892</v>
      </c>
      <c r="C20" s="232" t="s">
        <v>926</v>
      </c>
      <c r="D20" s="232"/>
      <c r="E20" s="232"/>
      <c r="F20" s="232"/>
      <c r="G20" s="232"/>
      <c r="H20" s="232"/>
      <c r="I20" s="232"/>
      <c r="J20" s="232"/>
      <c r="K20" s="232"/>
      <c r="L20" s="232"/>
      <c r="M20" s="232"/>
      <c r="N20" s="232"/>
    </row>
    <row r="21" spans="2:14" ht="15" x14ac:dyDescent="0.25">
      <c r="B21" s="232"/>
      <c r="C21" s="232"/>
      <c r="D21" s="232"/>
      <c r="E21" s="232"/>
      <c r="F21" s="232"/>
      <c r="G21" s="232"/>
      <c r="H21" s="232"/>
      <c r="I21" s="232"/>
      <c r="J21" s="232"/>
      <c r="K21" s="232"/>
      <c r="L21" s="232"/>
      <c r="M21" s="232"/>
      <c r="N21" s="232"/>
    </row>
    <row r="22" spans="2:14" ht="15" x14ac:dyDescent="0.25">
      <c r="B22" s="232" t="s">
        <v>893</v>
      </c>
      <c r="C22" s="232" t="s">
        <v>927</v>
      </c>
      <c r="D22" s="232"/>
      <c r="E22" s="232"/>
      <c r="F22" s="232"/>
      <c r="G22" s="232"/>
      <c r="H22" s="232"/>
      <c r="I22" s="232"/>
      <c r="J22" s="232"/>
      <c r="K22" s="232"/>
      <c r="L22" s="232"/>
      <c r="M22" s="232"/>
      <c r="N22" s="232"/>
    </row>
    <row r="23" spans="2:14" ht="15" x14ac:dyDescent="0.25">
      <c r="B23" s="232" t="s">
        <v>44</v>
      </c>
      <c r="C23" s="426" t="s">
        <v>1254</v>
      </c>
      <c r="D23" s="232"/>
      <c r="E23" s="232"/>
      <c r="F23" s="232"/>
      <c r="G23" s="232"/>
      <c r="H23" s="232"/>
      <c r="I23" s="232"/>
      <c r="J23" s="232"/>
      <c r="K23" s="232"/>
      <c r="L23" s="232"/>
      <c r="M23" s="232"/>
      <c r="N23" s="232"/>
    </row>
    <row r="24" spans="2:14" ht="15" x14ac:dyDescent="0.25">
      <c r="B24" s="232"/>
      <c r="C24" s="232"/>
      <c r="D24" s="232"/>
      <c r="E24" s="232"/>
      <c r="F24" s="232"/>
      <c r="G24" s="232"/>
      <c r="H24" s="232"/>
      <c r="I24" s="232"/>
      <c r="J24" s="232"/>
      <c r="K24" s="232"/>
      <c r="L24" s="232"/>
      <c r="M24" s="232"/>
      <c r="N24" s="232"/>
    </row>
    <row r="25" spans="2:14" ht="15" x14ac:dyDescent="0.25">
      <c r="B25" s="232" t="s">
        <v>899</v>
      </c>
      <c r="C25" s="751" t="s">
        <v>928</v>
      </c>
      <c r="D25" s="751"/>
      <c r="E25" s="751"/>
      <c r="F25" s="751"/>
      <c r="G25" s="751"/>
      <c r="H25" s="751"/>
      <c r="I25" s="751"/>
      <c r="J25" s="751"/>
      <c r="K25" s="751"/>
      <c r="L25" s="751"/>
      <c r="M25" s="751"/>
      <c r="N25" s="751"/>
    </row>
    <row r="26" spans="2:14" ht="15" x14ac:dyDescent="0.25">
      <c r="B26" s="232"/>
      <c r="C26" s="751"/>
      <c r="D26" s="751"/>
      <c r="E26" s="751"/>
      <c r="F26" s="751"/>
      <c r="G26" s="751"/>
      <c r="H26" s="751"/>
      <c r="I26" s="751"/>
      <c r="J26" s="751"/>
      <c r="K26" s="751"/>
      <c r="L26" s="751"/>
      <c r="M26" s="751"/>
      <c r="N26" s="751"/>
    </row>
    <row r="27" spans="2:14" ht="15" x14ac:dyDescent="0.25">
      <c r="B27" s="232"/>
      <c r="C27" s="236"/>
      <c r="D27" s="236"/>
      <c r="E27" s="236"/>
      <c r="F27" s="236"/>
      <c r="G27" s="236"/>
      <c r="H27" s="236"/>
      <c r="I27" s="236"/>
      <c r="J27" s="236"/>
      <c r="K27" s="236"/>
      <c r="L27" s="236"/>
      <c r="M27" s="236"/>
      <c r="N27" s="236"/>
    </row>
    <row r="28" spans="2:14" ht="15" x14ac:dyDescent="0.25">
      <c r="B28" s="232"/>
      <c r="C28" s="750" t="s">
        <v>894</v>
      </c>
      <c r="D28" s="750"/>
      <c r="E28" s="750"/>
      <c r="F28" s="750"/>
      <c r="G28" s="750"/>
      <c r="H28" s="750"/>
      <c r="I28" s="750"/>
      <c r="J28" s="750"/>
      <c r="K28" s="750"/>
      <c r="L28" s="750"/>
      <c r="M28" s="750"/>
      <c r="N28" s="750"/>
    </row>
    <row r="29" spans="2:14" ht="15" x14ac:dyDescent="0.25">
      <c r="B29" s="232"/>
      <c r="C29" s="750"/>
      <c r="D29" s="750"/>
      <c r="E29" s="750"/>
      <c r="F29" s="750"/>
      <c r="G29" s="750"/>
      <c r="H29" s="750"/>
      <c r="I29" s="750"/>
      <c r="J29" s="750"/>
      <c r="K29" s="750"/>
      <c r="L29" s="750"/>
      <c r="M29" s="750"/>
      <c r="N29" s="750"/>
    </row>
    <row r="30" spans="2:14" ht="15" x14ac:dyDescent="0.25">
      <c r="B30" s="232"/>
      <c r="C30" s="750"/>
      <c r="D30" s="750"/>
      <c r="E30" s="750"/>
      <c r="F30" s="750"/>
      <c r="G30" s="750"/>
      <c r="H30" s="750"/>
      <c r="I30" s="750"/>
      <c r="J30" s="750"/>
      <c r="K30" s="750"/>
      <c r="L30" s="750"/>
      <c r="M30" s="750"/>
      <c r="N30" s="750"/>
    </row>
    <row r="31" spans="2:14" ht="15" x14ac:dyDescent="0.25">
      <c r="B31" s="232" t="s">
        <v>929</v>
      </c>
      <c r="C31" s="232" t="s">
        <v>930</v>
      </c>
      <c r="D31" s="232"/>
      <c r="E31" s="232"/>
      <c r="F31" s="232"/>
      <c r="G31" s="232"/>
      <c r="H31" s="232"/>
      <c r="I31" s="232"/>
      <c r="J31" s="232"/>
      <c r="K31" s="232"/>
      <c r="L31" s="232"/>
      <c r="M31" s="232"/>
      <c r="N31" s="232"/>
    </row>
    <row r="32" spans="2:14" ht="15" x14ac:dyDescent="0.25">
      <c r="B32" s="232"/>
      <c r="C32" s="232"/>
      <c r="D32" s="232"/>
      <c r="E32" s="232"/>
      <c r="F32" s="232"/>
      <c r="G32" s="232"/>
      <c r="H32" s="232"/>
      <c r="I32" s="232"/>
      <c r="J32" s="232"/>
      <c r="K32" s="232"/>
      <c r="L32" s="232"/>
      <c r="M32" s="232"/>
      <c r="N32" s="232"/>
    </row>
    <row r="33" spans="2:14" ht="15" x14ac:dyDescent="0.25">
      <c r="B33" s="232"/>
      <c r="C33" s="232"/>
      <c r="D33" s="232"/>
      <c r="E33" s="232"/>
      <c r="F33" s="232"/>
      <c r="G33" s="232"/>
      <c r="H33" s="232"/>
      <c r="I33" s="232"/>
      <c r="J33" s="232"/>
      <c r="K33" s="232"/>
      <c r="L33" s="232"/>
      <c r="M33" s="232"/>
      <c r="N33" s="232"/>
    </row>
    <row r="34" spans="2:14" ht="15" x14ac:dyDescent="0.25">
      <c r="B34" s="232" t="s">
        <v>931</v>
      </c>
      <c r="C34" s="232" t="s">
        <v>932</v>
      </c>
      <c r="D34" s="232"/>
      <c r="E34" s="232"/>
      <c r="F34" s="232"/>
      <c r="G34" s="232"/>
      <c r="H34" s="232"/>
      <c r="I34" s="232"/>
      <c r="J34" s="232"/>
      <c r="K34" s="232"/>
      <c r="L34" s="232"/>
      <c r="M34" s="232"/>
      <c r="N34" s="232"/>
    </row>
    <row r="35" spans="2:14" ht="15" x14ac:dyDescent="0.25">
      <c r="B35" s="232"/>
      <c r="C35" s="232" t="s">
        <v>933</v>
      </c>
      <c r="D35" s="232"/>
      <c r="E35" s="232"/>
      <c r="F35" s="232"/>
      <c r="G35" s="232"/>
      <c r="H35" s="232"/>
      <c r="I35" s="232"/>
      <c r="J35" s="232"/>
      <c r="K35" s="232"/>
      <c r="L35" s="232"/>
      <c r="M35" s="232"/>
      <c r="N35" s="232"/>
    </row>
    <row r="36" spans="2:14" ht="46.5" customHeight="1" x14ac:dyDescent="0.25">
      <c r="B36" s="232"/>
      <c r="C36" s="753" t="s">
        <v>1267</v>
      </c>
      <c r="D36" s="753"/>
      <c r="E36" s="753"/>
      <c r="F36" s="753"/>
      <c r="G36" s="753"/>
      <c r="H36" s="753"/>
      <c r="I36" s="753"/>
      <c r="J36" s="753"/>
      <c r="K36" s="753"/>
      <c r="L36" s="753"/>
      <c r="M36" s="753"/>
      <c r="N36" s="753"/>
    </row>
    <row r="37" spans="2:14" ht="15" x14ac:dyDescent="0.25">
      <c r="B37" s="232"/>
      <c r="C37" s="232" t="s">
        <v>934</v>
      </c>
      <c r="D37" s="232"/>
      <c r="E37" s="232"/>
      <c r="F37" s="232"/>
      <c r="G37" s="232"/>
      <c r="H37" s="232"/>
      <c r="I37" s="232"/>
      <c r="J37" s="232"/>
      <c r="K37" s="232"/>
      <c r="L37" s="232"/>
      <c r="M37" s="232"/>
      <c r="N37" s="232"/>
    </row>
    <row r="38" spans="2:14" ht="15" x14ac:dyDescent="0.25">
      <c r="B38" s="232"/>
      <c r="C38" s="234" t="s">
        <v>935</v>
      </c>
      <c r="D38" s="232"/>
      <c r="E38" s="232"/>
      <c r="F38" s="232"/>
      <c r="G38" s="232"/>
      <c r="H38" s="232"/>
      <c r="I38" s="232"/>
      <c r="J38" s="232"/>
      <c r="K38" s="232"/>
      <c r="L38" s="232"/>
      <c r="M38" s="232"/>
      <c r="N38" s="232"/>
    </row>
    <row r="39" spans="2:14" ht="15" x14ac:dyDescent="0.25">
      <c r="B39" s="232"/>
      <c r="C39" s="234"/>
      <c r="D39" s="232"/>
      <c r="E39" s="232"/>
      <c r="F39" s="232"/>
      <c r="G39" s="232"/>
      <c r="H39" s="232"/>
      <c r="I39" s="232"/>
      <c r="J39" s="232"/>
      <c r="K39" s="232"/>
      <c r="L39" s="232"/>
      <c r="M39" s="232"/>
      <c r="N39" s="232"/>
    </row>
    <row r="40" spans="2:14" ht="15" customHeight="1" x14ac:dyDescent="0.25">
      <c r="B40" s="232"/>
      <c r="C40" s="751" t="s">
        <v>936</v>
      </c>
      <c r="D40" s="751"/>
      <c r="E40" s="751"/>
      <c r="F40" s="751"/>
      <c r="G40" s="751"/>
      <c r="H40" s="751"/>
      <c r="I40" s="751"/>
      <c r="J40" s="751"/>
      <c r="K40" s="235"/>
      <c r="L40" s="235"/>
      <c r="M40" s="235"/>
      <c r="N40" s="235"/>
    </row>
    <row r="41" spans="2:14" ht="12.75" customHeight="1" x14ac:dyDescent="0.25">
      <c r="B41" s="232"/>
      <c r="C41" s="752" t="s">
        <v>937</v>
      </c>
      <c r="D41" s="751"/>
      <c r="E41" s="751"/>
      <c r="F41" s="751"/>
      <c r="G41" s="751"/>
      <c r="H41" s="751"/>
      <c r="I41" s="751"/>
      <c r="J41" s="751"/>
      <c r="K41" s="751"/>
      <c r="L41" s="235"/>
      <c r="M41" s="235"/>
      <c r="N41" s="235"/>
    </row>
    <row r="42" spans="2:14" ht="12.75" customHeight="1" x14ac:dyDescent="0.25">
      <c r="B42" s="232"/>
      <c r="C42" s="235"/>
      <c r="D42" s="235"/>
      <c r="E42" s="235"/>
      <c r="F42" s="235"/>
      <c r="G42" s="235"/>
      <c r="H42" s="235"/>
      <c r="I42" s="235"/>
      <c r="J42" s="235"/>
      <c r="K42" s="235"/>
      <c r="L42" s="235"/>
      <c r="M42" s="235"/>
      <c r="N42" s="235"/>
    </row>
    <row r="43" spans="2:14" x14ac:dyDescent="0.2">
      <c r="C43" s="229"/>
      <c r="D43" s="229"/>
      <c r="E43" s="229"/>
      <c r="F43" s="229"/>
      <c r="G43" s="229"/>
      <c r="H43" s="229"/>
      <c r="I43" s="229"/>
      <c r="J43" s="229"/>
      <c r="K43" s="229"/>
      <c r="L43" s="229"/>
      <c r="M43" s="229"/>
      <c r="N43" s="229"/>
    </row>
    <row r="44" spans="2:14" ht="15" x14ac:dyDescent="0.25">
      <c r="B44" s="522"/>
    </row>
    <row r="45" spans="2:14" ht="15" x14ac:dyDescent="0.2">
      <c r="B45" s="237" t="s">
        <v>945</v>
      </c>
    </row>
    <row r="47" spans="2:14" ht="15" x14ac:dyDescent="0.2">
      <c r="B47" s="237" t="s">
        <v>946</v>
      </c>
      <c r="C47" s="237"/>
      <c r="D47" s="237"/>
      <c r="E47" s="237"/>
      <c r="F47" s="237"/>
      <c r="G47" s="237"/>
      <c r="H47" s="237"/>
      <c r="I47" s="237"/>
      <c r="J47" s="237"/>
      <c r="K47" s="237"/>
      <c r="L47" s="237"/>
      <c r="M47" s="237"/>
      <c r="N47" s="237"/>
    </row>
    <row r="48" spans="2:14" ht="15" x14ac:dyDescent="0.2">
      <c r="B48" s="237"/>
      <c r="C48" s="237"/>
      <c r="D48" s="237"/>
      <c r="E48" s="237"/>
      <c r="F48" s="237"/>
      <c r="G48" s="237"/>
      <c r="H48" s="237"/>
      <c r="I48" s="237"/>
      <c r="J48" s="237"/>
      <c r="K48" s="237"/>
      <c r="L48" s="237"/>
      <c r="M48" s="237"/>
      <c r="N48" s="237"/>
    </row>
    <row r="49" spans="2:14" ht="15" x14ac:dyDescent="0.2">
      <c r="B49" s="237"/>
      <c r="C49" s="237"/>
      <c r="D49" s="237"/>
      <c r="E49" s="237"/>
      <c r="F49" s="237"/>
      <c r="G49" s="237"/>
      <c r="H49" s="237"/>
      <c r="I49" s="237"/>
      <c r="J49" s="237"/>
      <c r="K49" s="237"/>
      <c r="L49" s="237"/>
      <c r="M49" s="237"/>
      <c r="N49" s="237"/>
    </row>
  </sheetData>
  <mergeCells count="9">
    <mergeCell ref="C5:N6"/>
    <mergeCell ref="C17:N18"/>
    <mergeCell ref="C13:L13"/>
    <mergeCell ref="C9:N12"/>
    <mergeCell ref="C41:K41"/>
    <mergeCell ref="C40:J40"/>
    <mergeCell ref="C28:N30"/>
    <mergeCell ref="C25:N26"/>
    <mergeCell ref="C36:N36"/>
  </mergeCells>
  <phoneticPr fontId="29" type="noConversion"/>
  <hyperlinks>
    <hyperlink ref="C38" r:id="rId1"/>
    <hyperlink ref="C41" r:id="rId2"/>
  </hyperlinks>
  <pageMargins left="0.7" right="0.7" top="0.75" bottom="0.75" header="0.3" footer="0.3"/>
  <pageSetup paperSize="9" orientation="landscape"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AS167"/>
  <sheetViews>
    <sheetView zoomScale="85" zoomScaleNormal="85" zoomScaleSheetLayoutView="70" workbookViewId="0">
      <pane xSplit="7" ySplit="2" topLeftCell="H3" activePane="bottomRight" state="frozen"/>
      <selection activeCell="N3" sqref="N3:AR167"/>
      <selection pane="topRight" activeCell="N3" sqref="N3:AR167"/>
      <selection pane="bottomLeft" activeCell="N3" sqref="N3:AR167"/>
      <selection pane="bottomRight" activeCell="H2" sqref="H2"/>
    </sheetView>
  </sheetViews>
  <sheetFormatPr baseColWidth="10" defaultColWidth="9.140625" defaultRowHeight="15" outlineLevelCol="1" x14ac:dyDescent="0.25"/>
  <cols>
    <col min="1" max="1" width="12" style="115" customWidth="1"/>
    <col min="2" max="3" width="3" style="115" customWidth="1"/>
    <col min="4" max="6" width="2.28515625" style="115" customWidth="1"/>
    <col min="7" max="7" width="79.5703125" style="115" bestFit="1" customWidth="1"/>
    <col min="8" max="8" width="50.5703125" style="289" customWidth="1"/>
    <col min="9" max="13" width="5.85546875" style="119" hidden="1" customWidth="1" outlineLevel="1"/>
    <col min="14" max="14" width="8.28515625" style="119" bestFit="1" customWidth="1" collapsed="1"/>
    <col min="15" max="19" width="8.28515625" style="119" bestFit="1" customWidth="1"/>
    <col min="20" max="36" width="8.28515625" style="118" bestFit="1" customWidth="1"/>
    <col min="37" max="37" width="9" style="118" customWidth="1"/>
    <col min="38" max="16384" width="9.140625" style="118"/>
  </cols>
  <sheetData>
    <row r="1" spans="1:45" s="109" customFormat="1" ht="14.25" x14ac:dyDescent="0.2">
      <c r="A1" s="768" t="s">
        <v>900</v>
      </c>
      <c r="B1" s="768"/>
      <c r="C1" s="768"/>
      <c r="D1" s="768"/>
      <c r="E1" s="768"/>
      <c r="F1" s="768"/>
      <c r="G1" s="768"/>
      <c r="H1" s="768"/>
      <c r="I1" s="80"/>
      <c r="J1" s="80"/>
      <c r="K1" s="80"/>
      <c r="N1" s="80"/>
      <c r="O1" s="80"/>
      <c r="P1" s="80"/>
      <c r="Q1" s="80"/>
      <c r="R1" s="80"/>
      <c r="S1" s="108"/>
      <c r="T1" s="108"/>
      <c r="AB1" s="110"/>
      <c r="AF1" s="110"/>
      <c r="AI1" s="760" t="s">
        <v>197</v>
      </c>
      <c r="AJ1" s="760"/>
      <c r="AK1" s="760"/>
      <c r="AL1" s="760"/>
      <c r="AM1" s="760"/>
      <c r="AN1" s="586"/>
      <c r="AO1" s="586"/>
      <c r="AP1" s="586"/>
      <c r="AQ1" s="586"/>
      <c r="AR1" s="586"/>
      <c r="AS1" s="586"/>
    </row>
    <row r="2" spans="1:45" s="111" customFormat="1" ht="28.5" x14ac:dyDescent="0.2">
      <c r="A2" s="580" t="s">
        <v>1129</v>
      </c>
      <c r="B2" s="771" t="s">
        <v>122</v>
      </c>
      <c r="C2" s="771"/>
      <c r="D2" s="771"/>
      <c r="E2" s="771"/>
      <c r="F2" s="771"/>
      <c r="G2" s="771"/>
      <c r="H2" s="545" t="s">
        <v>121</v>
      </c>
      <c r="I2" s="512">
        <v>1985</v>
      </c>
      <c r="J2" s="512">
        <v>1986</v>
      </c>
      <c r="K2" s="512">
        <v>1987</v>
      </c>
      <c r="L2" s="512">
        <v>1988</v>
      </c>
      <c r="M2" s="512">
        <v>1989</v>
      </c>
      <c r="N2" s="512">
        <v>1990</v>
      </c>
      <c r="O2" s="512">
        <v>1991</v>
      </c>
      <c r="P2" s="512">
        <v>1992</v>
      </c>
      <c r="Q2" s="512">
        <v>1993</v>
      </c>
      <c r="R2" s="512">
        <v>1994</v>
      </c>
      <c r="S2" s="512">
        <v>1995</v>
      </c>
      <c r="T2" s="512">
        <v>1996</v>
      </c>
      <c r="U2" s="496">
        <v>1997</v>
      </c>
      <c r="V2" s="496">
        <v>1998</v>
      </c>
      <c r="W2" s="496">
        <v>1999</v>
      </c>
      <c r="X2" s="496">
        <v>2000</v>
      </c>
      <c r="Y2" s="496">
        <v>2001</v>
      </c>
      <c r="Z2" s="496">
        <v>2002</v>
      </c>
      <c r="AA2" s="496">
        <v>2003</v>
      </c>
      <c r="AB2" s="496">
        <v>2004</v>
      </c>
      <c r="AC2" s="496">
        <v>2005</v>
      </c>
      <c r="AD2" s="496">
        <v>2006</v>
      </c>
      <c r="AE2" s="496">
        <v>2007</v>
      </c>
      <c r="AF2" s="496">
        <v>2008</v>
      </c>
      <c r="AG2" s="496">
        <v>2009</v>
      </c>
      <c r="AH2" s="496">
        <v>2010</v>
      </c>
      <c r="AI2" s="496">
        <v>2011</v>
      </c>
      <c r="AJ2" s="496">
        <v>2012</v>
      </c>
      <c r="AK2" s="496">
        <v>2013</v>
      </c>
      <c r="AL2" s="496">
        <v>2014</v>
      </c>
      <c r="AM2" s="496">
        <v>2015</v>
      </c>
      <c r="AN2" s="496">
        <v>2016</v>
      </c>
      <c r="AO2" s="496">
        <v>2017</v>
      </c>
      <c r="AP2" s="496">
        <v>2018</v>
      </c>
      <c r="AQ2" s="496">
        <v>2019</v>
      </c>
      <c r="AR2" s="496">
        <v>2020</v>
      </c>
      <c r="AS2" s="496">
        <v>2021</v>
      </c>
    </row>
    <row r="3" spans="1:45" s="111" customFormat="1" x14ac:dyDescent="0.25">
      <c r="A3" s="165" t="s">
        <v>901</v>
      </c>
      <c r="B3" s="116"/>
      <c r="C3" s="117" t="s">
        <v>904</v>
      </c>
      <c r="D3" s="122"/>
      <c r="E3" s="122"/>
      <c r="F3" s="117"/>
      <c r="G3" s="116"/>
      <c r="H3" s="290"/>
      <c r="I3" s="348">
        <f>I5+I144</f>
        <v>0</v>
      </c>
      <c r="J3" s="348">
        <f t="shared" ref="J3:AI3" si="0">J5+J144</f>
        <v>0</v>
      </c>
      <c r="K3" s="348">
        <f t="shared" si="0"/>
        <v>0</v>
      </c>
      <c r="L3" s="348">
        <f t="shared" si="0"/>
        <v>0</v>
      </c>
      <c r="M3" s="348">
        <f t="shared" si="0"/>
        <v>0</v>
      </c>
      <c r="N3" s="348">
        <f t="shared" si="0"/>
        <v>30655.954837900004</v>
      </c>
      <c r="O3" s="348">
        <f t="shared" si="0"/>
        <v>31361.540967952365</v>
      </c>
      <c r="P3" s="348">
        <f t="shared" si="0"/>
        <v>30057.973433899995</v>
      </c>
      <c r="Q3" s="348">
        <f t="shared" si="0"/>
        <v>26465.371549300002</v>
      </c>
      <c r="R3" s="348">
        <f t="shared" si="0"/>
        <v>27132.288885199996</v>
      </c>
      <c r="S3" s="348">
        <f t="shared" si="0"/>
        <v>28670.769980099998</v>
      </c>
      <c r="T3" s="348">
        <f t="shared" si="0"/>
        <v>29536.886308839621</v>
      </c>
      <c r="U3" s="348">
        <f t="shared" si="0"/>
        <v>29014.1981247</v>
      </c>
      <c r="V3" s="348">
        <f t="shared" si="0"/>
        <v>27424.200188899998</v>
      </c>
      <c r="W3" s="348">
        <f t="shared" si="0"/>
        <v>27984.640131</v>
      </c>
      <c r="X3" s="348">
        <f t="shared" si="0"/>
        <v>27854.330785099992</v>
      </c>
      <c r="Y3" s="348">
        <f t="shared" si="0"/>
        <v>26044.443433799999</v>
      </c>
      <c r="Z3" s="348">
        <f t="shared" si="0"/>
        <v>27476.2707625</v>
      </c>
      <c r="AA3" s="348">
        <f t="shared" si="0"/>
        <v>27066.094387700003</v>
      </c>
      <c r="AB3" s="348">
        <f t="shared" si="0"/>
        <v>27010.204462560003</v>
      </c>
      <c r="AC3" s="348">
        <f t="shared" si="0"/>
        <v>27027.241127999998</v>
      </c>
      <c r="AD3" s="348">
        <f t="shared" si="0"/>
        <v>25010.591720100001</v>
      </c>
      <c r="AE3" s="348">
        <f t="shared" si="0"/>
        <v>24524.536454299992</v>
      </c>
      <c r="AF3" s="348">
        <f t="shared" si="0"/>
        <v>25663.304651399998</v>
      </c>
      <c r="AG3" s="348">
        <f t="shared" si="0"/>
        <v>24051.166047799998</v>
      </c>
      <c r="AH3" s="348">
        <f t="shared" si="0"/>
        <v>24885.179802899998</v>
      </c>
      <c r="AI3" s="348">
        <f t="shared" si="0"/>
        <v>25033.217206799993</v>
      </c>
      <c r="AJ3" s="348">
        <f t="shared" ref="AJ3:AO3" si="1">AJ5+AJ144</f>
        <v>25262.906135899997</v>
      </c>
      <c r="AK3" s="348">
        <f t="shared" si="1"/>
        <v>25091.710341400001</v>
      </c>
      <c r="AL3" s="348">
        <f t="shared" si="1"/>
        <v>25954.101853844972</v>
      </c>
      <c r="AM3" s="348">
        <f t="shared" si="1"/>
        <v>25508.906547700004</v>
      </c>
      <c r="AN3" s="348">
        <f t="shared" si="1"/>
        <v>25674.676135599995</v>
      </c>
      <c r="AO3" s="348">
        <f t="shared" si="1"/>
        <v>25451.976750400005</v>
      </c>
      <c r="AP3" s="348">
        <f t="shared" ref="AP3:AQ3" si="2">AP5+AP144</f>
        <v>25321.285143199999</v>
      </c>
      <c r="AQ3" s="348">
        <f t="shared" si="2"/>
        <v>24984.004625499998</v>
      </c>
      <c r="AR3" s="348">
        <f t="shared" ref="AR3:AS3" si="3">AR5+AR144</f>
        <v>24933.743315400006</v>
      </c>
      <c r="AS3" s="348">
        <f t="shared" si="3"/>
        <v>24969.973537499998</v>
      </c>
    </row>
    <row r="4" spans="1:45" s="114" customFormat="1" x14ac:dyDescent="0.25">
      <c r="A4" s="112"/>
      <c r="B4" s="112"/>
      <c r="C4" s="112"/>
      <c r="D4" s="112"/>
      <c r="E4" s="112"/>
      <c r="F4" s="112"/>
      <c r="G4" s="112"/>
      <c r="H4" s="291"/>
      <c r="I4" s="349"/>
      <c r="J4" s="349"/>
      <c r="K4" s="349"/>
      <c r="L4" s="349"/>
      <c r="M4" s="349"/>
      <c r="N4" s="515"/>
      <c r="O4" s="515"/>
      <c r="P4" s="515"/>
      <c r="Q4" s="515"/>
      <c r="R4" s="515"/>
      <c r="S4" s="515"/>
      <c r="T4" s="515"/>
      <c r="U4" s="515"/>
      <c r="V4" s="515"/>
      <c r="W4" s="515"/>
      <c r="X4" s="515"/>
      <c r="Y4" s="515"/>
      <c r="Z4" s="515"/>
      <c r="AA4" s="515"/>
      <c r="AB4" s="515"/>
      <c r="AC4" s="515"/>
      <c r="AD4" s="515"/>
      <c r="AE4" s="515"/>
      <c r="AF4" s="515"/>
      <c r="AG4" s="515"/>
      <c r="AH4" s="515"/>
      <c r="AI4" s="515"/>
      <c r="AJ4" s="515"/>
      <c r="AK4" s="515"/>
      <c r="AL4" s="515"/>
      <c r="AM4" s="515"/>
      <c r="AN4" s="515"/>
      <c r="AO4" s="515"/>
      <c r="AP4" s="515"/>
      <c r="AQ4" s="515"/>
      <c r="AR4" s="515"/>
      <c r="AS4" s="515"/>
    </row>
    <row r="5" spans="1:45" x14ac:dyDescent="0.25">
      <c r="A5" s="258" t="s">
        <v>530</v>
      </c>
      <c r="B5" s="259"/>
      <c r="C5" s="260" t="s">
        <v>169</v>
      </c>
      <c r="D5" s="261"/>
      <c r="E5" s="261"/>
      <c r="F5" s="260"/>
      <c r="G5" s="259"/>
      <c r="H5" s="299"/>
      <c r="I5" s="310">
        <f>I7+I34+I47+I81+I55+I140+I142</f>
        <v>0</v>
      </c>
      <c r="J5" s="310">
        <f t="shared" ref="J5:AI5" si="4">J7+J34+J47+J81+J55+J140+J142</f>
        <v>0</v>
      </c>
      <c r="K5" s="310">
        <f t="shared" si="4"/>
        <v>0</v>
      </c>
      <c r="L5" s="310">
        <f t="shared" si="4"/>
        <v>0</v>
      </c>
      <c r="M5" s="310">
        <f t="shared" si="4"/>
        <v>0</v>
      </c>
      <c r="N5" s="310">
        <f t="shared" si="4"/>
        <v>28598.497062700004</v>
      </c>
      <c r="O5" s="310">
        <f t="shared" si="4"/>
        <v>29274.266487152367</v>
      </c>
      <c r="P5" s="310">
        <f t="shared" si="4"/>
        <v>27932.962678699994</v>
      </c>
      <c r="Q5" s="310">
        <f t="shared" si="4"/>
        <v>24435.048411700001</v>
      </c>
      <c r="R5" s="310">
        <f t="shared" si="4"/>
        <v>25040.276365999995</v>
      </c>
      <c r="S5" s="310">
        <f t="shared" si="4"/>
        <v>26478.000825699997</v>
      </c>
      <c r="T5" s="310">
        <f t="shared" si="4"/>
        <v>27453.773076999994</v>
      </c>
      <c r="U5" s="310">
        <f t="shared" si="4"/>
        <v>27208.451115100001</v>
      </c>
      <c r="V5" s="310">
        <f t="shared" si="4"/>
        <v>25453.730567299997</v>
      </c>
      <c r="W5" s="310">
        <f t="shared" si="4"/>
        <v>25977.562293399998</v>
      </c>
      <c r="X5" s="310">
        <f t="shared" si="4"/>
        <v>25783.036729099993</v>
      </c>
      <c r="Y5" s="310">
        <f t="shared" si="4"/>
        <v>24244.2976442</v>
      </c>
      <c r="Z5" s="310">
        <f t="shared" si="4"/>
        <v>25860.0081025</v>
      </c>
      <c r="AA5" s="310">
        <f t="shared" si="4"/>
        <v>25466.321616500001</v>
      </c>
      <c r="AB5" s="310">
        <f t="shared" si="4"/>
        <v>25467.767273760001</v>
      </c>
      <c r="AC5" s="310">
        <f t="shared" si="4"/>
        <v>25540.448046399997</v>
      </c>
      <c r="AD5" s="310">
        <f t="shared" si="4"/>
        <v>23525.4840105</v>
      </c>
      <c r="AE5" s="310">
        <f t="shared" si="4"/>
        <v>23048.341095099993</v>
      </c>
      <c r="AF5" s="310">
        <f t="shared" si="4"/>
        <v>24342.112979399997</v>
      </c>
      <c r="AG5" s="310">
        <f t="shared" si="4"/>
        <v>22706.873181399998</v>
      </c>
      <c r="AH5" s="310">
        <f t="shared" si="4"/>
        <v>23308.741160499998</v>
      </c>
      <c r="AI5" s="310">
        <f t="shared" si="4"/>
        <v>23393.342285199993</v>
      </c>
      <c r="AJ5" s="310">
        <f t="shared" ref="AJ5:AO5" si="5">AJ7+AJ34+AJ47+AJ81+AJ55+AJ140+AJ142</f>
        <v>23402.561862299997</v>
      </c>
      <c r="AK5" s="310">
        <f t="shared" si="5"/>
        <v>23208.586995000001</v>
      </c>
      <c r="AL5" s="310">
        <f t="shared" si="5"/>
        <v>23889.99457944497</v>
      </c>
      <c r="AM5" s="310">
        <f t="shared" si="5"/>
        <v>23739.049914900002</v>
      </c>
      <c r="AN5" s="310">
        <f t="shared" si="5"/>
        <v>23901.992252399996</v>
      </c>
      <c r="AO5" s="310">
        <f t="shared" si="5"/>
        <v>23549.697526400003</v>
      </c>
      <c r="AP5" s="310">
        <f t="shared" ref="AP5:AQ5" si="6">AP7+AP34+AP47+AP81+AP55+AP140+AP142</f>
        <v>23321.608544799998</v>
      </c>
      <c r="AQ5" s="310">
        <f t="shared" si="6"/>
        <v>22768.7190295</v>
      </c>
      <c r="AR5" s="310">
        <f t="shared" ref="AR5:AS5" si="7">AR7+AR34+AR47+AR81+AR55+AR140+AR142</f>
        <v>22845.710501000005</v>
      </c>
      <c r="AS5" s="310">
        <f t="shared" si="7"/>
        <v>22633.132779099997</v>
      </c>
    </row>
    <row r="6" spans="1:45" x14ac:dyDescent="0.25">
      <c r="A6" s="263"/>
      <c r="B6" s="263"/>
      <c r="C6" s="263"/>
      <c r="D6" s="264"/>
      <c r="E6" s="264"/>
      <c r="F6" s="264"/>
      <c r="G6" s="265"/>
      <c r="H6" s="301"/>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row>
    <row r="7" spans="1:45" x14ac:dyDescent="0.25">
      <c r="A7" s="266" t="s">
        <v>312</v>
      </c>
      <c r="B7" s="266"/>
      <c r="C7" s="267"/>
      <c r="D7" s="267" t="s">
        <v>340</v>
      </c>
      <c r="E7" s="267"/>
      <c r="F7" s="267"/>
      <c r="G7" s="266"/>
      <c r="H7" s="292" t="s">
        <v>947</v>
      </c>
      <c r="I7" s="321">
        <f t="shared" ref="I7:AH7" si="8">SUM(I9:I32)</f>
        <v>0</v>
      </c>
      <c r="J7" s="321">
        <f t="shared" si="8"/>
        <v>0</v>
      </c>
      <c r="K7" s="321">
        <f t="shared" si="8"/>
        <v>0</v>
      </c>
      <c r="L7" s="321">
        <f t="shared" si="8"/>
        <v>0</v>
      </c>
      <c r="M7" s="321">
        <f t="shared" si="8"/>
        <v>0</v>
      </c>
      <c r="N7" s="313">
        <f t="shared" si="8"/>
        <v>24775.011648</v>
      </c>
      <c r="O7" s="313">
        <f t="shared" si="8"/>
        <v>25631.669087999999</v>
      </c>
      <c r="P7" s="313">
        <f t="shared" si="8"/>
        <v>24534.320159999999</v>
      </c>
      <c r="Q7" s="313">
        <f t="shared" si="8"/>
        <v>21517.920672</v>
      </c>
      <c r="R7" s="313">
        <f t="shared" si="8"/>
        <v>21478.545407999994</v>
      </c>
      <c r="S7" s="313">
        <f t="shared" si="8"/>
        <v>22193.927807999997</v>
      </c>
      <c r="T7" s="313">
        <f t="shared" si="8"/>
        <v>22193.527487999992</v>
      </c>
      <c r="U7" s="313">
        <f t="shared" si="8"/>
        <v>22816.054559999997</v>
      </c>
      <c r="V7" s="313">
        <f t="shared" si="8"/>
        <v>21627.057215999997</v>
      </c>
      <c r="W7" s="313">
        <f t="shared" si="8"/>
        <v>22130.096351999997</v>
      </c>
      <c r="X7" s="313">
        <f t="shared" si="8"/>
        <v>22387.701119999994</v>
      </c>
      <c r="Y7" s="313">
        <f t="shared" si="8"/>
        <v>20801.489568000001</v>
      </c>
      <c r="Z7" s="313">
        <f t="shared" si="8"/>
        <v>22022.475359999997</v>
      </c>
      <c r="AA7" s="313">
        <f t="shared" si="8"/>
        <v>21626.865216000002</v>
      </c>
      <c r="AB7" s="313">
        <f t="shared" si="8"/>
        <v>21533.597756159998</v>
      </c>
      <c r="AC7" s="313">
        <f t="shared" si="8"/>
        <v>21737.853216</v>
      </c>
      <c r="AD7" s="313">
        <f t="shared" si="8"/>
        <v>20967.059519999999</v>
      </c>
      <c r="AE7" s="313">
        <f t="shared" si="8"/>
        <v>20706.196031999993</v>
      </c>
      <c r="AF7" s="313">
        <f t="shared" si="8"/>
        <v>22418.286239999998</v>
      </c>
      <c r="AG7" s="313">
        <f t="shared" si="8"/>
        <v>20176.772543999999</v>
      </c>
      <c r="AH7" s="313">
        <f t="shared" si="8"/>
        <v>20155.433203199998</v>
      </c>
      <c r="AI7" s="313">
        <f t="shared" ref="AI7:AN7" si="9">SUM(AI9:AI32)</f>
        <v>19781.868095999995</v>
      </c>
      <c r="AJ7" s="313">
        <f t="shared" si="9"/>
        <v>20357.080511999997</v>
      </c>
      <c r="AK7" s="313">
        <f t="shared" si="9"/>
        <v>20521.738790400002</v>
      </c>
      <c r="AL7" s="313">
        <f t="shared" si="9"/>
        <v>20767.752288</v>
      </c>
      <c r="AM7" s="313">
        <f t="shared" si="9"/>
        <v>20425.6738176</v>
      </c>
      <c r="AN7" s="313">
        <f t="shared" si="9"/>
        <v>20717.444831999994</v>
      </c>
      <c r="AO7" s="313">
        <f t="shared" ref="AO7:AP7" si="10">SUM(AO9:AO32)</f>
        <v>20021.590003200006</v>
      </c>
      <c r="AP7" s="313">
        <f t="shared" si="10"/>
        <v>20093.717587199997</v>
      </c>
      <c r="AQ7" s="313">
        <f t="shared" ref="AQ7:AR7" si="11">SUM(AQ9:AQ32)</f>
        <v>19789.716767999998</v>
      </c>
      <c r="AR7" s="313">
        <f t="shared" si="11"/>
        <v>20158.943712000004</v>
      </c>
      <c r="AS7" s="313">
        <f t="shared" ref="AS7" si="12">SUM(AS9:AS32)</f>
        <v>19975.372511999998</v>
      </c>
    </row>
    <row r="8" spans="1:45" x14ac:dyDescent="0.25">
      <c r="A8" s="268" t="s">
        <v>531</v>
      </c>
      <c r="B8" s="268"/>
      <c r="C8" s="269"/>
      <c r="D8" s="269"/>
      <c r="E8" s="269" t="s">
        <v>532</v>
      </c>
      <c r="F8" s="269"/>
      <c r="G8" s="268"/>
      <c r="H8" s="292" t="s">
        <v>948</v>
      </c>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c r="AM8" s="314"/>
      <c r="AN8" s="314"/>
      <c r="AO8" s="314"/>
      <c r="AP8" s="314"/>
      <c r="AQ8" s="314"/>
      <c r="AR8" s="314"/>
      <c r="AS8" s="314"/>
    </row>
    <row r="9" spans="1:45" x14ac:dyDescent="0.25">
      <c r="A9" s="265" t="s">
        <v>314</v>
      </c>
      <c r="B9" s="265"/>
      <c r="C9" s="265"/>
      <c r="D9" s="264"/>
      <c r="E9" s="264"/>
      <c r="F9" s="264" t="s">
        <v>170</v>
      </c>
      <c r="G9" s="265"/>
      <c r="H9" s="293" t="s">
        <v>949</v>
      </c>
      <c r="I9" s="318">
        <f>'6.1 Seeds'!I9*'6.2 Coefficients'!I9</f>
        <v>0</v>
      </c>
      <c r="J9" s="318">
        <f>'6.1 Seeds'!J9*'6.2 Coefficients'!J9</f>
        <v>0</v>
      </c>
      <c r="K9" s="318">
        <f>'6.1 Seeds'!K9*'6.2 Coefficients'!K9</f>
        <v>0</v>
      </c>
      <c r="L9" s="318">
        <f>'6.1 Seeds'!L9*'6.2 Coefficients'!L9</f>
        <v>0</v>
      </c>
      <c r="M9" s="318">
        <f>'6.1 Seeds'!M9*'6.2 Coefficients'!M9</f>
        <v>0</v>
      </c>
      <c r="N9" s="318">
        <f>'6.1 Seeds'!N9*'6.2 Coefficients'!N9</f>
        <v>7009.0344960000011</v>
      </c>
      <c r="O9" s="318">
        <f>'6.1 Seeds'!O9*'6.2 Coefficients'!O9</f>
        <v>7758.7656959999995</v>
      </c>
      <c r="P9" s="318">
        <f>'6.1 Seeds'!P9*'6.2 Coefficients'!P9</f>
        <v>7832.3731200000002</v>
      </c>
      <c r="Q9" s="318">
        <f>'6.1 Seeds'!Q9*'6.2 Coefficients'!Q9</f>
        <v>7080.2833920000003</v>
      </c>
      <c r="R9" s="318">
        <f>'6.1 Seeds'!R9*'6.2 Coefficients'!R9</f>
        <v>6886.8756479999984</v>
      </c>
      <c r="S9" s="318">
        <f>'6.1 Seeds'!S9*'6.2 Coefficients'!S9</f>
        <v>7436.8631039999973</v>
      </c>
      <c r="T9" s="318">
        <f>'6.1 Seeds'!T9*'6.2 Coefficients'!T9</f>
        <v>7034.0712959999992</v>
      </c>
      <c r="U9" s="318">
        <f>'6.1 Seeds'!U9*'6.2 Coefficients'!U9</f>
        <v>7257.8438400000014</v>
      </c>
      <c r="V9" s="318">
        <f>'6.1 Seeds'!V9*'6.2 Coefficients'!V9</f>
        <v>6689.1287039999997</v>
      </c>
      <c r="W9" s="318">
        <f>'6.1 Seeds'!W9*'6.2 Coefficients'!W9</f>
        <v>8583.8618880000013</v>
      </c>
      <c r="X9" s="318">
        <f>'6.1 Seeds'!X9*'6.2 Coefficients'!X9</f>
        <v>8225.366399999999</v>
      </c>
      <c r="Y9" s="318">
        <f>'6.1 Seeds'!Y9*'6.2 Coefficients'!Y9</f>
        <v>7591.718015999998</v>
      </c>
      <c r="Z9" s="318">
        <f>'6.1 Seeds'!Z9*'6.2 Coefficients'!Z9</f>
        <v>8405.0323200000003</v>
      </c>
      <c r="AA9" s="318">
        <f>'6.1 Seeds'!AA9*'6.2 Coefficients'!AA9</f>
        <v>7749.6883200000002</v>
      </c>
      <c r="AB9" s="318">
        <f>'6.1 Seeds'!AB9*'6.2 Coefficients'!AB9</f>
        <v>7584.3592281599995</v>
      </c>
      <c r="AC9" s="318">
        <f>'6.1 Seeds'!AC9*'6.2 Coefficients'!AC9</f>
        <v>7943.08608</v>
      </c>
      <c r="AD9" s="318">
        <f>'6.1 Seeds'!AD9*'6.2 Coefficients'!AD9</f>
        <v>6721.8658560000013</v>
      </c>
      <c r="AE9" s="318">
        <f>'6.1 Seeds'!AE9*'6.2 Coefficients'!AE9</f>
        <v>6317.9988479999993</v>
      </c>
      <c r="AF9" s="318">
        <f>'6.1 Seeds'!AF9*'6.2 Coefficients'!AF9</f>
        <v>7218.8839680000001</v>
      </c>
      <c r="AG9" s="318">
        <f>'6.1 Seeds'!AG9*'6.2 Coefficients'!AG9</f>
        <v>6220.1034239999999</v>
      </c>
      <c r="AH9" s="318">
        <f>'6.1 Seeds'!AH9*'6.2 Coefficients'!AH9</f>
        <v>6833.523072</v>
      </c>
      <c r="AI9" s="318">
        <f>'6.1 Seeds'!AI9*'6.2 Coefficients'!AI9</f>
        <v>6996.6063359999989</v>
      </c>
      <c r="AJ9" s="318">
        <f>'6.1 Seeds'!AJ9*'6.2 Coefficients'!AJ9</f>
        <v>7672.0968959999982</v>
      </c>
      <c r="AK9" s="318">
        <f>'6.1 Seeds'!AK9*'6.2 Coefficients'!AK9</f>
        <v>7445.6601600000022</v>
      </c>
      <c r="AL9" s="318">
        <f>'6.1 Seeds'!AL9*'6.2 Coefficients'!AL9</f>
        <v>7612.8326400000024</v>
      </c>
      <c r="AM9" s="318">
        <f>'6.1 Seeds'!AM9*'6.2 Coefficients'!AM9</f>
        <v>7637.0833919999995</v>
      </c>
      <c r="AN9" s="318">
        <f>'6.1 Seeds'!AN9*'6.2 Coefficients'!AN9</f>
        <v>7922.7287039999983</v>
      </c>
      <c r="AO9" s="318">
        <f>'6.1 Seeds'!AO9*'6.2 Coefficients'!AO9</f>
        <v>7230.2553599999992</v>
      </c>
      <c r="AP9" s="318">
        <f>'6.1 Seeds'!AP9*'6.2 Coefficients'!AP9</f>
        <v>7242.5844480000005</v>
      </c>
      <c r="AQ9" s="318">
        <f>'6.1 Seeds'!AQ9*'6.2 Coefficients'!AQ9</f>
        <v>6728.7886080000007</v>
      </c>
      <c r="AR9" s="318">
        <f>'6.1 Seeds'!AR9*'6.2 Coefficients'!AR9</f>
        <v>6711.5692799999997</v>
      </c>
      <c r="AS9" s="318">
        <f>'6.1 Seeds'!AS9*'6.2 Coefficients'!AS9</f>
        <v>7455.4129920000005</v>
      </c>
    </row>
    <row r="10" spans="1:45" x14ac:dyDescent="0.25">
      <c r="A10" s="268" t="s">
        <v>315</v>
      </c>
      <c r="B10" s="265"/>
      <c r="C10" s="265"/>
      <c r="D10" s="264"/>
      <c r="E10" s="264"/>
      <c r="F10" s="265"/>
      <c r="G10" s="120" t="s">
        <v>313</v>
      </c>
      <c r="H10" s="294" t="s">
        <v>950</v>
      </c>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row>
    <row r="11" spans="1:45" x14ac:dyDescent="0.25">
      <c r="A11" s="265" t="s">
        <v>316</v>
      </c>
      <c r="B11" s="265"/>
      <c r="C11" s="265"/>
      <c r="D11" s="264"/>
      <c r="E11" s="264"/>
      <c r="F11" s="264"/>
      <c r="G11" s="270" t="s">
        <v>224</v>
      </c>
      <c r="H11" s="292" t="s">
        <v>951</v>
      </c>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row>
    <row r="12" spans="1:45" x14ac:dyDescent="0.25">
      <c r="A12" s="264" t="s">
        <v>670</v>
      </c>
      <c r="B12" s="264"/>
      <c r="C12" s="264"/>
      <c r="D12" s="264"/>
      <c r="E12" s="264"/>
      <c r="F12" s="264"/>
      <c r="G12" s="270" t="s">
        <v>478</v>
      </c>
      <c r="H12" s="292" t="s">
        <v>952</v>
      </c>
      <c r="I12" s="314"/>
      <c r="J12" s="314"/>
      <c r="K12" s="314"/>
      <c r="L12" s="314"/>
      <c r="M12" s="314"/>
      <c r="N12" s="314"/>
      <c r="O12" s="314"/>
      <c r="P12" s="314"/>
      <c r="Q12" s="314"/>
      <c r="R12" s="314"/>
      <c r="S12" s="314"/>
      <c r="T12" s="314"/>
      <c r="U12" s="314"/>
      <c r="V12" s="314"/>
      <c r="W12" s="314"/>
      <c r="X12" s="314"/>
      <c r="Y12" s="314"/>
      <c r="Z12" s="314"/>
      <c r="AA12" s="314"/>
      <c r="AB12" s="314"/>
      <c r="AC12" s="314"/>
      <c r="AD12" s="314"/>
      <c r="AE12" s="314"/>
      <c r="AF12" s="314"/>
      <c r="AG12" s="314"/>
      <c r="AH12" s="314"/>
      <c r="AI12" s="314"/>
      <c r="AJ12" s="314"/>
      <c r="AK12" s="314"/>
      <c r="AL12" s="314"/>
      <c r="AM12" s="314"/>
      <c r="AN12" s="314"/>
      <c r="AO12" s="314"/>
      <c r="AP12" s="314"/>
      <c r="AQ12" s="314"/>
      <c r="AR12" s="314"/>
      <c r="AS12" s="314"/>
    </row>
    <row r="13" spans="1:45" x14ac:dyDescent="0.25">
      <c r="A13" s="265" t="s">
        <v>317</v>
      </c>
      <c r="B13" s="265"/>
      <c r="C13" s="265"/>
      <c r="D13" s="264"/>
      <c r="E13" s="264"/>
      <c r="F13" s="264"/>
      <c r="G13" s="120" t="s">
        <v>171</v>
      </c>
      <c r="H13" s="292" t="s">
        <v>953</v>
      </c>
      <c r="I13" s="314"/>
      <c r="J13" s="314"/>
      <c r="K13" s="314"/>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314"/>
      <c r="AL13" s="314"/>
      <c r="AM13" s="314"/>
      <c r="AN13" s="314"/>
      <c r="AO13" s="314"/>
      <c r="AP13" s="314"/>
      <c r="AQ13" s="314"/>
      <c r="AR13" s="314"/>
      <c r="AS13" s="314"/>
    </row>
    <row r="14" spans="1:45" x14ac:dyDescent="0.25">
      <c r="A14" s="265" t="s">
        <v>217</v>
      </c>
      <c r="B14" s="265"/>
      <c r="C14" s="265"/>
      <c r="D14" s="264"/>
      <c r="E14" s="264"/>
      <c r="F14" s="264"/>
      <c r="G14" s="270" t="s">
        <v>327</v>
      </c>
      <c r="H14" s="292" t="s">
        <v>954</v>
      </c>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2"/>
      <c r="AQ14" s="312"/>
      <c r="AR14" s="312"/>
      <c r="AS14" s="312"/>
    </row>
    <row r="15" spans="1:45" x14ac:dyDescent="0.25">
      <c r="A15" s="265" t="s">
        <v>218</v>
      </c>
      <c r="B15" s="265"/>
      <c r="C15" s="265"/>
      <c r="D15" s="264"/>
      <c r="E15" s="264"/>
      <c r="F15" s="264"/>
      <c r="G15" s="270" t="s">
        <v>328</v>
      </c>
      <c r="H15" s="292" t="s">
        <v>955</v>
      </c>
      <c r="I15" s="312"/>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c r="AS15" s="312"/>
    </row>
    <row r="16" spans="1:45" x14ac:dyDescent="0.25">
      <c r="A16" s="265" t="s">
        <v>479</v>
      </c>
      <c r="B16" s="265"/>
      <c r="C16" s="265"/>
      <c r="D16" s="264"/>
      <c r="E16" s="264"/>
      <c r="F16" s="265" t="s">
        <v>480</v>
      </c>
      <c r="G16" s="120"/>
      <c r="H16" s="294" t="s">
        <v>956</v>
      </c>
      <c r="I16" s="316"/>
      <c r="J16" s="316"/>
      <c r="K16" s="316"/>
      <c r="L16" s="316"/>
      <c r="M16" s="316"/>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2"/>
    </row>
    <row r="17" spans="1:45" x14ac:dyDescent="0.25">
      <c r="A17" s="265" t="s">
        <v>322</v>
      </c>
      <c r="B17" s="265"/>
      <c r="C17" s="265"/>
      <c r="D17" s="264"/>
      <c r="E17" s="264"/>
      <c r="F17" s="120"/>
      <c r="G17" s="264" t="s">
        <v>175</v>
      </c>
      <c r="H17" s="293" t="s">
        <v>957</v>
      </c>
      <c r="I17" s="318">
        <f>'6.1 Seeds'!I17*'6.2 Coefficients'!I17</f>
        <v>0</v>
      </c>
      <c r="J17" s="318">
        <f>'6.1 Seeds'!J17*'6.2 Coefficients'!J17</f>
        <v>0</v>
      </c>
      <c r="K17" s="318">
        <f>'6.1 Seeds'!K17*'6.2 Coefficients'!K17</f>
        <v>0</v>
      </c>
      <c r="L17" s="318">
        <f>'6.1 Seeds'!L17*'6.2 Coefficients'!L17</f>
        <v>0</v>
      </c>
      <c r="M17" s="318">
        <f>'6.1 Seeds'!M17*'6.2 Coefficients'!M17</f>
        <v>0</v>
      </c>
      <c r="N17" s="318">
        <f>'6.1 Seeds'!N17*'6.2 Coefficients'!N17</f>
        <v>698.7056640000003</v>
      </c>
      <c r="O17" s="318">
        <f>'6.1 Seeds'!O17*'6.2 Coefficients'!O17</f>
        <v>645.41260800000009</v>
      </c>
      <c r="P17" s="318">
        <f>'6.1 Seeds'!P17*'6.2 Coefficients'!P17</f>
        <v>620.40998400000024</v>
      </c>
      <c r="Q17" s="318">
        <f>'6.1 Seeds'!Q17*'6.2 Coefficients'!Q17</f>
        <v>604.63103999999998</v>
      </c>
      <c r="R17" s="318">
        <f>'6.1 Seeds'!R17*'6.2 Coefficients'!R17</f>
        <v>532.06771200000026</v>
      </c>
      <c r="S17" s="318">
        <f>'6.1 Seeds'!S17*'6.2 Coefficients'!S17</f>
        <v>571.53446400000007</v>
      </c>
      <c r="T17" s="318">
        <f>'6.1 Seeds'!T17*'6.2 Coefficients'!T17</f>
        <v>578.12812800000029</v>
      </c>
      <c r="U17" s="318">
        <f>'6.1 Seeds'!U17*'6.2 Coefficients'!U17</f>
        <v>494.24755199999998</v>
      </c>
      <c r="V17" s="318">
        <f>'6.1 Seeds'!V17*'6.2 Coefficients'!V17</f>
        <v>430.16063999999994</v>
      </c>
      <c r="W17" s="318">
        <f>'6.1 Seeds'!W17*'6.2 Coefficients'!W17</f>
        <v>420.16473599999995</v>
      </c>
      <c r="X17" s="318">
        <f>'6.1 Seeds'!X17*'6.2 Coefficients'!X17</f>
        <v>379.82169599999997</v>
      </c>
      <c r="Y17" s="318">
        <f>'6.1 Seeds'!Y17*'6.2 Coefficients'!Y17</f>
        <v>353.6567040000001</v>
      </c>
      <c r="Z17" s="318">
        <f>'6.1 Seeds'!Z17*'6.2 Coefficients'!Z17</f>
        <v>353.96544000000006</v>
      </c>
      <c r="AA17" s="318">
        <f>'6.1 Seeds'!AA17*'6.2 Coefficients'!AA17</f>
        <v>374.75750399999998</v>
      </c>
      <c r="AB17" s="318">
        <f>'6.1 Seeds'!AB17*'6.2 Coefficients'!AB17</f>
        <v>314.569344</v>
      </c>
      <c r="AC17" s="318">
        <f>'6.1 Seeds'!AC17*'6.2 Coefficients'!AC17</f>
        <v>307.7172480000001</v>
      </c>
      <c r="AD17" s="318">
        <f>'6.1 Seeds'!AD17*'6.2 Coefficients'!AD17</f>
        <v>367.9653120000001</v>
      </c>
      <c r="AE17" s="318">
        <f>'6.1 Seeds'!AE17*'6.2 Coefficients'!AE17</f>
        <v>388.201728</v>
      </c>
      <c r="AF17" s="318">
        <f>'6.1 Seeds'!AF17*'6.2 Coefficients'!AF17</f>
        <v>387.4955520000002</v>
      </c>
      <c r="AG17" s="318">
        <f>'6.1 Seeds'!AG17*'6.2 Coefficients'!AG17</f>
        <v>459.28934400000026</v>
      </c>
      <c r="AH17" s="318">
        <f>'6.1 Seeds'!AH17*'6.2 Coefficients'!AH17</f>
        <v>471.21945600000004</v>
      </c>
      <c r="AI17" s="318">
        <f>'6.1 Seeds'!AI17*'6.2 Coefficients'!AI17</f>
        <v>519.35385599999984</v>
      </c>
      <c r="AJ17" s="318">
        <f>'6.1 Seeds'!AJ17*'6.2 Coefficients'!AJ17</f>
        <v>562.409088</v>
      </c>
      <c r="AK17" s="318">
        <f>'6.1 Seeds'!AK17*'6.2 Coefficients'!AK17</f>
        <v>541.12473600000021</v>
      </c>
      <c r="AL17" s="318">
        <f>'6.1 Seeds'!AL17*'6.2 Coefficients'!AL17</f>
        <v>467.42899199999994</v>
      </c>
      <c r="AM17" s="318">
        <f>'6.1 Seeds'!AM17*'6.2 Coefficients'!AM17</f>
        <v>509.61907199999996</v>
      </c>
      <c r="AN17" s="318">
        <f>'6.1 Seeds'!AN17*'6.2 Coefficients'!AN17</f>
        <v>539.23968000000013</v>
      </c>
      <c r="AO17" s="318">
        <f>'6.1 Seeds'!AO17*'6.2 Coefficients'!AO17</f>
        <v>375.37612799999999</v>
      </c>
      <c r="AP17" s="318">
        <f>'6.1 Seeds'!AP17*'6.2 Coefficients'!AP17</f>
        <v>473.11488000000003</v>
      </c>
      <c r="AQ17" s="318">
        <f>'6.1 Seeds'!AQ17*'6.2 Coefficients'!AQ17</f>
        <v>479.18745600000005</v>
      </c>
      <c r="AR17" s="318">
        <f>'6.1 Seeds'!AR17*'6.2 Coefficients'!AR17</f>
        <v>478.10572799999994</v>
      </c>
      <c r="AS17" s="318">
        <f>'6.1 Seeds'!AS17*'6.2 Coefficients'!AS17</f>
        <v>410.93529600000005</v>
      </c>
    </row>
    <row r="18" spans="1:45" x14ac:dyDescent="0.25">
      <c r="A18" s="265" t="s">
        <v>336</v>
      </c>
      <c r="B18" s="265"/>
      <c r="C18" s="265"/>
      <c r="D18" s="264"/>
      <c r="E18" s="264"/>
      <c r="F18" s="264"/>
      <c r="G18" s="270" t="s">
        <v>338</v>
      </c>
      <c r="H18" s="292" t="s">
        <v>958</v>
      </c>
      <c r="I18" s="312"/>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312"/>
      <c r="AM18" s="312"/>
      <c r="AN18" s="312"/>
      <c r="AO18" s="312"/>
      <c r="AP18" s="312"/>
      <c r="AQ18" s="312"/>
      <c r="AR18" s="312"/>
      <c r="AS18" s="312"/>
    </row>
    <row r="19" spans="1:45" x14ac:dyDescent="0.25">
      <c r="A19" s="265" t="s">
        <v>337</v>
      </c>
      <c r="B19" s="265"/>
      <c r="C19" s="265"/>
      <c r="D19" s="264"/>
      <c r="E19" s="264"/>
      <c r="F19" s="264"/>
      <c r="G19" s="270" t="s">
        <v>339</v>
      </c>
      <c r="H19" s="292" t="s">
        <v>959</v>
      </c>
      <c r="I19" s="312"/>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2"/>
      <c r="AM19" s="312"/>
      <c r="AN19" s="312"/>
      <c r="AO19" s="312"/>
      <c r="AP19" s="312"/>
      <c r="AQ19" s="312"/>
      <c r="AR19" s="312"/>
      <c r="AS19" s="312"/>
    </row>
    <row r="20" spans="1:45" x14ac:dyDescent="0.25">
      <c r="A20" s="265" t="s">
        <v>326</v>
      </c>
      <c r="B20" s="265"/>
      <c r="C20" s="265"/>
      <c r="D20" s="264"/>
      <c r="E20" s="264"/>
      <c r="F20" s="264"/>
      <c r="G20" s="264" t="s">
        <v>481</v>
      </c>
      <c r="H20" s="293" t="s">
        <v>960</v>
      </c>
      <c r="I20" s="318">
        <f>'6.1 Seeds'!I20*'6.2 Coefficients'!I20</f>
        <v>0</v>
      </c>
      <c r="J20" s="318">
        <f>'6.1 Seeds'!J20*'6.2 Coefficients'!J20</f>
        <v>0</v>
      </c>
      <c r="K20" s="318">
        <f>'6.1 Seeds'!K20*'6.2 Coefficients'!K20</f>
        <v>0</v>
      </c>
      <c r="L20" s="318">
        <f>'6.1 Seeds'!L20*'6.2 Coefficients'!L20</f>
        <v>0</v>
      </c>
      <c r="M20" s="318">
        <f>'6.1 Seeds'!M20*'6.2 Coefficients'!M20</f>
        <v>0</v>
      </c>
      <c r="N20" s="318">
        <f>'6.1 Seeds'!N20*'6.2 Coefficients'!N20</f>
        <v>30.661631999999997</v>
      </c>
      <c r="O20" s="318">
        <f>'6.1 Seeds'!O20*'6.2 Coefficients'!O20</f>
        <v>4.5584640000000007</v>
      </c>
      <c r="P20" s="318">
        <f>'6.1 Seeds'!P20*'6.2 Coefficients'!P20</f>
        <v>36.626688000000001</v>
      </c>
      <c r="Q20" s="318">
        <f>'6.1 Seeds'!Q20*'6.2 Coefficients'!Q20</f>
        <v>4.2343679999999999</v>
      </c>
      <c r="R20" s="318">
        <f>'6.1 Seeds'!R20*'6.2 Coefficients'!R20</f>
        <v>32.958719999999992</v>
      </c>
      <c r="S20" s="318">
        <f>'6.1 Seeds'!S20*'6.2 Coefficients'!S20</f>
        <v>57.715967999999997</v>
      </c>
      <c r="T20" s="318">
        <f>'6.1 Seeds'!T20*'6.2 Coefficients'!T20</f>
        <v>42.897024000000002</v>
      </c>
      <c r="U20" s="318">
        <f>'6.1 Seeds'!U20*'6.2 Coefficients'!U20</f>
        <v>81.843839999999986</v>
      </c>
      <c r="V20" s="318">
        <f>'6.1 Seeds'!V20*'6.2 Coefficients'!V20</f>
        <v>78.802943999999982</v>
      </c>
      <c r="W20" s="318">
        <f>'6.1 Seeds'!W20*'6.2 Coefficients'!W20</f>
        <v>75.890304000000015</v>
      </c>
      <c r="X20" s="318">
        <f>'6.1 Seeds'!X20*'6.2 Coefficients'!X20</f>
        <v>80.171519999999987</v>
      </c>
      <c r="Y20" s="318">
        <f>'6.1 Seeds'!Y20*'6.2 Coefficients'!Y20</f>
        <v>42.413951999999988</v>
      </c>
      <c r="Z20" s="318">
        <f>'6.1 Seeds'!Z20*'6.2 Coefficients'!Z20</f>
        <v>83.021951999999999</v>
      </c>
      <c r="AA20" s="318">
        <f>'6.1 Seeds'!AA20*'6.2 Coefficients'!AA20</f>
        <v>101.061888</v>
      </c>
      <c r="AB20" s="318">
        <f>'6.1 Seeds'!AB20*'6.2 Coefficients'!AB20</f>
        <v>81.499008000000003</v>
      </c>
      <c r="AC20" s="318">
        <f>'6.1 Seeds'!AC20*'6.2 Coefficients'!AC20</f>
        <v>87.404160000000005</v>
      </c>
      <c r="AD20" s="318">
        <f>'6.1 Seeds'!AD20*'6.2 Coefficients'!AD20</f>
        <v>110.953728</v>
      </c>
      <c r="AE20" s="318">
        <f>'6.1 Seeds'!AE20*'6.2 Coefficients'!AE20</f>
        <v>108.70540799999999</v>
      </c>
      <c r="AF20" s="318">
        <f>'6.1 Seeds'!AF20*'6.2 Coefficients'!AF20</f>
        <v>104.3904</v>
      </c>
      <c r="AG20" s="318">
        <f>'6.1 Seeds'!AG20*'6.2 Coefficients'!AG20</f>
        <v>106.71244800000001</v>
      </c>
      <c r="AH20" s="318">
        <f>'6.1 Seeds'!AH20*'6.2 Coefficients'!AH20</f>
        <v>113.37561599999998</v>
      </c>
      <c r="AI20" s="318">
        <f>'6.1 Seeds'!AI20*'6.2 Coefficients'!AI20</f>
        <v>117.71520000000001</v>
      </c>
      <c r="AJ20" s="318">
        <f>'6.1 Seeds'!AJ20*'6.2 Coefficients'!AJ20</f>
        <v>160.29273599999996</v>
      </c>
      <c r="AK20" s="318">
        <f>'6.1 Seeds'!AK20*'6.2 Coefficients'!AK20</f>
        <v>126.36441599999998</v>
      </c>
      <c r="AL20" s="318">
        <f>'6.1 Seeds'!AL20*'6.2 Coefficients'!AL20</f>
        <v>123.87456</v>
      </c>
      <c r="AM20" s="318">
        <f>'6.1 Seeds'!AM20*'6.2 Coefficients'!AM20</f>
        <v>112.34918399999999</v>
      </c>
      <c r="AN20" s="318">
        <f>'6.1 Seeds'!AN20*'6.2 Coefficients'!AN20</f>
        <v>125.40249599999999</v>
      </c>
      <c r="AO20" s="318">
        <f>'6.1 Seeds'!AO20*'6.2 Coefficients'!AO20</f>
        <v>127.91654399999999</v>
      </c>
      <c r="AP20" s="318">
        <f>'6.1 Seeds'!AP20*'6.2 Coefficients'!AP20</f>
        <v>133.336704</v>
      </c>
      <c r="AQ20" s="318">
        <f>'6.1 Seeds'!AQ20*'6.2 Coefficients'!AQ20</f>
        <v>123.89836800000002</v>
      </c>
      <c r="AR20" s="318">
        <f>'6.1 Seeds'!AR20*'6.2 Coefficients'!AR20</f>
        <v>127.40313599999998</v>
      </c>
      <c r="AS20" s="318">
        <f>'6.1 Seeds'!AS20*'6.2 Coefficients'!AS20</f>
        <v>149.46815999999995</v>
      </c>
    </row>
    <row r="21" spans="1:45" x14ac:dyDescent="0.25">
      <c r="A21" s="265" t="s">
        <v>319</v>
      </c>
      <c r="B21" s="265"/>
      <c r="C21" s="265"/>
      <c r="D21" s="264"/>
      <c r="E21" s="264"/>
      <c r="F21" s="264" t="s">
        <v>173</v>
      </c>
      <c r="G21" s="120"/>
      <c r="H21" s="294" t="s">
        <v>961</v>
      </c>
      <c r="I21" s="318">
        <f>'6.1 Seeds'!I21*'6.2 Coefficients'!I21</f>
        <v>0</v>
      </c>
      <c r="J21" s="318">
        <f>'6.1 Seeds'!J21*'6.2 Coefficients'!J21</f>
        <v>0</v>
      </c>
      <c r="K21" s="318">
        <f>'6.1 Seeds'!K21*'6.2 Coefficients'!K21</f>
        <v>0</v>
      </c>
      <c r="L21" s="318">
        <f>'6.1 Seeds'!L21*'6.2 Coefficients'!L21</f>
        <v>0</v>
      </c>
      <c r="M21" s="318">
        <f>'6.1 Seeds'!M21*'6.2 Coefficients'!M21</f>
        <v>0</v>
      </c>
      <c r="N21" s="318">
        <f>'6.1 Seeds'!N21*'6.2 Coefficients'!N21</f>
        <v>15175.039488</v>
      </c>
      <c r="O21" s="318">
        <f>'6.1 Seeds'!O21*'6.2 Coefficients'!O21</f>
        <v>15360.830976000001</v>
      </c>
      <c r="P21" s="318">
        <f>'6.1 Seeds'!P21*'6.2 Coefficients'!P21</f>
        <v>14315.299583999999</v>
      </c>
      <c r="Q21" s="318">
        <f>'6.1 Seeds'!Q21*'6.2 Coefficients'!Q21</f>
        <v>12316.802688000002</v>
      </c>
      <c r="R21" s="318">
        <f>'6.1 Seeds'!R21*'6.2 Coefficients'!R21</f>
        <v>12320.462976000001</v>
      </c>
      <c r="S21" s="318">
        <f>'6.1 Seeds'!S21*'6.2 Coefficients'!S21</f>
        <v>12386.021760000001</v>
      </c>
      <c r="T21" s="318">
        <f>'6.1 Seeds'!T21*'6.2 Coefficients'!T21</f>
        <v>12447.461375999997</v>
      </c>
      <c r="U21" s="318">
        <f>'6.1 Seeds'!U21*'6.2 Coefficients'!U21</f>
        <v>12836.231040000001</v>
      </c>
      <c r="V21" s="318">
        <f>'6.1 Seeds'!V21*'6.2 Coefficients'!V21</f>
        <v>12326.158080000001</v>
      </c>
      <c r="W21" s="318">
        <f>'6.1 Seeds'!W21*'6.2 Coefficients'!W21</f>
        <v>10887.043583999997</v>
      </c>
      <c r="X21" s="318">
        <f>'6.1 Seeds'!X21*'6.2 Coefficients'!X21</f>
        <v>11441.859071999999</v>
      </c>
      <c r="Y21" s="318">
        <f>'6.1 Seeds'!Y21*'6.2 Coefficients'!Y21</f>
        <v>10443.905664</v>
      </c>
      <c r="Z21" s="318">
        <f>'6.1 Seeds'!Z21*'6.2 Coefficients'!Z21</f>
        <v>10836.626303999999</v>
      </c>
      <c r="AA21" s="318">
        <f>'6.1 Seeds'!AA21*'6.2 Coefficients'!AA21</f>
        <v>10867.636991999998</v>
      </c>
      <c r="AB21" s="318">
        <f>'6.1 Seeds'!AB21*'6.2 Coefficients'!AB21</f>
        <v>11111.80032</v>
      </c>
      <c r="AC21" s="318">
        <f>'6.1 Seeds'!AC21*'6.2 Coefficients'!AC21</f>
        <v>11037.616896</v>
      </c>
      <c r="AD21" s="318">
        <f>'6.1 Seeds'!AD21*'6.2 Coefficients'!AD21</f>
        <v>11188.897919999994</v>
      </c>
      <c r="AE21" s="318">
        <f>'6.1 Seeds'!AE21*'6.2 Coefficients'!AE21</f>
        <v>11301.006719999998</v>
      </c>
      <c r="AF21" s="318">
        <f>'6.1 Seeds'!AF21*'6.2 Coefficients'!AF21</f>
        <v>12210.094847999999</v>
      </c>
      <c r="AG21" s="318">
        <f>'6.1 Seeds'!AG21*'6.2 Coefficients'!AG21</f>
        <v>10594.163327999999</v>
      </c>
      <c r="AH21" s="318">
        <f>'6.1 Seeds'!AH21*'6.2 Coefficients'!AH21</f>
        <v>10102.80384</v>
      </c>
      <c r="AI21" s="318">
        <f>'6.1 Seeds'!AI21*'6.2 Coefficients'!AI21</f>
        <v>9454.3522559999947</v>
      </c>
      <c r="AJ21" s="318">
        <f>'6.1 Seeds'!AJ21*'6.2 Coefficients'!AJ21</f>
        <v>9421.5064319999983</v>
      </c>
      <c r="AK21" s="318">
        <f>'6.1 Seeds'!AK21*'6.2 Coefficients'!AK21</f>
        <v>9746.9809919999989</v>
      </c>
      <c r="AL21" s="318">
        <f>'6.1 Seeds'!AL21*'6.2 Coefficients'!AL21</f>
        <v>9777.6641280000003</v>
      </c>
      <c r="AM21" s="318">
        <f>'6.1 Seeds'!AM21*'6.2 Coefficients'!AM21</f>
        <v>9101.7200639999992</v>
      </c>
      <c r="AN21" s="318">
        <f>'6.1 Seeds'!AN21*'6.2 Coefficients'!AN21</f>
        <v>8983.5509759999968</v>
      </c>
      <c r="AO21" s="318">
        <f>'6.1 Seeds'!AO21*'6.2 Coefficients'!AO21</f>
        <v>9107.2527360000058</v>
      </c>
      <c r="AP21" s="318">
        <f>'6.1 Seeds'!AP21*'6.2 Coefficients'!AP21</f>
        <v>9013.1512319999983</v>
      </c>
      <c r="AQ21" s="318">
        <f>'6.1 Seeds'!AQ21*'6.2 Coefficients'!AQ21</f>
        <v>9444.7733759999974</v>
      </c>
      <c r="AR21" s="318">
        <f>'6.1 Seeds'!AR21*'6.2 Coefficients'!AR21</f>
        <v>9640.2094080000024</v>
      </c>
      <c r="AS21" s="318">
        <f>'6.1 Seeds'!AS21*'6.2 Coefficients'!AS21</f>
        <v>8811.9202559999994</v>
      </c>
    </row>
    <row r="22" spans="1:45" x14ac:dyDescent="0.25">
      <c r="A22" s="265" t="s">
        <v>332</v>
      </c>
      <c r="B22" s="265"/>
      <c r="C22" s="265"/>
      <c r="D22" s="264"/>
      <c r="E22" s="264"/>
      <c r="F22" s="264"/>
      <c r="G22" s="270" t="s">
        <v>334</v>
      </c>
      <c r="H22" s="292" t="s">
        <v>962</v>
      </c>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2"/>
    </row>
    <row r="23" spans="1:45" x14ac:dyDescent="0.25">
      <c r="A23" s="265" t="s">
        <v>333</v>
      </c>
      <c r="B23" s="265"/>
      <c r="C23" s="265"/>
      <c r="D23" s="264"/>
      <c r="E23" s="264"/>
      <c r="F23" s="264"/>
      <c r="G23" s="270" t="s">
        <v>335</v>
      </c>
      <c r="H23" s="292" t="s">
        <v>963</v>
      </c>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312"/>
      <c r="AP23" s="312"/>
      <c r="AQ23" s="312"/>
      <c r="AR23" s="312"/>
      <c r="AS23" s="312"/>
    </row>
    <row r="24" spans="1:45" x14ac:dyDescent="0.25">
      <c r="A24" s="265" t="s">
        <v>321</v>
      </c>
      <c r="B24" s="265"/>
      <c r="C24" s="265"/>
      <c r="D24" s="264"/>
      <c r="E24" s="264"/>
      <c r="F24" s="264" t="s">
        <v>482</v>
      </c>
      <c r="G24" s="120"/>
      <c r="H24" s="294" t="s">
        <v>964</v>
      </c>
      <c r="I24" s="319"/>
      <c r="J24" s="319"/>
      <c r="K24" s="319"/>
      <c r="L24" s="319"/>
      <c r="M24" s="319"/>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327"/>
      <c r="AP24" s="327"/>
      <c r="AQ24" s="327"/>
      <c r="AR24" s="327"/>
      <c r="AS24" s="327"/>
    </row>
    <row r="25" spans="1:45" x14ac:dyDescent="0.25">
      <c r="A25" s="265" t="s">
        <v>331</v>
      </c>
      <c r="B25" s="265"/>
      <c r="C25" s="265"/>
      <c r="D25" s="264"/>
      <c r="E25" s="264"/>
      <c r="F25" s="264"/>
      <c r="G25" s="270" t="s">
        <v>174</v>
      </c>
      <c r="H25" s="292" t="s">
        <v>964</v>
      </c>
      <c r="I25" s="318">
        <f>'6.1 Seeds'!I25*'6.2 Coefficients'!I25</f>
        <v>0</v>
      </c>
      <c r="J25" s="318">
        <f>'6.1 Seeds'!J25*'6.2 Coefficients'!J25</f>
        <v>0</v>
      </c>
      <c r="K25" s="318">
        <f>'6.1 Seeds'!K25*'6.2 Coefficients'!K25</f>
        <v>0</v>
      </c>
      <c r="L25" s="318">
        <f>'6.1 Seeds'!L25*'6.2 Coefficients'!L25</f>
        <v>0</v>
      </c>
      <c r="M25" s="318">
        <f>'6.1 Seeds'!M25*'6.2 Coefficients'!M25</f>
        <v>0</v>
      </c>
      <c r="N25" s="318">
        <f>'6.1 Seeds'!N25*'6.2 Coefficients'!N25</f>
        <v>1206.641664</v>
      </c>
      <c r="O25" s="318">
        <f>'6.1 Seeds'!O25*'6.2 Coefficients'!O25</f>
        <v>1124.5824</v>
      </c>
      <c r="P25" s="318">
        <f>'6.1 Seeds'!P25*'6.2 Coefficients'!P25</f>
        <v>1086.0099839999998</v>
      </c>
      <c r="Q25" s="318">
        <f>'6.1 Seeds'!Q25*'6.2 Coefficients'!Q25</f>
        <v>1090.5899520000003</v>
      </c>
      <c r="R25" s="318">
        <f>'6.1 Seeds'!R25*'6.2 Coefficients'!R25</f>
        <v>1204.3096319999997</v>
      </c>
      <c r="S25" s="318">
        <f>'6.1 Seeds'!S25*'6.2 Coefficients'!S25</f>
        <v>1273.5751680000001</v>
      </c>
      <c r="T25" s="318">
        <f>'6.1 Seeds'!T25*'6.2 Coefficients'!T25</f>
        <v>1359.0562559999998</v>
      </c>
      <c r="U25" s="318">
        <f>'6.1 Seeds'!U25*'6.2 Coefficients'!U25</f>
        <v>1389.2974080000001</v>
      </c>
      <c r="V25" s="318">
        <f>'6.1 Seeds'!V25*'6.2 Coefficients'!V25</f>
        <v>1434.5537279999996</v>
      </c>
      <c r="W25" s="318">
        <f>'6.1 Seeds'!W25*'6.2 Coefficients'!W25</f>
        <v>1470.051072</v>
      </c>
      <c r="X25" s="318">
        <f>'6.1 Seeds'!X25*'6.2 Coefficients'!X25</f>
        <v>1503.8246400000005</v>
      </c>
      <c r="Y25" s="318">
        <f>'6.1 Seeds'!Y25*'6.2 Coefficients'!Y25</f>
        <v>1552.6141439999997</v>
      </c>
      <c r="Z25" s="318">
        <f>'6.1 Seeds'!Z25*'6.2 Coefficients'!Z25</f>
        <v>1585.6930559999998</v>
      </c>
      <c r="AA25" s="318">
        <f>'6.1 Seeds'!AA25*'6.2 Coefficients'!AA25</f>
        <v>1728.146688</v>
      </c>
      <c r="AB25" s="318">
        <f>'6.1 Seeds'!AB25*'6.2 Coefficients'!AB25</f>
        <v>1636.4774400000001</v>
      </c>
      <c r="AC25" s="318">
        <f>'6.1 Seeds'!AC25*'6.2 Coefficients'!AC25</f>
        <v>1596.0464639999996</v>
      </c>
      <c r="AD25" s="318">
        <f>'6.1 Seeds'!AD25*'6.2 Coefficients'!AD25</f>
        <v>1829.6647679999999</v>
      </c>
      <c r="AE25" s="318">
        <f>'6.1 Seeds'!AE25*'6.2 Coefficients'!AE25</f>
        <v>1856.7475199999999</v>
      </c>
      <c r="AF25" s="318">
        <f>'6.1 Seeds'!AF25*'6.2 Coefficients'!AF25</f>
        <v>1763.4524160000008</v>
      </c>
      <c r="AG25" s="318">
        <f>'6.1 Seeds'!AG25*'6.2 Coefficients'!AG25</f>
        <v>1958.9448959999995</v>
      </c>
      <c r="AH25" s="318">
        <f>'6.1 Seeds'!AH25*'6.2 Coefficients'!AH25</f>
        <v>1785.3150719999994</v>
      </c>
      <c r="AI25" s="318">
        <f>'6.1 Seeds'!AI25*'6.2 Coefficients'!AI25</f>
        <v>1773.26208</v>
      </c>
      <c r="AJ25" s="318">
        <f>'6.1 Seeds'!AJ25*'6.2 Coefficients'!AJ25</f>
        <v>1529.5518719999998</v>
      </c>
      <c r="AK25" s="318">
        <f>'6.1 Seeds'!AK25*'6.2 Coefficients'!AK25</f>
        <v>1548.5180159999998</v>
      </c>
      <c r="AL25" s="318">
        <f>'6.1 Seeds'!AL25*'6.2 Coefficients'!AL25</f>
        <v>1498.5592319999996</v>
      </c>
      <c r="AM25" s="318">
        <f>'6.1 Seeds'!AM25*'6.2 Coefficients'!AM25</f>
        <v>1685.4385919999995</v>
      </c>
      <c r="AN25" s="318">
        <f>'6.1 Seeds'!AN25*'6.2 Coefficients'!AN25</f>
        <v>1777.4910719999998</v>
      </c>
      <c r="AO25" s="318">
        <f>'6.1 Seeds'!AO25*'6.2 Coefficients'!AO25</f>
        <v>1948.526208</v>
      </c>
      <c r="AP25" s="318">
        <f>'6.1 Seeds'!AP25*'6.2 Coefficients'!AP25</f>
        <v>1939.8950400000003</v>
      </c>
      <c r="AQ25" s="318">
        <f>'6.1 Seeds'!AQ25*'6.2 Coefficients'!AQ25</f>
        <v>1581.3792000000001</v>
      </c>
      <c r="AR25" s="318">
        <f>'6.1 Seeds'!AR25*'6.2 Coefficients'!AR25</f>
        <v>1768.5066239999999</v>
      </c>
      <c r="AS25" s="318">
        <f>'6.1 Seeds'!AS25*'6.2 Coefficients'!AS25</f>
        <v>1759.6669439999998</v>
      </c>
    </row>
    <row r="26" spans="1:45" x14ac:dyDescent="0.25">
      <c r="A26" s="265" t="s">
        <v>324</v>
      </c>
      <c r="B26" s="265"/>
      <c r="C26" s="265"/>
      <c r="D26" s="264"/>
      <c r="E26" s="264"/>
      <c r="F26" s="264"/>
      <c r="G26" s="264" t="s">
        <v>533</v>
      </c>
      <c r="H26" s="293" t="s">
        <v>965</v>
      </c>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2"/>
      <c r="AM26" s="312"/>
      <c r="AN26" s="312"/>
      <c r="AO26" s="312"/>
      <c r="AP26" s="312"/>
      <c r="AQ26" s="312"/>
      <c r="AR26" s="312"/>
      <c r="AS26" s="312"/>
    </row>
    <row r="27" spans="1:45" x14ac:dyDescent="0.25">
      <c r="A27" s="265" t="s">
        <v>320</v>
      </c>
      <c r="B27" s="265"/>
      <c r="C27" s="265"/>
      <c r="D27" s="264"/>
      <c r="E27" s="264"/>
      <c r="F27" s="264" t="s">
        <v>483</v>
      </c>
      <c r="G27" s="120"/>
      <c r="H27" s="294" t="s">
        <v>966</v>
      </c>
      <c r="I27" s="318">
        <f>'6.1 Seeds'!I27*'6.2 Coefficients'!I27</f>
        <v>0</v>
      </c>
      <c r="J27" s="318">
        <f>'6.1 Seeds'!J27*'6.2 Coefficients'!J27</f>
        <v>0</v>
      </c>
      <c r="K27" s="318">
        <f>'6.1 Seeds'!K27*'6.2 Coefficients'!K27</f>
        <v>0</v>
      </c>
      <c r="L27" s="318">
        <f>'6.1 Seeds'!L27*'6.2 Coefficients'!L27</f>
        <v>0</v>
      </c>
      <c r="M27" s="318">
        <f>'6.1 Seeds'!M27*'6.2 Coefficients'!M27</f>
        <v>0</v>
      </c>
      <c r="N27" s="318">
        <f>'6.1 Seeds'!N27*'6.2 Coefficients'!N27</f>
        <v>136.34611199999998</v>
      </c>
      <c r="O27" s="318">
        <f>'6.1 Seeds'!O27*'6.2 Coefficients'!O27</f>
        <v>139.62268799999998</v>
      </c>
      <c r="P27" s="318">
        <f>'6.1 Seeds'!P27*'6.2 Coefficients'!P27</f>
        <v>113.17651200000002</v>
      </c>
      <c r="Q27" s="318">
        <f>'6.1 Seeds'!Q27*'6.2 Coefficients'!Q27</f>
        <v>76.175999999999974</v>
      </c>
      <c r="R27" s="318">
        <f>'6.1 Seeds'!R27*'6.2 Coefficients'!R27</f>
        <v>98.444447999999994</v>
      </c>
      <c r="S27" s="318">
        <f>'6.1 Seeds'!S27*'6.2 Coefficients'!S27</f>
        <v>102.94963200000001</v>
      </c>
      <c r="T27" s="318">
        <f>'6.1 Seeds'!T27*'6.2 Coefficients'!T27</f>
        <v>126.63676800000002</v>
      </c>
      <c r="U27" s="318">
        <f>'6.1 Seeds'!U27*'6.2 Coefficients'!U27</f>
        <v>140.09673599999999</v>
      </c>
      <c r="V27" s="318">
        <f>'6.1 Seeds'!V27*'6.2 Coefficients'!V27</f>
        <v>132.234048</v>
      </c>
      <c r="W27" s="318">
        <f>'6.1 Seeds'!W27*'6.2 Coefficients'!W27</f>
        <v>113.742144</v>
      </c>
      <c r="X27" s="318">
        <f>'6.1 Seeds'!X27*'6.2 Coefficients'!X27</f>
        <v>124.74604799999994</v>
      </c>
      <c r="Y27" s="318">
        <f>'6.1 Seeds'!Y27*'6.2 Coefficients'!Y27</f>
        <v>149.90313599999999</v>
      </c>
      <c r="Z27" s="318">
        <f>'6.1 Seeds'!Z27*'6.2 Coefficients'!Z27</f>
        <v>133.95859200000001</v>
      </c>
      <c r="AA27" s="318">
        <f>'6.1 Seeds'!AA27*'6.2 Coefficients'!AA27</f>
        <v>137.121984</v>
      </c>
      <c r="AB27" s="318">
        <f>'6.1 Seeds'!AB27*'6.2 Coefficients'!AB27</f>
        <v>138.18268799999996</v>
      </c>
      <c r="AC27" s="318">
        <f>'6.1 Seeds'!AC27*'6.2 Coefficients'!AC27</f>
        <v>119.317824</v>
      </c>
      <c r="AD27" s="318">
        <f>'6.1 Seeds'!AD27*'6.2 Coefficients'!AD27</f>
        <v>99.187200000000018</v>
      </c>
      <c r="AE27" s="318">
        <f>'6.1 Seeds'!AE27*'6.2 Coefficients'!AE27</f>
        <v>103.96742400000001</v>
      </c>
      <c r="AF27" s="318">
        <f>'6.1 Seeds'!AF27*'6.2 Coefficients'!AF27</f>
        <v>107.05881600000004</v>
      </c>
      <c r="AG27" s="318">
        <f>'6.1 Seeds'!AG27*'6.2 Coefficients'!AG27</f>
        <v>100.49731199999997</v>
      </c>
      <c r="AH27" s="318">
        <f>'6.1 Seeds'!AH27*'6.2 Coefficients'!AH27</f>
        <v>90.71711999999998</v>
      </c>
      <c r="AI27" s="318">
        <f>'6.1 Seeds'!AI27*'6.2 Coefficients'!AI27</f>
        <v>106.34803199999998</v>
      </c>
      <c r="AJ27" s="318">
        <f>'6.1 Seeds'!AJ27*'6.2 Coefficients'!AJ27</f>
        <v>112.44470399999997</v>
      </c>
      <c r="AK27" s="318">
        <f>'6.1 Seeds'!AK27*'6.2 Coefficients'!AK27</f>
        <v>127.38182399999998</v>
      </c>
      <c r="AL27" s="318">
        <f>'6.1 Seeds'!AL27*'6.2 Coefficients'!AL27</f>
        <v>121.42224000000002</v>
      </c>
      <c r="AM27" s="318">
        <f>'6.1 Seeds'!AM27*'6.2 Coefficients'!AM27</f>
        <v>114.69801600000001</v>
      </c>
      <c r="AN27" s="318">
        <f>'6.1 Seeds'!AN27*'6.2 Coefficients'!AN27</f>
        <v>103.4712</v>
      </c>
      <c r="AO27" s="318">
        <f>'6.1 Seeds'!AO27*'6.2 Coefficients'!AO27</f>
        <v>96.08486400000001</v>
      </c>
      <c r="AP27" s="318">
        <f>'6.1 Seeds'!AP27*'6.2 Coefficients'!AP27</f>
        <v>92.843423999999985</v>
      </c>
      <c r="AQ27" s="318">
        <f>'6.1 Seeds'!AQ27*'6.2 Coefficients'!AQ27</f>
        <v>102.76560000000001</v>
      </c>
      <c r="AR27" s="318">
        <f>'6.1 Seeds'!AR27*'6.2 Coefficients'!AR27</f>
        <v>99.008064000000019</v>
      </c>
      <c r="AS27" s="318">
        <f>'6.1 Seeds'!AS27*'6.2 Coefficients'!AS27</f>
        <v>103.18147199999997</v>
      </c>
    </row>
    <row r="28" spans="1:45" x14ac:dyDescent="0.25">
      <c r="A28" s="265" t="s">
        <v>323</v>
      </c>
      <c r="B28" s="265"/>
      <c r="C28" s="265"/>
      <c r="D28" s="264"/>
      <c r="E28" s="264"/>
      <c r="F28" s="264" t="s">
        <v>176</v>
      </c>
      <c r="G28" s="120"/>
      <c r="H28" s="294" t="s">
        <v>967</v>
      </c>
      <c r="I28" s="318">
        <f>'6.1 Seeds'!I28*'6.2 Coefficients'!I28</f>
        <v>0</v>
      </c>
      <c r="J28" s="318">
        <f>'6.1 Seeds'!J28*'6.2 Coefficients'!J28</f>
        <v>0</v>
      </c>
      <c r="K28" s="318">
        <f>'6.1 Seeds'!K28*'6.2 Coefficients'!K28</f>
        <v>0</v>
      </c>
      <c r="L28" s="318">
        <f>'6.1 Seeds'!L28*'6.2 Coefficients'!L28</f>
        <v>0</v>
      </c>
      <c r="M28" s="318">
        <f>'6.1 Seeds'!M28*'6.2 Coefficients'!M28</f>
        <v>0</v>
      </c>
      <c r="N28" s="318">
        <f>'6.1 Seeds'!N28*'6.2 Coefficients'!N28</f>
        <v>4.8205439999999991</v>
      </c>
      <c r="O28" s="318">
        <f>'6.1 Seeds'!O28*'6.2 Coefficients'!O28</f>
        <v>5.3781120000000007</v>
      </c>
      <c r="P28" s="318">
        <f>'6.1 Seeds'!P28*'6.2 Coefficients'!P28</f>
        <v>2.5179839999999998</v>
      </c>
      <c r="Q28" s="318">
        <f>'6.1 Seeds'!Q28*'6.2 Coefficients'!Q28</f>
        <v>1.4068799999999999</v>
      </c>
      <c r="R28" s="318">
        <f>'6.1 Seeds'!R28*'6.2 Coefficients'!R28</f>
        <v>5.8933439999999999</v>
      </c>
      <c r="S28" s="318">
        <f>'6.1 Seeds'!S28*'6.2 Coefficients'!S28</f>
        <v>1.8374399999999995</v>
      </c>
      <c r="T28" s="318">
        <f>'6.1 Seeds'!T28*'6.2 Coefficients'!T28</f>
        <v>2.6850239999999994</v>
      </c>
      <c r="U28" s="318">
        <f>'6.1 Seeds'!U28*'6.2 Coefficients'!U28</f>
        <v>2.9370239999999983</v>
      </c>
      <c r="V28" s="318">
        <f>'6.1 Seeds'!V28*'6.2 Coefficients'!V28</f>
        <v>3.6230400000000005</v>
      </c>
      <c r="W28" s="318">
        <f>'6.1 Seeds'!W28*'6.2 Coefficients'!W28</f>
        <v>2.1383999999999999</v>
      </c>
      <c r="X28" s="318">
        <f>'6.1 Seeds'!X28*'6.2 Coefficients'!X28</f>
        <v>2.5464960000000003</v>
      </c>
      <c r="Y28" s="318">
        <f>'6.1 Seeds'!Y28*'6.2 Coefficients'!Y28</f>
        <v>2.4618239999999996</v>
      </c>
      <c r="Z28" s="318">
        <f>'6.1 Seeds'!Z28*'6.2 Coefficients'!Z28</f>
        <v>2.1879359999999997</v>
      </c>
      <c r="AA28" s="318">
        <f>'6.1 Seeds'!AA28*'6.2 Coefficients'!AA28</f>
        <v>1.8489599999999997</v>
      </c>
      <c r="AB28" s="318">
        <f>'6.1 Seeds'!AB28*'6.2 Coefficients'!AB28</f>
        <v>2.0606399999999998</v>
      </c>
      <c r="AC28" s="318">
        <f>'6.1 Seeds'!AC28*'6.2 Coefficients'!AC28</f>
        <v>1.8751679999999997</v>
      </c>
      <c r="AD28" s="318">
        <f>'6.1 Seeds'!AD28*'6.2 Coefficients'!AD28</f>
        <v>1.5557759999999998</v>
      </c>
      <c r="AE28" s="318">
        <f>'6.1 Seeds'!AE28*'6.2 Coefficients'!AE28</f>
        <v>2.0563199999999999</v>
      </c>
      <c r="AF28" s="318">
        <f>'6.1 Seeds'!AF28*'6.2 Coefficients'!AF28</f>
        <v>1.9667520000000005</v>
      </c>
      <c r="AG28" s="318">
        <f>'6.1 Seeds'!AG28*'6.2 Coefficients'!AG28</f>
        <v>2.1718080000000013</v>
      </c>
      <c r="AH28" s="318">
        <f>'6.1 Seeds'!AH28*'6.2 Coefficients'!AH28</f>
        <v>2.0563199999999995</v>
      </c>
      <c r="AI28" s="318">
        <f>'6.1 Seeds'!AI28*'6.2 Coefficients'!AI28</f>
        <v>2.4428159999999997</v>
      </c>
      <c r="AJ28" s="318">
        <f>'6.1 Seeds'!AJ28*'6.2 Coefficients'!AJ28</f>
        <v>2.2259519999999999</v>
      </c>
      <c r="AK28" s="318">
        <f>'6.1 Seeds'!AK28*'6.2 Coefficients'!AK28</f>
        <v>2.5833600000000003</v>
      </c>
      <c r="AL28" s="318">
        <f>'6.1 Seeds'!AL28*'6.2 Coefficients'!AL28</f>
        <v>2.0989439999999999</v>
      </c>
      <c r="AM28" s="318">
        <f>'6.1 Seeds'!AM28*'6.2 Coefficients'!AM28</f>
        <v>2.4119999999999999</v>
      </c>
      <c r="AN28" s="318">
        <f>'6.1 Seeds'!AN28*'6.2 Coefficients'!AN28</f>
        <v>2.339712</v>
      </c>
      <c r="AO28" s="318">
        <f>'6.1 Seeds'!AO28*'6.2 Coefficients'!AO28</f>
        <v>2.0039039999999999</v>
      </c>
      <c r="AP28" s="318">
        <f>'6.1 Seeds'!AP28*'6.2 Coefficients'!AP28</f>
        <v>0</v>
      </c>
      <c r="AQ28" s="318">
        <f>'6.1 Seeds'!AQ28*'6.2 Coefficients'!AQ28</f>
        <v>1.8892799999999996</v>
      </c>
      <c r="AR28" s="318">
        <f>'6.1 Seeds'!AR28*'6.2 Coefficients'!AR28</f>
        <v>2.4206400000000001</v>
      </c>
      <c r="AS28" s="318">
        <f>'6.1 Seeds'!AS28*'6.2 Coefficients'!AS28</f>
        <v>1.2481920000000002</v>
      </c>
    </row>
    <row r="29" spans="1:45" x14ac:dyDescent="0.25">
      <c r="A29" s="265" t="s">
        <v>325</v>
      </c>
      <c r="B29" s="265"/>
      <c r="C29" s="265"/>
      <c r="D29" s="264"/>
      <c r="E29" s="264"/>
      <c r="F29" s="264" t="s">
        <v>177</v>
      </c>
      <c r="G29" s="120"/>
      <c r="H29" s="294" t="s">
        <v>177</v>
      </c>
      <c r="I29" s="318">
        <f>'6.1 Seeds'!I29*'6.2 Coefficients'!I29</f>
        <v>0</v>
      </c>
      <c r="J29" s="318">
        <f>'6.1 Seeds'!J29*'6.2 Coefficients'!J29</f>
        <v>0</v>
      </c>
      <c r="K29" s="318">
        <f>'6.1 Seeds'!K29*'6.2 Coefficients'!K29</f>
        <v>0</v>
      </c>
      <c r="L29" s="318">
        <f>'6.1 Seeds'!L29*'6.2 Coefficients'!L29</f>
        <v>0</v>
      </c>
      <c r="M29" s="318">
        <f>'6.1 Seeds'!M29*'6.2 Coefficients'!M29</f>
        <v>0</v>
      </c>
      <c r="N29" s="318">
        <f>'6.1 Seeds'!N29*'6.2 Coefficients'!N29</f>
        <v>141.66105599999997</v>
      </c>
      <c r="O29" s="318">
        <f>'6.1 Seeds'!O29*'6.2 Coefficients'!O29</f>
        <v>177.14227199999999</v>
      </c>
      <c r="P29" s="318">
        <f>'6.1 Seeds'!P29*'6.2 Coefficients'!P29</f>
        <v>175.08057600000001</v>
      </c>
      <c r="Q29" s="318">
        <f>'6.1 Seeds'!Q29*'6.2 Coefficients'!Q29</f>
        <v>121.71878399999999</v>
      </c>
      <c r="R29" s="318">
        <f>'6.1 Seeds'!R29*'6.2 Coefficients'!R29</f>
        <v>113.42707200000001</v>
      </c>
      <c r="S29" s="318">
        <f>'6.1 Seeds'!S29*'6.2 Coefficients'!S29</f>
        <v>103.494528</v>
      </c>
      <c r="T29" s="318">
        <f>'6.1 Seeds'!T29*'6.2 Coefficients'!T29</f>
        <v>115.40467200000001</v>
      </c>
      <c r="U29" s="318">
        <f>'6.1 Seeds'!U29*'6.2 Coefficients'!U29</f>
        <v>115.16006400000001</v>
      </c>
      <c r="V29" s="318">
        <f>'6.1 Seeds'!V29*'6.2 Coefficients'!V29</f>
        <v>85.659264000000007</v>
      </c>
      <c r="W29" s="318">
        <f>'6.1 Seeds'!W29*'6.2 Coefficients'!W29</f>
        <v>97.816320000000005</v>
      </c>
      <c r="X29" s="318">
        <f>'6.1 Seeds'!X29*'6.2 Coefficients'!X29</f>
        <v>129.40531200000004</v>
      </c>
      <c r="Y29" s="318">
        <f>'6.1 Seeds'!Y29*'6.2 Coefficients'!Y29</f>
        <v>130.97779199999999</v>
      </c>
      <c r="Z29" s="318">
        <f>'6.1 Seeds'!Z29*'6.2 Coefficients'!Z29</f>
        <v>124.60992000000002</v>
      </c>
      <c r="AA29" s="318">
        <f>'6.1 Seeds'!AA29*'6.2 Coefficients'!AA29</f>
        <v>145.053696</v>
      </c>
      <c r="AB29" s="318">
        <f>'6.1 Seeds'!AB29*'6.2 Coefficients'!AB29</f>
        <v>137.97580799999997</v>
      </c>
      <c r="AC29" s="318">
        <f>'6.1 Seeds'!AC29*'6.2 Coefficients'!AC29</f>
        <v>131.342592</v>
      </c>
      <c r="AD29" s="318">
        <f>'6.1 Seeds'!AD29*'6.2 Coefficients'!AD29</f>
        <v>157.54022399999999</v>
      </c>
      <c r="AE29" s="318">
        <f>'6.1 Seeds'!AE29*'6.2 Coefficients'!AE29</f>
        <v>164.34777599999998</v>
      </c>
      <c r="AF29" s="318">
        <f>'6.1 Seeds'!AF29*'6.2 Coefficients'!AF29</f>
        <v>189.950976</v>
      </c>
      <c r="AG29" s="318">
        <f>'6.1 Seeds'!AG29*'6.2 Coefficients'!AG29</f>
        <v>213.01132799999993</v>
      </c>
      <c r="AH29" s="318">
        <f>'6.1 Seeds'!AH29*'6.2 Coefficients'!AH29</f>
        <v>230.33548799999997</v>
      </c>
      <c r="AI29" s="318">
        <f>'6.1 Seeds'!AI29*'6.2 Coefficients'!AI29</f>
        <v>283.63392000000005</v>
      </c>
      <c r="AJ29" s="318">
        <f>'6.1 Seeds'!AJ29*'6.2 Coefficients'!AJ29</f>
        <v>438.90278400000011</v>
      </c>
      <c r="AK29" s="318">
        <f>'6.1 Seeds'!AK29*'6.2 Coefficients'!AK29</f>
        <v>496.02163200000012</v>
      </c>
      <c r="AL29" s="318">
        <f>'6.1 Seeds'!AL29*'6.2 Coefficients'!AL29</f>
        <v>681.88377600000013</v>
      </c>
      <c r="AM29" s="318">
        <f>'6.1 Seeds'!AM29*'6.2 Coefficients'!AM29</f>
        <v>750.9872640000001</v>
      </c>
      <c r="AN29" s="318">
        <f>'6.1 Seeds'!AN29*'6.2 Coefficients'!AN29</f>
        <v>794.30476799999997</v>
      </c>
      <c r="AO29" s="318">
        <f>'6.1 Seeds'!AO29*'6.2 Coefficients'!AO29</f>
        <v>683.47622400000023</v>
      </c>
      <c r="AP29" s="318">
        <f>'6.1 Seeds'!AP29*'6.2 Coefficients'!AP29</f>
        <v>742.95667200000003</v>
      </c>
      <c r="AQ29" s="318">
        <f>'6.1 Seeds'!AQ29*'6.2 Coefficients'!AQ29</f>
        <v>874.59033599999987</v>
      </c>
      <c r="AR29" s="318">
        <f>'6.1 Seeds'!AR29*'6.2 Coefficients'!AR29</f>
        <v>897.19718399999988</v>
      </c>
      <c r="AS29" s="318">
        <f>'6.1 Seeds'!AS29*'6.2 Coefficients'!AS29</f>
        <v>933.72364800000003</v>
      </c>
    </row>
    <row r="30" spans="1:45" x14ac:dyDescent="0.25">
      <c r="A30" s="265" t="s">
        <v>329</v>
      </c>
      <c r="B30" s="265"/>
      <c r="C30" s="265"/>
      <c r="D30" s="264"/>
      <c r="E30" s="264"/>
      <c r="F30" s="264"/>
      <c r="G30" s="270" t="s">
        <v>330</v>
      </c>
      <c r="H30" s="292" t="s">
        <v>968</v>
      </c>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row>
    <row r="31" spans="1:45" x14ac:dyDescent="0.25">
      <c r="A31" s="264" t="s">
        <v>397</v>
      </c>
      <c r="B31" s="264"/>
      <c r="C31" s="264"/>
      <c r="D31" s="264"/>
      <c r="E31" s="264"/>
      <c r="F31" s="271" t="s">
        <v>398</v>
      </c>
      <c r="G31" s="120"/>
      <c r="H31" s="294" t="s">
        <v>969</v>
      </c>
      <c r="I31" s="318">
        <f>'6.1 Seeds'!I31*'6.2 Coefficients'!I31</f>
        <v>0</v>
      </c>
      <c r="J31" s="318">
        <f>'6.1 Seeds'!J31*'6.2 Coefficients'!J31</f>
        <v>0</v>
      </c>
      <c r="K31" s="318">
        <f>'6.1 Seeds'!K31*'6.2 Coefficients'!K31</f>
        <v>0</v>
      </c>
      <c r="L31" s="318">
        <f>'6.1 Seeds'!L31*'6.2 Coefficients'!L31</f>
        <v>0</v>
      </c>
      <c r="M31" s="318">
        <f>'6.1 Seeds'!M31*'6.2 Coefficients'!M31</f>
        <v>0</v>
      </c>
      <c r="N31" s="318">
        <f>'6.1 Seeds'!N31*'6.2 Coefficients'!N31</f>
        <v>25.506431999999993</v>
      </c>
      <c r="O31" s="318">
        <f>'6.1 Seeds'!O31*'6.2 Coefficients'!O31</f>
        <v>55.487231999999985</v>
      </c>
      <c r="P31" s="318">
        <f>'6.1 Seeds'!P31*'6.2 Coefficients'!P31</f>
        <v>23.741567999999994</v>
      </c>
      <c r="Q31" s="318">
        <f>'6.1 Seeds'!Q31*'6.2 Coefficients'!Q31</f>
        <v>38.291328000000007</v>
      </c>
      <c r="R31" s="318">
        <f>'6.1 Seeds'!R31*'6.2 Coefficients'!R31</f>
        <v>28.212096000000003</v>
      </c>
      <c r="S31" s="318">
        <f>'6.1 Seeds'!S31*'6.2 Coefficients'!S31</f>
        <v>50.840063999999998</v>
      </c>
      <c r="T31" s="318">
        <f>'6.1 Seeds'!T31*'6.2 Coefficients'!T31</f>
        <v>83.476223999999974</v>
      </c>
      <c r="U31" s="318">
        <f>'6.1 Seeds'!U31*'6.2 Coefficients'!U31</f>
        <v>62.307456000000023</v>
      </c>
      <c r="V31" s="318">
        <f>'6.1 Seeds'!V31*'6.2 Coefficients'!V31</f>
        <v>14.072448</v>
      </c>
      <c r="W31" s="318">
        <f>'6.1 Seeds'!W31*'6.2 Coefficients'!W31</f>
        <v>55.113983999999988</v>
      </c>
      <c r="X31" s="318">
        <f>'6.1 Seeds'!X31*'6.2 Coefficients'!X31</f>
        <v>50.507135999999981</v>
      </c>
      <c r="Y31" s="318">
        <f>'6.1 Seeds'!Y31*'6.2 Coefficients'!Y31</f>
        <v>83.486975999999999</v>
      </c>
      <c r="Z31" s="318">
        <f>'6.1 Seeds'!Z31*'6.2 Coefficients'!Z31</f>
        <v>61.66272</v>
      </c>
      <c r="AA31" s="318">
        <f>'6.1 Seeds'!AA31*'6.2 Coefficients'!AA31</f>
        <v>67.618943999999985</v>
      </c>
      <c r="AB31" s="318">
        <f>'6.1 Seeds'!AB31*'6.2 Coefficients'!AB31</f>
        <v>55.766400000000004</v>
      </c>
      <c r="AC31" s="318">
        <f>'6.1 Seeds'!AC31*'6.2 Coefficients'!AC31</f>
        <v>55.910783999999992</v>
      </c>
      <c r="AD31" s="318">
        <f>'6.1 Seeds'!AD31*'6.2 Coefficients'!AD31</f>
        <v>80.334336000000008</v>
      </c>
      <c r="AE31" s="318">
        <f>'6.1 Seeds'!AE31*'6.2 Coefficients'!AE31</f>
        <v>72.928127999999987</v>
      </c>
      <c r="AF31" s="318">
        <f>'6.1 Seeds'!AF31*'6.2 Coefficients'!AF31</f>
        <v>68.464511999999999</v>
      </c>
      <c r="AG31" s="318">
        <f>'6.1 Seeds'!AG31*'6.2 Coefficients'!AG31</f>
        <v>64.14297599999999</v>
      </c>
      <c r="AH31" s="318">
        <f>'6.1 Seeds'!AH31*'6.2 Coefficients'!AH31</f>
        <v>56.890368000000009</v>
      </c>
      <c r="AI31" s="318">
        <f>'6.1 Seeds'!AI31*'6.2 Coefficients'!AI31</f>
        <v>59.450879999999998</v>
      </c>
      <c r="AJ31" s="318">
        <f>'6.1 Seeds'!AJ31*'6.2 Coefficients'!AJ31</f>
        <v>25.431168</v>
      </c>
      <c r="AK31" s="318">
        <f>'6.1 Seeds'!AK31*'6.2 Coefficients'!AK31</f>
        <v>57.085823999999988</v>
      </c>
      <c r="AL31" s="318">
        <f>'6.1 Seeds'!AL31*'6.2 Coefficients'!AL31</f>
        <v>60.014591999999986</v>
      </c>
      <c r="AM31" s="318">
        <f>'6.1 Seeds'!AM31*'6.2 Coefficients'!AM31</f>
        <v>91.705728000000008</v>
      </c>
      <c r="AN31" s="318">
        <f>'6.1 Seeds'!AN31*'6.2 Coefficients'!AN31</f>
        <v>49.415424000000009</v>
      </c>
      <c r="AO31" s="318">
        <f>'6.1 Seeds'!AO31*'6.2 Coefficients'!AO31</f>
        <v>37.499136000000007</v>
      </c>
      <c r="AP31" s="318">
        <f>'6.1 Seeds'!AP31*'6.2 Coefficients'!AP31</f>
        <v>52.589567999999986</v>
      </c>
      <c r="AQ31" s="318">
        <f>'6.1 Seeds'!AQ31*'6.2 Coefficients'!AQ31</f>
        <v>55.515263999999995</v>
      </c>
      <c r="AR31" s="318">
        <f>'6.1 Seeds'!AR31*'6.2 Coefficients'!AR31</f>
        <v>42.597887999999998</v>
      </c>
      <c r="AS31" s="318">
        <f>'6.1 Seeds'!AS31*'6.2 Coefficients'!AS31</f>
        <v>24.652032000000005</v>
      </c>
    </row>
    <row r="32" spans="1:45" x14ac:dyDescent="0.25">
      <c r="A32" s="265" t="s">
        <v>318</v>
      </c>
      <c r="B32" s="265"/>
      <c r="C32" s="265"/>
      <c r="D32" s="264"/>
      <c r="E32" s="264" t="s">
        <v>172</v>
      </c>
      <c r="F32" s="120"/>
      <c r="G32" s="265"/>
      <c r="H32" s="292" t="s">
        <v>970</v>
      </c>
      <c r="I32" s="318">
        <f>'6.1 Seeds'!I32*'6.2 Coefficients'!I32</f>
        <v>0</v>
      </c>
      <c r="J32" s="318">
        <f>'6.1 Seeds'!J32*'6.2 Coefficients'!J32</f>
        <v>0</v>
      </c>
      <c r="K32" s="318">
        <f>'6.1 Seeds'!K32*'6.2 Coefficients'!K32</f>
        <v>0</v>
      </c>
      <c r="L32" s="318">
        <f>'6.1 Seeds'!L32*'6.2 Coefficients'!L32</f>
        <v>0</v>
      </c>
      <c r="M32" s="318">
        <f>'6.1 Seeds'!M32*'6.2 Coefficients'!M32</f>
        <v>0</v>
      </c>
      <c r="N32" s="318">
        <f>'6.1 Seeds'!N32*'6.2 Coefficients'!N32</f>
        <v>346.59456</v>
      </c>
      <c r="O32" s="318">
        <f>'6.1 Seeds'!O32*'6.2 Coefficients'!O32</f>
        <v>359.88864000000007</v>
      </c>
      <c r="P32" s="318">
        <f>'6.1 Seeds'!P32*'6.2 Coefficients'!P32</f>
        <v>329.08416</v>
      </c>
      <c r="Q32" s="318">
        <f>'6.1 Seeds'!Q32*'6.2 Coefficients'!Q32</f>
        <v>183.78623999999999</v>
      </c>
      <c r="R32" s="318">
        <f>'6.1 Seeds'!R32*'6.2 Coefficients'!R32</f>
        <v>255.89376000000004</v>
      </c>
      <c r="S32" s="318">
        <f>'6.1 Seeds'!S32*'6.2 Coefficients'!S32</f>
        <v>209.09568000000002</v>
      </c>
      <c r="T32" s="318">
        <f>'6.1 Seeds'!T32*'6.2 Coefficients'!T32</f>
        <v>403.71071999999992</v>
      </c>
      <c r="U32" s="318">
        <f>'6.1 Seeds'!U32*'6.2 Coefficients'!U32</f>
        <v>436.08960000000002</v>
      </c>
      <c r="V32" s="318">
        <f>'6.1 Seeds'!V32*'6.2 Coefficients'!V32</f>
        <v>432.66432000000003</v>
      </c>
      <c r="W32" s="318">
        <f>'6.1 Seeds'!W32*'6.2 Coefficients'!W32</f>
        <v>424.27391999999998</v>
      </c>
      <c r="X32" s="318">
        <f>'6.1 Seeds'!X32*'6.2 Coefficients'!X32</f>
        <v>449.45279999999997</v>
      </c>
      <c r="Y32" s="318">
        <f>'6.1 Seeds'!Y32*'6.2 Coefficients'!Y32</f>
        <v>450.35135999999994</v>
      </c>
      <c r="Z32" s="318">
        <f>'6.1 Seeds'!Z32*'6.2 Coefficients'!Z32</f>
        <v>435.71711999999997</v>
      </c>
      <c r="AA32" s="318">
        <f>'6.1 Seeds'!AA32*'6.2 Coefficients'!AA32</f>
        <v>453.93024000000003</v>
      </c>
      <c r="AB32" s="318">
        <f>'6.1 Seeds'!AB32*'6.2 Coefficients'!AB32</f>
        <v>470.90688000000011</v>
      </c>
      <c r="AC32" s="318">
        <f>'6.1 Seeds'!AC32*'6.2 Coefficients'!AC32</f>
        <v>457.53599999999994</v>
      </c>
      <c r="AD32" s="318">
        <f>'6.1 Seeds'!AD32*'6.2 Coefficients'!AD32</f>
        <v>409.09440000000001</v>
      </c>
      <c r="AE32" s="318">
        <f>'6.1 Seeds'!AE32*'6.2 Coefficients'!AE32</f>
        <v>390.23615999999998</v>
      </c>
      <c r="AF32" s="318">
        <f>'6.1 Seeds'!AF32*'6.2 Coefficients'!AF32</f>
        <v>366.52799999999991</v>
      </c>
      <c r="AG32" s="318">
        <f>'6.1 Seeds'!AG32*'6.2 Coefficients'!AG32</f>
        <v>457.73567999999995</v>
      </c>
      <c r="AH32" s="318">
        <f>'6.1 Seeds'!AH32*'6.2 Coefficients'!AH32</f>
        <v>469.19685119999997</v>
      </c>
      <c r="AI32" s="318">
        <f>'6.1 Seeds'!AI32*'6.2 Coefficients'!AI32</f>
        <v>468.70272000000006</v>
      </c>
      <c r="AJ32" s="318">
        <f>'6.1 Seeds'!AJ32*'6.2 Coefficients'!AJ32</f>
        <v>432.21888000000001</v>
      </c>
      <c r="AK32" s="318">
        <f>'6.1 Seeds'!AK32*'6.2 Coefficients'!AK32</f>
        <v>430.01783039999998</v>
      </c>
      <c r="AL32" s="318">
        <f>'6.1 Seeds'!AL32*'6.2 Coefficients'!AL32</f>
        <v>421.973184</v>
      </c>
      <c r="AM32" s="318">
        <f>'6.1 Seeds'!AM32*'6.2 Coefficients'!AM32</f>
        <v>419.66050559999996</v>
      </c>
      <c r="AN32" s="318">
        <f>'6.1 Seeds'!AN32*'6.2 Coefficients'!AN32</f>
        <v>419.50079999999997</v>
      </c>
      <c r="AO32" s="318">
        <f>'6.1 Seeds'!AO32*'6.2 Coefficients'!AO32</f>
        <v>413.19889920000003</v>
      </c>
      <c r="AP32" s="318">
        <f>'6.1 Seeds'!AP32*'6.2 Coefficients'!AP32</f>
        <v>403.24561919999996</v>
      </c>
      <c r="AQ32" s="318">
        <f>'6.1 Seeds'!AQ32*'6.2 Coefficients'!AQ32</f>
        <v>396.92927999999995</v>
      </c>
      <c r="AR32" s="318">
        <f>'6.1 Seeds'!AR32*'6.2 Coefficients'!AR32</f>
        <v>391.92576000000003</v>
      </c>
      <c r="AS32" s="318">
        <f>'6.1 Seeds'!AS32*'6.2 Coefficients'!AS32</f>
        <v>325.16351999999995</v>
      </c>
    </row>
    <row r="33" spans="1:45" x14ac:dyDescent="0.25">
      <c r="A33" s="264"/>
      <c r="B33" s="264"/>
      <c r="C33" s="264"/>
      <c r="D33" s="264"/>
      <c r="E33" s="264"/>
      <c r="F33" s="264"/>
      <c r="G33" s="264"/>
      <c r="H33" s="293"/>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row>
    <row r="34" spans="1:45" x14ac:dyDescent="0.25">
      <c r="A34" s="267" t="s">
        <v>354</v>
      </c>
      <c r="B34" s="267"/>
      <c r="C34" s="267"/>
      <c r="D34" s="267" t="s">
        <v>484</v>
      </c>
      <c r="E34" s="267"/>
      <c r="F34" s="267"/>
      <c r="G34" s="266"/>
      <c r="H34" s="292" t="s">
        <v>971</v>
      </c>
      <c r="I34" s="321">
        <f t="shared" ref="I34:AH34" si="13">SUM(I36:I46)</f>
        <v>0</v>
      </c>
      <c r="J34" s="321">
        <f t="shared" si="13"/>
        <v>0</v>
      </c>
      <c r="K34" s="321">
        <f t="shared" si="13"/>
        <v>0</v>
      </c>
      <c r="L34" s="321">
        <f t="shared" si="13"/>
        <v>0</v>
      </c>
      <c r="M34" s="321">
        <f t="shared" si="13"/>
        <v>0</v>
      </c>
      <c r="N34" s="313">
        <f t="shared" si="13"/>
        <v>1568.2154399999999</v>
      </c>
      <c r="O34" s="313">
        <f t="shared" si="13"/>
        <v>1480.4213600000003</v>
      </c>
      <c r="P34" s="313">
        <f t="shared" si="13"/>
        <v>1219.8887199999999</v>
      </c>
      <c r="Q34" s="313">
        <f t="shared" si="13"/>
        <v>1039.3000400000001</v>
      </c>
      <c r="R34" s="313">
        <f t="shared" si="13"/>
        <v>1804.7072799999999</v>
      </c>
      <c r="S34" s="313">
        <f t="shared" si="13"/>
        <v>2547.2250800000006</v>
      </c>
      <c r="T34" s="313">
        <f t="shared" si="13"/>
        <v>3659.34184</v>
      </c>
      <c r="U34" s="313">
        <f t="shared" si="13"/>
        <v>2996.8890400000005</v>
      </c>
      <c r="V34" s="313">
        <f t="shared" si="13"/>
        <v>2520.6205200000004</v>
      </c>
      <c r="W34" s="313">
        <f t="shared" si="13"/>
        <v>2545.5315599999994</v>
      </c>
      <c r="X34" s="313">
        <f t="shared" si="13"/>
        <v>2248.6040000000003</v>
      </c>
      <c r="Y34" s="313">
        <f t="shared" si="13"/>
        <v>2338.75252</v>
      </c>
      <c r="Z34" s="313">
        <f t="shared" si="13"/>
        <v>2774.4047999999998</v>
      </c>
      <c r="AA34" s="313">
        <f t="shared" si="13"/>
        <v>2870.3441199999997</v>
      </c>
      <c r="AB34" s="313">
        <f t="shared" si="13"/>
        <v>2954.3751200000006</v>
      </c>
      <c r="AC34" s="313">
        <f t="shared" si="13"/>
        <v>2916.0909199999996</v>
      </c>
      <c r="AD34" s="313">
        <f t="shared" si="13"/>
        <v>1690.9507200000003</v>
      </c>
      <c r="AE34" s="313">
        <f t="shared" si="13"/>
        <v>1490.0641600000001</v>
      </c>
      <c r="AF34" s="313">
        <f t="shared" si="13"/>
        <v>1106.3012000000001</v>
      </c>
      <c r="AG34" s="313">
        <f t="shared" si="13"/>
        <v>1661.5265599999998</v>
      </c>
      <c r="AH34" s="313">
        <f t="shared" si="13"/>
        <v>2377.2190799999998</v>
      </c>
      <c r="AI34" s="313">
        <f t="shared" ref="AI34:AN34" si="14">SUM(AI36:AI46)</f>
        <v>2803.5887200000002</v>
      </c>
      <c r="AJ34" s="313">
        <f t="shared" si="14"/>
        <v>2303.7246799999994</v>
      </c>
      <c r="AK34" s="313">
        <f t="shared" si="14"/>
        <v>1920.1399200000001</v>
      </c>
      <c r="AL34" s="313">
        <f t="shared" si="14"/>
        <v>2322.9902800000004</v>
      </c>
      <c r="AM34" s="313">
        <f t="shared" si="14"/>
        <v>2542.6860400000005</v>
      </c>
      <c r="AN34" s="313">
        <f t="shared" si="14"/>
        <v>2388.7249200000006</v>
      </c>
      <c r="AO34" s="313">
        <f t="shared" ref="AO34:AP34" si="15">SUM(AO36:AO46)</f>
        <v>2723.2947599999998</v>
      </c>
      <c r="AP34" s="313">
        <f t="shared" si="15"/>
        <v>2455.0379600000001</v>
      </c>
      <c r="AQ34" s="313">
        <f t="shared" ref="AQ34:AR34" si="16">SUM(AQ36:AQ46)</f>
        <v>2195.4726000000001</v>
      </c>
      <c r="AR34" s="313">
        <f t="shared" si="16"/>
        <v>1917.1256800000003</v>
      </c>
      <c r="AS34" s="313">
        <f t="shared" ref="AS34" si="17">SUM(AS36:AS46)</f>
        <v>1882.67328</v>
      </c>
    </row>
    <row r="35" spans="1:45" x14ac:dyDescent="0.25">
      <c r="A35" s="269" t="s">
        <v>356</v>
      </c>
      <c r="B35" s="269"/>
      <c r="C35" s="269"/>
      <c r="D35" s="269"/>
      <c r="E35" s="269"/>
      <c r="F35" s="269" t="s">
        <v>355</v>
      </c>
      <c r="G35" s="268"/>
      <c r="H35" s="292" t="s">
        <v>972</v>
      </c>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row>
    <row r="36" spans="1:45" x14ac:dyDescent="0.25">
      <c r="A36" s="269" t="s">
        <v>357</v>
      </c>
      <c r="B36" s="269"/>
      <c r="C36" s="269"/>
      <c r="D36" s="269"/>
      <c r="E36" s="269"/>
      <c r="F36" s="269"/>
      <c r="G36" s="269" t="s">
        <v>358</v>
      </c>
      <c r="H36" s="293" t="s">
        <v>973</v>
      </c>
      <c r="I36" s="318">
        <f>'6.1 Seeds'!I36*'6.2 Coefficients'!I36</f>
        <v>0</v>
      </c>
      <c r="J36" s="318">
        <f>'6.1 Seeds'!J36*'6.2 Coefficients'!J36</f>
        <v>0</v>
      </c>
      <c r="K36" s="318">
        <f>'6.1 Seeds'!K36*'6.2 Coefficients'!K36</f>
        <v>0</v>
      </c>
      <c r="L36" s="318">
        <f>'6.1 Seeds'!L36*'6.2 Coefficients'!L36</f>
        <v>0</v>
      </c>
      <c r="M36" s="318">
        <f>'6.1 Seeds'!M36*'6.2 Coefficients'!M36</f>
        <v>0</v>
      </c>
      <c r="N36" s="318">
        <f>'6.1 Seeds'!N36*'6.2 Coefficients'!N36</f>
        <v>54.202399999999997</v>
      </c>
      <c r="O36" s="318">
        <f>'6.1 Seeds'!O36*'6.2 Coefficients'!O36</f>
        <v>54.135479999999994</v>
      </c>
      <c r="P36" s="318">
        <f>'6.1 Seeds'!P36*'6.2 Coefficients'!P36</f>
        <v>41.740440000000007</v>
      </c>
      <c r="Q36" s="318">
        <f>'6.1 Seeds'!Q36*'6.2 Coefficients'!Q36</f>
        <v>56.400680000000008</v>
      </c>
      <c r="R36" s="318">
        <f>'6.1 Seeds'!R36*'6.2 Coefficients'!R36</f>
        <v>423.58623999999992</v>
      </c>
      <c r="S36" s="318">
        <f>'6.1 Seeds'!S36*'6.2 Coefficients'!S36</f>
        <v>424.4310000000001</v>
      </c>
      <c r="T36" s="318">
        <f>'6.1 Seeds'!T36*'6.2 Coefficients'!T36</f>
        <v>483.94443999999999</v>
      </c>
      <c r="U36" s="318">
        <f>'6.1 Seeds'!U36*'6.2 Coefficients'!U36</f>
        <v>356.30616000000003</v>
      </c>
      <c r="V36" s="318">
        <f>'6.1 Seeds'!V36*'6.2 Coefficients'!V36</f>
        <v>287.28391999999997</v>
      </c>
      <c r="W36" s="318">
        <f>'6.1 Seeds'!W36*'6.2 Coefficients'!W36</f>
        <v>254.83695999999998</v>
      </c>
      <c r="X36" s="318">
        <f>'6.1 Seeds'!X36*'6.2 Coefficients'!X36</f>
        <v>241.32808000000003</v>
      </c>
      <c r="Y36" s="318">
        <f>'6.1 Seeds'!Y36*'6.2 Coefficients'!Y36</f>
        <v>293.58867999999984</v>
      </c>
      <c r="Z36" s="318">
        <f>'6.1 Seeds'!Z36*'6.2 Coefficients'!Z36</f>
        <v>469.13496000000009</v>
      </c>
      <c r="AA36" s="318">
        <f>'6.1 Seeds'!AA36*'6.2 Coefficients'!AA36</f>
        <v>621.32980000000009</v>
      </c>
      <c r="AB36" s="318">
        <f>'6.1 Seeds'!AB36*'6.2 Coefficients'!AB36</f>
        <v>803.52608000000032</v>
      </c>
      <c r="AC36" s="318">
        <f>'6.1 Seeds'!AC36*'6.2 Coefficients'!AC36</f>
        <v>886.56428000000005</v>
      </c>
      <c r="AD36" s="318">
        <f>'6.1 Seeds'!AD36*'6.2 Coefficients'!AD36</f>
        <v>856.79384000000016</v>
      </c>
      <c r="AE36" s="318">
        <f>'6.1 Seeds'!AE36*'6.2 Coefficients'!AE36</f>
        <v>811.41172000000029</v>
      </c>
      <c r="AF36" s="318">
        <f>'6.1 Seeds'!AF36*'6.2 Coefficients'!AF36</f>
        <v>580.7213999999999</v>
      </c>
      <c r="AG36" s="318">
        <f>'6.1 Seeds'!AG36*'6.2 Coefficients'!AG36</f>
        <v>913.19675999999981</v>
      </c>
      <c r="AH36" s="318">
        <f>'6.1 Seeds'!AH36*'6.2 Coefficients'!AH36</f>
        <v>1147.97704</v>
      </c>
      <c r="AI36" s="318">
        <f>'6.1 Seeds'!AI36*'6.2 Coefficients'!AI36</f>
        <v>1372.0434000000002</v>
      </c>
      <c r="AJ36" s="318">
        <f>'6.1 Seeds'!AJ36*'6.2 Coefficients'!AJ36</f>
        <v>873.94047999999964</v>
      </c>
      <c r="AK36" s="318">
        <f>'6.1 Seeds'!AK36*'6.2 Coefficients'!AK36</f>
        <v>694.81972000000007</v>
      </c>
      <c r="AL36" s="318">
        <f>'6.1 Seeds'!AL36*'6.2 Coefficients'!AL36</f>
        <v>795.35232000000019</v>
      </c>
      <c r="AM36" s="318">
        <f>'6.1 Seeds'!AM36*'6.2 Coefficients'!AM36</f>
        <v>932.14016000000026</v>
      </c>
      <c r="AN36" s="318">
        <f>'6.1 Seeds'!AN36*'6.2 Coefficients'!AN36</f>
        <v>895.25184000000002</v>
      </c>
      <c r="AO36" s="318">
        <f>'6.1 Seeds'!AO36*'6.2 Coefficients'!AO36</f>
        <v>995.93143999999995</v>
      </c>
      <c r="AP36" s="318">
        <f>'6.1 Seeds'!AP36*'6.2 Coefficients'!AP36</f>
        <v>855.62540000000001</v>
      </c>
      <c r="AQ36" s="318">
        <f>'6.1 Seeds'!AQ36*'6.2 Coefficients'!AQ36</f>
        <v>832.77488000000005</v>
      </c>
      <c r="AR36" s="318">
        <f>'6.1 Seeds'!AR36*'6.2 Coefficients'!AR36</f>
        <v>672.28139999999985</v>
      </c>
      <c r="AS36" s="318">
        <f>'6.1 Seeds'!AS36*'6.2 Coefficients'!AS36</f>
        <v>661.72651999999994</v>
      </c>
    </row>
    <row r="37" spans="1:45" x14ac:dyDescent="0.25">
      <c r="A37" s="269" t="s">
        <v>485</v>
      </c>
      <c r="B37" s="269"/>
      <c r="C37" s="269"/>
      <c r="D37" s="269"/>
      <c r="E37" s="269"/>
      <c r="F37" s="269"/>
      <c r="G37" s="269" t="s">
        <v>486</v>
      </c>
      <c r="H37" s="293" t="s">
        <v>974</v>
      </c>
      <c r="I37" s="318">
        <f>'6.1 Seeds'!I37*'6.2 Coefficients'!I37</f>
        <v>0</v>
      </c>
      <c r="J37" s="318">
        <f>'6.1 Seeds'!J37*'6.2 Coefficients'!J37</f>
        <v>0</v>
      </c>
      <c r="K37" s="318">
        <f>'6.1 Seeds'!K37*'6.2 Coefficients'!K37</f>
        <v>0</v>
      </c>
      <c r="L37" s="318">
        <f>'6.1 Seeds'!L37*'6.2 Coefficients'!L37</f>
        <v>0</v>
      </c>
      <c r="M37" s="318">
        <f>'6.1 Seeds'!M37*'6.2 Coefficients'!M37</f>
        <v>0</v>
      </c>
      <c r="N37" s="318">
        <f>'6.1 Seeds'!N37*'6.2 Coefficients'!N37</f>
        <v>274.68059999999997</v>
      </c>
      <c r="O37" s="318">
        <f>'6.1 Seeds'!O37*'6.2 Coefficients'!O37</f>
        <v>225.73000000000002</v>
      </c>
      <c r="P37" s="318">
        <f>'6.1 Seeds'!P37*'6.2 Coefficients'!P37</f>
        <v>194.58500000000004</v>
      </c>
      <c r="Q37" s="318">
        <f>'6.1 Seeds'!Q37*'6.2 Coefficients'!Q37</f>
        <v>182.62119999999999</v>
      </c>
      <c r="R37" s="318">
        <f>'6.1 Seeds'!R37*'6.2 Coefficients'!R37</f>
        <v>335.202</v>
      </c>
      <c r="S37" s="318">
        <f>'6.1 Seeds'!S37*'6.2 Coefficients'!S37</f>
        <v>460.2118000000001</v>
      </c>
      <c r="T37" s="318">
        <f>'6.1 Seeds'!T37*'6.2 Coefficients'!T37</f>
        <v>620.38640000000009</v>
      </c>
      <c r="U37" s="318">
        <f>'6.1 Seeds'!U37*'6.2 Coefficients'!U37</f>
        <v>423.44219999999996</v>
      </c>
      <c r="V37" s="318">
        <f>'6.1 Seeds'!V37*'6.2 Coefficients'!V37</f>
        <v>462.42660000000001</v>
      </c>
      <c r="W37" s="318">
        <f>'6.1 Seeds'!W37*'6.2 Coefficients'!W37</f>
        <v>360.38300000000004</v>
      </c>
      <c r="X37" s="318">
        <f>'6.1 Seeds'!X37*'6.2 Coefficients'!X37</f>
        <v>339.29620000000006</v>
      </c>
      <c r="Y37" s="318">
        <f>'6.1 Seeds'!Y37*'6.2 Coefficients'!Y37</f>
        <v>363.96899999999994</v>
      </c>
      <c r="Z37" s="318">
        <f>'6.1 Seeds'!Z37*'6.2 Coefficients'!Z37</f>
        <v>394.34560000000005</v>
      </c>
      <c r="AA37" s="318">
        <f>'6.1 Seeds'!AA37*'6.2 Coefficients'!AA37</f>
        <v>358.90140000000002</v>
      </c>
      <c r="AB37" s="318">
        <f>'6.1 Seeds'!AB37*'6.2 Coefficients'!AB37</f>
        <v>357.41120000000006</v>
      </c>
      <c r="AC37" s="318">
        <f>'6.1 Seeds'!AC37*'6.2 Coefficients'!AC37</f>
        <v>269.63120000000004</v>
      </c>
      <c r="AD37" s="318">
        <f>'6.1 Seeds'!AD37*'6.2 Coefficients'!AD37</f>
        <v>112.1212</v>
      </c>
      <c r="AE37" s="318">
        <f>'6.1 Seeds'!AE37*'6.2 Coefficients'!AE37</f>
        <v>136.11660000000001</v>
      </c>
      <c r="AF37" s="318">
        <f>'6.1 Seeds'!AF37*'6.2 Coefficients'!AF37</f>
        <v>92.530799999999985</v>
      </c>
      <c r="AG37" s="318">
        <f>'6.1 Seeds'!AG37*'6.2 Coefficients'!AG37</f>
        <v>111.9494</v>
      </c>
      <c r="AH37" s="318">
        <f>'6.1 Seeds'!AH37*'6.2 Coefficients'!AH37</f>
        <v>136.47399999999999</v>
      </c>
      <c r="AI37" s="318">
        <f>'6.1 Seeds'!AI37*'6.2 Coefficients'!AI37</f>
        <v>160.02439999999999</v>
      </c>
      <c r="AJ37" s="318">
        <f>'6.1 Seeds'!AJ37*'6.2 Coefficients'!AJ37</f>
        <v>150.00359999999998</v>
      </c>
      <c r="AK37" s="318">
        <f>'6.1 Seeds'!AK37*'6.2 Coefficients'!AK37</f>
        <v>120.89640000000001</v>
      </c>
      <c r="AL37" s="318">
        <f>'6.1 Seeds'!AL37*'6.2 Coefficients'!AL37</f>
        <v>171.0324</v>
      </c>
      <c r="AM37" s="318">
        <f>'6.1 Seeds'!AM37*'6.2 Coefficients'!AM37</f>
        <v>168.27240000000003</v>
      </c>
      <c r="AN37" s="318">
        <f>'6.1 Seeds'!AN37*'6.2 Coefficients'!AN37</f>
        <v>149.76540000000003</v>
      </c>
      <c r="AO37" s="318">
        <f>'6.1 Seeds'!AO37*'6.2 Coefficients'!AO37</f>
        <v>230.55379999999997</v>
      </c>
      <c r="AP37" s="318">
        <f>'6.1 Seeds'!AP37*'6.2 Coefficients'!AP37</f>
        <v>314.38280000000003</v>
      </c>
      <c r="AQ37" s="318">
        <f>'6.1 Seeds'!AQ37*'6.2 Coefficients'!AQ37</f>
        <v>236.54900000000001</v>
      </c>
      <c r="AR37" s="318">
        <f>'6.1 Seeds'!AR37*'6.2 Coefficients'!AR37</f>
        <v>170.72900000000001</v>
      </c>
      <c r="AS37" s="318">
        <f>'6.1 Seeds'!AS37*'6.2 Coefficients'!AS37</f>
        <v>192.10720000000003</v>
      </c>
    </row>
    <row r="38" spans="1:45" x14ac:dyDescent="0.25">
      <c r="A38" s="269" t="s">
        <v>359</v>
      </c>
      <c r="B38" s="269"/>
      <c r="C38" s="269"/>
      <c r="D38" s="269"/>
      <c r="E38" s="269"/>
      <c r="F38" s="272" t="s">
        <v>536</v>
      </c>
      <c r="G38" s="287"/>
      <c r="H38" s="292" t="s">
        <v>972</v>
      </c>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322"/>
      <c r="AL38" s="322"/>
      <c r="AM38" s="322"/>
      <c r="AN38" s="322"/>
      <c r="AO38" s="322"/>
      <c r="AP38" s="322"/>
      <c r="AQ38" s="322"/>
      <c r="AR38" s="322"/>
      <c r="AS38" s="322"/>
    </row>
    <row r="39" spans="1:45" x14ac:dyDescent="0.25">
      <c r="A39" s="269" t="s">
        <v>360</v>
      </c>
      <c r="B39" s="269"/>
      <c r="C39" s="269"/>
      <c r="D39" s="269"/>
      <c r="E39" s="269"/>
      <c r="F39" s="269"/>
      <c r="G39" s="268" t="s">
        <v>361</v>
      </c>
      <c r="H39" s="292" t="s">
        <v>975</v>
      </c>
      <c r="I39" s="318">
        <f>'6.1 Seeds'!I39*'6.2 Coefficients'!I39</f>
        <v>0</v>
      </c>
      <c r="J39" s="318">
        <f>'6.1 Seeds'!J39*'6.2 Coefficients'!J39</f>
        <v>0</v>
      </c>
      <c r="K39" s="318">
        <f>'6.1 Seeds'!K39*'6.2 Coefficients'!K39</f>
        <v>0</v>
      </c>
      <c r="L39" s="318">
        <f>'6.1 Seeds'!L39*'6.2 Coefficients'!L39</f>
        <v>0</v>
      </c>
      <c r="M39" s="318">
        <f>'6.1 Seeds'!M39*'6.2 Coefficients'!M39</f>
        <v>0</v>
      </c>
      <c r="N39" s="318">
        <f>'6.1 Seeds'!N39*'6.2 Coefficients'!N39</f>
        <v>397.59399999999994</v>
      </c>
      <c r="O39" s="318">
        <f>'6.1 Seeds'!O39*'6.2 Coefficients'!O39</f>
        <v>369.56132000000014</v>
      </c>
      <c r="P39" s="318">
        <f>'6.1 Seeds'!P39*'6.2 Coefficients'!P39</f>
        <v>291.68403999999992</v>
      </c>
      <c r="Q39" s="318">
        <f>'6.1 Seeds'!Q39*'6.2 Coefficients'!Q39</f>
        <v>265.64015999999998</v>
      </c>
      <c r="R39" s="318">
        <f>'6.1 Seeds'!R39*'6.2 Coefficients'!R39</f>
        <v>246.62879999999998</v>
      </c>
      <c r="S39" s="318">
        <f>'6.1 Seeds'!S39*'6.2 Coefficients'!S39</f>
        <v>250.34207999999995</v>
      </c>
      <c r="T39" s="318">
        <f>'6.1 Seeds'!T39*'6.2 Coefficients'!T39</f>
        <v>168.58323999999999</v>
      </c>
      <c r="U39" s="318">
        <f>'6.1 Seeds'!U39*'6.2 Coefficients'!U39</f>
        <v>117.58699999999999</v>
      </c>
      <c r="V39" s="318">
        <f>'6.1 Seeds'!V39*'6.2 Coefficients'!V39</f>
        <v>95.009399999999999</v>
      </c>
      <c r="W39" s="318">
        <f>'6.1 Seeds'!W39*'6.2 Coefficients'!W39</f>
        <v>84.909279999999995</v>
      </c>
      <c r="X39" s="318">
        <f>'6.1 Seeds'!X39*'6.2 Coefficients'!X39</f>
        <v>72.388479999999959</v>
      </c>
      <c r="Y39" s="318">
        <f>'6.1 Seeds'!Y39*'6.2 Coefficients'!Y39</f>
        <v>62.15911999999998</v>
      </c>
      <c r="Z39" s="318">
        <f>'6.1 Seeds'!Z39*'6.2 Coefficients'!Z39</f>
        <v>53.44868000000001</v>
      </c>
      <c r="AA39" s="318">
        <f>'6.1 Seeds'!AA39*'6.2 Coefficients'!AA39</f>
        <v>56.918880000000009</v>
      </c>
      <c r="AB39" s="318">
        <f>'6.1 Seeds'!AB39*'6.2 Coefficients'!AB39</f>
        <v>57.556560000000005</v>
      </c>
      <c r="AC39" s="318">
        <f>'6.1 Seeds'!AC39*'6.2 Coefficients'!AC39</f>
        <v>51.972800000000007</v>
      </c>
      <c r="AD39" s="318">
        <f>'6.1 Seeds'!AD39*'6.2 Coefficients'!AD39</f>
        <v>45.240320000000004</v>
      </c>
      <c r="AE39" s="318">
        <f>'6.1 Seeds'!AE39*'6.2 Coefficients'!AE39</f>
        <v>41.788279999999993</v>
      </c>
      <c r="AF39" s="318">
        <f>'6.1 Seeds'!AF39*'6.2 Coefficients'!AF39</f>
        <v>35.044880000000006</v>
      </c>
      <c r="AG39" s="318">
        <f>'6.1 Seeds'!AG39*'6.2 Coefficients'!AG39</f>
        <v>39.331799999999994</v>
      </c>
      <c r="AH39" s="318">
        <f>'6.1 Seeds'!AH39*'6.2 Coefficients'!AH39</f>
        <v>35.307880000000004</v>
      </c>
      <c r="AI39" s="318">
        <f>'6.1 Seeds'!AI39*'6.2 Coefficients'!AI39</f>
        <v>34.50424000000001</v>
      </c>
      <c r="AJ39" s="318">
        <f>'6.1 Seeds'!AJ39*'6.2 Coefficients'!AJ39</f>
        <v>31.982359999999996</v>
      </c>
      <c r="AK39" s="318">
        <f>'6.1 Seeds'!AK39*'6.2 Coefficients'!AK39</f>
        <v>33.52752000000001</v>
      </c>
      <c r="AL39" s="318">
        <f>'6.1 Seeds'!AL39*'6.2 Coefficients'!AL39</f>
        <v>38.346239999999995</v>
      </c>
      <c r="AM39" s="318">
        <f>'6.1 Seeds'!AM39*'6.2 Coefficients'!AM39</f>
        <v>43.88308</v>
      </c>
      <c r="AN39" s="318">
        <f>'6.1 Seeds'!AN39*'6.2 Coefficients'!AN39</f>
        <v>46.688679999999991</v>
      </c>
      <c r="AO39" s="318">
        <f>'6.1 Seeds'!AO39*'6.2 Coefficients'!AO39</f>
        <v>51.697080000000021</v>
      </c>
      <c r="AP39" s="318">
        <f>'6.1 Seeds'!AP39*'6.2 Coefficients'!AP39</f>
        <v>46.651039999999973</v>
      </c>
      <c r="AQ39" s="318">
        <f>'6.1 Seeds'!AQ39*'6.2 Coefficients'!AQ39</f>
        <v>46.662199999999999</v>
      </c>
      <c r="AR39" s="318">
        <f>'6.1 Seeds'!AR39*'6.2 Coefficients'!AR39</f>
        <v>45.790560000000028</v>
      </c>
      <c r="AS39" s="318">
        <f>'6.1 Seeds'!AS39*'6.2 Coefficients'!AS39</f>
        <v>46.701120000000003</v>
      </c>
    </row>
    <row r="40" spans="1:45" x14ac:dyDescent="0.25">
      <c r="A40" s="1" t="s">
        <v>534</v>
      </c>
      <c r="B40" s="272"/>
      <c r="C40" s="272"/>
      <c r="D40" s="272"/>
      <c r="E40" s="121"/>
      <c r="F40" s="272"/>
      <c r="G40" s="272" t="s">
        <v>535</v>
      </c>
      <c r="H40" s="295" t="s">
        <v>976</v>
      </c>
      <c r="I40" s="318">
        <f>'6.1 Seeds'!I40*'6.2 Coefficients'!I40</f>
        <v>0</v>
      </c>
      <c r="J40" s="318">
        <f>'6.1 Seeds'!J40*'6.2 Coefficients'!J40</f>
        <v>0</v>
      </c>
      <c r="K40" s="318">
        <f>'6.1 Seeds'!K40*'6.2 Coefficients'!K40</f>
        <v>0</v>
      </c>
      <c r="L40" s="318">
        <f>'6.1 Seeds'!L40*'6.2 Coefficients'!L40</f>
        <v>0</v>
      </c>
      <c r="M40" s="318">
        <f>'6.1 Seeds'!M40*'6.2 Coefficients'!M40</f>
        <v>0</v>
      </c>
      <c r="N40" s="318">
        <f>'6.1 Seeds'!N40*'6.2 Coefficients'!N40</f>
        <v>159.53616</v>
      </c>
      <c r="O40" s="318">
        <f>'6.1 Seeds'!O40*'6.2 Coefficients'!O40</f>
        <v>143.48160000000001</v>
      </c>
      <c r="P40" s="318">
        <f>'6.1 Seeds'!P40*'6.2 Coefficients'!P40</f>
        <v>129.81647999999998</v>
      </c>
      <c r="Q40" s="318">
        <f>'6.1 Seeds'!Q40*'6.2 Coefficients'!Q40</f>
        <v>83.308080000000004</v>
      </c>
      <c r="R40" s="318">
        <f>'6.1 Seeds'!R40*'6.2 Coefficients'!R40</f>
        <v>94.212959999999995</v>
      </c>
      <c r="S40" s="318">
        <f>'6.1 Seeds'!S40*'6.2 Coefficients'!S40</f>
        <v>77.960880000000003</v>
      </c>
      <c r="T40" s="318">
        <f>'6.1 Seeds'!T40*'6.2 Coefficients'!T40</f>
        <v>52.070399999999992</v>
      </c>
      <c r="U40" s="318">
        <f>'6.1 Seeds'!U40*'6.2 Coefficients'!U40</f>
        <v>64.595039999999997</v>
      </c>
      <c r="V40" s="318">
        <f>'6.1 Seeds'!V40*'6.2 Coefficients'!V40</f>
        <v>44.303039999999996</v>
      </c>
      <c r="W40" s="318">
        <f>'6.1 Seeds'!W40*'6.2 Coefficients'!W40</f>
        <v>65.672399999999996</v>
      </c>
      <c r="X40" s="318">
        <f>'6.1 Seeds'!X40*'6.2 Coefficients'!X40</f>
        <v>61.64472</v>
      </c>
      <c r="Y40" s="318">
        <f>'6.1 Seeds'!Y40*'6.2 Coefficients'!Y40</f>
        <v>69.259440000000012</v>
      </c>
      <c r="Z40" s="318">
        <f>'6.1 Seeds'!Z40*'6.2 Coefficients'!Z40</f>
        <v>190.03632000000005</v>
      </c>
      <c r="AA40" s="318">
        <f>'6.1 Seeds'!AA40*'6.2 Coefficients'!AA40</f>
        <v>223.32911999999999</v>
      </c>
      <c r="AB40" s="318">
        <f>'6.1 Seeds'!AB40*'6.2 Coefficients'!AB40</f>
        <v>240.04943999999998</v>
      </c>
      <c r="AC40" s="318">
        <f>'6.1 Seeds'!AC40*'6.2 Coefficients'!AC40</f>
        <v>298.99919999999997</v>
      </c>
      <c r="AD40" s="318">
        <f>'6.1 Seeds'!AD40*'6.2 Coefficients'!AD40</f>
        <v>183.31512000000001</v>
      </c>
      <c r="AE40" s="318">
        <f>'6.1 Seeds'!AE40*'6.2 Coefficients'!AE40</f>
        <v>127.67232</v>
      </c>
      <c r="AF40" s="318">
        <f>'6.1 Seeds'!AF40*'6.2 Coefficients'!AF40</f>
        <v>104.58864</v>
      </c>
      <c r="AG40" s="318">
        <f>'6.1 Seeds'!AG40*'6.2 Coefficients'!AG40</f>
        <v>92.66279999999999</v>
      </c>
      <c r="AH40" s="318">
        <f>'6.1 Seeds'!AH40*'6.2 Coefficients'!AH40</f>
        <v>121.56840000000001</v>
      </c>
      <c r="AI40" s="318">
        <f>'6.1 Seeds'!AI40*'6.2 Coefficients'!AI40</f>
        <v>137.23560000000001</v>
      </c>
      <c r="AJ40" s="318">
        <f>'6.1 Seeds'!AJ40*'6.2 Coefficients'!AJ40</f>
        <v>120.62376000000002</v>
      </c>
      <c r="AK40" s="318">
        <f>'6.1 Seeds'!AK40*'6.2 Coefficients'!AK40</f>
        <v>85.956960000000009</v>
      </c>
      <c r="AL40" s="318">
        <f>'6.1 Seeds'!AL40*'6.2 Coefficients'!AL40</f>
        <v>114.08856000000003</v>
      </c>
      <c r="AM40" s="318">
        <f>'6.1 Seeds'!AM40*'6.2 Coefficients'!AM40</f>
        <v>245.64816000000002</v>
      </c>
      <c r="AN40" s="318">
        <f>'6.1 Seeds'!AN40*'6.2 Coefficients'!AN40</f>
        <v>230.72591999999997</v>
      </c>
      <c r="AO40" s="318">
        <f>'6.1 Seeds'!AO40*'6.2 Coefficients'!AO40</f>
        <v>179.6088</v>
      </c>
      <c r="AP40" s="318">
        <f>'6.1 Seeds'!AP40*'6.2 Coefficients'!AP40</f>
        <v>113.92199999999998</v>
      </c>
      <c r="AQ40" s="318">
        <f>'6.1 Seeds'!AQ40*'6.2 Coefficients'!AQ40</f>
        <v>108.41903999999998</v>
      </c>
      <c r="AR40" s="318">
        <f>'6.1 Seeds'!AR40*'6.2 Coefficients'!AR40</f>
        <v>104.04671999999999</v>
      </c>
      <c r="AS40" s="318">
        <f>'6.1 Seeds'!AS40*'6.2 Coefficients'!AS40</f>
        <v>106.85208</v>
      </c>
    </row>
    <row r="41" spans="1:45" x14ac:dyDescent="0.25">
      <c r="A41" s="269" t="s">
        <v>362</v>
      </c>
      <c r="B41" s="269"/>
      <c r="C41" s="269"/>
      <c r="D41" s="269"/>
      <c r="E41" s="269"/>
      <c r="F41" s="269" t="s">
        <v>363</v>
      </c>
      <c r="G41" s="272"/>
      <c r="H41" s="295"/>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2"/>
      <c r="AN41" s="322"/>
      <c r="AO41" s="322"/>
      <c r="AP41" s="322"/>
      <c r="AQ41" s="322"/>
      <c r="AR41" s="322"/>
      <c r="AS41" s="322"/>
    </row>
    <row r="42" spans="1:45" x14ac:dyDescent="0.25">
      <c r="A42" s="269" t="s">
        <v>364</v>
      </c>
      <c r="B42" s="269"/>
      <c r="C42" s="269"/>
      <c r="D42" s="269"/>
      <c r="E42" s="269"/>
      <c r="F42" s="269"/>
      <c r="G42" s="268" t="s">
        <v>365</v>
      </c>
      <c r="H42" s="292" t="s">
        <v>977</v>
      </c>
      <c r="I42" s="318">
        <f>'6.1 Seeds'!I42*'6.2 Coefficients'!I42</f>
        <v>0</v>
      </c>
      <c r="J42" s="318">
        <f>'6.1 Seeds'!J42*'6.2 Coefficients'!J42</f>
        <v>0</v>
      </c>
      <c r="K42" s="318">
        <f>'6.1 Seeds'!K42*'6.2 Coefficients'!K42</f>
        <v>0</v>
      </c>
      <c r="L42" s="318">
        <f>'6.1 Seeds'!L42*'6.2 Coefficients'!L42</f>
        <v>0</v>
      </c>
      <c r="M42" s="318">
        <f>'6.1 Seeds'!M42*'6.2 Coefficients'!M42</f>
        <v>0</v>
      </c>
      <c r="N42" s="318">
        <f>'6.1 Seeds'!N42*'6.2 Coefficients'!N42</f>
        <v>236.21039999999996</v>
      </c>
      <c r="O42" s="318">
        <f>'6.1 Seeds'!O42*'6.2 Coefficients'!O42</f>
        <v>215.42639999999997</v>
      </c>
      <c r="P42" s="318">
        <f>'6.1 Seeds'!P42*'6.2 Coefficients'!P42</f>
        <v>172.90360000000001</v>
      </c>
      <c r="Q42" s="318">
        <f>'6.1 Seeds'!Q42*'6.2 Coefficients'!Q42</f>
        <v>147.21560000000002</v>
      </c>
      <c r="R42" s="318">
        <f>'6.1 Seeds'!R42*'6.2 Coefficients'!R42</f>
        <v>158.90759999999997</v>
      </c>
      <c r="S42" s="318">
        <f>'6.1 Seeds'!S42*'6.2 Coefficients'!S42</f>
        <v>191.48439999999997</v>
      </c>
      <c r="T42" s="318">
        <f>'6.1 Seeds'!T42*'6.2 Coefficients'!T42</f>
        <v>213.88839999999999</v>
      </c>
      <c r="U42" s="318">
        <f>'6.1 Seeds'!U42*'6.2 Coefficients'!U42</f>
        <v>171.47479999999999</v>
      </c>
      <c r="V42" s="318">
        <f>'6.1 Seeds'!V42*'6.2 Coefficients'!V42</f>
        <v>141.64159999999998</v>
      </c>
      <c r="W42" s="318">
        <f>'6.1 Seeds'!W42*'6.2 Coefficients'!W42</f>
        <v>110.34840000000001</v>
      </c>
      <c r="X42" s="318">
        <f>'6.1 Seeds'!X42*'6.2 Coefficients'!X42</f>
        <v>127.31039999999999</v>
      </c>
      <c r="Y42" s="318">
        <f>'6.1 Seeds'!Y42*'6.2 Coefficients'!Y42</f>
        <v>143.67600000000002</v>
      </c>
      <c r="Z42" s="318">
        <f>'6.1 Seeds'!Z42*'6.2 Coefficients'!Z42</f>
        <v>154.94199999999998</v>
      </c>
      <c r="AA42" s="318">
        <f>'6.1 Seeds'!AA42*'6.2 Coefficients'!AA42</f>
        <v>149.56880000000001</v>
      </c>
      <c r="AB42" s="318">
        <f>'6.1 Seeds'!AB42*'6.2 Coefficients'!AB42</f>
        <v>172.43880000000001</v>
      </c>
      <c r="AC42" s="318">
        <f>'6.1 Seeds'!AC42*'6.2 Coefficients'!AC42</f>
        <v>188.24680000000001</v>
      </c>
      <c r="AD42" s="318">
        <f>'6.1 Seeds'!AD42*'6.2 Coefficients'!AD42</f>
        <v>94.546000000000021</v>
      </c>
      <c r="AE42" s="318">
        <f>'6.1 Seeds'!AE42*'6.2 Coefficients'!AE42</f>
        <v>88.213200000000001</v>
      </c>
      <c r="AF42" s="318">
        <f>'6.1 Seeds'!AF42*'6.2 Coefficients'!AF42</f>
        <v>88.332799999999992</v>
      </c>
      <c r="AG42" s="318">
        <f>'6.1 Seeds'!AG42*'6.2 Coefficients'!AG42</f>
        <v>120.80160000000001</v>
      </c>
      <c r="AH42" s="318">
        <f>'6.1 Seeds'!AH42*'6.2 Coefficients'!AH42</f>
        <v>154.21440000000004</v>
      </c>
      <c r="AI42" s="318">
        <f>'6.1 Seeds'!AI42*'6.2 Coefficients'!AI42</f>
        <v>201.9864</v>
      </c>
      <c r="AJ42" s="318">
        <f>'6.1 Seeds'!AJ42*'6.2 Coefficients'!AJ42</f>
        <v>189.87119999999999</v>
      </c>
      <c r="AK42" s="318">
        <f>'6.1 Seeds'!AK42*'6.2 Coefficients'!AK42</f>
        <v>164.94320000000002</v>
      </c>
      <c r="AL42" s="318">
        <f>'6.1 Seeds'!AL42*'6.2 Coefficients'!AL42</f>
        <v>164.05200000000002</v>
      </c>
      <c r="AM42" s="318">
        <f>'6.1 Seeds'!AM42*'6.2 Coefficients'!AM42</f>
        <v>155.81599999999997</v>
      </c>
      <c r="AN42" s="318">
        <f>'6.1 Seeds'!AN42*'6.2 Coefficients'!AN42</f>
        <v>138.49719999999999</v>
      </c>
      <c r="AO42" s="318">
        <f>'6.1 Seeds'!AO42*'6.2 Coefficients'!AO42</f>
        <v>190.92320000000007</v>
      </c>
      <c r="AP42" s="318">
        <f>'6.1 Seeds'!AP42*'6.2 Coefficients'!AP42</f>
        <v>231.14280000000002</v>
      </c>
      <c r="AQ42" s="318">
        <f>'6.1 Seeds'!AQ42*'6.2 Coefficients'!AQ42</f>
        <v>263.31360000000001</v>
      </c>
      <c r="AR42" s="318">
        <f>'6.1 Seeds'!AR42*'6.2 Coefficients'!AR42</f>
        <v>191.7604</v>
      </c>
      <c r="AS42" s="318">
        <f>'6.1 Seeds'!AS42*'6.2 Coefficients'!AS42</f>
        <v>184.9324</v>
      </c>
    </row>
    <row r="43" spans="1:45" x14ac:dyDescent="0.25">
      <c r="A43" s="269" t="s">
        <v>369</v>
      </c>
      <c r="B43" s="269"/>
      <c r="C43" s="269"/>
      <c r="D43" s="269"/>
      <c r="E43" s="269"/>
      <c r="F43" s="269"/>
      <c r="G43" s="268" t="s">
        <v>366</v>
      </c>
      <c r="H43" s="292" t="s">
        <v>978</v>
      </c>
      <c r="I43" s="318">
        <f>'6.1 Seeds'!I43*'6.2 Coefficients'!I43</f>
        <v>0</v>
      </c>
      <c r="J43" s="318">
        <f>'6.1 Seeds'!J43*'6.2 Coefficients'!J43</f>
        <v>0</v>
      </c>
      <c r="K43" s="318">
        <f>'6.1 Seeds'!K43*'6.2 Coefficients'!K43</f>
        <v>0</v>
      </c>
      <c r="L43" s="318">
        <f>'6.1 Seeds'!L43*'6.2 Coefficients'!L43</f>
        <v>0</v>
      </c>
      <c r="M43" s="318">
        <f>'6.1 Seeds'!M43*'6.2 Coefficients'!M43</f>
        <v>0</v>
      </c>
      <c r="N43" s="318">
        <f>'6.1 Seeds'!N43*'6.2 Coefficients'!N43</f>
        <v>296.36488000000003</v>
      </c>
      <c r="O43" s="318">
        <f>'6.1 Seeds'!O43*'6.2 Coefficients'!O43</f>
        <v>333.31928000000016</v>
      </c>
      <c r="P43" s="318">
        <f>'6.1 Seeds'!P43*'6.2 Coefficients'!P43</f>
        <v>287.97663999999997</v>
      </c>
      <c r="Q43" s="318">
        <f>'6.1 Seeds'!Q43*'6.2 Coefficients'!Q43</f>
        <v>218.80880000000005</v>
      </c>
      <c r="R43" s="318">
        <f>'6.1 Seeds'!R43*'6.2 Coefficients'!R43</f>
        <v>392.55327999999997</v>
      </c>
      <c r="S43" s="318">
        <f>'6.1 Seeds'!S43*'6.2 Coefficients'!S43</f>
        <v>950.00808000000018</v>
      </c>
      <c r="T43" s="318">
        <f>'6.1 Seeds'!T43*'6.2 Coefficients'!T43</f>
        <v>1863.81692</v>
      </c>
      <c r="U43" s="318">
        <f>'6.1 Seeds'!U43*'6.2 Coefficients'!U43</f>
        <v>1521.7910400000001</v>
      </c>
      <c r="V43" s="318">
        <f>'6.1 Seeds'!V43*'6.2 Coefficients'!V43</f>
        <v>1075.0168800000001</v>
      </c>
      <c r="W43" s="318">
        <f>'6.1 Seeds'!W43*'6.2 Coefficients'!W43</f>
        <v>1116.6551200000001</v>
      </c>
      <c r="X43" s="318">
        <f>'6.1 Seeds'!X43*'6.2 Coefficients'!X43</f>
        <v>901.28668000000016</v>
      </c>
      <c r="Y43" s="318">
        <f>'6.1 Seeds'!Y43*'6.2 Coefficients'!Y43</f>
        <v>903.55047999999988</v>
      </c>
      <c r="Z43" s="318">
        <f>'6.1 Seeds'!Z43*'6.2 Coefficients'!Z43</f>
        <v>943.63835999999981</v>
      </c>
      <c r="AA43" s="318">
        <f>'6.1 Seeds'!AA43*'6.2 Coefficients'!AA43</f>
        <v>926.44047999999987</v>
      </c>
      <c r="AB43" s="318">
        <f>'6.1 Seeds'!AB43*'6.2 Coefficients'!AB43</f>
        <v>813.74468000000024</v>
      </c>
      <c r="AC43" s="318">
        <f>'6.1 Seeds'!AC43*'6.2 Coefficients'!AC43</f>
        <v>799.60188000000005</v>
      </c>
      <c r="AD43" s="318">
        <f>'6.1 Seeds'!AD43*'6.2 Coefficients'!AD43</f>
        <v>270.07652000000002</v>
      </c>
      <c r="AE43" s="318">
        <f>'6.1 Seeds'!AE43*'6.2 Coefficients'!AE43</f>
        <v>195.99412000000001</v>
      </c>
      <c r="AF43" s="318">
        <f>'6.1 Seeds'!AF43*'6.2 Coefficients'!AF43</f>
        <v>127.26363999999998</v>
      </c>
      <c r="AG43" s="318">
        <f>'6.1 Seeds'!AG43*'6.2 Coefficients'!AG43</f>
        <v>267.61923999999999</v>
      </c>
      <c r="AH43" s="318">
        <f>'6.1 Seeds'!AH43*'6.2 Coefficients'!AH43</f>
        <v>558.52243999999996</v>
      </c>
      <c r="AI43" s="318">
        <f>'6.1 Seeds'!AI43*'6.2 Coefficients'!AI43</f>
        <v>594.74995999999999</v>
      </c>
      <c r="AJ43" s="318">
        <f>'6.1 Seeds'!AJ43*'6.2 Coefficients'!AJ43</f>
        <v>564.39963999999975</v>
      </c>
      <c r="AK43" s="318">
        <f>'6.1 Seeds'!AK43*'6.2 Coefficients'!AK43</f>
        <v>402.70748000000003</v>
      </c>
      <c r="AL43" s="318">
        <f>'6.1 Seeds'!AL43*'6.2 Coefficients'!AL43</f>
        <v>533.68532000000005</v>
      </c>
      <c r="AM43" s="318">
        <f>'6.1 Seeds'!AM43*'6.2 Coefficients'!AM43</f>
        <v>590.54687999999987</v>
      </c>
      <c r="AN43" s="318">
        <f>'6.1 Seeds'!AN43*'6.2 Coefficients'!AN43</f>
        <v>533.62959999999998</v>
      </c>
      <c r="AO43" s="318">
        <f>'6.1 Seeds'!AO43*'6.2 Coefficients'!AO43</f>
        <v>718.7224799999999</v>
      </c>
      <c r="AP43" s="318">
        <f>'6.1 Seeds'!AP43*'6.2 Coefficients'!AP43</f>
        <v>585.26243999999997</v>
      </c>
      <c r="AQ43" s="318">
        <f>'6.1 Seeds'!AQ43*'6.2 Coefficients'!AQ43</f>
        <v>444.41599999999994</v>
      </c>
      <c r="AR43" s="318">
        <f>'6.1 Seeds'!AR43*'6.2 Coefficients'!AR43</f>
        <v>470.02900000000022</v>
      </c>
      <c r="AS43" s="318">
        <f>'6.1 Seeds'!AS43*'6.2 Coefficients'!AS43</f>
        <v>452.85883999999993</v>
      </c>
    </row>
    <row r="44" spans="1:45" x14ac:dyDescent="0.25">
      <c r="A44" s="269" t="s">
        <v>370</v>
      </c>
      <c r="B44" s="269"/>
      <c r="C44" s="269"/>
      <c r="D44" s="269"/>
      <c r="E44" s="269"/>
      <c r="F44" s="269"/>
      <c r="G44" s="268" t="s">
        <v>367</v>
      </c>
      <c r="H44" s="292" t="s">
        <v>979</v>
      </c>
      <c r="I44" s="318">
        <f>'6.1 Seeds'!I44*'6.2 Coefficients'!I44</f>
        <v>0</v>
      </c>
      <c r="J44" s="318">
        <f>'6.1 Seeds'!J44*'6.2 Coefficients'!J44</f>
        <v>0</v>
      </c>
      <c r="K44" s="318">
        <f>'6.1 Seeds'!K44*'6.2 Coefficients'!K44</f>
        <v>0</v>
      </c>
      <c r="L44" s="318">
        <f>'6.1 Seeds'!L44*'6.2 Coefficients'!L44</f>
        <v>0</v>
      </c>
      <c r="M44" s="318">
        <f>'6.1 Seeds'!M44*'6.2 Coefficients'!M44</f>
        <v>0</v>
      </c>
      <c r="N44" s="318">
        <f>'6.1 Seeds'!N44*'6.2 Coefficients'!N44</f>
        <v>8.7301999999999982</v>
      </c>
      <c r="O44" s="318">
        <f>'6.1 Seeds'!O44*'6.2 Coefficients'!O44</f>
        <v>9.7124000000000006</v>
      </c>
      <c r="P44" s="318">
        <f>'6.1 Seeds'!P44*'6.2 Coefficients'!P44</f>
        <v>8.1355999999999984</v>
      </c>
      <c r="Q44" s="318">
        <f>'6.1 Seeds'!Q44*'6.2 Coefficients'!Q44</f>
        <v>15.281200000000002</v>
      </c>
      <c r="R44" s="318">
        <f>'6.1 Seeds'!R44*'6.2 Coefficients'!R44</f>
        <v>77.840600000000023</v>
      </c>
      <c r="S44" s="318">
        <f>'6.1 Seeds'!S44*'6.2 Coefficients'!S44</f>
        <v>77.468800000000016</v>
      </c>
      <c r="T44" s="318">
        <f>'6.1 Seeds'!T44*'6.2 Coefficients'!T44</f>
        <v>100.40239999999999</v>
      </c>
      <c r="U44" s="318">
        <f>'6.1 Seeds'!U44*'6.2 Coefficients'!U44</f>
        <v>63.214800000000011</v>
      </c>
      <c r="V44" s="318">
        <f>'6.1 Seeds'!V44*'6.2 Coefficients'!V44</f>
        <v>56.403600000000004</v>
      </c>
      <c r="W44" s="318">
        <f>'6.1 Seeds'!W44*'6.2 Coefficients'!W44</f>
        <v>61.663000000000004</v>
      </c>
      <c r="X44" s="318">
        <f>'6.1 Seeds'!X44*'6.2 Coefficients'!X44</f>
        <v>62.062200000000004</v>
      </c>
      <c r="Y44" s="318">
        <f>'6.1 Seeds'!Y44*'6.2 Coefficients'!Y44</f>
        <v>50.072400000000002</v>
      </c>
      <c r="Z44" s="318">
        <f>'6.1 Seeds'!Z44*'6.2 Coefficients'!Z44</f>
        <v>70.967800000000011</v>
      </c>
      <c r="AA44" s="318">
        <f>'6.1 Seeds'!AA44*'6.2 Coefficients'!AA44</f>
        <v>56.338999999999999</v>
      </c>
      <c r="AB44" s="318">
        <f>'6.1 Seeds'!AB44*'6.2 Coefficients'!AB44</f>
        <v>63.428600000000003</v>
      </c>
      <c r="AC44" s="318">
        <f>'6.1 Seeds'!AC44*'6.2 Coefficients'!AC44</f>
        <v>55.614999999999995</v>
      </c>
      <c r="AD44" s="318">
        <f>'6.1 Seeds'!AD44*'6.2 Coefficients'!AD44</f>
        <v>39.804600000000001</v>
      </c>
      <c r="AE44" s="318">
        <f>'6.1 Seeds'!AE44*'6.2 Coefficients'!AE44</f>
        <v>30.283199999999994</v>
      </c>
      <c r="AF44" s="318">
        <f>'6.1 Seeds'!AF44*'6.2 Coefficients'!AF44</f>
        <v>20.848599999999998</v>
      </c>
      <c r="AG44" s="318">
        <f>'6.1 Seeds'!AG44*'6.2 Coefficients'!AG44</f>
        <v>27.351199999999999</v>
      </c>
      <c r="AH44" s="318">
        <f>'6.1 Seeds'!AH44*'6.2 Coefficients'!AH44</f>
        <v>24.349400000000003</v>
      </c>
      <c r="AI44" s="318">
        <f>'6.1 Seeds'!AI44*'6.2 Coefficients'!AI44</f>
        <v>31.043599999999998</v>
      </c>
      <c r="AJ44" s="318">
        <f>'6.1 Seeds'!AJ44*'6.2 Coefficients'!AJ44</f>
        <v>26.751599999999996</v>
      </c>
      <c r="AK44" s="318">
        <f>'6.1 Seeds'!AK44*'6.2 Coefficients'!AK44</f>
        <v>14.703599999999998</v>
      </c>
      <c r="AL44" s="318">
        <f>'6.1 Seeds'!AL44*'6.2 Coefficients'!AL44</f>
        <v>18.861000000000001</v>
      </c>
      <c r="AM44" s="318">
        <f>'6.1 Seeds'!AM44*'6.2 Coefficients'!AM44</f>
        <v>15.6006</v>
      </c>
      <c r="AN44" s="318">
        <f>'6.1 Seeds'!AN44*'6.2 Coefficients'!AN44</f>
        <v>14.406999999999998</v>
      </c>
      <c r="AO44" s="318">
        <f>'6.1 Seeds'!AO44*'6.2 Coefficients'!AO44</f>
        <v>14.611400000000001</v>
      </c>
      <c r="AP44" s="318">
        <f>'6.1 Seeds'!AP44*'6.2 Coefficients'!AP44</f>
        <v>12.0746</v>
      </c>
      <c r="AQ44" s="318">
        <f>'6.1 Seeds'!AQ44*'6.2 Coefficients'!AQ44</f>
        <v>9.8735999999999997</v>
      </c>
      <c r="AR44" s="318">
        <f>'6.1 Seeds'!AR44*'6.2 Coefficients'!AR44</f>
        <v>9.6867999999999999</v>
      </c>
      <c r="AS44" s="318">
        <f>'6.1 Seeds'!AS44*'6.2 Coefficients'!AS44</f>
        <v>11.215399999999999</v>
      </c>
    </row>
    <row r="45" spans="1:45" x14ac:dyDescent="0.25">
      <c r="A45" s="269" t="s">
        <v>371</v>
      </c>
      <c r="B45" s="269"/>
      <c r="C45" s="269"/>
      <c r="D45" s="264"/>
      <c r="E45" s="264"/>
      <c r="F45" s="264"/>
      <c r="G45" s="265" t="s">
        <v>368</v>
      </c>
      <c r="H45" s="292" t="s">
        <v>980</v>
      </c>
      <c r="I45" s="318">
        <f>'6.1 Seeds'!I45*'6.2 Coefficients'!I45</f>
        <v>0</v>
      </c>
      <c r="J45" s="318">
        <f>'6.1 Seeds'!J45*'6.2 Coefficients'!J45</f>
        <v>0</v>
      </c>
      <c r="K45" s="318">
        <f>'6.1 Seeds'!K45*'6.2 Coefficients'!K45</f>
        <v>0</v>
      </c>
      <c r="L45" s="318">
        <f>'6.1 Seeds'!L45*'6.2 Coefficients'!L45</f>
        <v>0</v>
      </c>
      <c r="M45" s="318">
        <f>'6.1 Seeds'!M45*'6.2 Coefficients'!M45</f>
        <v>0</v>
      </c>
      <c r="N45" s="318">
        <f>'6.1 Seeds'!N45*'6.2 Coefficients'!N45</f>
        <v>58.364400000000018</v>
      </c>
      <c r="O45" s="318">
        <f>'6.1 Seeds'!O45*'6.2 Coefficients'!O45</f>
        <v>35.598479999999995</v>
      </c>
      <c r="P45" s="318">
        <f>'6.1 Seeds'!P45*'6.2 Coefficients'!P45</f>
        <v>30.063120000000005</v>
      </c>
      <c r="Q45" s="318">
        <f>'6.1 Seeds'!Q45*'6.2 Coefficients'!Q45</f>
        <v>23.387520000000002</v>
      </c>
      <c r="R45" s="318">
        <f>'6.1 Seeds'!R45*'6.2 Coefficients'!R45</f>
        <v>22.219200000000004</v>
      </c>
      <c r="S45" s="318">
        <f>'6.1 Seeds'!S45*'6.2 Coefficients'!S45</f>
        <v>14.717040000000004</v>
      </c>
      <c r="T45" s="318">
        <f>'6.1 Seeds'!T45*'6.2 Coefficients'!T45</f>
        <v>17.747040000000002</v>
      </c>
      <c r="U45" s="318">
        <f>'6.1 Seeds'!U45*'6.2 Coefficients'!U45</f>
        <v>11.107199999999999</v>
      </c>
      <c r="V45" s="318">
        <f>'6.1 Seeds'!V45*'6.2 Coefficients'!V45</f>
        <v>11.957280000000003</v>
      </c>
      <c r="W45" s="318">
        <f>'6.1 Seeds'!W45*'6.2 Coefficients'!W45</f>
        <v>10.754399999999995</v>
      </c>
      <c r="X45" s="318">
        <f>'6.1 Seeds'!X45*'6.2 Coefficients'!X45</f>
        <v>18.73104</v>
      </c>
      <c r="Y45" s="318">
        <f>'6.1 Seeds'!Y45*'6.2 Coefficients'!Y45</f>
        <v>12.163199999999998</v>
      </c>
      <c r="Z45" s="318">
        <f>'6.1 Seeds'!Z45*'6.2 Coefficients'!Z45</f>
        <v>18.137280000000001</v>
      </c>
      <c r="AA45" s="318">
        <f>'6.1 Seeds'!AA45*'6.2 Coefficients'!AA45</f>
        <v>8.2838399999999996</v>
      </c>
      <c r="AB45" s="318">
        <f>'6.1 Seeds'!AB45*'6.2 Coefficients'!AB45</f>
        <v>17.877359999999999</v>
      </c>
      <c r="AC45" s="318">
        <f>'6.1 Seeds'!AC45*'6.2 Coefficients'!AC45</f>
        <v>18.06456</v>
      </c>
      <c r="AD45" s="318">
        <f>'6.1 Seeds'!AD45*'6.2 Coefficients'!AD45</f>
        <v>12.487919999999999</v>
      </c>
      <c r="AE45" s="318">
        <f>'6.1 Seeds'!AE45*'6.2 Coefficients'!AE45</f>
        <v>9.3235200000000003</v>
      </c>
      <c r="AF45" s="318">
        <f>'6.1 Seeds'!AF45*'6.2 Coefficients'!AF45</f>
        <v>9.6374399999999998</v>
      </c>
      <c r="AG45" s="318">
        <f>'6.1 Seeds'!AG45*'6.2 Coefficients'!AG45</f>
        <v>3.5529599999999992</v>
      </c>
      <c r="AH45" s="318">
        <f>'6.1 Seeds'!AH45*'6.2 Coefficients'!AH45</f>
        <v>19.620720000000006</v>
      </c>
      <c r="AI45" s="318">
        <f>'6.1 Seeds'!AI45*'6.2 Coefficients'!AI45</f>
        <v>38.896319999999996</v>
      </c>
      <c r="AJ45" s="318">
        <f>'6.1 Seeds'!AJ45*'6.2 Coefficients'!AJ45</f>
        <v>53.282640000000008</v>
      </c>
      <c r="AK45" s="318">
        <f>'6.1 Seeds'!AK45*'6.2 Coefficients'!AK45</f>
        <v>65.481839999999991</v>
      </c>
      <c r="AL45" s="318">
        <f>'6.1 Seeds'!AL45*'6.2 Coefficients'!AL45</f>
        <v>65.894640000000024</v>
      </c>
      <c r="AM45" s="318">
        <f>'6.1 Seeds'!AM45*'6.2 Coefficients'!AM45</f>
        <v>92.650560000000027</v>
      </c>
      <c r="AN45" s="318">
        <f>'6.1 Seeds'!AN45*'6.2 Coefficients'!AN45</f>
        <v>91.097279999999984</v>
      </c>
      <c r="AO45" s="318">
        <f>'6.1 Seeds'!AO45*'6.2 Coefficients'!AO45</f>
        <v>77.159759999999991</v>
      </c>
      <c r="AP45" s="318">
        <f>'6.1 Seeds'!AP45*'6.2 Coefficients'!AP45</f>
        <v>75.522480000000002</v>
      </c>
      <c r="AQ45" s="318">
        <f>'6.1 Seeds'!AQ45*'6.2 Coefficients'!AQ45</f>
        <v>80.119679999999974</v>
      </c>
      <c r="AR45" s="318">
        <f>'6.1 Seeds'!AR45*'6.2 Coefficients'!AR45</f>
        <v>77.570399999999978</v>
      </c>
      <c r="AS45" s="318">
        <f>'6.1 Seeds'!AS45*'6.2 Coefficients'!AS45</f>
        <v>52.468319999999991</v>
      </c>
    </row>
    <row r="46" spans="1:45" x14ac:dyDescent="0.25">
      <c r="A46" s="273" t="s">
        <v>1092</v>
      </c>
      <c r="B46" s="269"/>
      <c r="C46" s="269"/>
      <c r="D46" s="264"/>
      <c r="E46" s="264"/>
      <c r="F46" s="264"/>
      <c r="G46" s="265" t="s">
        <v>116</v>
      </c>
      <c r="H46" s="292" t="s">
        <v>88</v>
      </c>
      <c r="I46" s="318">
        <f>'6.1 Seeds'!I46*'6.2 Coefficients'!I46</f>
        <v>0</v>
      </c>
      <c r="J46" s="318">
        <f>'6.1 Seeds'!J46*'6.2 Coefficients'!J46</f>
        <v>0</v>
      </c>
      <c r="K46" s="318">
        <f>'6.1 Seeds'!K46*'6.2 Coefficients'!K46</f>
        <v>0</v>
      </c>
      <c r="L46" s="318">
        <f>'6.1 Seeds'!L46*'6.2 Coefficients'!L46</f>
        <v>0</v>
      </c>
      <c r="M46" s="318">
        <f>'6.1 Seeds'!M46*'6.2 Coefficients'!M46</f>
        <v>0</v>
      </c>
      <c r="N46" s="318">
        <f>'6.1 Seeds'!N46*'6.2 Coefficients'!N46</f>
        <v>82.53240000000001</v>
      </c>
      <c r="O46" s="318">
        <f>'6.1 Seeds'!O46*'6.2 Coefficients'!O46</f>
        <v>93.456400000000016</v>
      </c>
      <c r="P46" s="318">
        <f>'6.1 Seeds'!P46*'6.2 Coefficients'!P46</f>
        <v>62.983799999999988</v>
      </c>
      <c r="Q46" s="318">
        <f>'6.1 Seeds'!Q46*'6.2 Coefficients'!Q46</f>
        <v>46.636799999999994</v>
      </c>
      <c r="R46" s="318">
        <f>'6.1 Seeds'!R46*'6.2 Coefficients'!R46</f>
        <v>53.556600000000017</v>
      </c>
      <c r="S46" s="318">
        <f>'6.1 Seeds'!S46*'6.2 Coefficients'!S46</f>
        <v>100.601</v>
      </c>
      <c r="T46" s="318">
        <f>'6.1 Seeds'!T46*'6.2 Coefficients'!T46</f>
        <v>138.50260000000003</v>
      </c>
      <c r="U46" s="318">
        <f>'6.1 Seeds'!U46*'6.2 Coefficients'!U46</f>
        <v>267.37079999999997</v>
      </c>
      <c r="V46" s="318">
        <f>'6.1 Seeds'!V46*'6.2 Coefficients'!V46</f>
        <v>346.57819999999998</v>
      </c>
      <c r="W46" s="318">
        <f>'6.1 Seeds'!W46*'6.2 Coefficients'!W46</f>
        <v>480.30899999999991</v>
      </c>
      <c r="X46" s="318">
        <f>'6.1 Seeds'!X46*'6.2 Coefficients'!X46</f>
        <v>424.5562000000001</v>
      </c>
      <c r="Y46" s="318">
        <f>'6.1 Seeds'!Y46*'6.2 Coefficients'!Y46</f>
        <v>440.31420000000003</v>
      </c>
      <c r="Z46" s="318">
        <f>'6.1 Seeds'!Z46*'6.2 Coefficients'!Z46</f>
        <v>479.75380000000007</v>
      </c>
      <c r="AA46" s="318">
        <f>'6.1 Seeds'!AA46*'6.2 Coefficients'!AA46</f>
        <v>469.23279999999988</v>
      </c>
      <c r="AB46" s="318">
        <f>'6.1 Seeds'!AB46*'6.2 Coefficients'!AB46</f>
        <v>428.3424</v>
      </c>
      <c r="AC46" s="318">
        <f>'6.1 Seeds'!AC46*'6.2 Coefficients'!AC46</f>
        <v>347.39519999999999</v>
      </c>
      <c r="AD46" s="318">
        <f>'6.1 Seeds'!AD46*'6.2 Coefficients'!AD46</f>
        <v>76.565200000000004</v>
      </c>
      <c r="AE46" s="318">
        <f>'6.1 Seeds'!AE46*'6.2 Coefficients'!AE46</f>
        <v>49.261200000000002</v>
      </c>
      <c r="AF46" s="318">
        <f>'6.1 Seeds'!AF46*'6.2 Coefficients'!AF46</f>
        <v>47.332999999999998</v>
      </c>
      <c r="AG46" s="318">
        <f>'6.1 Seeds'!AG46*'6.2 Coefficients'!AG46</f>
        <v>85.060799999999986</v>
      </c>
      <c r="AH46" s="318">
        <f>'6.1 Seeds'!AH46*'6.2 Coefficients'!AH46</f>
        <v>179.18480000000002</v>
      </c>
      <c r="AI46" s="318">
        <f>'6.1 Seeds'!AI46*'6.2 Coefficients'!AI46</f>
        <v>233.10480000000001</v>
      </c>
      <c r="AJ46" s="318">
        <f>'6.1 Seeds'!AJ46*'6.2 Coefficients'!AJ46</f>
        <v>292.86939999999998</v>
      </c>
      <c r="AK46" s="318">
        <f>'6.1 Seeds'!AK46*'6.2 Coefficients'!AK46</f>
        <v>337.10320000000007</v>
      </c>
      <c r="AL46" s="318">
        <f>'6.1 Seeds'!AL46*'6.2 Coefficients'!AL46</f>
        <v>421.67779999999999</v>
      </c>
      <c r="AM46" s="318">
        <f>'6.1 Seeds'!AM46*'6.2 Coefficients'!AM46</f>
        <v>298.12820000000005</v>
      </c>
      <c r="AN46" s="318">
        <f>'6.1 Seeds'!AN46*'6.2 Coefficients'!AN46</f>
        <v>288.66200000000003</v>
      </c>
      <c r="AO46" s="318">
        <f>'6.1 Seeds'!AO46*'6.2 Coefficients'!AO46</f>
        <v>264.08680000000004</v>
      </c>
      <c r="AP46" s="318">
        <f>'6.1 Seeds'!AP46*'6.2 Coefficients'!AP46</f>
        <v>220.45439999999999</v>
      </c>
      <c r="AQ46" s="318">
        <f>'6.1 Seeds'!AQ46*'6.2 Coefficients'!AQ46</f>
        <v>173.34460000000001</v>
      </c>
      <c r="AR46" s="318">
        <f>'6.1 Seeds'!AR46*'6.2 Coefficients'!AR46</f>
        <v>175.23140000000004</v>
      </c>
      <c r="AS46" s="318">
        <f>'6.1 Seeds'!AS46*'6.2 Coefficients'!AS46</f>
        <v>173.81139999999999</v>
      </c>
    </row>
    <row r="47" spans="1:45" x14ac:dyDescent="0.25">
      <c r="A47" s="267" t="s">
        <v>399</v>
      </c>
      <c r="B47" s="267"/>
      <c r="C47" s="267"/>
      <c r="D47" s="267" t="s">
        <v>488</v>
      </c>
      <c r="E47" s="267"/>
      <c r="F47" s="267"/>
      <c r="G47" s="266"/>
      <c r="H47" s="292" t="s">
        <v>981</v>
      </c>
      <c r="I47" s="321">
        <f t="shared" ref="I47:AI47" si="18">SUM(I48:I53)</f>
        <v>0</v>
      </c>
      <c r="J47" s="321">
        <f t="shared" si="18"/>
        <v>0</v>
      </c>
      <c r="K47" s="321">
        <f t="shared" si="18"/>
        <v>0</v>
      </c>
      <c r="L47" s="321">
        <f t="shared" si="18"/>
        <v>0</v>
      </c>
      <c r="M47" s="321">
        <f t="shared" si="18"/>
        <v>0</v>
      </c>
      <c r="N47" s="313">
        <f t="shared" si="18"/>
        <v>1721.5539600000004</v>
      </c>
      <c r="O47" s="313">
        <f t="shared" si="18"/>
        <v>1688.2922188523692</v>
      </c>
      <c r="P47" s="313">
        <f t="shared" si="18"/>
        <v>1639.2479023999997</v>
      </c>
      <c r="Q47" s="313">
        <f t="shared" si="18"/>
        <v>1325.7936199999999</v>
      </c>
      <c r="R47" s="313">
        <f t="shared" si="18"/>
        <v>1280.7398800000001</v>
      </c>
      <c r="S47" s="313">
        <f t="shared" si="18"/>
        <v>1311.0518999999999</v>
      </c>
      <c r="T47" s="313">
        <f t="shared" si="18"/>
        <v>1160.0796600000001</v>
      </c>
      <c r="U47" s="313">
        <f t="shared" si="18"/>
        <v>973.11740000000009</v>
      </c>
      <c r="V47" s="313">
        <f t="shared" si="18"/>
        <v>874.85365999999999</v>
      </c>
      <c r="W47" s="313">
        <f t="shared" si="18"/>
        <v>879.34199999999987</v>
      </c>
      <c r="X47" s="313">
        <f t="shared" si="18"/>
        <v>786.85860000000002</v>
      </c>
      <c r="Y47" s="313">
        <f t="shared" si="18"/>
        <v>764.95852000000036</v>
      </c>
      <c r="Z47" s="313">
        <f t="shared" si="18"/>
        <v>732.08290000000011</v>
      </c>
      <c r="AA47" s="313">
        <f t="shared" si="18"/>
        <v>671.34848580000016</v>
      </c>
      <c r="AB47" s="313">
        <f t="shared" si="18"/>
        <v>677.34391999999991</v>
      </c>
      <c r="AC47" s="313">
        <f t="shared" si="18"/>
        <v>631.83185999999989</v>
      </c>
      <c r="AD47" s="313">
        <f t="shared" si="18"/>
        <v>588.04223999999988</v>
      </c>
      <c r="AE47" s="313">
        <f t="shared" si="18"/>
        <v>572.66506000000015</v>
      </c>
      <c r="AF47" s="313">
        <f t="shared" si="18"/>
        <v>547.32622000000003</v>
      </c>
      <c r="AG47" s="313">
        <f t="shared" si="18"/>
        <v>570.4693400000001</v>
      </c>
      <c r="AH47" s="313">
        <f t="shared" si="18"/>
        <v>517.47026579999999</v>
      </c>
      <c r="AI47" s="313">
        <f t="shared" si="18"/>
        <v>530.91680000000008</v>
      </c>
      <c r="AJ47" s="313">
        <f t="shared" ref="AJ47:AO47" si="19">SUM(AJ48:AJ53)</f>
        <v>478.96004000000016</v>
      </c>
      <c r="AK47" s="313">
        <f t="shared" si="19"/>
        <v>480.93596020000001</v>
      </c>
      <c r="AL47" s="313">
        <f t="shared" si="19"/>
        <v>508.48240064497043</v>
      </c>
      <c r="AM47" s="313">
        <f t="shared" si="19"/>
        <v>480.17825999999991</v>
      </c>
      <c r="AN47" s="313">
        <f t="shared" si="19"/>
        <v>480.10550000000006</v>
      </c>
      <c r="AO47" s="313">
        <f t="shared" si="19"/>
        <v>482.00406000000009</v>
      </c>
      <c r="AP47" s="313">
        <f t="shared" ref="AP47:AQ47" si="20">SUM(AP48:AP53)</f>
        <v>461.60235999999998</v>
      </c>
      <c r="AQ47" s="313">
        <f t="shared" si="20"/>
        <v>465.47937999999994</v>
      </c>
      <c r="AR47" s="313">
        <f t="shared" ref="AR47:AS47" si="21">SUM(AR48:AR53)</f>
        <v>459.07037999999989</v>
      </c>
      <c r="AS47" s="313">
        <f t="shared" si="21"/>
        <v>439.72097999999994</v>
      </c>
    </row>
    <row r="48" spans="1:45" x14ac:dyDescent="0.25">
      <c r="A48" s="264" t="s">
        <v>404</v>
      </c>
      <c r="B48" s="264"/>
      <c r="C48" s="264"/>
      <c r="D48" s="264"/>
      <c r="E48" s="264"/>
      <c r="F48" s="264" t="s">
        <v>179</v>
      </c>
      <c r="G48" s="265"/>
      <c r="H48" s="292" t="s">
        <v>982</v>
      </c>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c r="AH48" s="324"/>
      <c r="AI48" s="324"/>
      <c r="AJ48" s="324"/>
      <c r="AK48" s="324"/>
      <c r="AL48" s="324"/>
      <c r="AM48" s="324"/>
      <c r="AN48" s="324"/>
      <c r="AO48" s="324"/>
      <c r="AP48" s="324"/>
      <c r="AQ48" s="324"/>
      <c r="AR48" s="324"/>
      <c r="AS48" s="324"/>
    </row>
    <row r="49" spans="1:45" x14ac:dyDescent="0.25">
      <c r="A49" s="264" t="s">
        <v>400</v>
      </c>
      <c r="B49" s="264"/>
      <c r="C49" s="264"/>
      <c r="D49" s="264"/>
      <c r="E49" s="264"/>
      <c r="F49" s="120"/>
      <c r="G49" s="264" t="s">
        <v>401</v>
      </c>
      <c r="H49" s="293" t="s">
        <v>1084</v>
      </c>
      <c r="I49" s="318">
        <f>'6.1 Seeds'!I49*'6.2 Coefficients'!I49</f>
        <v>0</v>
      </c>
      <c r="J49" s="318">
        <f>'6.1 Seeds'!J49*'6.2 Coefficients'!J49</f>
        <v>0</v>
      </c>
      <c r="K49" s="318">
        <f>'6.1 Seeds'!K49*'6.2 Coefficients'!K49</f>
        <v>0</v>
      </c>
      <c r="L49" s="318">
        <f>'6.1 Seeds'!L49*'6.2 Coefficients'!L49</f>
        <v>0</v>
      </c>
      <c r="M49" s="318">
        <f>'6.1 Seeds'!M49*'6.2 Coefficients'!M49</f>
        <v>0</v>
      </c>
      <c r="N49" s="318">
        <f>'6.1 Seeds'!N49*'6.2 Coefficients'!N49</f>
        <v>262.18910620000003</v>
      </c>
      <c r="O49" s="318">
        <f>'6.1 Seeds'!O49*'6.2 Coefficients'!O49</f>
        <v>277.34722853425131</v>
      </c>
      <c r="P49" s="318">
        <f>'6.1 Seeds'!P49*'6.2 Coefficients'!P49</f>
        <v>281.23406339999997</v>
      </c>
      <c r="Q49" s="318">
        <f>'6.1 Seeds'!Q49*'6.2 Coefficients'!Q49</f>
        <v>243.0274664353889</v>
      </c>
      <c r="R49" s="318">
        <f>'6.1 Seeds'!R49*'6.2 Coefficients'!R49</f>
        <v>223.35627480000002</v>
      </c>
      <c r="S49" s="318">
        <f>'6.1 Seeds'!S49*'6.2 Coefficients'!S49</f>
        <v>242.99403138201177</v>
      </c>
      <c r="T49" s="318">
        <f>'6.1 Seeds'!T49*'6.2 Coefficients'!T49</f>
        <v>226.01560513574807</v>
      </c>
      <c r="U49" s="318">
        <f>'6.1 Seeds'!U49*'6.2 Coefficients'!U49</f>
        <v>200.2130358</v>
      </c>
      <c r="V49" s="318">
        <f>'6.1 Seeds'!V49*'6.2 Coefficients'!V49</f>
        <v>179.27079360000002</v>
      </c>
      <c r="W49" s="318">
        <f>'6.1 Seeds'!W49*'6.2 Coefficients'!W49</f>
        <v>225.94470839999997</v>
      </c>
      <c r="X49" s="318">
        <f>'6.1 Seeds'!X49*'6.2 Coefficients'!X49</f>
        <v>183.82983999999996</v>
      </c>
      <c r="Y49" s="318">
        <f>'6.1 Seeds'!Y49*'6.2 Coefficients'!Y49</f>
        <v>168.9243658</v>
      </c>
      <c r="Z49" s="318">
        <f>'6.1 Seeds'!Z49*'6.2 Coefficients'!Z49</f>
        <v>159.47466760000003</v>
      </c>
      <c r="AA49" s="318">
        <f>'6.1 Seeds'!AA49*'6.2 Coefficients'!AA49</f>
        <v>139.88239200000001</v>
      </c>
      <c r="AB49" s="318">
        <f>'6.1 Seeds'!AB49*'6.2 Coefficients'!AB49</f>
        <v>170.38404020000002</v>
      </c>
      <c r="AC49" s="318">
        <f>'6.1 Seeds'!AC49*'6.2 Coefficients'!AC49</f>
        <v>138.39836</v>
      </c>
      <c r="AD49" s="318">
        <f>'6.1 Seeds'!AD49*'6.2 Coefficients'!AD49</f>
        <v>138.40365380000003</v>
      </c>
      <c r="AE49" s="318">
        <f>'6.1 Seeds'!AE49*'6.2 Coefficients'!AE49</f>
        <v>129.23012400000002</v>
      </c>
      <c r="AF49" s="318">
        <f>'6.1 Seeds'!AF49*'6.2 Coefficients'!AF49</f>
        <v>115.10778200000001</v>
      </c>
      <c r="AG49" s="318">
        <f>'6.1 Seeds'!AG49*'6.2 Coefficients'!AG49</f>
        <v>129.54629680000002</v>
      </c>
      <c r="AH49" s="318">
        <f>'6.1 Seeds'!AH49*'6.2 Coefficients'!AH49</f>
        <v>98.55786040000001</v>
      </c>
      <c r="AI49" s="318">
        <f>'6.1 Seeds'!AI49*'6.2 Coefficients'!AI49</f>
        <v>111.51323739999999</v>
      </c>
      <c r="AJ49" s="318">
        <f>'6.1 Seeds'!AJ49*'6.2 Coefficients'!AJ49</f>
        <v>100.7422176</v>
      </c>
      <c r="AK49" s="318">
        <f>'6.1 Seeds'!AK49*'6.2 Coefficients'!AK49</f>
        <v>104.38811579999999</v>
      </c>
      <c r="AL49" s="318">
        <f>'6.1 Seeds'!AL49*'6.2 Coefficients'!AL49</f>
        <v>126.58658657871476</v>
      </c>
      <c r="AM49" s="318">
        <f>'6.1 Seeds'!AM49*'6.2 Coefficients'!AM49</f>
        <v>122.3182214012166</v>
      </c>
      <c r="AN49" s="318">
        <f>'6.1 Seeds'!AN49*'6.2 Coefficients'!AN49</f>
        <v>128.98984230073228</v>
      </c>
      <c r="AO49" s="318">
        <f>'6.1 Seeds'!AO49*'6.2 Coefficients'!AO49</f>
        <v>121.76868283179135</v>
      </c>
      <c r="AP49" s="318">
        <f>'6.1 Seeds'!AP49*'6.2 Coefficients'!AP49</f>
        <v>119.81788763177323</v>
      </c>
      <c r="AQ49" s="318">
        <f>'6.1 Seeds'!AQ49*'6.2 Coefficients'!AQ49</f>
        <v>116.26198000000001</v>
      </c>
      <c r="AR49" s="318">
        <f>'6.1 Seeds'!AR49*'6.2 Coefficients'!AR49</f>
        <v>112.2714713562553</v>
      </c>
      <c r="AS49" s="318">
        <f>'6.1 Seeds'!AS49*'6.2 Coefficients'!AS49</f>
        <v>108.94076</v>
      </c>
    </row>
    <row r="50" spans="1:45" x14ac:dyDescent="0.25">
      <c r="A50" s="264" t="s">
        <v>402</v>
      </c>
      <c r="B50" s="264"/>
      <c r="C50" s="264"/>
      <c r="D50" s="264"/>
      <c r="E50" s="264"/>
      <c r="F50" s="264"/>
      <c r="G50" s="265" t="s">
        <v>403</v>
      </c>
      <c r="H50" s="292" t="s">
        <v>983</v>
      </c>
      <c r="I50" s="318">
        <f>'6.1 Seeds'!I50*'6.2 Coefficients'!I50</f>
        <v>0</v>
      </c>
      <c r="J50" s="318">
        <f>'6.1 Seeds'!J50*'6.2 Coefficients'!J50</f>
        <v>0</v>
      </c>
      <c r="K50" s="318">
        <f>'6.1 Seeds'!K50*'6.2 Coefficients'!K50</f>
        <v>0</v>
      </c>
      <c r="L50" s="318">
        <f>'6.1 Seeds'!L50*'6.2 Coefficients'!L50</f>
        <v>0</v>
      </c>
      <c r="M50" s="318">
        <f>'6.1 Seeds'!M50*'6.2 Coefficients'!M50</f>
        <v>0</v>
      </c>
      <c r="N50" s="318">
        <f>'6.1 Seeds'!N50*'6.2 Coefficients'!N50</f>
        <v>1441.6851938000004</v>
      </c>
      <c r="O50" s="318">
        <f>'6.1 Seeds'!O50*'6.2 Coefficients'!O50</f>
        <v>1395.1509703181177</v>
      </c>
      <c r="P50" s="318">
        <f>'6.1 Seeds'!P50*'6.2 Coefficients'!P50</f>
        <v>1343.6994989999998</v>
      </c>
      <c r="Q50" s="318">
        <f>'6.1 Seeds'!Q50*'6.2 Coefficients'!Q50</f>
        <v>1067.768753564611</v>
      </c>
      <c r="R50" s="318">
        <f>'6.1 Seeds'!R50*'6.2 Coefficients'!R50</f>
        <v>1042.3862052000002</v>
      </c>
      <c r="S50" s="318">
        <f>'6.1 Seeds'!S50*'6.2 Coefficients'!S50</f>
        <v>1057.6232686179881</v>
      </c>
      <c r="T50" s="318">
        <f>'6.1 Seeds'!T50*'6.2 Coefficients'!T50</f>
        <v>921.69145486425202</v>
      </c>
      <c r="U50" s="318">
        <f>'6.1 Seeds'!U50*'6.2 Coefficients'!U50</f>
        <v>762.05564420000019</v>
      </c>
      <c r="V50" s="318">
        <f>'6.1 Seeds'!V50*'6.2 Coefficients'!V50</f>
        <v>684.36932639999998</v>
      </c>
      <c r="W50" s="318">
        <f>'6.1 Seeds'!W50*'6.2 Coefficients'!W50</f>
        <v>642.24053159999994</v>
      </c>
      <c r="X50" s="318">
        <f>'6.1 Seeds'!X50*'6.2 Coefficients'!X50</f>
        <v>588.29417999999998</v>
      </c>
      <c r="Y50" s="318">
        <f>'6.1 Seeds'!Y50*'6.2 Coefficients'!Y50</f>
        <v>583.16107420000037</v>
      </c>
      <c r="Z50" s="318">
        <f>'6.1 Seeds'!Z50*'6.2 Coefficients'!Z50</f>
        <v>559.71475240000007</v>
      </c>
      <c r="AA50" s="318">
        <f>'6.1 Seeds'!AA50*'6.2 Coefficients'!AA50</f>
        <v>518.56921380000017</v>
      </c>
      <c r="AB50" s="318">
        <f>'6.1 Seeds'!AB50*'6.2 Coefficients'!AB50</f>
        <v>493.78691979999991</v>
      </c>
      <c r="AC50" s="318">
        <f>'6.1 Seeds'!AC50*'6.2 Coefficients'!AC50</f>
        <v>479.8705599999999</v>
      </c>
      <c r="AD50" s="318">
        <f>'6.1 Seeds'!AD50*'6.2 Coefficients'!AD50</f>
        <v>435.93658619999985</v>
      </c>
      <c r="AE50" s="318">
        <f>'6.1 Seeds'!AE50*'6.2 Coefficients'!AE50</f>
        <v>431.53527600000012</v>
      </c>
      <c r="AF50" s="318">
        <f>'6.1 Seeds'!AF50*'6.2 Coefficients'!AF50</f>
        <v>419.28551800000002</v>
      </c>
      <c r="AG50" s="318">
        <f>'6.1 Seeds'!AG50*'6.2 Coefficients'!AG50</f>
        <v>428.35868320000009</v>
      </c>
      <c r="AH50" s="318">
        <f>'6.1 Seeds'!AH50*'6.2 Coefficients'!AH50</f>
        <v>407.94774540000003</v>
      </c>
      <c r="AI50" s="318">
        <f>'6.1 Seeds'!AI50*'6.2 Coefficients'!AI50</f>
        <v>409.60000260000015</v>
      </c>
      <c r="AJ50" s="318">
        <f>'6.1 Seeds'!AJ50*'6.2 Coefficients'!AJ50</f>
        <v>367.97838240000016</v>
      </c>
      <c r="AK50" s="318">
        <f>'6.1 Seeds'!AK50*'6.2 Coefficients'!AK50</f>
        <v>366.21796440000003</v>
      </c>
      <c r="AL50" s="318">
        <f>'6.1 Seeds'!AL50*'6.2 Coefficients'!AL50</f>
        <v>369.4470540662557</v>
      </c>
      <c r="AM50" s="318">
        <f>'6.1 Seeds'!AM50*'6.2 Coefficients'!AM50</f>
        <v>344.03903859878329</v>
      </c>
      <c r="AN50" s="318">
        <f>'6.1 Seeds'!AN50*'6.2 Coefficients'!AN50</f>
        <v>341.54295769926779</v>
      </c>
      <c r="AO50" s="318">
        <f>'6.1 Seeds'!AO50*'6.2 Coefficients'!AO50</f>
        <v>342.25481716820872</v>
      </c>
      <c r="AP50" s="318">
        <f>'6.1 Seeds'!AP50*'6.2 Coefficients'!AP50</f>
        <v>322.32661236822673</v>
      </c>
      <c r="AQ50" s="318">
        <f>'6.1 Seeds'!AQ50*'6.2 Coefficients'!AQ50</f>
        <v>320.84711999999996</v>
      </c>
      <c r="AR50" s="318">
        <f>'6.1 Seeds'!AR50*'6.2 Coefficients'!AR50</f>
        <v>316.6126886437446</v>
      </c>
      <c r="AS50" s="318">
        <f>'6.1 Seeds'!AS50*'6.2 Coefficients'!AS50</f>
        <v>305.52467999999993</v>
      </c>
    </row>
    <row r="51" spans="1:45" x14ac:dyDescent="0.25">
      <c r="A51" s="264" t="s">
        <v>1090</v>
      </c>
      <c r="B51" s="264"/>
      <c r="C51" s="264"/>
      <c r="D51" s="264"/>
      <c r="E51" s="264"/>
      <c r="F51" s="264" t="s">
        <v>115</v>
      </c>
      <c r="G51" s="265"/>
      <c r="H51" s="292" t="s">
        <v>10</v>
      </c>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2"/>
      <c r="AP51" s="312"/>
      <c r="AQ51" s="312"/>
      <c r="AR51" s="312"/>
      <c r="AS51" s="312"/>
    </row>
    <row r="52" spans="1:45" x14ac:dyDescent="0.25">
      <c r="A52" s="264" t="s">
        <v>372</v>
      </c>
      <c r="B52" s="264"/>
      <c r="C52" s="264"/>
      <c r="D52" s="264"/>
      <c r="E52" s="264"/>
      <c r="F52" s="264" t="s">
        <v>184</v>
      </c>
      <c r="G52" s="264"/>
      <c r="H52" s="293" t="s">
        <v>984</v>
      </c>
      <c r="I52" s="318">
        <f>'6.1 Seeds'!I52*'6.2 Coefficients'!I52</f>
        <v>0</v>
      </c>
      <c r="J52" s="318">
        <f>'6.1 Seeds'!J52*'6.2 Coefficients'!J52</f>
        <v>0</v>
      </c>
      <c r="K52" s="318">
        <f>'6.1 Seeds'!K52*'6.2 Coefficients'!K52</f>
        <v>0</v>
      </c>
      <c r="L52" s="318">
        <f>'6.1 Seeds'!L52*'6.2 Coefficients'!L52</f>
        <v>0</v>
      </c>
      <c r="M52" s="318">
        <f>'6.1 Seeds'!M52*'6.2 Coefficients'!M52</f>
        <v>0</v>
      </c>
      <c r="N52" s="318">
        <f>'6.1 Seeds'!N52*'6.2 Coefficients'!N52</f>
        <v>0</v>
      </c>
      <c r="O52" s="318">
        <f>'6.1 Seeds'!O52*'6.2 Coefficients'!O52</f>
        <v>0</v>
      </c>
      <c r="P52" s="318">
        <f>'6.1 Seeds'!P52*'6.2 Coefficients'!P52</f>
        <v>0</v>
      </c>
      <c r="Q52" s="318">
        <f>'6.1 Seeds'!Q52*'6.2 Coefficients'!Q52</f>
        <v>0</v>
      </c>
      <c r="R52" s="318">
        <f>'6.1 Seeds'!R52*'6.2 Coefficients'!R52</f>
        <v>0</v>
      </c>
      <c r="S52" s="318">
        <f>'6.1 Seeds'!S52*'6.2 Coefficients'!S52</f>
        <v>0</v>
      </c>
      <c r="T52" s="318">
        <f>'6.1 Seeds'!T52*'6.2 Coefficients'!T52</f>
        <v>0</v>
      </c>
      <c r="U52" s="318">
        <f>'6.1 Seeds'!U52*'6.2 Coefficients'!U52</f>
        <v>0</v>
      </c>
      <c r="V52" s="318">
        <f>'6.1 Seeds'!V52*'6.2 Coefficients'!V52</f>
        <v>0</v>
      </c>
      <c r="W52" s="318">
        <f>'6.1 Seeds'!W52*'6.2 Coefficients'!W52</f>
        <v>0</v>
      </c>
      <c r="X52" s="318">
        <f>'6.1 Seeds'!X52*'6.2 Coefficients'!X52</f>
        <v>0</v>
      </c>
      <c r="Y52" s="318">
        <f>'6.1 Seeds'!Y52*'6.2 Coefficients'!Y52</f>
        <v>0</v>
      </c>
      <c r="Z52" s="318">
        <f>'6.1 Seeds'!Z52*'6.2 Coefficients'!Z52</f>
        <v>0</v>
      </c>
      <c r="AA52" s="318">
        <f>'6.1 Seeds'!AA52*'6.2 Coefficients'!AA52</f>
        <v>0</v>
      </c>
      <c r="AB52" s="318">
        <f>'6.1 Seeds'!AB52*'6.2 Coefficients'!AB52</f>
        <v>0</v>
      </c>
      <c r="AC52" s="318">
        <f>'6.1 Seeds'!AC52*'6.2 Coefficients'!AC52</f>
        <v>0</v>
      </c>
      <c r="AD52" s="318">
        <f>'6.1 Seeds'!AD52*'6.2 Coefficients'!AD52</f>
        <v>0</v>
      </c>
      <c r="AE52" s="318">
        <f>'6.1 Seeds'!AE52*'6.2 Coefficients'!AE52</f>
        <v>0</v>
      </c>
      <c r="AF52" s="318">
        <f>'6.1 Seeds'!AF52*'6.2 Coefficients'!AF52</f>
        <v>0</v>
      </c>
      <c r="AG52" s="318">
        <f>'6.1 Seeds'!AG52*'6.2 Coefficients'!AG52</f>
        <v>0</v>
      </c>
      <c r="AH52" s="318">
        <f>'6.1 Seeds'!AH52*'6.2 Coefficients'!AH52</f>
        <v>0</v>
      </c>
      <c r="AI52" s="318">
        <f>'6.1 Seeds'!AI52*'6.2 Coefficients'!AI52</f>
        <v>0</v>
      </c>
      <c r="AJ52" s="318">
        <f>'6.1 Seeds'!AJ52*'6.2 Coefficients'!AJ52</f>
        <v>0</v>
      </c>
      <c r="AK52" s="318">
        <f>'6.1 Seeds'!AK52*'6.2 Coefficients'!AK52</f>
        <v>0</v>
      </c>
      <c r="AL52" s="318">
        <f>'6.1 Seeds'!AL52*'6.2 Coefficients'!AL52</f>
        <v>0</v>
      </c>
      <c r="AM52" s="318">
        <f>'6.1 Seeds'!AM52*'6.2 Coefficients'!AM52</f>
        <v>0</v>
      </c>
      <c r="AN52" s="318">
        <f>'6.1 Seeds'!AN52*'6.2 Coefficients'!AN52</f>
        <v>0</v>
      </c>
      <c r="AO52" s="318">
        <f>'6.1 Seeds'!AO52*'6.2 Coefficients'!AO52</f>
        <v>0</v>
      </c>
      <c r="AP52" s="318">
        <f>'6.1 Seeds'!AP52*'6.2 Coefficients'!AP52</f>
        <v>0</v>
      </c>
      <c r="AQ52" s="318">
        <f>'6.1 Seeds'!AQ52*'6.2 Coefficients'!AQ52</f>
        <v>0</v>
      </c>
      <c r="AR52" s="318">
        <f>'6.1 Seeds'!AR52*'6.2 Coefficients'!AR52</f>
        <v>0</v>
      </c>
      <c r="AS52" s="318">
        <f>'6.1 Seeds'!AS52*'6.2 Coefficients'!AS52</f>
        <v>0</v>
      </c>
    </row>
    <row r="53" spans="1:45" x14ac:dyDescent="0.25">
      <c r="A53" s="264" t="s">
        <v>373</v>
      </c>
      <c r="B53" s="264"/>
      <c r="C53" s="264"/>
      <c r="D53" s="264"/>
      <c r="E53" s="264"/>
      <c r="F53" s="120"/>
      <c r="G53" s="270" t="s">
        <v>498</v>
      </c>
      <c r="H53" s="292" t="s">
        <v>9</v>
      </c>
      <c r="I53" s="318">
        <f>'6.1 Seeds'!I53*'6.2 Coefficients'!I53</f>
        <v>0</v>
      </c>
      <c r="J53" s="318">
        <f>'6.1 Seeds'!J53*'6.2 Coefficients'!J53</f>
        <v>0</v>
      </c>
      <c r="K53" s="318">
        <f>'6.1 Seeds'!K53*'6.2 Coefficients'!K53</f>
        <v>0</v>
      </c>
      <c r="L53" s="318">
        <f>'6.1 Seeds'!L53*'6.2 Coefficients'!L53</f>
        <v>0</v>
      </c>
      <c r="M53" s="318">
        <f>'6.1 Seeds'!M53*'6.2 Coefficients'!M53</f>
        <v>0</v>
      </c>
      <c r="N53" s="318">
        <f>'6.1 Seeds'!N53*'6.2 Coefficients'!N53</f>
        <v>17.679660000000002</v>
      </c>
      <c r="O53" s="318">
        <f>'6.1 Seeds'!O53*'6.2 Coefficients'!O53</f>
        <v>15.794019999999998</v>
      </c>
      <c r="P53" s="318">
        <f>'6.1 Seeds'!P53*'6.2 Coefficients'!P53</f>
        <v>14.31434</v>
      </c>
      <c r="Q53" s="318">
        <f>'6.1 Seeds'!Q53*'6.2 Coefficients'!Q53</f>
        <v>14.997400000000001</v>
      </c>
      <c r="R53" s="318">
        <f>'6.1 Seeds'!R53*'6.2 Coefficients'!R53</f>
        <v>14.997400000000001</v>
      </c>
      <c r="S53" s="318">
        <f>'6.1 Seeds'!S53*'6.2 Coefficients'!S53</f>
        <v>10.4346</v>
      </c>
      <c r="T53" s="318">
        <f>'6.1 Seeds'!T53*'6.2 Coefficients'!T53</f>
        <v>12.372600000000002</v>
      </c>
      <c r="U53" s="318">
        <f>'6.1 Seeds'!U53*'6.2 Coefficients'!U53</f>
        <v>10.84872</v>
      </c>
      <c r="V53" s="318">
        <f>'6.1 Seeds'!V53*'6.2 Coefficients'!V53</f>
        <v>11.21354</v>
      </c>
      <c r="W53" s="318">
        <f>'6.1 Seeds'!W53*'6.2 Coefficients'!W53</f>
        <v>11.15676</v>
      </c>
      <c r="X53" s="318">
        <f>'6.1 Seeds'!X53*'6.2 Coefficients'!X53</f>
        <v>14.734580000000001</v>
      </c>
      <c r="Y53" s="318">
        <f>'6.1 Seeds'!Y53*'6.2 Coefficients'!Y53</f>
        <v>12.87308</v>
      </c>
      <c r="Z53" s="318">
        <f>'6.1 Seeds'!Z53*'6.2 Coefficients'!Z53</f>
        <v>12.893480000000002</v>
      </c>
      <c r="AA53" s="318">
        <f>'6.1 Seeds'!AA53*'6.2 Coefficients'!AA53</f>
        <v>12.896879999999999</v>
      </c>
      <c r="AB53" s="318">
        <f>'6.1 Seeds'!AB53*'6.2 Coefficients'!AB53</f>
        <v>13.172960000000002</v>
      </c>
      <c r="AC53" s="318">
        <f>'6.1 Seeds'!AC53*'6.2 Coefficients'!AC53</f>
        <v>13.562940000000001</v>
      </c>
      <c r="AD53" s="318">
        <f>'6.1 Seeds'!AD53*'6.2 Coefficients'!AD53</f>
        <v>13.702000000000002</v>
      </c>
      <c r="AE53" s="318">
        <f>'6.1 Seeds'!AE53*'6.2 Coefficients'!AE53</f>
        <v>11.899660000000001</v>
      </c>
      <c r="AF53" s="318">
        <f>'6.1 Seeds'!AF53*'6.2 Coefficients'!AF53</f>
        <v>12.932920000000001</v>
      </c>
      <c r="AG53" s="318">
        <f>'6.1 Seeds'!AG53*'6.2 Coefficients'!AG53</f>
        <v>12.564360000000001</v>
      </c>
      <c r="AH53" s="318">
        <f>'6.1 Seeds'!AH53*'6.2 Coefficients'!AH53</f>
        <v>10.96466</v>
      </c>
      <c r="AI53" s="318">
        <f>'6.1 Seeds'!AI53*'6.2 Coefficients'!AI53</f>
        <v>9.8035600000000027</v>
      </c>
      <c r="AJ53" s="318">
        <f>'6.1 Seeds'!AJ53*'6.2 Coefficients'!AJ53</f>
        <v>10.239440000000002</v>
      </c>
      <c r="AK53" s="318">
        <f>'6.1 Seeds'!AK53*'6.2 Coefficients'!AK53</f>
        <v>10.329879999999999</v>
      </c>
      <c r="AL53" s="318">
        <f>'6.1 Seeds'!AL53*'6.2 Coefficients'!AL53</f>
        <v>12.448760000000002</v>
      </c>
      <c r="AM53" s="318">
        <f>'6.1 Seeds'!AM53*'6.2 Coefficients'!AM53</f>
        <v>13.821000000000005</v>
      </c>
      <c r="AN53" s="318">
        <f>'6.1 Seeds'!AN53*'6.2 Coefficients'!AN53</f>
        <v>9.5726999999999993</v>
      </c>
      <c r="AO53" s="318">
        <f>'6.1 Seeds'!AO53*'6.2 Coefficients'!AO53</f>
        <v>17.980560000000001</v>
      </c>
      <c r="AP53" s="318">
        <f>'6.1 Seeds'!AP53*'6.2 Coefficients'!AP53</f>
        <v>19.45786</v>
      </c>
      <c r="AQ53" s="318">
        <f>'6.1 Seeds'!AQ53*'6.2 Coefficients'!AQ53</f>
        <v>28.370280000000001</v>
      </c>
      <c r="AR53" s="318">
        <f>'6.1 Seeds'!AR53*'6.2 Coefficients'!AR53</f>
        <v>30.186219999999999</v>
      </c>
      <c r="AS53" s="318">
        <f>'6.1 Seeds'!AS53*'6.2 Coefficients'!AS53</f>
        <v>25.255540000000003</v>
      </c>
    </row>
    <row r="54" spans="1:45" x14ac:dyDescent="0.25">
      <c r="A54" s="269"/>
      <c r="B54" s="269"/>
      <c r="C54" s="269"/>
      <c r="D54" s="264"/>
      <c r="E54" s="264"/>
      <c r="F54" s="264"/>
      <c r="G54" s="265"/>
      <c r="H54" s="29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312"/>
      <c r="AM54" s="312"/>
      <c r="AN54" s="312"/>
      <c r="AO54" s="312"/>
      <c r="AP54" s="312"/>
      <c r="AQ54" s="312"/>
      <c r="AR54" s="312"/>
      <c r="AS54" s="312"/>
    </row>
    <row r="55" spans="1:45" x14ac:dyDescent="0.25">
      <c r="A55" s="266" t="s">
        <v>406</v>
      </c>
      <c r="B55" s="266"/>
      <c r="C55" s="266"/>
      <c r="D55" s="266" t="s">
        <v>407</v>
      </c>
      <c r="E55" s="266"/>
      <c r="F55" s="267"/>
      <c r="G55" s="266"/>
      <c r="H55" s="292" t="s">
        <v>992</v>
      </c>
      <c r="I55" s="321">
        <f t="shared" ref="I55:AH55" si="22">SUM(I58:I80)</f>
        <v>0</v>
      </c>
      <c r="J55" s="321">
        <f t="shared" si="22"/>
        <v>0</v>
      </c>
      <c r="K55" s="321">
        <f t="shared" si="22"/>
        <v>0</v>
      </c>
      <c r="L55" s="321">
        <f t="shared" si="22"/>
        <v>0</v>
      </c>
      <c r="M55" s="321">
        <f t="shared" si="22"/>
        <v>0</v>
      </c>
      <c r="N55" s="313">
        <f t="shared" si="22"/>
        <v>185.97425219999997</v>
      </c>
      <c r="O55" s="313">
        <f t="shared" si="22"/>
        <v>129.58624980000002</v>
      </c>
      <c r="P55" s="313">
        <f t="shared" si="22"/>
        <v>206.32572780000001</v>
      </c>
      <c r="Q55" s="313">
        <f t="shared" si="22"/>
        <v>245.69844119999996</v>
      </c>
      <c r="R55" s="313">
        <f t="shared" si="22"/>
        <v>179.64181400000001</v>
      </c>
      <c r="S55" s="313">
        <f t="shared" si="22"/>
        <v>159.04518419999999</v>
      </c>
      <c r="T55" s="313">
        <f t="shared" si="22"/>
        <v>187.763812</v>
      </c>
      <c r="U55" s="313">
        <f t="shared" si="22"/>
        <v>169.1248526</v>
      </c>
      <c r="V55" s="313">
        <f t="shared" si="22"/>
        <v>194.63629479999997</v>
      </c>
      <c r="W55" s="313">
        <f t="shared" si="22"/>
        <v>181.65399739999995</v>
      </c>
      <c r="X55" s="313">
        <f t="shared" si="22"/>
        <v>123.84924459999999</v>
      </c>
      <c r="Y55" s="313">
        <f t="shared" si="22"/>
        <v>111.18273620000001</v>
      </c>
      <c r="Z55" s="313">
        <f t="shared" si="22"/>
        <v>83.786086999999995</v>
      </c>
      <c r="AA55" s="313">
        <f t="shared" si="22"/>
        <v>84.684512200000015</v>
      </c>
      <c r="AB55" s="313">
        <f t="shared" si="22"/>
        <v>79.613364600000011</v>
      </c>
      <c r="AC55" s="313">
        <f t="shared" si="22"/>
        <v>57.533757399999999</v>
      </c>
      <c r="AD55" s="313">
        <f t="shared" si="22"/>
        <v>68.423264999999986</v>
      </c>
      <c r="AE55" s="313">
        <f t="shared" si="22"/>
        <v>68.367901599999996</v>
      </c>
      <c r="AF55" s="313">
        <f t="shared" si="22"/>
        <v>79.708157400000005</v>
      </c>
      <c r="AG55" s="313">
        <f t="shared" si="22"/>
        <v>97.898648399999985</v>
      </c>
      <c r="AH55" s="313">
        <f t="shared" si="22"/>
        <v>78.668845000000019</v>
      </c>
      <c r="AI55" s="313">
        <f t="shared" ref="AI55:AN55" si="23">SUM(AI58:AI80)</f>
        <v>100.23417020000001</v>
      </c>
      <c r="AJ55" s="313">
        <f t="shared" si="23"/>
        <v>87.382105799999991</v>
      </c>
      <c r="AK55" s="313">
        <f t="shared" si="23"/>
        <v>102.88487440000002</v>
      </c>
      <c r="AL55" s="313">
        <f t="shared" si="23"/>
        <v>95.078179800000015</v>
      </c>
      <c r="AM55" s="313">
        <f t="shared" si="23"/>
        <v>100.46104879999999</v>
      </c>
      <c r="AN55" s="313">
        <f t="shared" si="23"/>
        <v>103.96466840000001</v>
      </c>
      <c r="AO55" s="313">
        <f t="shared" ref="AO55:AP55" si="24">SUM(AO58:AO80)</f>
        <v>108.06519919999998</v>
      </c>
      <c r="AP55" s="313">
        <f t="shared" si="24"/>
        <v>97.991141599999992</v>
      </c>
      <c r="AQ55" s="313">
        <f t="shared" ref="AQ55:AR55" si="25">SUM(AQ58:AQ80)</f>
        <v>96.486794000000003</v>
      </c>
      <c r="AR55" s="313">
        <f t="shared" si="25"/>
        <v>91.551764999999989</v>
      </c>
      <c r="AS55" s="313">
        <f t="shared" ref="AS55" si="26">SUM(AS58:AS80)</f>
        <v>95.771878599999994</v>
      </c>
    </row>
    <row r="56" spans="1:45" x14ac:dyDescent="0.25">
      <c r="A56" s="269" t="s">
        <v>341</v>
      </c>
      <c r="B56" s="269"/>
      <c r="C56" s="269"/>
      <c r="D56" s="120"/>
      <c r="E56" s="269" t="s">
        <v>499</v>
      </c>
      <c r="F56" s="269"/>
      <c r="G56" s="268"/>
      <c r="H56" s="292" t="s">
        <v>993</v>
      </c>
      <c r="I56" s="325"/>
      <c r="J56" s="325"/>
      <c r="K56" s="325"/>
      <c r="L56" s="325"/>
      <c r="M56" s="325"/>
      <c r="N56" s="314"/>
      <c r="O56" s="314"/>
      <c r="P56" s="314"/>
      <c r="Q56" s="314"/>
      <c r="R56" s="314"/>
      <c r="S56" s="314"/>
      <c r="T56" s="314"/>
      <c r="U56" s="314"/>
      <c r="V56" s="314"/>
      <c r="W56" s="314"/>
      <c r="X56" s="314"/>
      <c r="Y56" s="314"/>
      <c r="Z56" s="314"/>
      <c r="AA56" s="314"/>
      <c r="AB56" s="314"/>
      <c r="AC56" s="314"/>
      <c r="AD56" s="314"/>
      <c r="AE56" s="314"/>
      <c r="AF56" s="314"/>
      <c r="AG56" s="314"/>
      <c r="AH56" s="314"/>
      <c r="AI56" s="314"/>
      <c r="AJ56" s="314"/>
      <c r="AK56" s="314"/>
      <c r="AL56" s="314"/>
      <c r="AM56" s="314"/>
      <c r="AN56" s="314"/>
      <c r="AO56" s="314"/>
      <c r="AP56" s="314"/>
      <c r="AQ56" s="314"/>
      <c r="AR56" s="314"/>
      <c r="AS56" s="314"/>
    </row>
    <row r="57" spans="1:45" x14ac:dyDescent="0.25">
      <c r="A57" s="264" t="s">
        <v>344</v>
      </c>
      <c r="B57" s="264"/>
      <c r="C57" s="264"/>
      <c r="D57" s="264"/>
      <c r="E57" s="264"/>
      <c r="F57" s="264" t="s">
        <v>503</v>
      </c>
      <c r="G57" s="264"/>
      <c r="H57" s="293" t="s">
        <v>994</v>
      </c>
      <c r="I57" s="312"/>
      <c r="J57" s="312"/>
      <c r="K57" s="312"/>
      <c r="L57" s="312"/>
      <c r="M57" s="312"/>
      <c r="N57" s="312"/>
      <c r="O57" s="312"/>
      <c r="P57" s="312"/>
      <c r="Q57" s="312"/>
      <c r="R57" s="312"/>
      <c r="S57" s="312"/>
      <c r="T57" s="312"/>
      <c r="U57" s="312"/>
      <c r="V57" s="312"/>
      <c r="W57" s="312"/>
      <c r="X57" s="312"/>
      <c r="Y57" s="312"/>
      <c r="Z57" s="312"/>
      <c r="AA57" s="312"/>
      <c r="AB57" s="312"/>
      <c r="AC57" s="312"/>
      <c r="AD57" s="312"/>
      <c r="AE57" s="312"/>
      <c r="AF57" s="312"/>
      <c r="AG57" s="312"/>
      <c r="AH57" s="312"/>
      <c r="AI57" s="312"/>
      <c r="AJ57" s="312"/>
      <c r="AK57" s="312"/>
      <c r="AL57" s="312"/>
      <c r="AM57" s="312"/>
      <c r="AN57" s="312"/>
      <c r="AO57" s="312"/>
      <c r="AP57" s="312"/>
      <c r="AQ57" s="312"/>
      <c r="AR57" s="312"/>
      <c r="AS57" s="312"/>
    </row>
    <row r="58" spans="1:45" x14ac:dyDescent="0.25">
      <c r="A58" s="264" t="s">
        <v>345</v>
      </c>
      <c r="B58" s="264"/>
      <c r="C58" s="264"/>
      <c r="D58" s="264"/>
      <c r="E58" s="264"/>
      <c r="F58" s="120"/>
      <c r="G58" s="264" t="s">
        <v>178</v>
      </c>
      <c r="H58" s="293" t="s">
        <v>1082</v>
      </c>
      <c r="I58" s="318">
        <f>'6.1 Seeds'!I58*'6.2 Coefficients'!I58</f>
        <v>0</v>
      </c>
      <c r="J58" s="318">
        <f>'6.1 Seeds'!J58*'6.2 Coefficients'!J58</f>
        <v>0</v>
      </c>
      <c r="K58" s="318">
        <f>'6.1 Seeds'!K58*'6.2 Coefficients'!K58</f>
        <v>0</v>
      </c>
      <c r="L58" s="318">
        <f>'6.1 Seeds'!L58*'6.2 Coefficients'!L58</f>
        <v>0</v>
      </c>
      <c r="M58" s="318">
        <f>'6.1 Seeds'!M58*'6.2 Coefficients'!M58</f>
        <v>0</v>
      </c>
      <c r="N58" s="318">
        <f>'6.1 Seeds'!N58*'6.2 Coefficients'!N58</f>
        <v>7.1841750000000015</v>
      </c>
      <c r="O58" s="318">
        <f>'6.1 Seeds'!O58*'6.2 Coefficients'!O58</f>
        <v>2.4855750000000003</v>
      </c>
      <c r="P58" s="318">
        <f>'6.1 Seeds'!P58*'6.2 Coefficients'!P58</f>
        <v>2.4855750000000003</v>
      </c>
      <c r="Q58" s="318">
        <f>'6.1 Seeds'!Q58*'6.2 Coefficients'!Q58</f>
        <v>3.7240499999999992</v>
      </c>
      <c r="R58" s="318">
        <f>'6.1 Seeds'!R58*'6.2 Coefficients'!R58</f>
        <v>17.164199999999997</v>
      </c>
      <c r="S58" s="318">
        <f>'6.1 Seeds'!S58*'6.2 Coefficients'!S58</f>
        <v>20.712225</v>
      </c>
      <c r="T58" s="318">
        <f>'6.1 Seeds'!T58*'6.2 Coefficients'!T58</f>
        <v>23.175150000000002</v>
      </c>
      <c r="U58" s="318">
        <f>'6.1 Seeds'!U58*'6.2 Coefficients'!U58</f>
        <v>15.949874999999997</v>
      </c>
      <c r="V58" s="318">
        <f>'6.1 Seeds'!V58*'6.2 Coefficients'!V58</f>
        <v>11.285400000000003</v>
      </c>
      <c r="W58" s="318">
        <f>'6.1 Seeds'!W58*'6.2 Coefficients'!W58</f>
        <v>10.044824999999999</v>
      </c>
      <c r="X58" s="318">
        <f>'6.1 Seeds'!X58*'6.2 Coefficients'!X58</f>
        <v>6.8562750000000001</v>
      </c>
      <c r="Y58" s="318">
        <f>'6.1 Seeds'!Y58*'6.2 Coefficients'!Y58</f>
        <v>4.4852249999999998</v>
      </c>
      <c r="Z58" s="318">
        <f>'6.1 Seeds'!Z58*'6.2 Coefficients'!Z58</f>
        <v>1.7790749999999997</v>
      </c>
      <c r="AA58" s="318">
        <f>'6.1 Seeds'!AA58*'6.2 Coefficients'!AA58</f>
        <v>1.169025</v>
      </c>
      <c r="AB58" s="318">
        <f>'6.1 Seeds'!AB58*'6.2 Coefficients'!AB58</f>
        <v>1.556025</v>
      </c>
      <c r="AC58" s="318">
        <f>'6.1 Seeds'!AC58*'6.2 Coefficients'!AC58</f>
        <v>0.98107500000000003</v>
      </c>
      <c r="AD58" s="318">
        <f>'6.1 Seeds'!AD58*'6.2 Coefficients'!AD58</f>
        <v>1.5738749999999999</v>
      </c>
      <c r="AE58" s="318">
        <f>'6.1 Seeds'!AE58*'6.2 Coefficients'!AE58</f>
        <v>5.5485000000000007</v>
      </c>
      <c r="AF58" s="318">
        <f>'6.1 Seeds'!AF58*'6.2 Coefficients'!AF58</f>
        <v>3.0629250000000008</v>
      </c>
      <c r="AG58" s="318">
        <f>'6.1 Seeds'!AG58*'6.2 Coefficients'!AG58</f>
        <v>6.1968000000000005</v>
      </c>
      <c r="AH58" s="318">
        <f>'6.1 Seeds'!AH58*'6.2 Coefficients'!AH58</f>
        <v>5.8796250000000008</v>
      </c>
      <c r="AI58" s="318">
        <f>'6.1 Seeds'!AI58*'6.2 Coefficients'!AI58</f>
        <v>9.1571250000000006</v>
      </c>
      <c r="AJ58" s="318">
        <f>'6.1 Seeds'!AJ58*'6.2 Coefficients'!AJ58</f>
        <v>8.0468249999999966</v>
      </c>
      <c r="AK58" s="318">
        <f>'6.1 Seeds'!AK58*'6.2 Coefficients'!AK58</f>
        <v>11.970899999999997</v>
      </c>
      <c r="AL58" s="318">
        <f>'6.1 Seeds'!AL58*'6.2 Coefficients'!AL58</f>
        <v>12.129075</v>
      </c>
      <c r="AM58" s="318">
        <f>'6.1 Seeds'!AM58*'6.2 Coefficients'!AM58</f>
        <v>20.184599999999996</v>
      </c>
      <c r="AN58" s="318">
        <f>'6.1 Seeds'!AN58*'6.2 Coefficients'!AN58</f>
        <v>26.080349999999999</v>
      </c>
      <c r="AO58" s="318">
        <f>'6.1 Seeds'!AO58*'6.2 Coefficients'!AO58</f>
        <v>27.197850000000006</v>
      </c>
      <c r="AP58" s="318">
        <f>'6.1 Seeds'!AP58*'6.2 Coefficients'!AP58</f>
        <v>21.728849999999998</v>
      </c>
      <c r="AQ58" s="318">
        <f>'6.1 Seeds'!AQ58*'6.2 Coefficients'!AQ58</f>
        <v>19.149149999999999</v>
      </c>
      <c r="AR58" s="318">
        <f>'6.1 Seeds'!AR58*'6.2 Coefficients'!AR58</f>
        <v>19.924125000000004</v>
      </c>
      <c r="AS58" s="318">
        <f>'6.1 Seeds'!AS58*'6.2 Coefficients'!AS58</f>
        <v>25.828275000000009</v>
      </c>
    </row>
    <row r="59" spans="1:45" x14ac:dyDescent="0.25">
      <c r="A59" s="264" t="s">
        <v>346</v>
      </c>
      <c r="B59" s="264"/>
      <c r="C59" s="264"/>
      <c r="D59" s="264"/>
      <c r="E59" s="264"/>
      <c r="F59" s="264"/>
      <c r="G59" s="270" t="s">
        <v>215</v>
      </c>
      <c r="H59" s="292" t="s">
        <v>995</v>
      </c>
      <c r="I59" s="312"/>
      <c r="J59" s="312"/>
      <c r="K59" s="312"/>
      <c r="L59" s="312"/>
      <c r="M59" s="312"/>
      <c r="N59" s="312"/>
      <c r="O59" s="312"/>
      <c r="P59" s="312"/>
      <c r="Q59" s="312"/>
      <c r="R59" s="312"/>
      <c r="S59" s="312"/>
      <c r="T59" s="312"/>
      <c r="U59" s="312"/>
      <c r="V59" s="312"/>
      <c r="W59" s="312"/>
      <c r="X59" s="312"/>
      <c r="Y59" s="312"/>
      <c r="Z59" s="312"/>
      <c r="AA59" s="312"/>
      <c r="AB59" s="312"/>
      <c r="AC59" s="312"/>
      <c r="AD59" s="312"/>
      <c r="AE59" s="312"/>
      <c r="AF59" s="312"/>
      <c r="AG59" s="312"/>
      <c r="AH59" s="312"/>
      <c r="AI59" s="312"/>
      <c r="AJ59" s="312"/>
      <c r="AK59" s="312"/>
      <c r="AL59" s="312"/>
      <c r="AM59" s="312"/>
      <c r="AN59" s="312"/>
      <c r="AO59" s="312"/>
      <c r="AP59" s="312"/>
      <c r="AQ59" s="312"/>
      <c r="AR59" s="312"/>
      <c r="AS59" s="312"/>
    </row>
    <row r="60" spans="1:45" x14ac:dyDescent="0.25">
      <c r="A60" s="264" t="s">
        <v>347</v>
      </c>
      <c r="B60" s="264"/>
      <c r="C60" s="264"/>
      <c r="D60" s="264"/>
      <c r="E60" s="264"/>
      <c r="F60" s="264"/>
      <c r="G60" s="270" t="s">
        <v>348</v>
      </c>
      <c r="H60" s="292" t="s">
        <v>996</v>
      </c>
      <c r="I60" s="312"/>
      <c r="J60" s="312"/>
      <c r="K60" s="312"/>
      <c r="L60" s="312"/>
      <c r="M60" s="312"/>
      <c r="N60" s="312"/>
      <c r="O60" s="312"/>
      <c r="P60" s="312"/>
      <c r="Q60" s="312"/>
      <c r="R60" s="312"/>
      <c r="S60" s="312"/>
      <c r="T60" s="312"/>
      <c r="U60" s="312"/>
      <c r="V60" s="312"/>
      <c r="W60" s="312"/>
      <c r="X60" s="312"/>
      <c r="Y60" s="312"/>
      <c r="Z60" s="312"/>
      <c r="AA60" s="312"/>
      <c r="AB60" s="312"/>
      <c r="AC60" s="312"/>
      <c r="AD60" s="312"/>
      <c r="AE60" s="312"/>
      <c r="AF60" s="312"/>
      <c r="AG60" s="312"/>
      <c r="AH60" s="312"/>
      <c r="AI60" s="312"/>
      <c r="AJ60" s="312"/>
      <c r="AK60" s="312"/>
      <c r="AL60" s="312"/>
      <c r="AM60" s="312"/>
      <c r="AN60" s="312"/>
      <c r="AO60" s="312"/>
      <c r="AP60" s="312"/>
      <c r="AQ60" s="312"/>
      <c r="AR60" s="312"/>
      <c r="AS60" s="312"/>
    </row>
    <row r="61" spans="1:45" x14ac:dyDescent="0.25">
      <c r="A61" s="264" t="s">
        <v>350</v>
      </c>
      <c r="B61" s="264"/>
      <c r="C61" s="264"/>
      <c r="D61" s="264"/>
      <c r="E61" s="264"/>
      <c r="F61" s="264"/>
      <c r="G61" s="265" t="s">
        <v>349</v>
      </c>
      <c r="H61" s="292" t="s">
        <v>997</v>
      </c>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c r="AI61" s="312"/>
      <c r="AJ61" s="312"/>
      <c r="AK61" s="312"/>
      <c r="AL61" s="312"/>
      <c r="AM61" s="312"/>
      <c r="AN61" s="312"/>
      <c r="AO61" s="312"/>
      <c r="AP61" s="312"/>
      <c r="AQ61" s="312"/>
      <c r="AR61" s="312"/>
      <c r="AS61" s="312"/>
    </row>
    <row r="62" spans="1:45" x14ac:dyDescent="0.25">
      <c r="A62" s="264" t="s">
        <v>343</v>
      </c>
      <c r="B62" s="264"/>
      <c r="C62" s="264"/>
      <c r="D62" s="264"/>
      <c r="E62" s="264"/>
      <c r="F62" s="264" t="s">
        <v>408</v>
      </c>
      <c r="G62" s="264"/>
      <c r="H62" s="293" t="s">
        <v>998</v>
      </c>
      <c r="I62" s="318">
        <f>'6.1 Seeds'!I62*'6.2 Coefficients'!I62</f>
        <v>0</v>
      </c>
      <c r="J62" s="318">
        <f>'6.1 Seeds'!J62*'6.2 Coefficients'!J62</f>
        <v>0</v>
      </c>
      <c r="K62" s="318">
        <f>'6.1 Seeds'!K62*'6.2 Coefficients'!K62</f>
        <v>0</v>
      </c>
      <c r="L62" s="318">
        <f>'6.1 Seeds'!L62*'6.2 Coefficients'!L62</f>
        <v>0</v>
      </c>
      <c r="M62" s="318">
        <f>'6.1 Seeds'!M62*'6.2 Coefficients'!M62</f>
        <v>0</v>
      </c>
      <c r="N62" s="318">
        <f>'6.1 Seeds'!N62*'6.2 Coefficients'!N62</f>
        <v>126.47307719999999</v>
      </c>
      <c r="O62" s="318">
        <f>'6.1 Seeds'!O62*'6.2 Coefficients'!O62</f>
        <v>113.57667480000002</v>
      </c>
      <c r="P62" s="318">
        <f>'6.1 Seeds'!P62*'6.2 Coefficients'!P62</f>
        <v>154.95215279999999</v>
      </c>
      <c r="Q62" s="318">
        <f>'6.1 Seeds'!Q62*'6.2 Coefficients'!Q62</f>
        <v>238.98339119999994</v>
      </c>
      <c r="R62" s="318">
        <f>'6.1 Seeds'!R62*'6.2 Coefficients'!R62</f>
        <v>148.81991400000001</v>
      </c>
      <c r="S62" s="318">
        <f>'6.1 Seeds'!S62*'6.2 Coefficients'!S62</f>
        <v>123.75280919999999</v>
      </c>
      <c r="T62" s="318">
        <f>'6.1 Seeds'!T62*'6.2 Coefficients'!T62</f>
        <v>120.41011199999998</v>
      </c>
      <c r="U62" s="318">
        <f>'6.1 Seeds'!U62*'6.2 Coefficients'!U62</f>
        <v>108.22292759999999</v>
      </c>
      <c r="V62" s="318">
        <f>'6.1 Seeds'!V62*'6.2 Coefficients'!V62</f>
        <v>112.83129480000001</v>
      </c>
      <c r="W62" s="318">
        <f>'6.1 Seeds'!W62*'6.2 Coefficients'!W62</f>
        <v>90.827972399999979</v>
      </c>
      <c r="X62" s="318">
        <f>'6.1 Seeds'!X62*'6.2 Coefficients'!X62</f>
        <v>90.892719600000007</v>
      </c>
      <c r="Y62" s="318">
        <f>'6.1 Seeds'!Y62*'6.2 Coefficients'!Y62</f>
        <v>92.685961200000008</v>
      </c>
      <c r="Z62" s="318">
        <f>'6.1 Seeds'!Z62*'6.2 Coefficients'!Z62</f>
        <v>78.540911999999992</v>
      </c>
      <c r="AA62" s="318">
        <f>'6.1 Seeds'!AA62*'6.2 Coefficients'!AA62</f>
        <v>81.740437200000002</v>
      </c>
      <c r="AB62" s="318">
        <f>'6.1 Seeds'!AB62*'6.2 Coefficients'!AB62</f>
        <v>77.201589600000005</v>
      </c>
      <c r="AC62" s="318">
        <f>'6.1 Seeds'!AC62*'6.2 Coefficients'!AC62</f>
        <v>53.026382400000003</v>
      </c>
      <c r="AD62" s="318">
        <f>'6.1 Seeds'!AD62*'6.2 Coefficients'!AD62</f>
        <v>64.89233999999999</v>
      </c>
      <c r="AE62" s="318">
        <f>'6.1 Seeds'!AE62*'6.2 Coefficients'!AE62</f>
        <v>61.752051600000001</v>
      </c>
      <c r="AF62" s="318">
        <f>'6.1 Seeds'!AF62*'6.2 Coefficients'!AF62</f>
        <v>75.885932400000002</v>
      </c>
      <c r="AG62" s="318">
        <f>'6.1 Seeds'!AG62*'6.2 Coefficients'!AG62</f>
        <v>87.951248399999983</v>
      </c>
      <c r="AH62" s="318">
        <f>'6.1 Seeds'!AH62*'6.2 Coefficients'!AH62</f>
        <v>70.471620000000016</v>
      </c>
      <c r="AI62" s="318">
        <f>'6.1 Seeds'!AI62*'6.2 Coefficients'!AI62</f>
        <v>88.972345200000007</v>
      </c>
      <c r="AJ62" s="318">
        <f>'6.1 Seeds'!AJ62*'6.2 Coefficients'!AJ62</f>
        <v>77.878630799999996</v>
      </c>
      <c r="AK62" s="318">
        <f>'6.1 Seeds'!AK62*'6.2 Coefficients'!AK62</f>
        <v>89.41027440000002</v>
      </c>
      <c r="AL62" s="318">
        <f>'6.1 Seeds'!AL62*'6.2 Coefficients'!AL62</f>
        <v>80.515504800000002</v>
      </c>
      <c r="AM62" s="318">
        <f>'6.1 Seeds'!AM62*'6.2 Coefficients'!AM62</f>
        <v>76.306198800000004</v>
      </c>
      <c r="AN62" s="318">
        <f>'6.1 Seeds'!AN62*'6.2 Coefficients'!AN62</f>
        <v>74.88126840000001</v>
      </c>
      <c r="AO62" s="318">
        <f>'6.1 Seeds'!AO62*'6.2 Coefficients'!AO62</f>
        <v>75.78649919999998</v>
      </c>
      <c r="AP62" s="318">
        <f>'6.1 Seeds'!AP62*'6.2 Coefficients'!AP62</f>
        <v>71.817141599999999</v>
      </c>
      <c r="AQ62" s="318">
        <f>'6.1 Seeds'!AQ62*'6.2 Coefficients'!AQ62</f>
        <v>72.616494000000003</v>
      </c>
      <c r="AR62" s="318">
        <f>'6.1 Seeds'!AR62*'6.2 Coefficients'!AR62</f>
        <v>67.260089999999991</v>
      </c>
      <c r="AS62" s="318">
        <f>'6.1 Seeds'!AS62*'6.2 Coefficients'!AS62</f>
        <v>65.119053600000001</v>
      </c>
    </row>
    <row r="63" spans="1:45" x14ac:dyDescent="0.25">
      <c r="A63" s="264" t="s">
        <v>351</v>
      </c>
      <c r="B63" s="264"/>
      <c r="C63" s="264"/>
      <c r="D63" s="264"/>
      <c r="E63" s="264"/>
      <c r="F63" s="265" t="s">
        <v>409</v>
      </c>
      <c r="G63" s="264"/>
      <c r="H63" s="293" t="s">
        <v>999</v>
      </c>
      <c r="I63" s="318">
        <f>'6.1 Seeds'!I63*'6.2 Coefficients'!I63</f>
        <v>0</v>
      </c>
      <c r="J63" s="318">
        <f>'6.1 Seeds'!J63*'6.2 Coefficients'!J63</f>
        <v>0</v>
      </c>
      <c r="K63" s="318">
        <f>'6.1 Seeds'!K63*'6.2 Coefficients'!K63</f>
        <v>0</v>
      </c>
      <c r="L63" s="318">
        <f>'6.1 Seeds'!L63*'6.2 Coefficients'!L63</f>
        <v>0</v>
      </c>
      <c r="M63" s="318">
        <f>'6.1 Seeds'!M63*'6.2 Coefficients'!M63</f>
        <v>0</v>
      </c>
      <c r="N63" s="318">
        <f>'6.1 Seeds'!N63*'6.2 Coefficients'!N63</f>
        <v>0</v>
      </c>
      <c r="O63" s="318">
        <f>'6.1 Seeds'!O63*'6.2 Coefficients'!O63</f>
        <v>0</v>
      </c>
      <c r="P63" s="318">
        <f>'6.1 Seeds'!P63*'6.2 Coefficients'!P63</f>
        <v>0</v>
      </c>
      <c r="Q63" s="318">
        <f>'6.1 Seeds'!Q63*'6.2 Coefficients'!Q63</f>
        <v>0</v>
      </c>
      <c r="R63" s="318">
        <f>'6.1 Seeds'!R63*'6.2 Coefficients'!R63</f>
        <v>1.0517000000000001</v>
      </c>
      <c r="S63" s="318">
        <f>'6.1 Seeds'!S63*'6.2 Coefficients'!S63</f>
        <v>6.7321500000000007</v>
      </c>
      <c r="T63" s="318">
        <f>'6.1 Seeds'!T63*'6.2 Coefficients'!T63</f>
        <v>28.767550000000004</v>
      </c>
      <c r="U63" s="318">
        <f>'6.1 Seeds'!U63*'6.2 Coefficients'!U63</f>
        <v>33.552050000000001</v>
      </c>
      <c r="V63" s="318">
        <f>'6.1 Seeds'!V63*'6.2 Coefficients'!V63</f>
        <v>54.02259999999999</v>
      </c>
      <c r="W63" s="318">
        <f>'6.1 Seeds'!W63*'6.2 Coefficients'!W63</f>
        <v>67.176199999999994</v>
      </c>
      <c r="X63" s="318">
        <f>'6.1 Seeds'!X63*'6.2 Coefficients'!X63</f>
        <v>16.941249999999993</v>
      </c>
      <c r="Y63" s="318">
        <f>'6.1 Seeds'!Y63*'6.2 Coefficients'!Y63</f>
        <v>6.5805499999999997</v>
      </c>
      <c r="Z63" s="318">
        <f>'6.1 Seeds'!Z63*'6.2 Coefficients'!Z63</f>
        <v>1.6691</v>
      </c>
      <c r="AA63" s="318">
        <f>'6.1 Seeds'!AA63*'6.2 Coefficients'!AA63</f>
        <v>0.95904999999999996</v>
      </c>
      <c r="AB63" s="318">
        <f>'6.1 Seeds'!AB63*'6.2 Coefficients'!AB63</f>
        <v>0.41175</v>
      </c>
      <c r="AC63" s="318">
        <f>'6.1 Seeds'!AC63*'6.2 Coefficients'!AC63</f>
        <v>0.1573</v>
      </c>
      <c r="AD63" s="318">
        <f>'6.1 Seeds'!AD63*'6.2 Coefficients'!AD63</f>
        <v>6.7049999999999998E-2</v>
      </c>
      <c r="AE63" s="318">
        <f>'6.1 Seeds'!AE63*'6.2 Coefficients'!AE63</f>
        <v>3.5350000000000006E-2</v>
      </c>
      <c r="AF63" s="318">
        <f>'6.1 Seeds'!AF63*'6.2 Coefficients'!AF63</f>
        <v>6.3E-3</v>
      </c>
      <c r="AG63" s="318">
        <f>'6.1 Seeds'!AG63*'6.2 Coefficients'!AG63</f>
        <v>9.6000000000000009E-3</v>
      </c>
      <c r="AH63" s="318">
        <f>'6.1 Seeds'!AH63*'6.2 Coefficients'!AH63</f>
        <v>1.9600000000000003E-2</v>
      </c>
      <c r="AI63" s="318">
        <f>'6.1 Seeds'!AI63*'6.2 Coefficients'!AI63</f>
        <v>7.7000000000000002E-3</v>
      </c>
      <c r="AJ63" s="318">
        <f>'6.1 Seeds'!AJ63*'6.2 Coefficients'!AJ63</f>
        <v>1.3649999999999999E-2</v>
      </c>
      <c r="AK63" s="318">
        <f>'6.1 Seeds'!AK63*'6.2 Coefficients'!AK63</f>
        <v>9.6999999999999986E-3</v>
      </c>
      <c r="AL63" s="318">
        <f>'6.1 Seeds'!AL63*'6.2 Coefficients'!AL63</f>
        <v>1.8600000000000002E-2</v>
      </c>
      <c r="AM63" s="318">
        <f>'6.1 Seeds'!AM63*'6.2 Coefficients'!AM63</f>
        <v>1.925E-2</v>
      </c>
      <c r="AN63" s="318">
        <f>'6.1 Seeds'!AN63*'6.2 Coefficients'!AN63</f>
        <v>6.0499999999999998E-3</v>
      </c>
      <c r="AO63" s="318">
        <f>'6.1 Seeds'!AO63*'6.2 Coefficients'!AO63</f>
        <v>4.8500000000000001E-3</v>
      </c>
      <c r="AP63" s="318">
        <f>'6.1 Seeds'!AP63*'6.2 Coefficients'!AP63</f>
        <v>2.15E-3</v>
      </c>
      <c r="AQ63" s="318">
        <f>'6.1 Seeds'!AQ63*'6.2 Coefficients'!AQ63</f>
        <v>8.1499999999999993E-3</v>
      </c>
      <c r="AR63" s="318">
        <f>'6.1 Seeds'!AR63*'6.2 Coefficients'!AR63</f>
        <v>1.755E-2</v>
      </c>
      <c r="AS63" s="318">
        <f>'6.1 Seeds'!AS63*'6.2 Coefficients'!AS63</f>
        <v>0.11455</v>
      </c>
    </row>
    <row r="64" spans="1:45" x14ac:dyDescent="0.25">
      <c r="A64" s="264" t="s">
        <v>342</v>
      </c>
      <c r="B64" s="264"/>
      <c r="C64" s="264"/>
      <c r="D64" s="264"/>
      <c r="E64" s="264"/>
      <c r="F64" s="264" t="s">
        <v>500</v>
      </c>
      <c r="G64" s="264"/>
      <c r="H64" s="293" t="s">
        <v>1000</v>
      </c>
      <c r="I64" s="318">
        <f>'6.1 Seeds'!I64*'6.2 Coefficients'!I64</f>
        <v>0</v>
      </c>
      <c r="J64" s="318">
        <f>'6.1 Seeds'!J64*'6.2 Coefficients'!J64</f>
        <v>0</v>
      </c>
      <c r="K64" s="318">
        <f>'6.1 Seeds'!K64*'6.2 Coefficients'!K64</f>
        <v>0</v>
      </c>
      <c r="L64" s="318">
        <f>'6.1 Seeds'!L64*'6.2 Coefficients'!L64</f>
        <v>0</v>
      </c>
      <c r="M64" s="318">
        <f>'6.1 Seeds'!M64*'6.2 Coefficients'!M64</f>
        <v>0</v>
      </c>
      <c r="N64" s="318">
        <f>'6.1 Seeds'!N64*'6.2 Coefficients'!N64</f>
        <v>52.316999999999993</v>
      </c>
      <c r="O64" s="318">
        <f>'6.1 Seeds'!O64*'6.2 Coefficients'!O64</f>
        <v>13.523999999999999</v>
      </c>
      <c r="P64" s="318">
        <f>'6.1 Seeds'!P64*'6.2 Coefficients'!P64</f>
        <v>48.888000000000005</v>
      </c>
      <c r="Q64" s="318">
        <f>'6.1 Seeds'!Q64*'6.2 Coefficients'!Q64</f>
        <v>2.9910000000000001</v>
      </c>
      <c r="R64" s="318">
        <f>'6.1 Seeds'!R64*'6.2 Coefficients'!R64</f>
        <v>12.606</v>
      </c>
      <c r="S64" s="318">
        <f>'6.1 Seeds'!S64*'6.2 Coefficients'!S64</f>
        <v>7.847999999999999</v>
      </c>
      <c r="T64" s="318">
        <f>'6.1 Seeds'!T64*'6.2 Coefficients'!T64</f>
        <v>15.411</v>
      </c>
      <c r="U64" s="318">
        <f>'6.1 Seeds'!U64*'6.2 Coefficients'!U64</f>
        <v>11.4</v>
      </c>
      <c r="V64" s="318">
        <f>'6.1 Seeds'!V64*'6.2 Coefficients'!V64</f>
        <v>16.497</v>
      </c>
      <c r="W64" s="318">
        <f>'6.1 Seeds'!W64*'6.2 Coefficients'!W64</f>
        <v>13.605000000000002</v>
      </c>
      <c r="X64" s="318">
        <f>'6.1 Seeds'!X64*'6.2 Coefficients'!X64</f>
        <v>9.1589999999999989</v>
      </c>
      <c r="Y64" s="318">
        <f>'6.1 Seeds'!Y64*'6.2 Coefficients'!Y64</f>
        <v>7.431</v>
      </c>
      <c r="Z64" s="318">
        <f>'6.1 Seeds'!Z64*'6.2 Coefficients'!Z64</f>
        <v>1.7969999999999999</v>
      </c>
      <c r="AA64" s="318">
        <f>'6.1 Seeds'!AA64*'6.2 Coefficients'!AA64</f>
        <v>0.81599999999999995</v>
      </c>
      <c r="AB64" s="318">
        <f>'6.1 Seeds'!AB64*'6.2 Coefficients'!AB64</f>
        <v>0.44400000000000006</v>
      </c>
      <c r="AC64" s="318">
        <f>'6.1 Seeds'!AC64*'6.2 Coefficients'!AC64</f>
        <v>3.3689999999999998</v>
      </c>
      <c r="AD64" s="318">
        <f>'6.1 Seeds'!AD64*'6.2 Coefficients'!AD64</f>
        <v>1.8900000000000001</v>
      </c>
      <c r="AE64" s="318">
        <f>'6.1 Seeds'!AE64*'6.2 Coefficients'!AE64</f>
        <v>1.032</v>
      </c>
      <c r="AF64" s="318">
        <f>'6.1 Seeds'!AF64*'6.2 Coefficients'!AF64</f>
        <v>0.75300000000000011</v>
      </c>
      <c r="AG64" s="318">
        <f>'6.1 Seeds'!AG64*'6.2 Coefficients'!AG64</f>
        <v>3.7409999999999997</v>
      </c>
      <c r="AH64" s="318">
        <f>'6.1 Seeds'!AH64*'6.2 Coefficients'!AH64</f>
        <v>2.2980000000000005</v>
      </c>
      <c r="AI64" s="318">
        <f>'6.1 Seeds'!AI64*'6.2 Coefficients'!AI64</f>
        <v>2.097</v>
      </c>
      <c r="AJ64" s="318">
        <f>'6.1 Seeds'!AJ64*'6.2 Coefficients'!AJ64</f>
        <v>1.4430000000000001</v>
      </c>
      <c r="AK64" s="318">
        <f>'6.1 Seeds'!AK64*'6.2 Coefficients'!AK64</f>
        <v>1.494</v>
      </c>
      <c r="AL64" s="318">
        <f>'6.1 Seeds'!AL64*'6.2 Coefficients'!AL64</f>
        <v>2.4150000000000005</v>
      </c>
      <c r="AM64" s="318">
        <f>'6.1 Seeds'!AM64*'6.2 Coefficients'!AM64</f>
        <v>3.9509999999999996</v>
      </c>
      <c r="AN64" s="318">
        <f>'6.1 Seeds'!AN64*'6.2 Coefficients'!AN64</f>
        <v>2.9970000000000003</v>
      </c>
      <c r="AO64" s="318">
        <f>'6.1 Seeds'!AO64*'6.2 Coefficients'!AO64</f>
        <v>5.0759999999999996</v>
      </c>
      <c r="AP64" s="318">
        <f>'6.1 Seeds'!AP64*'6.2 Coefficients'!AP64</f>
        <v>4.4429999999999996</v>
      </c>
      <c r="AQ64" s="318">
        <f>'6.1 Seeds'!AQ64*'6.2 Coefficients'!AQ64</f>
        <v>4.7129999999999983</v>
      </c>
      <c r="AR64" s="318">
        <f>'6.1 Seeds'!AR64*'6.2 Coefficients'!AR64</f>
        <v>4.3500000000000005</v>
      </c>
      <c r="AS64" s="318">
        <f>'6.1 Seeds'!AS64*'6.2 Coefficients'!AS64</f>
        <v>4.71</v>
      </c>
    </row>
    <row r="65" spans="1:45" ht="60" x14ac:dyDescent="0.25">
      <c r="A65" s="264" t="s">
        <v>352</v>
      </c>
      <c r="B65" s="264"/>
      <c r="C65" s="264"/>
      <c r="D65" s="264"/>
      <c r="E65" s="264"/>
      <c r="F65" s="364" t="s">
        <v>513</v>
      </c>
      <c r="G65" s="120"/>
      <c r="H65" s="292" t="s">
        <v>1001</v>
      </c>
      <c r="I65" s="326"/>
      <c r="J65" s="326"/>
      <c r="K65" s="326"/>
      <c r="L65" s="326"/>
      <c r="M65" s="326"/>
      <c r="N65" s="326"/>
      <c r="O65" s="326"/>
      <c r="P65" s="326"/>
      <c r="Q65" s="326"/>
      <c r="R65" s="326"/>
      <c r="S65" s="326"/>
      <c r="T65" s="326"/>
      <c r="U65" s="326"/>
      <c r="V65" s="326"/>
      <c r="W65" s="326"/>
      <c r="X65" s="326"/>
      <c r="Y65" s="326"/>
      <c r="Z65" s="326"/>
      <c r="AA65" s="326"/>
      <c r="AB65" s="326"/>
      <c r="AC65" s="326"/>
      <c r="AD65" s="326"/>
      <c r="AE65" s="326"/>
      <c r="AF65" s="326"/>
      <c r="AG65" s="326"/>
      <c r="AH65" s="326"/>
      <c r="AI65" s="326"/>
      <c r="AJ65" s="326"/>
      <c r="AK65" s="326"/>
      <c r="AL65" s="326"/>
      <c r="AM65" s="326"/>
      <c r="AN65" s="326"/>
      <c r="AO65" s="326"/>
      <c r="AP65" s="326"/>
      <c r="AQ65" s="326"/>
      <c r="AR65" s="326"/>
      <c r="AS65" s="326"/>
    </row>
    <row r="66" spans="1:45" x14ac:dyDescent="0.25">
      <c r="A66" s="264" t="s">
        <v>353</v>
      </c>
      <c r="B66" s="264"/>
      <c r="C66" s="264"/>
      <c r="D66" s="264"/>
      <c r="E66" s="264"/>
      <c r="F66" s="264" t="s">
        <v>501</v>
      </c>
      <c r="G66" s="264"/>
      <c r="H66" s="293" t="s">
        <v>1002</v>
      </c>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c r="AN66" s="312"/>
      <c r="AO66" s="312"/>
      <c r="AP66" s="312"/>
      <c r="AQ66" s="312"/>
      <c r="AR66" s="312"/>
      <c r="AS66" s="312"/>
    </row>
    <row r="67" spans="1:45" x14ac:dyDescent="0.25">
      <c r="A67" s="264" t="s">
        <v>376</v>
      </c>
      <c r="B67" s="264"/>
      <c r="C67" s="264"/>
      <c r="D67" s="264"/>
      <c r="E67" s="269" t="s">
        <v>502</v>
      </c>
      <c r="F67" s="120"/>
      <c r="G67" s="265"/>
      <c r="H67" s="293" t="s">
        <v>1003</v>
      </c>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12"/>
      <c r="AL67" s="312"/>
      <c r="AM67" s="312"/>
      <c r="AN67" s="312"/>
      <c r="AO67" s="312"/>
      <c r="AP67" s="312"/>
      <c r="AQ67" s="312"/>
      <c r="AR67" s="312"/>
      <c r="AS67" s="312"/>
    </row>
    <row r="68" spans="1:45" x14ac:dyDescent="0.25">
      <c r="A68" s="264" t="s">
        <v>377</v>
      </c>
      <c r="B68" s="264"/>
      <c r="C68" s="264"/>
      <c r="D68" s="264"/>
      <c r="E68" s="264"/>
      <c r="F68" s="264" t="s">
        <v>374</v>
      </c>
      <c r="G68" s="120"/>
      <c r="H68" s="294" t="s">
        <v>1004</v>
      </c>
      <c r="I68" s="312"/>
      <c r="J68" s="312"/>
      <c r="K68" s="312"/>
      <c r="L68" s="312"/>
      <c r="M68" s="312"/>
      <c r="N68" s="312"/>
      <c r="O68" s="312"/>
      <c r="P68" s="312"/>
      <c r="Q68" s="312"/>
      <c r="R68" s="312"/>
      <c r="S68" s="312"/>
      <c r="T68" s="312"/>
      <c r="U68" s="312"/>
      <c r="V68" s="312"/>
      <c r="W68" s="312"/>
      <c r="X68" s="312"/>
      <c r="Y68" s="312"/>
      <c r="Z68" s="312"/>
      <c r="AA68" s="312"/>
      <c r="AB68" s="312"/>
      <c r="AC68" s="312"/>
      <c r="AD68" s="312"/>
      <c r="AE68" s="312"/>
      <c r="AF68" s="312"/>
      <c r="AG68" s="312"/>
      <c r="AH68" s="312"/>
      <c r="AI68" s="312"/>
      <c r="AJ68" s="312"/>
      <c r="AK68" s="312"/>
      <c r="AL68" s="312"/>
      <c r="AM68" s="312"/>
      <c r="AN68" s="312"/>
      <c r="AO68" s="312"/>
      <c r="AP68" s="312"/>
      <c r="AQ68" s="312"/>
      <c r="AR68" s="312"/>
      <c r="AS68" s="312"/>
    </row>
    <row r="69" spans="1:45" x14ac:dyDescent="0.25">
      <c r="A69" s="264" t="s">
        <v>378</v>
      </c>
      <c r="B69" s="264"/>
      <c r="C69" s="264"/>
      <c r="D69" s="264"/>
      <c r="E69" s="264"/>
      <c r="F69" s="264" t="s">
        <v>375</v>
      </c>
      <c r="G69" s="120"/>
      <c r="H69" s="294" t="s">
        <v>1005</v>
      </c>
      <c r="I69" s="318">
        <f>'6.1 Seeds'!I69*'6.2 Coefficients'!I69</f>
        <v>0</v>
      </c>
      <c r="J69" s="318">
        <f>'6.1 Seeds'!J69*'6.2 Coefficients'!J69</f>
        <v>0</v>
      </c>
      <c r="K69" s="318">
        <f>'6.1 Seeds'!K69*'6.2 Coefficients'!K69</f>
        <v>0</v>
      </c>
      <c r="L69" s="318">
        <f>'6.1 Seeds'!L69*'6.2 Coefficients'!L69</f>
        <v>0</v>
      </c>
      <c r="M69" s="318">
        <f>'6.1 Seeds'!M69*'6.2 Coefficients'!M69</f>
        <v>0</v>
      </c>
      <c r="N69" s="318">
        <f>'6.1 Seeds'!N69*'6.2 Coefficients'!N69</f>
        <v>0</v>
      </c>
      <c r="O69" s="318">
        <f>'6.1 Seeds'!O69*'6.2 Coefficients'!O69</f>
        <v>0</v>
      </c>
      <c r="P69" s="318">
        <f>'6.1 Seeds'!P69*'6.2 Coefficients'!P69</f>
        <v>0</v>
      </c>
      <c r="Q69" s="318">
        <f>'6.1 Seeds'!Q69*'6.2 Coefficients'!Q69</f>
        <v>0</v>
      </c>
      <c r="R69" s="318">
        <f>'6.1 Seeds'!R69*'6.2 Coefficients'!R69</f>
        <v>0</v>
      </c>
      <c r="S69" s="318">
        <f>'6.1 Seeds'!S69*'6.2 Coefficients'!S69</f>
        <v>0</v>
      </c>
      <c r="T69" s="318">
        <f>'6.1 Seeds'!T69*'6.2 Coefficients'!T69</f>
        <v>0</v>
      </c>
      <c r="U69" s="318">
        <f>'6.1 Seeds'!U69*'6.2 Coefficients'!U69</f>
        <v>0</v>
      </c>
      <c r="V69" s="318">
        <f>'6.1 Seeds'!V69*'6.2 Coefficients'!V69</f>
        <v>0</v>
      </c>
      <c r="W69" s="318">
        <f>'6.1 Seeds'!W69*'6.2 Coefficients'!W69</f>
        <v>0</v>
      </c>
      <c r="X69" s="318">
        <f>'6.1 Seeds'!X69*'6.2 Coefficients'!X69</f>
        <v>0</v>
      </c>
      <c r="Y69" s="318">
        <f>'6.1 Seeds'!Y69*'6.2 Coefficients'!Y69</f>
        <v>0</v>
      </c>
      <c r="Z69" s="318">
        <f>'6.1 Seeds'!Z69*'6.2 Coefficients'!Z69</f>
        <v>0</v>
      </c>
      <c r="AA69" s="318">
        <f>'6.1 Seeds'!AA69*'6.2 Coefficients'!AA69</f>
        <v>0</v>
      </c>
      <c r="AB69" s="318">
        <f>'6.1 Seeds'!AB69*'6.2 Coefficients'!AB69</f>
        <v>0</v>
      </c>
      <c r="AC69" s="318">
        <f>'6.1 Seeds'!AC69*'6.2 Coefficients'!AC69</f>
        <v>0</v>
      </c>
      <c r="AD69" s="318">
        <f>'6.1 Seeds'!AD69*'6.2 Coefficients'!AD69</f>
        <v>0</v>
      </c>
      <c r="AE69" s="318">
        <f>'6.1 Seeds'!AE69*'6.2 Coefficients'!AE69</f>
        <v>0</v>
      </c>
      <c r="AF69" s="318">
        <f>'6.1 Seeds'!AF69*'6.2 Coefficients'!AF69</f>
        <v>0</v>
      </c>
      <c r="AG69" s="318">
        <f>'6.1 Seeds'!AG69*'6.2 Coefficients'!AG69</f>
        <v>0</v>
      </c>
      <c r="AH69" s="318">
        <f>'6.1 Seeds'!AH69*'6.2 Coefficients'!AH69</f>
        <v>0</v>
      </c>
      <c r="AI69" s="318">
        <f>'6.1 Seeds'!AI69*'6.2 Coefficients'!AI69</f>
        <v>0</v>
      </c>
      <c r="AJ69" s="318">
        <f>'6.1 Seeds'!AJ69*'6.2 Coefficients'!AJ69</f>
        <v>0</v>
      </c>
      <c r="AK69" s="318">
        <f>'6.1 Seeds'!AK69*'6.2 Coefficients'!AK69</f>
        <v>0</v>
      </c>
      <c r="AL69" s="318">
        <f>'6.1 Seeds'!AL69*'6.2 Coefficients'!AL69</f>
        <v>0</v>
      </c>
      <c r="AM69" s="318">
        <f>'6.1 Seeds'!AM69*'6.2 Coefficients'!AM69</f>
        <v>0</v>
      </c>
      <c r="AN69" s="318">
        <f>'6.1 Seeds'!AN69*'6.2 Coefficients'!AN69</f>
        <v>0</v>
      </c>
      <c r="AO69" s="318">
        <f>'6.1 Seeds'!AO69*'6.2 Coefficients'!AO69</f>
        <v>0</v>
      </c>
      <c r="AP69" s="318">
        <f>'6.1 Seeds'!AP69*'6.2 Coefficients'!AP69</f>
        <v>0</v>
      </c>
      <c r="AQ69" s="318">
        <f>'6.1 Seeds'!AQ69*'6.2 Coefficients'!AQ69</f>
        <v>0</v>
      </c>
      <c r="AR69" s="318">
        <f>'6.1 Seeds'!AR69*'6.2 Coefficients'!AR69</f>
        <v>0</v>
      </c>
      <c r="AS69" s="318">
        <f>'6.1 Seeds'!AS69*'6.2 Coefficients'!AS69</f>
        <v>0</v>
      </c>
    </row>
    <row r="70" spans="1:45" x14ac:dyDescent="0.25">
      <c r="A70" s="264" t="s">
        <v>379</v>
      </c>
      <c r="B70" s="264"/>
      <c r="C70" s="264"/>
      <c r="D70" s="264"/>
      <c r="E70" s="264"/>
      <c r="F70" s="264" t="s">
        <v>504</v>
      </c>
      <c r="G70" s="120"/>
      <c r="H70" s="294" t="s">
        <v>1006</v>
      </c>
      <c r="I70" s="318">
        <f>'6.1 Seeds'!I70*'6.2 Coefficients'!I70</f>
        <v>0</v>
      </c>
      <c r="J70" s="318">
        <f>'6.1 Seeds'!J70*'6.2 Coefficients'!J70</f>
        <v>0</v>
      </c>
      <c r="K70" s="318">
        <f>'6.1 Seeds'!K70*'6.2 Coefficients'!K70</f>
        <v>0</v>
      </c>
      <c r="L70" s="318">
        <f>'6.1 Seeds'!L70*'6.2 Coefficients'!L70</f>
        <v>0</v>
      </c>
      <c r="M70" s="318">
        <f>'6.1 Seeds'!M70*'6.2 Coefficients'!M70</f>
        <v>0</v>
      </c>
      <c r="N70" s="318">
        <f>'6.1 Seeds'!N70*'6.2 Coefficients'!N70</f>
        <v>0</v>
      </c>
      <c r="O70" s="318">
        <f>'6.1 Seeds'!O70*'6.2 Coefficients'!O70</f>
        <v>0</v>
      </c>
      <c r="P70" s="318">
        <f>'6.1 Seeds'!P70*'6.2 Coefficients'!P70</f>
        <v>0</v>
      </c>
      <c r="Q70" s="318">
        <f>'6.1 Seeds'!Q70*'6.2 Coefficients'!Q70</f>
        <v>0</v>
      </c>
      <c r="R70" s="318">
        <f>'6.1 Seeds'!R70*'6.2 Coefficients'!R70</f>
        <v>0</v>
      </c>
      <c r="S70" s="318">
        <f>'6.1 Seeds'!S70*'6.2 Coefficients'!S70</f>
        <v>0</v>
      </c>
      <c r="T70" s="318">
        <f>'6.1 Seeds'!T70*'6.2 Coefficients'!T70</f>
        <v>0</v>
      </c>
      <c r="U70" s="318">
        <f>'6.1 Seeds'!U70*'6.2 Coefficients'!U70</f>
        <v>0</v>
      </c>
      <c r="V70" s="318">
        <f>'6.1 Seeds'!V70*'6.2 Coefficients'!V70</f>
        <v>0</v>
      </c>
      <c r="W70" s="318">
        <f>'6.1 Seeds'!W70*'6.2 Coefficients'!W70</f>
        <v>0</v>
      </c>
      <c r="X70" s="318">
        <f>'6.1 Seeds'!X70*'6.2 Coefficients'!X70</f>
        <v>0</v>
      </c>
      <c r="Y70" s="318">
        <f>'6.1 Seeds'!Y70*'6.2 Coefficients'!Y70</f>
        <v>0</v>
      </c>
      <c r="Z70" s="318">
        <f>'6.1 Seeds'!Z70*'6.2 Coefficients'!Z70</f>
        <v>0</v>
      </c>
      <c r="AA70" s="318">
        <f>'6.1 Seeds'!AA70*'6.2 Coefficients'!AA70</f>
        <v>0</v>
      </c>
      <c r="AB70" s="318">
        <f>'6.1 Seeds'!AB70*'6.2 Coefficients'!AB70</f>
        <v>0</v>
      </c>
      <c r="AC70" s="318">
        <f>'6.1 Seeds'!AC70*'6.2 Coefficients'!AC70</f>
        <v>0</v>
      </c>
      <c r="AD70" s="318">
        <f>'6.1 Seeds'!AD70*'6.2 Coefficients'!AD70</f>
        <v>0</v>
      </c>
      <c r="AE70" s="318">
        <f>'6.1 Seeds'!AE70*'6.2 Coefficients'!AE70</f>
        <v>0</v>
      </c>
      <c r="AF70" s="318">
        <f>'6.1 Seeds'!AF70*'6.2 Coefficients'!AF70</f>
        <v>0</v>
      </c>
      <c r="AG70" s="318">
        <f>'6.1 Seeds'!AG70*'6.2 Coefficients'!AG70</f>
        <v>0</v>
      </c>
      <c r="AH70" s="318">
        <f>'6.1 Seeds'!AH70*'6.2 Coefficients'!AH70</f>
        <v>0</v>
      </c>
      <c r="AI70" s="318">
        <f>'6.1 Seeds'!AI70*'6.2 Coefficients'!AI70</f>
        <v>0</v>
      </c>
      <c r="AJ70" s="318">
        <f>'6.1 Seeds'!AJ70*'6.2 Coefficients'!AJ70</f>
        <v>0</v>
      </c>
      <c r="AK70" s="318">
        <f>'6.1 Seeds'!AK70*'6.2 Coefficients'!AK70</f>
        <v>0</v>
      </c>
      <c r="AL70" s="318">
        <f>'6.1 Seeds'!AL70*'6.2 Coefficients'!AL70</f>
        <v>0</v>
      </c>
      <c r="AM70" s="318">
        <f>'6.1 Seeds'!AM70*'6.2 Coefficients'!AM70</f>
        <v>0</v>
      </c>
      <c r="AN70" s="318">
        <f>'6.1 Seeds'!AN70*'6.2 Coefficients'!AN70</f>
        <v>0</v>
      </c>
      <c r="AO70" s="318">
        <f>'6.1 Seeds'!AO70*'6.2 Coefficients'!AO70</f>
        <v>0</v>
      </c>
      <c r="AP70" s="318">
        <f>'6.1 Seeds'!AP70*'6.2 Coefficients'!AP70</f>
        <v>0</v>
      </c>
      <c r="AQ70" s="318">
        <f>'6.1 Seeds'!AQ70*'6.2 Coefficients'!AQ70</f>
        <v>0</v>
      </c>
      <c r="AR70" s="318">
        <f>'6.1 Seeds'!AR70*'6.2 Coefficients'!AR70</f>
        <v>0</v>
      </c>
      <c r="AS70" s="318">
        <f>'6.1 Seeds'!AS70*'6.2 Coefficients'!AS70</f>
        <v>0</v>
      </c>
    </row>
    <row r="71" spans="1:45" x14ac:dyDescent="0.25">
      <c r="A71" s="264" t="s">
        <v>380</v>
      </c>
      <c r="B71" s="264"/>
      <c r="C71" s="264"/>
      <c r="D71" s="264"/>
      <c r="E71" s="264"/>
      <c r="F71" s="264" t="s">
        <v>185</v>
      </c>
      <c r="G71" s="120"/>
      <c r="H71" s="294" t="s">
        <v>1007</v>
      </c>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2"/>
      <c r="AL71" s="312"/>
      <c r="AM71" s="312"/>
      <c r="AN71" s="312"/>
      <c r="AO71" s="312"/>
      <c r="AP71" s="312"/>
      <c r="AQ71" s="312"/>
      <c r="AR71" s="312"/>
      <c r="AS71" s="312"/>
    </row>
    <row r="72" spans="1:45" x14ac:dyDescent="0.25">
      <c r="A72" s="264" t="s">
        <v>382</v>
      </c>
      <c r="B72" s="264"/>
      <c r="C72" s="264"/>
      <c r="D72" s="264"/>
      <c r="E72" s="264" t="s">
        <v>187</v>
      </c>
      <c r="F72" s="120"/>
      <c r="G72" s="120"/>
      <c r="H72" s="294" t="s">
        <v>1008</v>
      </c>
      <c r="I72" s="318">
        <f>'6.1 Seeds'!I72*'6.2 Coefficients'!I72</f>
        <v>0</v>
      </c>
      <c r="J72" s="318">
        <f>'6.1 Seeds'!J72*'6.2 Coefficients'!J72</f>
        <v>0</v>
      </c>
      <c r="K72" s="318">
        <f>'6.1 Seeds'!K72*'6.2 Coefficients'!K72</f>
        <v>0</v>
      </c>
      <c r="L72" s="318">
        <f>'6.1 Seeds'!L72*'6.2 Coefficients'!L72</f>
        <v>0</v>
      </c>
      <c r="M72" s="318">
        <f>'6.1 Seeds'!M72*'6.2 Coefficients'!M72</f>
        <v>0</v>
      </c>
      <c r="N72" s="318">
        <f>'6.1 Seeds'!N72*'6.2 Coefficients'!N72</f>
        <v>0</v>
      </c>
      <c r="O72" s="318">
        <f>'6.1 Seeds'!O72*'6.2 Coefficients'!O72</f>
        <v>0</v>
      </c>
      <c r="P72" s="318">
        <f>'6.1 Seeds'!P72*'6.2 Coefficients'!P72</f>
        <v>0</v>
      </c>
      <c r="Q72" s="318">
        <f>'6.1 Seeds'!Q72*'6.2 Coefficients'!Q72</f>
        <v>0</v>
      </c>
      <c r="R72" s="318">
        <f>'6.1 Seeds'!R72*'6.2 Coefficients'!R72</f>
        <v>0</v>
      </c>
      <c r="S72" s="318">
        <f>'6.1 Seeds'!S72*'6.2 Coefficients'!S72</f>
        <v>0</v>
      </c>
      <c r="T72" s="318">
        <f>'6.1 Seeds'!T72*'6.2 Coefficients'!T72</f>
        <v>0</v>
      </c>
      <c r="U72" s="318">
        <f>'6.1 Seeds'!U72*'6.2 Coefficients'!U72</f>
        <v>0</v>
      </c>
      <c r="V72" s="318">
        <f>'6.1 Seeds'!V72*'6.2 Coefficients'!V72</f>
        <v>0</v>
      </c>
      <c r="W72" s="318">
        <f>'6.1 Seeds'!W72*'6.2 Coefficients'!W72</f>
        <v>0</v>
      </c>
      <c r="X72" s="318">
        <f>'6.1 Seeds'!X72*'6.2 Coefficients'!X72</f>
        <v>0</v>
      </c>
      <c r="Y72" s="318">
        <f>'6.1 Seeds'!Y72*'6.2 Coefficients'!Y72</f>
        <v>0</v>
      </c>
      <c r="Z72" s="318">
        <f>'6.1 Seeds'!Z72*'6.2 Coefficients'!Z72</f>
        <v>0</v>
      </c>
      <c r="AA72" s="318">
        <f>'6.1 Seeds'!AA72*'6.2 Coefficients'!AA72</f>
        <v>0</v>
      </c>
      <c r="AB72" s="318">
        <f>'6.1 Seeds'!AB72*'6.2 Coefficients'!AB72</f>
        <v>0</v>
      </c>
      <c r="AC72" s="318">
        <f>'6.1 Seeds'!AC72*'6.2 Coefficients'!AC72</f>
        <v>0</v>
      </c>
      <c r="AD72" s="318">
        <f>'6.1 Seeds'!AD72*'6.2 Coefficients'!AD72</f>
        <v>0</v>
      </c>
      <c r="AE72" s="318">
        <f>'6.1 Seeds'!AE72*'6.2 Coefficients'!AE72</f>
        <v>0</v>
      </c>
      <c r="AF72" s="318">
        <f>'6.1 Seeds'!AF72*'6.2 Coefficients'!AF72</f>
        <v>0</v>
      </c>
      <c r="AG72" s="318">
        <f>'6.1 Seeds'!AG72*'6.2 Coefficients'!AG72</f>
        <v>0</v>
      </c>
      <c r="AH72" s="318">
        <f>'6.1 Seeds'!AH72*'6.2 Coefficients'!AH72</f>
        <v>0</v>
      </c>
      <c r="AI72" s="318">
        <f>'6.1 Seeds'!AI72*'6.2 Coefficients'!AI72</f>
        <v>0</v>
      </c>
      <c r="AJ72" s="318">
        <f>'6.1 Seeds'!AJ72*'6.2 Coefficients'!AJ72</f>
        <v>0</v>
      </c>
      <c r="AK72" s="318">
        <f>'6.1 Seeds'!AK72*'6.2 Coefficients'!AK72</f>
        <v>0</v>
      </c>
      <c r="AL72" s="318">
        <f>'6.1 Seeds'!AL72*'6.2 Coefficients'!AL72</f>
        <v>0</v>
      </c>
      <c r="AM72" s="318">
        <f>'6.1 Seeds'!AM72*'6.2 Coefficients'!AM72</f>
        <v>0</v>
      </c>
      <c r="AN72" s="318">
        <f>'6.1 Seeds'!AN72*'6.2 Coefficients'!AN72</f>
        <v>0</v>
      </c>
      <c r="AO72" s="318">
        <f>'6.1 Seeds'!AO72*'6.2 Coefficients'!AO72</f>
        <v>0</v>
      </c>
      <c r="AP72" s="318">
        <f>'6.1 Seeds'!AP72*'6.2 Coefficients'!AP72</f>
        <v>0</v>
      </c>
      <c r="AQ72" s="318">
        <f>'6.1 Seeds'!AQ72*'6.2 Coefficients'!AQ72</f>
        <v>0</v>
      </c>
      <c r="AR72" s="318">
        <f>'6.1 Seeds'!AR72*'6.2 Coefficients'!AR72</f>
        <v>0</v>
      </c>
      <c r="AS72" s="318">
        <f>'6.1 Seeds'!AS72*'6.2 Coefficients'!AS72</f>
        <v>0</v>
      </c>
    </row>
    <row r="73" spans="1:45" x14ac:dyDescent="0.25">
      <c r="A73" s="264" t="s">
        <v>384</v>
      </c>
      <c r="B73" s="264"/>
      <c r="C73" s="264"/>
      <c r="D73" s="264"/>
      <c r="E73" s="264" t="s">
        <v>505</v>
      </c>
      <c r="F73" s="120"/>
      <c r="G73" s="120"/>
      <c r="H73" s="292" t="s">
        <v>1009</v>
      </c>
      <c r="I73" s="318">
        <f>'6.1 Seeds'!I73*'6.2 Coefficients'!I73</f>
        <v>0</v>
      </c>
      <c r="J73" s="318">
        <f>'6.1 Seeds'!J73*'6.2 Coefficients'!J73</f>
        <v>0</v>
      </c>
      <c r="K73" s="318">
        <f>'6.1 Seeds'!K73*'6.2 Coefficients'!K73</f>
        <v>0</v>
      </c>
      <c r="L73" s="318">
        <f>'6.1 Seeds'!L73*'6.2 Coefficients'!L73</f>
        <v>0</v>
      </c>
      <c r="M73" s="318">
        <f>'6.1 Seeds'!M73*'6.2 Coefficients'!M73</f>
        <v>0</v>
      </c>
      <c r="N73" s="318">
        <f>'6.1 Seeds'!N73*'6.2 Coefficients'!N73</f>
        <v>0</v>
      </c>
      <c r="O73" s="318">
        <f>'6.1 Seeds'!O73*'6.2 Coefficients'!O73</f>
        <v>0</v>
      </c>
      <c r="P73" s="318">
        <f>'6.1 Seeds'!P73*'6.2 Coefficients'!P73</f>
        <v>0</v>
      </c>
      <c r="Q73" s="318">
        <f>'6.1 Seeds'!Q73*'6.2 Coefficients'!Q73</f>
        <v>0</v>
      </c>
      <c r="R73" s="318">
        <f>'6.1 Seeds'!R73*'6.2 Coefficients'!R73</f>
        <v>0</v>
      </c>
      <c r="S73" s="318">
        <f>'6.1 Seeds'!S73*'6.2 Coefficients'!S73</f>
        <v>0</v>
      </c>
      <c r="T73" s="318">
        <f>'6.1 Seeds'!T73*'6.2 Coefficients'!T73</f>
        <v>0</v>
      </c>
      <c r="U73" s="318">
        <f>'6.1 Seeds'!U73*'6.2 Coefficients'!U73</f>
        <v>0</v>
      </c>
      <c r="V73" s="318">
        <f>'6.1 Seeds'!V73*'6.2 Coefficients'!V73</f>
        <v>0</v>
      </c>
      <c r="W73" s="318">
        <f>'6.1 Seeds'!W73*'6.2 Coefficients'!W73</f>
        <v>0</v>
      </c>
      <c r="X73" s="318">
        <f>'6.1 Seeds'!X73*'6.2 Coefficients'!X73</f>
        <v>0</v>
      </c>
      <c r="Y73" s="318">
        <f>'6.1 Seeds'!Y73*'6.2 Coefficients'!Y73</f>
        <v>0</v>
      </c>
      <c r="Z73" s="318">
        <f>'6.1 Seeds'!Z73*'6.2 Coefficients'!Z73</f>
        <v>0</v>
      </c>
      <c r="AA73" s="318">
        <f>'6.1 Seeds'!AA73*'6.2 Coefficients'!AA73</f>
        <v>0</v>
      </c>
      <c r="AB73" s="318">
        <f>'6.1 Seeds'!AB73*'6.2 Coefficients'!AB73</f>
        <v>0</v>
      </c>
      <c r="AC73" s="318">
        <f>'6.1 Seeds'!AC73*'6.2 Coefficients'!AC73</f>
        <v>0</v>
      </c>
      <c r="AD73" s="318">
        <f>'6.1 Seeds'!AD73*'6.2 Coefficients'!AD73</f>
        <v>0</v>
      </c>
      <c r="AE73" s="318">
        <f>'6.1 Seeds'!AE73*'6.2 Coefficients'!AE73</f>
        <v>0</v>
      </c>
      <c r="AF73" s="318">
        <f>'6.1 Seeds'!AF73*'6.2 Coefficients'!AF73</f>
        <v>0</v>
      </c>
      <c r="AG73" s="318">
        <f>'6.1 Seeds'!AG73*'6.2 Coefficients'!AG73</f>
        <v>0</v>
      </c>
      <c r="AH73" s="318">
        <f>'6.1 Seeds'!AH73*'6.2 Coefficients'!AH73</f>
        <v>0</v>
      </c>
      <c r="AI73" s="318">
        <f>'6.1 Seeds'!AI73*'6.2 Coefficients'!AI73</f>
        <v>0</v>
      </c>
      <c r="AJ73" s="318">
        <f>'6.1 Seeds'!AJ73*'6.2 Coefficients'!AJ73</f>
        <v>0</v>
      </c>
      <c r="AK73" s="318">
        <f>'6.1 Seeds'!AK73*'6.2 Coefficients'!AK73</f>
        <v>0</v>
      </c>
      <c r="AL73" s="318">
        <f>'6.1 Seeds'!AL73*'6.2 Coefficients'!AL73</f>
        <v>0</v>
      </c>
      <c r="AM73" s="318">
        <f>'6.1 Seeds'!AM73*'6.2 Coefficients'!AM73</f>
        <v>0</v>
      </c>
      <c r="AN73" s="318">
        <f>'6.1 Seeds'!AN73*'6.2 Coefficients'!AN73</f>
        <v>0</v>
      </c>
      <c r="AO73" s="318">
        <f>'6.1 Seeds'!AO73*'6.2 Coefficients'!AO73</f>
        <v>0</v>
      </c>
      <c r="AP73" s="318">
        <f>'6.1 Seeds'!AP73*'6.2 Coefficients'!AP73</f>
        <v>0</v>
      </c>
      <c r="AQ73" s="318">
        <f>'6.1 Seeds'!AQ73*'6.2 Coefficients'!AQ73</f>
        <v>0</v>
      </c>
      <c r="AR73" s="318">
        <f>'6.1 Seeds'!AR73*'6.2 Coefficients'!AR73</f>
        <v>0</v>
      </c>
      <c r="AS73" s="318">
        <f>'6.1 Seeds'!AS73*'6.2 Coefficients'!AS73</f>
        <v>0</v>
      </c>
    </row>
    <row r="74" spans="1:45" x14ac:dyDescent="0.25">
      <c r="A74" s="264" t="s">
        <v>381</v>
      </c>
      <c r="B74" s="264"/>
      <c r="C74" s="264"/>
      <c r="D74" s="264"/>
      <c r="E74" s="264" t="s">
        <v>186</v>
      </c>
      <c r="F74" s="120"/>
      <c r="G74" s="265"/>
      <c r="H74" s="294" t="s">
        <v>1010</v>
      </c>
      <c r="I74" s="318">
        <f>'6.1 Seeds'!I74*'6.2 Coefficients'!I74</f>
        <v>0</v>
      </c>
      <c r="J74" s="318">
        <f>'6.1 Seeds'!J74*'6.2 Coefficients'!J74</f>
        <v>0</v>
      </c>
      <c r="K74" s="318">
        <f>'6.1 Seeds'!K74*'6.2 Coefficients'!K74</f>
        <v>0</v>
      </c>
      <c r="L74" s="318">
        <f>'6.1 Seeds'!L74*'6.2 Coefficients'!L74</f>
        <v>0</v>
      </c>
      <c r="M74" s="318">
        <f>'6.1 Seeds'!M74*'6.2 Coefficients'!M74</f>
        <v>0</v>
      </c>
      <c r="N74" s="318">
        <f>'6.1 Seeds'!N74*'6.2 Coefficients'!N74</f>
        <v>0</v>
      </c>
      <c r="O74" s="318">
        <f>'6.1 Seeds'!O74*'6.2 Coefficients'!O74</f>
        <v>0</v>
      </c>
      <c r="P74" s="318">
        <f>'6.1 Seeds'!P74*'6.2 Coefficients'!P74</f>
        <v>0</v>
      </c>
      <c r="Q74" s="318">
        <f>'6.1 Seeds'!Q74*'6.2 Coefficients'!Q74</f>
        <v>0</v>
      </c>
      <c r="R74" s="318">
        <f>'6.1 Seeds'!R74*'6.2 Coefficients'!R74</f>
        <v>0</v>
      </c>
      <c r="S74" s="318">
        <f>'6.1 Seeds'!S74*'6.2 Coefficients'!S74</f>
        <v>0</v>
      </c>
      <c r="T74" s="318">
        <f>'6.1 Seeds'!T74*'6.2 Coefficients'!T74</f>
        <v>0</v>
      </c>
      <c r="U74" s="318">
        <f>'6.1 Seeds'!U74*'6.2 Coefficients'!U74</f>
        <v>0</v>
      </c>
      <c r="V74" s="318">
        <f>'6.1 Seeds'!V74*'6.2 Coefficients'!V74</f>
        <v>0</v>
      </c>
      <c r="W74" s="318">
        <f>'6.1 Seeds'!W74*'6.2 Coefficients'!W74</f>
        <v>0</v>
      </c>
      <c r="X74" s="318">
        <f>'6.1 Seeds'!X74*'6.2 Coefficients'!X74</f>
        <v>0</v>
      </c>
      <c r="Y74" s="318">
        <f>'6.1 Seeds'!Y74*'6.2 Coefficients'!Y74</f>
        <v>0</v>
      </c>
      <c r="Z74" s="318">
        <f>'6.1 Seeds'!Z74*'6.2 Coefficients'!Z74</f>
        <v>0</v>
      </c>
      <c r="AA74" s="318">
        <f>'6.1 Seeds'!AA74*'6.2 Coefficients'!AA74</f>
        <v>0</v>
      </c>
      <c r="AB74" s="318">
        <f>'6.1 Seeds'!AB74*'6.2 Coefficients'!AB74</f>
        <v>0</v>
      </c>
      <c r="AC74" s="318">
        <f>'6.1 Seeds'!AC74*'6.2 Coefficients'!AC74</f>
        <v>0</v>
      </c>
      <c r="AD74" s="318">
        <f>'6.1 Seeds'!AD74*'6.2 Coefficients'!AD74</f>
        <v>0</v>
      </c>
      <c r="AE74" s="318">
        <f>'6.1 Seeds'!AE74*'6.2 Coefficients'!AE74</f>
        <v>0</v>
      </c>
      <c r="AF74" s="318">
        <f>'6.1 Seeds'!AF74*'6.2 Coefficients'!AF74</f>
        <v>0</v>
      </c>
      <c r="AG74" s="318">
        <f>'6.1 Seeds'!AG74*'6.2 Coefficients'!AG74</f>
        <v>0</v>
      </c>
      <c r="AH74" s="318">
        <f>'6.1 Seeds'!AH74*'6.2 Coefficients'!AH74</f>
        <v>0</v>
      </c>
      <c r="AI74" s="318">
        <f>'6.1 Seeds'!AI74*'6.2 Coefficients'!AI74</f>
        <v>0</v>
      </c>
      <c r="AJ74" s="318">
        <f>'6.1 Seeds'!AJ74*'6.2 Coefficients'!AJ74</f>
        <v>0</v>
      </c>
      <c r="AK74" s="318">
        <f>'6.1 Seeds'!AK74*'6.2 Coefficients'!AK74</f>
        <v>0</v>
      </c>
      <c r="AL74" s="318">
        <f>'6.1 Seeds'!AL74*'6.2 Coefficients'!AL74</f>
        <v>0</v>
      </c>
      <c r="AM74" s="318">
        <f>'6.1 Seeds'!AM74*'6.2 Coefficients'!AM74</f>
        <v>0</v>
      </c>
      <c r="AN74" s="318">
        <f>'6.1 Seeds'!AN74*'6.2 Coefficients'!AN74</f>
        <v>0</v>
      </c>
      <c r="AO74" s="318">
        <f>'6.1 Seeds'!AO74*'6.2 Coefficients'!AO74</f>
        <v>0</v>
      </c>
      <c r="AP74" s="318">
        <f>'6.1 Seeds'!AP74*'6.2 Coefficients'!AP74</f>
        <v>0</v>
      </c>
      <c r="AQ74" s="318">
        <f>'6.1 Seeds'!AQ74*'6.2 Coefficients'!AQ74</f>
        <v>0</v>
      </c>
      <c r="AR74" s="318">
        <f>'6.1 Seeds'!AR74*'6.2 Coefficients'!AR74</f>
        <v>0</v>
      </c>
      <c r="AS74" s="318">
        <f>'6.1 Seeds'!AS74*'6.2 Coefficients'!AS74</f>
        <v>0</v>
      </c>
    </row>
    <row r="75" spans="1:45" x14ac:dyDescent="0.25">
      <c r="A75" s="264" t="s">
        <v>383</v>
      </c>
      <c r="B75" s="264"/>
      <c r="C75" s="264"/>
      <c r="D75" s="264"/>
      <c r="E75" s="264"/>
      <c r="F75" s="264" t="s">
        <v>188</v>
      </c>
      <c r="G75" s="120"/>
      <c r="H75" s="294" t="s">
        <v>1011</v>
      </c>
      <c r="I75" s="312"/>
      <c r="J75" s="312"/>
      <c r="K75" s="312"/>
      <c r="L75" s="312"/>
      <c r="M75" s="312"/>
      <c r="N75" s="312"/>
      <c r="O75" s="312"/>
      <c r="P75" s="312"/>
      <c r="Q75" s="312"/>
      <c r="R75" s="312"/>
      <c r="S75" s="312"/>
      <c r="T75" s="312"/>
      <c r="U75" s="312"/>
      <c r="V75" s="312"/>
      <c r="W75" s="312"/>
      <c r="X75" s="312"/>
      <c r="Y75" s="312"/>
      <c r="Z75" s="312"/>
      <c r="AA75" s="312"/>
      <c r="AB75" s="312"/>
      <c r="AC75" s="312"/>
      <c r="AD75" s="312"/>
      <c r="AE75" s="312"/>
      <c r="AF75" s="312"/>
      <c r="AG75" s="312"/>
      <c r="AH75" s="312"/>
      <c r="AI75" s="312"/>
      <c r="AJ75" s="312"/>
      <c r="AK75" s="312"/>
      <c r="AL75" s="312"/>
      <c r="AM75" s="312"/>
      <c r="AN75" s="312"/>
      <c r="AO75" s="312"/>
      <c r="AP75" s="312"/>
      <c r="AQ75" s="312"/>
      <c r="AR75" s="312"/>
      <c r="AS75" s="312"/>
    </row>
    <row r="76" spans="1:45" x14ac:dyDescent="0.25">
      <c r="A76" s="264" t="s">
        <v>506</v>
      </c>
      <c r="B76" s="264"/>
      <c r="C76" s="264"/>
      <c r="D76" s="264"/>
      <c r="E76" s="264"/>
      <c r="F76" s="264" t="s">
        <v>507</v>
      </c>
      <c r="G76" s="120"/>
      <c r="H76" s="293" t="s">
        <v>1012</v>
      </c>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2"/>
      <c r="AK76" s="312"/>
      <c r="AL76" s="312"/>
      <c r="AM76" s="312"/>
      <c r="AN76" s="312"/>
      <c r="AO76" s="312"/>
      <c r="AP76" s="312"/>
      <c r="AQ76" s="312"/>
      <c r="AR76" s="312"/>
      <c r="AS76" s="312"/>
    </row>
    <row r="77" spans="1:45" x14ac:dyDescent="0.25">
      <c r="A77" s="264" t="s">
        <v>385</v>
      </c>
      <c r="B77" s="264"/>
      <c r="C77" s="264"/>
      <c r="D77" s="264"/>
      <c r="E77" s="264"/>
      <c r="F77" s="264" t="s">
        <v>386</v>
      </c>
      <c r="G77" s="264"/>
      <c r="H77" s="293" t="s">
        <v>1013</v>
      </c>
      <c r="I77" s="327"/>
      <c r="J77" s="327"/>
      <c r="K77" s="327"/>
      <c r="L77" s="327"/>
      <c r="M77" s="327"/>
      <c r="N77" s="327"/>
      <c r="O77" s="327"/>
      <c r="P77" s="327"/>
      <c r="Q77" s="327"/>
      <c r="R77" s="327"/>
      <c r="S77" s="327"/>
      <c r="T77" s="327"/>
      <c r="U77" s="327"/>
      <c r="V77" s="327"/>
      <c r="W77" s="327"/>
      <c r="X77" s="327"/>
      <c r="Y77" s="327"/>
      <c r="Z77" s="327"/>
      <c r="AA77" s="327"/>
      <c r="AB77" s="327"/>
      <c r="AC77" s="327"/>
      <c r="AD77" s="327"/>
      <c r="AE77" s="327"/>
      <c r="AF77" s="327"/>
      <c r="AG77" s="327"/>
      <c r="AH77" s="327"/>
      <c r="AI77" s="327"/>
      <c r="AJ77" s="327"/>
      <c r="AK77" s="327"/>
      <c r="AL77" s="327"/>
      <c r="AM77" s="327"/>
      <c r="AN77" s="327"/>
      <c r="AO77" s="327"/>
      <c r="AP77" s="327"/>
      <c r="AQ77" s="327"/>
      <c r="AR77" s="327"/>
      <c r="AS77" s="327"/>
    </row>
    <row r="78" spans="1:45" x14ac:dyDescent="0.25">
      <c r="A78" s="264" t="s">
        <v>508</v>
      </c>
      <c r="B78" s="264"/>
      <c r="C78" s="264"/>
      <c r="D78" s="264"/>
      <c r="E78" s="264"/>
      <c r="F78" s="264"/>
      <c r="G78" s="264" t="s">
        <v>509</v>
      </c>
      <c r="H78" s="293" t="s">
        <v>1014</v>
      </c>
      <c r="I78" s="327"/>
      <c r="J78" s="327"/>
      <c r="K78" s="327"/>
      <c r="L78" s="327"/>
      <c r="M78" s="327"/>
      <c r="N78" s="327"/>
      <c r="O78" s="327"/>
      <c r="P78" s="327"/>
      <c r="Q78" s="327"/>
      <c r="R78" s="327"/>
      <c r="S78" s="327"/>
      <c r="T78" s="327"/>
      <c r="U78" s="327"/>
      <c r="V78" s="327"/>
      <c r="W78" s="327"/>
      <c r="X78" s="327"/>
      <c r="Y78" s="327"/>
      <c r="Z78" s="327"/>
      <c r="AA78" s="327"/>
      <c r="AB78" s="327"/>
      <c r="AC78" s="327"/>
      <c r="AD78" s="327"/>
      <c r="AE78" s="327"/>
      <c r="AF78" s="327"/>
      <c r="AG78" s="327"/>
      <c r="AH78" s="327"/>
      <c r="AI78" s="327"/>
      <c r="AJ78" s="327"/>
      <c r="AK78" s="327"/>
      <c r="AL78" s="327"/>
      <c r="AM78" s="327"/>
      <c r="AN78" s="327"/>
      <c r="AO78" s="327"/>
      <c r="AP78" s="327"/>
      <c r="AQ78" s="327"/>
      <c r="AR78" s="327"/>
      <c r="AS78" s="327"/>
    </row>
    <row r="79" spans="1:45" x14ac:dyDescent="0.25">
      <c r="A79" s="264" t="s">
        <v>537</v>
      </c>
      <c r="B79" s="264"/>
      <c r="C79" s="264"/>
      <c r="D79" s="264"/>
      <c r="E79" s="264"/>
      <c r="F79" s="264" t="s">
        <v>538</v>
      </c>
      <c r="G79" s="264"/>
      <c r="H79" s="365" t="s">
        <v>1015</v>
      </c>
      <c r="I79" s="327"/>
      <c r="J79" s="327"/>
      <c r="K79" s="327"/>
      <c r="L79" s="327"/>
      <c r="M79" s="327"/>
      <c r="N79" s="327"/>
      <c r="O79" s="327"/>
      <c r="P79" s="327"/>
      <c r="Q79" s="327"/>
      <c r="R79" s="327"/>
      <c r="S79" s="327"/>
      <c r="T79" s="327"/>
      <c r="U79" s="327"/>
      <c r="V79" s="327"/>
      <c r="W79" s="327"/>
      <c r="X79" s="327"/>
      <c r="Y79" s="327"/>
      <c r="Z79" s="327"/>
      <c r="AA79" s="327"/>
      <c r="AB79" s="327"/>
      <c r="AC79" s="327"/>
      <c r="AD79" s="327"/>
      <c r="AE79" s="327"/>
      <c r="AF79" s="327"/>
      <c r="AG79" s="327"/>
      <c r="AH79" s="327"/>
      <c r="AI79" s="327"/>
      <c r="AJ79" s="327"/>
      <c r="AK79" s="327"/>
      <c r="AL79" s="327"/>
      <c r="AM79" s="327"/>
      <c r="AN79" s="327"/>
      <c r="AO79" s="327"/>
      <c r="AP79" s="327"/>
      <c r="AQ79" s="327"/>
      <c r="AR79" s="327"/>
      <c r="AS79" s="327"/>
    </row>
    <row r="80" spans="1:45" x14ac:dyDescent="0.25">
      <c r="A80" s="273" t="s">
        <v>1093</v>
      </c>
      <c r="B80" s="264"/>
      <c r="C80" s="264"/>
      <c r="D80" s="264"/>
      <c r="E80" s="264"/>
      <c r="F80" s="264" t="s">
        <v>114</v>
      </c>
      <c r="G80" s="98"/>
      <c r="H80" s="292" t="s">
        <v>1085</v>
      </c>
      <c r="I80" s="318">
        <f>'6.1 Seeds'!I80*'6.2 Coefficients'!I80</f>
        <v>0</v>
      </c>
      <c r="J80" s="318">
        <f>'6.1 Seeds'!J80*'6.2 Coefficients'!J80</f>
        <v>0</v>
      </c>
      <c r="K80" s="318">
        <f>'6.1 Seeds'!K80*'6.2 Coefficients'!K80</f>
        <v>0</v>
      </c>
      <c r="L80" s="318">
        <f>'6.1 Seeds'!L80*'6.2 Coefficients'!L80</f>
        <v>0</v>
      </c>
      <c r="M80" s="318">
        <f>'6.1 Seeds'!M80*'6.2 Coefficients'!M80</f>
        <v>0</v>
      </c>
      <c r="N80" s="318">
        <f>'6.1 Seeds'!N80*'6.2 Coefficients'!N80</f>
        <v>0</v>
      </c>
      <c r="O80" s="318">
        <f>'6.1 Seeds'!O80*'6.2 Coefficients'!O80</f>
        <v>0</v>
      </c>
      <c r="P80" s="318">
        <f>'6.1 Seeds'!P80*'6.2 Coefficients'!P80</f>
        <v>0</v>
      </c>
      <c r="Q80" s="318">
        <f>'6.1 Seeds'!Q80*'6.2 Coefficients'!Q80</f>
        <v>0</v>
      </c>
      <c r="R80" s="318">
        <f>'6.1 Seeds'!R80*'6.2 Coefficients'!R80</f>
        <v>0</v>
      </c>
      <c r="S80" s="318">
        <f>'6.1 Seeds'!S80*'6.2 Coefficients'!S80</f>
        <v>0</v>
      </c>
      <c r="T80" s="318">
        <f>'6.1 Seeds'!T80*'6.2 Coefficients'!T80</f>
        <v>0</v>
      </c>
      <c r="U80" s="318">
        <f>'6.1 Seeds'!U80*'6.2 Coefficients'!U80</f>
        <v>0</v>
      </c>
      <c r="V80" s="318">
        <f>'6.1 Seeds'!V80*'6.2 Coefficients'!V80</f>
        <v>0</v>
      </c>
      <c r="W80" s="318">
        <f>'6.1 Seeds'!W80*'6.2 Coefficients'!W80</f>
        <v>0</v>
      </c>
      <c r="X80" s="318">
        <f>'6.1 Seeds'!X80*'6.2 Coefficients'!X80</f>
        <v>0</v>
      </c>
      <c r="Y80" s="318">
        <f>'6.1 Seeds'!Y80*'6.2 Coefficients'!Y80</f>
        <v>0</v>
      </c>
      <c r="Z80" s="318">
        <f>'6.1 Seeds'!Z80*'6.2 Coefficients'!Z80</f>
        <v>0</v>
      </c>
      <c r="AA80" s="318">
        <f>'6.1 Seeds'!AA80*'6.2 Coefficients'!AA80</f>
        <v>0</v>
      </c>
      <c r="AB80" s="318">
        <f>'6.1 Seeds'!AB80*'6.2 Coefficients'!AB80</f>
        <v>0</v>
      </c>
      <c r="AC80" s="318">
        <f>'6.1 Seeds'!AC80*'6.2 Coefficients'!AC80</f>
        <v>0</v>
      </c>
      <c r="AD80" s="318">
        <f>'6.1 Seeds'!AD80*'6.2 Coefficients'!AD80</f>
        <v>0</v>
      </c>
      <c r="AE80" s="318">
        <f>'6.1 Seeds'!AE80*'6.2 Coefficients'!AE80</f>
        <v>0</v>
      </c>
      <c r="AF80" s="318">
        <f>'6.1 Seeds'!AF80*'6.2 Coefficients'!AF80</f>
        <v>0</v>
      </c>
      <c r="AG80" s="318">
        <f>'6.1 Seeds'!AG80*'6.2 Coefficients'!AG80</f>
        <v>0</v>
      </c>
      <c r="AH80" s="318">
        <f>'6.1 Seeds'!AH80*'6.2 Coefficients'!AH80</f>
        <v>0</v>
      </c>
      <c r="AI80" s="318">
        <f>'6.1 Seeds'!AI80*'6.2 Coefficients'!AI80</f>
        <v>0</v>
      </c>
      <c r="AJ80" s="318">
        <f>'6.1 Seeds'!AJ80*'6.2 Coefficients'!AJ80</f>
        <v>0</v>
      </c>
      <c r="AK80" s="318">
        <f>'6.1 Seeds'!AK80*'6.2 Coefficients'!AK80</f>
        <v>0</v>
      </c>
      <c r="AL80" s="318">
        <f>'6.1 Seeds'!AL80*'6.2 Coefficients'!AL80</f>
        <v>0</v>
      </c>
      <c r="AM80" s="318">
        <f>'6.1 Seeds'!AM80*'6.2 Coefficients'!AM80</f>
        <v>0</v>
      </c>
      <c r="AN80" s="318">
        <f>'6.1 Seeds'!AN80*'6.2 Coefficients'!AN80</f>
        <v>0</v>
      </c>
      <c r="AO80" s="318">
        <f>'6.1 Seeds'!AO80*'6.2 Coefficients'!AO80</f>
        <v>0</v>
      </c>
      <c r="AP80" s="318">
        <f>'6.1 Seeds'!AP80*'6.2 Coefficients'!AP80</f>
        <v>0</v>
      </c>
      <c r="AQ80" s="318">
        <f>'6.1 Seeds'!AQ80*'6.2 Coefficients'!AQ80</f>
        <v>0</v>
      </c>
      <c r="AR80" s="318">
        <f>'6.1 Seeds'!AR80*'6.2 Coefficients'!AR80</f>
        <v>0</v>
      </c>
      <c r="AS80" s="318">
        <f>'6.1 Seeds'!AS80*'6.2 Coefficients'!AS80</f>
        <v>0</v>
      </c>
    </row>
    <row r="81" spans="1:45" x14ac:dyDescent="0.25">
      <c r="A81" s="267" t="s">
        <v>410</v>
      </c>
      <c r="B81" s="267"/>
      <c r="C81" s="267"/>
      <c r="D81" s="267" t="s">
        <v>183</v>
      </c>
      <c r="E81" s="267"/>
      <c r="F81" s="267"/>
      <c r="G81" s="266"/>
      <c r="H81" s="292" t="s">
        <v>1016</v>
      </c>
      <c r="I81" s="313">
        <f>SUM(I83:I138)</f>
        <v>0</v>
      </c>
      <c r="J81" s="313">
        <f t="shared" ref="J81:AI81" si="27">SUM(J83:J138)</f>
        <v>0</v>
      </c>
      <c r="K81" s="313">
        <f t="shared" si="27"/>
        <v>0</v>
      </c>
      <c r="L81" s="313">
        <f t="shared" si="27"/>
        <v>0</v>
      </c>
      <c r="M81" s="313">
        <f t="shared" si="27"/>
        <v>0</v>
      </c>
      <c r="N81" s="313">
        <f t="shared" si="27"/>
        <v>347.74176249999999</v>
      </c>
      <c r="O81" s="313">
        <f t="shared" si="27"/>
        <v>344.29757050000001</v>
      </c>
      <c r="P81" s="313">
        <f t="shared" si="27"/>
        <v>333.18016849999998</v>
      </c>
      <c r="Q81" s="313">
        <f t="shared" si="27"/>
        <v>306.33563850000002</v>
      </c>
      <c r="R81" s="313">
        <f t="shared" si="27"/>
        <v>296.64198400000004</v>
      </c>
      <c r="S81" s="313">
        <f t="shared" si="27"/>
        <v>266.75085350000001</v>
      </c>
      <c r="T81" s="313">
        <f t="shared" si="27"/>
        <v>253.06027699999999</v>
      </c>
      <c r="U81" s="313">
        <f t="shared" si="27"/>
        <v>253.26526250000001</v>
      </c>
      <c r="V81" s="313">
        <f t="shared" si="27"/>
        <v>236.56287650000002</v>
      </c>
      <c r="W81" s="313">
        <f t="shared" si="27"/>
        <v>240.93838399999999</v>
      </c>
      <c r="X81" s="313">
        <f t="shared" si="27"/>
        <v>236.02376450000003</v>
      </c>
      <c r="Y81" s="313">
        <f t="shared" si="27"/>
        <v>227.91429999999997</v>
      </c>
      <c r="Z81" s="313">
        <f t="shared" si="27"/>
        <v>247.25895549999998</v>
      </c>
      <c r="AA81" s="313">
        <f t="shared" si="27"/>
        <v>213.07928249999998</v>
      </c>
      <c r="AB81" s="313">
        <f t="shared" si="27"/>
        <v>222.83711299999996</v>
      </c>
      <c r="AC81" s="313">
        <f t="shared" si="27"/>
        <v>197.138293</v>
      </c>
      <c r="AD81" s="313">
        <f t="shared" si="27"/>
        <v>211.00826549999996</v>
      </c>
      <c r="AE81" s="313">
        <f t="shared" si="27"/>
        <v>211.04794149999995</v>
      </c>
      <c r="AF81" s="313">
        <f t="shared" si="27"/>
        <v>190.491162</v>
      </c>
      <c r="AG81" s="313">
        <f t="shared" si="27"/>
        <v>200.20608899999999</v>
      </c>
      <c r="AH81" s="313">
        <f t="shared" si="27"/>
        <v>179.94976649999998</v>
      </c>
      <c r="AI81" s="313">
        <f t="shared" si="27"/>
        <v>176.73449900000003</v>
      </c>
      <c r="AJ81" s="313">
        <f t="shared" ref="AJ81:AO81" si="28">SUM(AJ83:AJ138)</f>
        <v>175.41452449999997</v>
      </c>
      <c r="AK81" s="313">
        <f t="shared" si="28"/>
        <v>182.88745</v>
      </c>
      <c r="AL81" s="313">
        <f t="shared" si="28"/>
        <v>195.69143100000002</v>
      </c>
      <c r="AM81" s="313">
        <f t="shared" si="28"/>
        <v>190.0507485</v>
      </c>
      <c r="AN81" s="313">
        <f t="shared" si="28"/>
        <v>211.75233199999997</v>
      </c>
      <c r="AO81" s="313">
        <f t="shared" si="28"/>
        <v>214.74350399999997</v>
      </c>
      <c r="AP81" s="313">
        <f t="shared" ref="AP81:AQ81" si="29">SUM(AP83:AP138)</f>
        <v>213.25949599999998</v>
      </c>
      <c r="AQ81" s="313">
        <f t="shared" si="29"/>
        <v>221.56348750000001</v>
      </c>
      <c r="AR81" s="313">
        <f t="shared" ref="AR81:AS81" si="30">SUM(AR83:AR138)</f>
        <v>219.01896399999998</v>
      </c>
      <c r="AS81" s="313">
        <f t="shared" si="30"/>
        <v>239.59412850000001</v>
      </c>
    </row>
    <row r="82" spans="1:45" x14ac:dyDescent="0.25">
      <c r="A82" s="269" t="s">
        <v>440</v>
      </c>
      <c r="B82" s="269"/>
      <c r="C82" s="269"/>
      <c r="D82" s="269"/>
      <c r="E82" s="269" t="s">
        <v>510</v>
      </c>
      <c r="F82" s="268"/>
      <c r="G82" s="120"/>
      <c r="H82" s="293" t="s">
        <v>1017</v>
      </c>
      <c r="I82" s="314"/>
      <c r="J82" s="314"/>
      <c r="K82" s="314"/>
      <c r="L82" s="314"/>
      <c r="M82" s="314"/>
      <c r="N82" s="314"/>
      <c r="O82" s="314"/>
      <c r="P82" s="314"/>
      <c r="Q82" s="314"/>
      <c r="R82" s="314"/>
      <c r="S82" s="314"/>
      <c r="T82" s="314"/>
      <c r="U82" s="314"/>
      <c r="V82" s="314"/>
      <c r="W82" s="314"/>
      <c r="X82" s="314"/>
      <c r="Y82" s="314"/>
      <c r="Z82" s="314"/>
      <c r="AA82" s="314"/>
      <c r="AB82" s="314"/>
      <c r="AC82" s="314"/>
      <c r="AD82" s="314"/>
      <c r="AE82" s="314"/>
      <c r="AF82" s="314"/>
      <c r="AG82" s="314"/>
      <c r="AH82" s="314"/>
      <c r="AI82" s="314"/>
      <c r="AJ82" s="314"/>
      <c r="AK82" s="314"/>
      <c r="AL82" s="314"/>
      <c r="AM82" s="314"/>
      <c r="AN82" s="314"/>
      <c r="AO82" s="314"/>
      <c r="AP82" s="314"/>
      <c r="AQ82" s="314"/>
      <c r="AR82" s="314"/>
      <c r="AS82" s="314"/>
    </row>
    <row r="83" spans="1:45" x14ac:dyDescent="0.25">
      <c r="A83" s="268" t="s">
        <v>671</v>
      </c>
      <c r="B83" s="120"/>
      <c r="C83" s="269"/>
      <c r="D83" s="269"/>
      <c r="E83" s="269"/>
      <c r="F83" s="268" t="s">
        <v>672</v>
      </c>
      <c r="G83" s="120"/>
      <c r="H83" s="294" t="s">
        <v>1018</v>
      </c>
      <c r="I83" s="318">
        <f>'6.1 Seeds'!I83*'6.2 Coefficients'!I83</f>
        <v>0</v>
      </c>
      <c r="J83" s="318">
        <f>'6.1 Seeds'!J83*'6.2 Coefficients'!J83</f>
        <v>0</v>
      </c>
      <c r="K83" s="318">
        <f>'6.1 Seeds'!K83*'6.2 Coefficients'!K83</f>
        <v>0</v>
      </c>
      <c r="L83" s="318">
        <f>'6.1 Seeds'!L83*'6.2 Coefficients'!L83</f>
        <v>0</v>
      </c>
      <c r="M83" s="318">
        <f>'6.1 Seeds'!M83*'6.2 Coefficients'!M83</f>
        <v>0</v>
      </c>
      <c r="N83" s="318">
        <f>'6.1 Seeds'!N83*'6.2 Coefficients'!N83</f>
        <v>0</v>
      </c>
      <c r="O83" s="318">
        <f>'6.1 Seeds'!O83*'6.2 Coefficients'!O83</f>
        <v>0</v>
      </c>
      <c r="P83" s="318">
        <f>'6.1 Seeds'!P83*'6.2 Coefficients'!P83</f>
        <v>0</v>
      </c>
      <c r="Q83" s="318">
        <f>'6.1 Seeds'!Q83*'6.2 Coefficients'!Q83</f>
        <v>0</v>
      </c>
      <c r="R83" s="318">
        <f>'6.1 Seeds'!R83*'6.2 Coefficients'!R83</f>
        <v>0</v>
      </c>
      <c r="S83" s="318">
        <f>'6.1 Seeds'!S83*'6.2 Coefficients'!S83</f>
        <v>0</v>
      </c>
      <c r="T83" s="318">
        <f>'6.1 Seeds'!T83*'6.2 Coefficients'!T83</f>
        <v>0</v>
      </c>
      <c r="U83" s="318">
        <f>'6.1 Seeds'!U83*'6.2 Coefficients'!U83</f>
        <v>0</v>
      </c>
      <c r="V83" s="318">
        <f>'6.1 Seeds'!V83*'6.2 Coefficients'!V83</f>
        <v>0</v>
      </c>
      <c r="W83" s="318">
        <f>'6.1 Seeds'!W83*'6.2 Coefficients'!W83</f>
        <v>0</v>
      </c>
      <c r="X83" s="318">
        <f>'6.1 Seeds'!X83*'6.2 Coefficients'!X83</f>
        <v>0</v>
      </c>
      <c r="Y83" s="318">
        <f>'6.1 Seeds'!Y83*'6.2 Coefficients'!Y83</f>
        <v>0</v>
      </c>
      <c r="Z83" s="318">
        <f>'6.1 Seeds'!Z83*'6.2 Coefficients'!Z83</f>
        <v>0</v>
      </c>
      <c r="AA83" s="318">
        <f>'6.1 Seeds'!AA83*'6.2 Coefficients'!AA83</f>
        <v>0</v>
      </c>
      <c r="AB83" s="318">
        <f>'6.1 Seeds'!AB83*'6.2 Coefficients'!AB83</f>
        <v>0</v>
      </c>
      <c r="AC83" s="318">
        <f>'6.1 Seeds'!AC83*'6.2 Coefficients'!AC83</f>
        <v>0</v>
      </c>
      <c r="AD83" s="318">
        <f>'6.1 Seeds'!AD83*'6.2 Coefficients'!AD83</f>
        <v>0</v>
      </c>
      <c r="AE83" s="318">
        <f>'6.1 Seeds'!AE83*'6.2 Coefficients'!AE83</f>
        <v>0</v>
      </c>
      <c r="AF83" s="318">
        <f>'6.1 Seeds'!AF83*'6.2 Coefficients'!AF83</f>
        <v>0</v>
      </c>
      <c r="AG83" s="318">
        <f>'6.1 Seeds'!AG83*'6.2 Coefficients'!AG83</f>
        <v>0</v>
      </c>
      <c r="AH83" s="318">
        <f>'6.1 Seeds'!AH83*'6.2 Coefficients'!AH83</f>
        <v>0</v>
      </c>
      <c r="AI83" s="318">
        <f>'6.1 Seeds'!AI83*'6.2 Coefficients'!AI83</f>
        <v>0</v>
      </c>
      <c r="AJ83" s="318">
        <f>'6.1 Seeds'!AJ83*'6.2 Coefficients'!AJ83</f>
        <v>0</v>
      </c>
      <c r="AK83" s="318">
        <f>'6.1 Seeds'!AK83*'6.2 Coefficients'!AK83</f>
        <v>0</v>
      </c>
      <c r="AL83" s="318">
        <f>'6.1 Seeds'!AL83*'6.2 Coefficients'!AL83</f>
        <v>0</v>
      </c>
      <c r="AM83" s="318">
        <f>'6.1 Seeds'!AM83*'6.2 Coefficients'!AM83</f>
        <v>0</v>
      </c>
      <c r="AN83" s="318">
        <f>'6.1 Seeds'!AN83*'6.2 Coefficients'!AN83</f>
        <v>0</v>
      </c>
      <c r="AO83" s="318">
        <f>'6.1 Seeds'!AO83*'6.2 Coefficients'!AO83</f>
        <v>0</v>
      </c>
      <c r="AP83" s="318">
        <f>'6.1 Seeds'!AP83*'6.2 Coefficients'!AP83</f>
        <v>0</v>
      </c>
      <c r="AQ83" s="318">
        <f>'6.1 Seeds'!AQ83*'6.2 Coefficients'!AQ83</f>
        <v>0</v>
      </c>
      <c r="AR83" s="318">
        <f>'6.1 Seeds'!AR83*'6.2 Coefficients'!AR83</f>
        <v>0</v>
      </c>
      <c r="AS83" s="318">
        <f>'6.1 Seeds'!AS83*'6.2 Coefficients'!AS83</f>
        <v>0</v>
      </c>
    </row>
    <row r="84" spans="1:45" x14ac:dyDescent="0.25">
      <c r="A84" s="273" t="s">
        <v>1094</v>
      </c>
      <c r="B84" s="120"/>
      <c r="C84" s="269"/>
      <c r="D84" s="269"/>
      <c r="E84" s="269"/>
      <c r="F84" s="268" t="s">
        <v>106</v>
      </c>
      <c r="G84" s="120"/>
      <c r="H84" s="292" t="s">
        <v>75</v>
      </c>
      <c r="I84" s="318">
        <f>'6.1 Seeds'!I84*'6.2 Coefficients'!I84</f>
        <v>0</v>
      </c>
      <c r="J84" s="318">
        <f>'6.1 Seeds'!J84*'6.2 Coefficients'!J84</f>
        <v>0</v>
      </c>
      <c r="K84" s="318">
        <f>'6.1 Seeds'!K84*'6.2 Coefficients'!K84</f>
        <v>0</v>
      </c>
      <c r="L84" s="318">
        <f>'6.1 Seeds'!L84*'6.2 Coefficients'!L84</f>
        <v>0</v>
      </c>
      <c r="M84" s="318">
        <f>'6.1 Seeds'!M84*'6.2 Coefficients'!M84</f>
        <v>0</v>
      </c>
      <c r="N84" s="318">
        <f>'6.1 Seeds'!N84*'6.2 Coefficients'!N84</f>
        <v>0</v>
      </c>
      <c r="O84" s="318">
        <f>'6.1 Seeds'!O84*'6.2 Coefficients'!O84</f>
        <v>0</v>
      </c>
      <c r="P84" s="318">
        <f>'6.1 Seeds'!P84*'6.2 Coefficients'!P84</f>
        <v>0</v>
      </c>
      <c r="Q84" s="318">
        <f>'6.1 Seeds'!Q84*'6.2 Coefficients'!Q84</f>
        <v>0</v>
      </c>
      <c r="R84" s="318">
        <f>'6.1 Seeds'!R84*'6.2 Coefficients'!R84</f>
        <v>0</v>
      </c>
      <c r="S84" s="318">
        <f>'6.1 Seeds'!S84*'6.2 Coefficients'!S84</f>
        <v>0</v>
      </c>
      <c r="T84" s="318">
        <f>'6.1 Seeds'!T84*'6.2 Coefficients'!T84</f>
        <v>0</v>
      </c>
      <c r="U84" s="318">
        <f>'6.1 Seeds'!U84*'6.2 Coefficients'!U84</f>
        <v>0</v>
      </c>
      <c r="V84" s="318">
        <f>'6.1 Seeds'!V84*'6.2 Coefficients'!V84</f>
        <v>0</v>
      </c>
      <c r="W84" s="318">
        <f>'6.1 Seeds'!W84*'6.2 Coefficients'!W84</f>
        <v>0</v>
      </c>
      <c r="X84" s="318">
        <f>'6.1 Seeds'!X84*'6.2 Coefficients'!X84</f>
        <v>0</v>
      </c>
      <c r="Y84" s="318">
        <f>'6.1 Seeds'!Y84*'6.2 Coefficients'!Y84</f>
        <v>0</v>
      </c>
      <c r="Z84" s="318">
        <f>'6.1 Seeds'!Z84*'6.2 Coefficients'!Z84</f>
        <v>0</v>
      </c>
      <c r="AA84" s="318">
        <f>'6.1 Seeds'!AA84*'6.2 Coefficients'!AA84</f>
        <v>0</v>
      </c>
      <c r="AB84" s="318">
        <f>'6.1 Seeds'!AB84*'6.2 Coefficients'!AB84</f>
        <v>0</v>
      </c>
      <c r="AC84" s="318">
        <f>'6.1 Seeds'!AC84*'6.2 Coefficients'!AC84</f>
        <v>0</v>
      </c>
      <c r="AD84" s="318">
        <f>'6.1 Seeds'!AD84*'6.2 Coefficients'!AD84</f>
        <v>0</v>
      </c>
      <c r="AE84" s="318">
        <f>'6.1 Seeds'!AE84*'6.2 Coefficients'!AE84</f>
        <v>0</v>
      </c>
      <c r="AF84" s="318">
        <f>'6.1 Seeds'!AF84*'6.2 Coefficients'!AF84</f>
        <v>0</v>
      </c>
      <c r="AG84" s="318">
        <f>'6.1 Seeds'!AG84*'6.2 Coefficients'!AG84</f>
        <v>0</v>
      </c>
      <c r="AH84" s="318">
        <f>'6.1 Seeds'!AH84*'6.2 Coefficients'!AH84</f>
        <v>0</v>
      </c>
      <c r="AI84" s="318">
        <f>'6.1 Seeds'!AI84*'6.2 Coefficients'!AI84</f>
        <v>0</v>
      </c>
      <c r="AJ84" s="318">
        <f>'6.1 Seeds'!AJ84*'6.2 Coefficients'!AJ84</f>
        <v>0</v>
      </c>
      <c r="AK84" s="318">
        <f>'6.1 Seeds'!AK84*'6.2 Coefficients'!AK84</f>
        <v>0</v>
      </c>
      <c r="AL84" s="318">
        <f>'6.1 Seeds'!AL84*'6.2 Coefficients'!AL84</f>
        <v>0</v>
      </c>
      <c r="AM84" s="318">
        <f>'6.1 Seeds'!AM84*'6.2 Coefficients'!AM84</f>
        <v>0</v>
      </c>
      <c r="AN84" s="318">
        <f>'6.1 Seeds'!AN84*'6.2 Coefficients'!AN84</f>
        <v>0</v>
      </c>
      <c r="AO84" s="318">
        <f>'6.1 Seeds'!AO84*'6.2 Coefficients'!AO84</f>
        <v>0</v>
      </c>
      <c r="AP84" s="318">
        <f>'6.1 Seeds'!AP84*'6.2 Coefficients'!AP84</f>
        <v>0</v>
      </c>
      <c r="AQ84" s="318">
        <f>'6.1 Seeds'!AQ84*'6.2 Coefficients'!AQ84</f>
        <v>0</v>
      </c>
      <c r="AR84" s="318">
        <f>'6.1 Seeds'!AR84*'6.2 Coefficients'!AR84</f>
        <v>0</v>
      </c>
      <c r="AS84" s="318">
        <f>'6.1 Seeds'!AS84*'6.2 Coefficients'!AS84</f>
        <v>0</v>
      </c>
    </row>
    <row r="85" spans="1:45" x14ac:dyDescent="0.25">
      <c r="A85" s="268" t="s">
        <v>673</v>
      </c>
      <c r="B85" s="120"/>
      <c r="C85" s="269"/>
      <c r="D85" s="269"/>
      <c r="E85" s="269"/>
      <c r="F85" s="268" t="s">
        <v>674</v>
      </c>
      <c r="G85" s="120"/>
      <c r="H85" s="294" t="s">
        <v>1019</v>
      </c>
      <c r="I85" s="314"/>
      <c r="J85" s="314"/>
      <c r="K85" s="314"/>
      <c r="L85" s="314"/>
      <c r="M85" s="314"/>
      <c r="N85" s="314"/>
      <c r="O85" s="314"/>
      <c r="P85" s="314"/>
      <c r="Q85" s="314"/>
      <c r="R85" s="314"/>
      <c r="S85" s="314"/>
      <c r="T85" s="314"/>
      <c r="U85" s="314"/>
      <c r="V85" s="314"/>
      <c r="W85" s="314"/>
      <c r="X85" s="314"/>
      <c r="Y85" s="314"/>
      <c r="Z85" s="314"/>
      <c r="AA85" s="314"/>
      <c r="AB85" s="314"/>
      <c r="AC85" s="314"/>
      <c r="AD85" s="314"/>
      <c r="AE85" s="314"/>
      <c r="AF85" s="314"/>
      <c r="AG85" s="314"/>
      <c r="AH85" s="314"/>
      <c r="AI85" s="314"/>
      <c r="AJ85" s="314"/>
      <c r="AK85" s="314"/>
      <c r="AL85" s="314"/>
      <c r="AM85" s="314"/>
      <c r="AN85" s="314"/>
      <c r="AO85" s="314"/>
      <c r="AP85" s="314"/>
      <c r="AQ85" s="314"/>
      <c r="AR85" s="314"/>
      <c r="AS85" s="314"/>
    </row>
    <row r="86" spans="1:45" x14ac:dyDescent="0.25">
      <c r="A86" s="268" t="s">
        <v>675</v>
      </c>
      <c r="B86" s="120"/>
      <c r="C86" s="269"/>
      <c r="D86" s="269"/>
      <c r="E86" s="269"/>
      <c r="F86" s="268" t="s">
        <v>676</v>
      </c>
      <c r="G86" s="120"/>
      <c r="H86" s="294" t="s">
        <v>1020</v>
      </c>
      <c r="I86" s="314"/>
      <c r="J86" s="314"/>
      <c r="K86" s="314"/>
      <c r="L86" s="314"/>
      <c r="M86" s="314"/>
      <c r="N86" s="314"/>
      <c r="O86" s="314"/>
      <c r="P86" s="314"/>
      <c r="Q86" s="314"/>
      <c r="R86" s="314"/>
      <c r="S86" s="314"/>
      <c r="T86" s="314"/>
      <c r="U86" s="314"/>
      <c r="V86" s="314"/>
      <c r="W86" s="314"/>
      <c r="X86" s="314"/>
      <c r="Y86" s="314"/>
      <c r="Z86" s="314"/>
      <c r="AA86" s="314"/>
      <c r="AB86" s="314"/>
      <c r="AC86" s="314"/>
      <c r="AD86" s="314"/>
      <c r="AE86" s="314"/>
      <c r="AF86" s="314"/>
      <c r="AG86" s="314"/>
      <c r="AH86" s="314"/>
      <c r="AI86" s="314"/>
      <c r="AJ86" s="314"/>
      <c r="AK86" s="314"/>
      <c r="AL86" s="314"/>
      <c r="AM86" s="314"/>
      <c r="AN86" s="314"/>
      <c r="AO86" s="314"/>
      <c r="AP86" s="314"/>
      <c r="AQ86" s="314"/>
      <c r="AR86" s="314"/>
      <c r="AS86" s="314"/>
    </row>
    <row r="87" spans="1:45" x14ac:dyDescent="0.25">
      <c r="A87" s="274" t="s">
        <v>1180</v>
      </c>
      <c r="B87" s="120"/>
      <c r="C87" s="269"/>
      <c r="D87" s="269"/>
      <c r="E87" s="269"/>
      <c r="F87" s="268" t="s">
        <v>105</v>
      </c>
      <c r="G87" s="120"/>
      <c r="H87" s="292" t="s">
        <v>76</v>
      </c>
      <c r="I87" s="318">
        <f>'6.1 Seeds'!I87*'6.2 Coefficients'!I87</f>
        <v>0</v>
      </c>
      <c r="J87" s="318">
        <f>'6.1 Seeds'!J87*'6.2 Coefficients'!J87</f>
        <v>0</v>
      </c>
      <c r="K87" s="318">
        <f>'6.1 Seeds'!K87*'6.2 Coefficients'!K87</f>
        <v>0</v>
      </c>
      <c r="L87" s="318">
        <f>'6.1 Seeds'!L87*'6.2 Coefficients'!L87</f>
        <v>0</v>
      </c>
      <c r="M87" s="318">
        <f>'6.1 Seeds'!M87*'6.2 Coefficients'!M87</f>
        <v>0</v>
      </c>
      <c r="N87" s="318">
        <f>'6.1 Seeds'!N87*'6.2 Coefficients'!N87</f>
        <v>0</v>
      </c>
      <c r="O87" s="318">
        <f>'6.1 Seeds'!O87*'6.2 Coefficients'!O87</f>
        <v>0</v>
      </c>
      <c r="P87" s="318">
        <f>'6.1 Seeds'!P87*'6.2 Coefficients'!P87</f>
        <v>0</v>
      </c>
      <c r="Q87" s="318">
        <f>'6.1 Seeds'!Q87*'6.2 Coefficients'!Q87</f>
        <v>0</v>
      </c>
      <c r="R87" s="318">
        <f>'6.1 Seeds'!R87*'6.2 Coefficients'!R87</f>
        <v>0</v>
      </c>
      <c r="S87" s="318">
        <f>'6.1 Seeds'!S87*'6.2 Coefficients'!S87</f>
        <v>0</v>
      </c>
      <c r="T87" s="318">
        <f>'6.1 Seeds'!T87*'6.2 Coefficients'!T87</f>
        <v>0</v>
      </c>
      <c r="U87" s="318">
        <f>'6.1 Seeds'!U87*'6.2 Coefficients'!U87</f>
        <v>0</v>
      </c>
      <c r="V87" s="318">
        <f>'6.1 Seeds'!V87*'6.2 Coefficients'!V87</f>
        <v>0</v>
      </c>
      <c r="W87" s="318">
        <f>'6.1 Seeds'!W87*'6.2 Coefficients'!W87</f>
        <v>0</v>
      </c>
      <c r="X87" s="318">
        <f>'6.1 Seeds'!X87*'6.2 Coefficients'!X87</f>
        <v>0</v>
      </c>
      <c r="Y87" s="318">
        <f>'6.1 Seeds'!Y87*'6.2 Coefficients'!Y87</f>
        <v>0</v>
      </c>
      <c r="Z87" s="318">
        <f>'6.1 Seeds'!Z87*'6.2 Coefficients'!Z87</f>
        <v>0</v>
      </c>
      <c r="AA87" s="318">
        <f>'6.1 Seeds'!AA87*'6.2 Coefficients'!AA87</f>
        <v>0</v>
      </c>
      <c r="AB87" s="318">
        <f>'6.1 Seeds'!AB87*'6.2 Coefficients'!AB87</f>
        <v>0</v>
      </c>
      <c r="AC87" s="318">
        <f>'6.1 Seeds'!AC87*'6.2 Coefficients'!AC87</f>
        <v>0</v>
      </c>
      <c r="AD87" s="318">
        <f>'6.1 Seeds'!AD87*'6.2 Coefficients'!AD87</f>
        <v>0</v>
      </c>
      <c r="AE87" s="318">
        <f>'6.1 Seeds'!AE87*'6.2 Coefficients'!AE87</f>
        <v>0</v>
      </c>
      <c r="AF87" s="318">
        <f>'6.1 Seeds'!AF87*'6.2 Coefficients'!AF87</f>
        <v>0</v>
      </c>
      <c r="AG87" s="318">
        <f>'6.1 Seeds'!AG87*'6.2 Coefficients'!AG87</f>
        <v>0</v>
      </c>
      <c r="AH87" s="318">
        <f>'6.1 Seeds'!AH87*'6.2 Coefficients'!AH87</f>
        <v>0</v>
      </c>
      <c r="AI87" s="318">
        <f>'6.1 Seeds'!AI87*'6.2 Coefficients'!AI87</f>
        <v>0</v>
      </c>
      <c r="AJ87" s="318">
        <f>'6.1 Seeds'!AJ87*'6.2 Coefficients'!AJ87</f>
        <v>0</v>
      </c>
      <c r="AK87" s="318">
        <f>'6.1 Seeds'!AK87*'6.2 Coefficients'!AK87</f>
        <v>0</v>
      </c>
      <c r="AL87" s="318">
        <f>'6.1 Seeds'!AL87*'6.2 Coefficients'!AL87</f>
        <v>0</v>
      </c>
      <c r="AM87" s="318">
        <f>'6.1 Seeds'!AM87*'6.2 Coefficients'!AM87</f>
        <v>0</v>
      </c>
      <c r="AN87" s="318">
        <f>'6.1 Seeds'!AN87*'6.2 Coefficients'!AN87</f>
        <v>0</v>
      </c>
      <c r="AO87" s="318">
        <f>'6.1 Seeds'!AO87*'6.2 Coefficients'!AO87</f>
        <v>0</v>
      </c>
      <c r="AP87" s="318">
        <f>'6.1 Seeds'!AP87*'6.2 Coefficients'!AP87</f>
        <v>0</v>
      </c>
      <c r="AQ87" s="318">
        <f>'6.1 Seeds'!AQ87*'6.2 Coefficients'!AQ87</f>
        <v>0</v>
      </c>
      <c r="AR87" s="318">
        <f>'6.1 Seeds'!AR87*'6.2 Coefficients'!AR87</f>
        <v>0</v>
      </c>
      <c r="AS87" s="318">
        <f>'6.1 Seeds'!AS87*'6.2 Coefficients'!AS87</f>
        <v>0</v>
      </c>
    </row>
    <row r="88" spans="1:45" x14ac:dyDescent="0.25">
      <c r="A88" s="268" t="s">
        <v>677</v>
      </c>
      <c r="B88" s="120"/>
      <c r="C88" s="269"/>
      <c r="D88" s="269"/>
      <c r="E88" s="269"/>
      <c r="F88" s="268" t="s">
        <v>678</v>
      </c>
      <c r="G88" s="120"/>
      <c r="H88" s="294" t="s">
        <v>1021</v>
      </c>
      <c r="I88" s="314"/>
      <c r="J88" s="314"/>
      <c r="K88" s="314"/>
      <c r="L88" s="314"/>
      <c r="M88" s="314"/>
      <c r="N88" s="314"/>
      <c r="O88" s="314"/>
      <c r="P88" s="314"/>
      <c r="Q88" s="314"/>
      <c r="R88" s="314"/>
      <c r="S88" s="314"/>
      <c r="T88" s="314"/>
      <c r="U88" s="314"/>
      <c r="V88" s="314"/>
      <c r="W88" s="314"/>
      <c r="X88" s="314"/>
      <c r="Y88" s="314"/>
      <c r="Z88" s="314"/>
      <c r="AA88" s="314"/>
      <c r="AB88" s="314"/>
      <c r="AC88" s="314"/>
      <c r="AD88" s="314"/>
      <c r="AE88" s="314"/>
      <c r="AF88" s="314"/>
      <c r="AG88" s="314"/>
      <c r="AH88" s="314"/>
      <c r="AI88" s="314"/>
      <c r="AJ88" s="314"/>
      <c r="AK88" s="314"/>
      <c r="AL88" s="314"/>
      <c r="AM88" s="314"/>
      <c r="AN88" s="314"/>
      <c r="AO88" s="314"/>
      <c r="AP88" s="314"/>
      <c r="AQ88" s="314"/>
      <c r="AR88" s="314"/>
      <c r="AS88" s="314"/>
    </row>
    <row r="89" spans="1:45" x14ac:dyDescent="0.25">
      <c r="A89" s="269" t="s">
        <v>441</v>
      </c>
      <c r="B89" s="269"/>
      <c r="C89" s="269"/>
      <c r="D89" s="269"/>
      <c r="E89" s="269" t="s">
        <v>442</v>
      </c>
      <c r="F89" s="268"/>
      <c r="G89" s="120"/>
      <c r="H89" s="294" t="s">
        <v>1022</v>
      </c>
      <c r="I89" s="314"/>
      <c r="J89" s="314"/>
      <c r="K89" s="314"/>
      <c r="L89" s="314"/>
      <c r="M89" s="314"/>
      <c r="N89" s="314"/>
      <c r="O89" s="314"/>
      <c r="P89" s="314"/>
      <c r="Q89" s="314"/>
      <c r="R89" s="314"/>
      <c r="S89" s="314"/>
      <c r="T89" s="314"/>
      <c r="U89" s="314"/>
      <c r="V89" s="314"/>
      <c r="W89" s="314"/>
      <c r="X89" s="314"/>
      <c r="Y89" s="314"/>
      <c r="Z89" s="314"/>
      <c r="AA89" s="314"/>
      <c r="AB89" s="314"/>
      <c r="AC89" s="314"/>
      <c r="AD89" s="314"/>
      <c r="AE89" s="314"/>
      <c r="AF89" s="314"/>
      <c r="AG89" s="314"/>
      <c r="AH89" s="314"/>
      <c r="AI89" s="314"/>
      <c r="AJ89" s="314"/>
      <c r="AK89" s="314"/>
      <c r="AL89" s="314"/>
      <c r="AM89" s="314"/>
      <c r="AN89" s="314"/>
      <c r="AO89" s="314"/>
      <c r="AP89" s="314"/>
      <c r="AQ89" s="314"/>
      <c r="AR89" s="314"/>
      <c r="AS89" s="314"/>
    </row>
    <row r="90" spans="1:45" x14ac:dyDescent="0.25">
      <c r="A90" s="268" t="s">
        <v>679</v>
      </c>
      <c r="B90" s="120"/>
      <c r="C90" s="269"/>
      <c r="D90" s="269"/>
      <c r="E90" s="269"/>
      <c r="F90" s="268" t="s">
        <v>680</v>
      </c>
      <c r="G90" s="120"/>
      <c r="H90" s="294" t="s">
        <v>1023</v>
      </c>
      <c r="I90" s="314"/>
      <c r="J90" s="314"/>
      <c r="K90" s="314"/>
      <c r="L90" s="314"/>
      <c r="M90" s="314"/>
      <c r="N90" s="314"/>
      <c r="O90" s="314"/>
      <c r="P90" s="314"/>
      <c r="Q90" s="314"/>
      <c r="R90" s="314"/>
      <c r="S90" s="314"/>
      <c r="T90" s="314"/>
      <c r="U90" s="314"/>
      <c r="V90" s="314"/>
      <c r="W90" s="314"/>
      <c r="X90" s="314"/>
      <c r="Y90" s="314"/>
      <c r="Z90" s="314"/>
      <c r="AA90" s="314"/>
      <c r="AB90" s="314"/>
      <c r="AC90" s="314"/>
      <c r="AD90" s="314"/>
      <c r="AE90" s="314"/>
      <c r="AF90" s="314"/>
      <c r="AG90" s="314"/>
      <c r="AH90" s="314"/>
      <c r="AI90" s="314"/>
      <c r="AJ90" s="314"/>
      <c r="AK90" s="314"/>
      <c r="AL90" s="314"/>
      <c r="AM90" s="314"/>
      <c r="AN90" s="314"/>
      <c r="AO90" s="314"/>
      <c r="AP90" s="314"/>
      <c r="AQ90" s="314"/>
      <c r="AR90" s="314"/>
      <c r="AS90" s="314"/>
    </row>
    <row r="91" spans="1:45" x14ac:dyDescent="0.25">
      <c r="A91" s="268" t="s">
        <v>681</v>
      </c>
      <c r="B91" s="120"/>
      <c r="C91" s="269"/>
      <c r="D91" s="269"/>
      <c r="E91" s="269"/>
      <c r="F91" s="268" t="s">
        <v>682</v>
      </c>
      <c r="G91" s="120"/>
      <c r="H91" s="294" t="s">
        <v>1024</v>
      </c>
      <c r="I91" s="318">
        <f>'6.1 Seeds'!I91*'6.2 Coefficients'!I91</f>
        <v>0</v>
      </c>
      <c r="J91" s="318">
        <f>'6.1 Seeds'!J91*'6.2 Coefficients'!J91</f>
        <v>0</v>
      </c>
      <c r="K91" s="318">
        <f>'6.1 Seeds'!K91*'6.2 Coefficients'!K91</f>
        <v>0</v>
      </c>
      <c r="L91" s="318">
        <f>'6.1 Seeds'!L91*'6.2 Coefficients'!L91</f>
        <v>0</v>
      </c>
      <c r="M91" s="318">
        <f>'6.1 Seeds'!M91*'6.2 Coefficients'!M91</f>
        <v>0</v>
      </c>
      <c r="N91" s="318">
        <f>'6.1 Seeds'!N91*'6.2 Coefficients'!N91</f>
        <v>0</v>
      </c>
      <c r="O91" s="318">
        <f>'6.1 Seeds'!O91*'6.2 Coefficients'!O91</f>
        <v>0</v>
      </c>
      <c r="P91" s="318">
        <f>'6.1 Seeds'!P91*'6.2 Coefficients'!P91</f>
        <v>0</v>
      </c>
      <c r="Q91" s="318">
        <f>'6.1 Seeds'!Q91*'6.2 Coefficients'!Q91</f>
        <v>0</v>
      </c>
      <c r="R91" s="318">
        <f>'6.1 Seeds'!R91*'6.2 Coefficients'!R91</f>
        <v>0</v>
      </c>
      <c r="S91" s="318">
        <f>'6.1 Seeds'!S91*'6.2 Coefficients'!S91</f>
        <v>0</v>
      </c>
      <c r="T91" s="318">
        <f>'6.1 Seeds'!T91*'6.2 Coefficients'!T91</f>
        <v>0</v>
      </c>
      <c r="U91" s="318">
        <f>'6.1 Seeds'!U91*'6.2 Coefficients'!U91</f>
        <v>0</v>
      </c>
      <c r="V91" s="318">
        <f>'6.1 Seeds'!V91*'6.2 Coefficients'!V91</f>
        <v>0</v>
      </c>
      <c r="W91" s="318">
        <f>'6.1 Seeds'!W91*'6.2 Coefficients'!W91</f>
        <v>0</v>
      </c>
      <c r="X91" s="318">
        <f>'6.1 Seeds'!X91*'6.2 Coefficients'!X91</f>
        <v>0</v>
      </c>
      <c r="Y91" s="318">
        <f>'6.1 Seeds'!Y91*'6.2 Coefficients'!Y91</f>
        <v>0</v>
      </c>
      <c r="Z91" s="318">
        <f>'6.1 Seeds'!Z91*'6.2 Coefficients'!Z91</f>
        <v>0</v>
      </c>
      <c r="AA91" s="318">
        <f>'6.1 Seeds'!AA91*'6.2 Coefficients'!AA91</f>
        <v>0</v>
      </c>
      <c r="AB91" s="318">
        <f>'6.1 Seeds'!AB91*'6.2 Coefficients'!AB91</f>
        <v>0</v>
      </c>
      <c r="AC91" s="318">
        <f>'6.1 Seeds'!AC91*'6.2 Coefficients'!AC91</f>
        <v>0</v>
      </c>
      <c r="AD91" s="318">
        <f>'6.1 Seeds'!AD91*'6.2 Coefficients'!AD91</f>
        <v>0</v>
      </c>
      <c r="AE91" s="318">
        <f>'6.1 Seeds'!AE91*'6.2 Coefficients'!AE91</f>
        <v>0</v>
      </c>
      <c r="AF91" s="318">
        <f>'6.1 Seeds'!AF91*'6.2 Coefficients'!AF91</f>
        <v>0</v>
      </c>
      <c r="AG91" s="318">
        <f>'6.1 Seeds'!AG91*'6.2 Coefficients'!AG91</f>
        <v>0</v>
      </c>
      <c r="AH91" s="318">
        <f>'6.1 Seeds'!AH91*'6.2 Coefficients'!AH91</f>
        <v>0</v>
      </c>
      <c r="AI91" s="318">
        <f>'6.1 Seeds'!AI91*'6.2 Coefficients'!AI91</f>
        <v>0</v>
      </c>
      <c r="AJ91" s="318">
        <f>'6.1 Seeds'!AJ91*'6.2 Coefficients'!AJ91</f>
        <v>0</v>
      </c>
      <c r="AK91" s="318">
        <f>'6.1 Seeds'!AK91*'6.2 Coefficients'!AK91</f>
        <v>0</v>
      </c>
      <c r="AL91" s="318">
        <f>'6.1 Seeds'!AL91*'6.2 Coefficients'!AL91</f>
        <v>0</v>
      </c>
      <c r="AM91" s="318">
        <f>'6.1 Seeds'!AM91*'6.2 Coefficients'!AM91</f>
        <v>0</v>
      </c>
      <c r="AN91" s="318">
        <f>'6.1 Seeds'!AN91*'6.2 Coefficients'!AN91</f>
        <v>0</v>
      </c>
      <c r="AO91" s="318">
        <f>'6.1 Seeds'!AO91*'6.2 Coefficients'!AO91</f>
        <v>0</v>
      </c>
      <c r="AP91" s="318">
        <f>'6.1 Seeds'!AP91*'6.2 Coefficients'!AP91</f>
        <v>0</v>
      </c>
      <c r="AQ91" s="318">
        <f>'6.1 Seeds'!AQ91*'6.2 Coefficients'!AQ91</f>
        <v>0</v>
      </c>
      <c r="AR91" s="318">
        <f>'6.1 Seeds'!AR91*'6.2 Coefficients'!AR91</f>
        <v>0</v>
      </c>
      <c r="AS91" s="318">
        <f>'6.1 Seeds'!AS91*'6.2 Coefficients'!AS91</f>
        <v>0</v>
      </c>
    </row>
    <row r="92" spans="1:45" x14ac:dyDescent="0.25">
      <c r="A92" s="268" t="s">
        <v>683</v>
      </c>
      <c r="B92" s="120"/>
      <c r="C92" s="269"/>
      <c r="D92" s="269"/>
      <c r="E92" s="269"/>
      <c r="F92" s="268" t="s">
        <v>684</v>
      </c>
      <c r="G92" s="120"/>
      <c r="H92" s="294" t="s">
        <v>1025</v>
      </c>
      <c r="I92" s="318">
        <f>'6.1 Seeds'!I92*'6.2 Coefficients'!I92</f>
        <v>0</v>
      </c>
      <c r="J92" s="318">
        <f>'6.1 Seeds'!J92*'6.2 Coefficients'!J92</f>
        <v>0</v>
      </c>
      <c r="K92" s="318">
        <f>'6.1 Seeds'!K92*'6.2 Coefficients'!K92</f>
        <v>0</v>
      </c>
      <c r="L92" s="318">
        <f>'6.1 Seeds'!L92*'6.2 Coefficients'!L92</f>
        <v>0</v>
      </c>
      <c r="M92" s="318">
        <f>'6.1 Seeds'!M92*'6.2 Coefficients'!M92</f>
        <v>0</v>
      </c>
      <c r="N92" s="318">
        <f>'6.1 Seeds'!N92*'6.2 Coefficients'!N92</f>
        <v>0</v>
      </c>
      <c r="O92" s="318">
        <f>'6.1 Seeds'!O92*'6.2 Coefficients'!O92</f>
        <v>0</v>
      </c>
      <c r="P92" s="318">
        <f>'6.1 Seeds'!P92*'6.2 Coefficients'!P92</f>
        <v>0</v>
      </c>
      <c r="Q92" s="318">
        <f>'6.1 Seeds'!Q92*'6.2 Coefficients'!Q92</f>
        <v>0</v>
      </c>
      <c r="R92" s="318">
        <f>'6.1 Seeds'!R92*'6.2 Coefficients'!R92</f>
        <v>0</v>
      </c>
      <c r="S92" s="318">
        <f>'6.1 Seeds'!S92*'6.2 Coefficients'!S92</f>
        <v>0</v>
      </c>
      <c r="T92" s="318">
        <f>'6.1 Seeds'!T92*'6.2 Coefficients'!T92</f>
        <v>0</v>
      </c>
      <c r="U92" s="318">
        <f>'6.1 Seeds'!U92*'6.2 Coefficients'!U92</f>
        <v>0</v>
      </c>
      <c r="V92" s="318">
        <f>'6.1 Seeds'!V92*'6.2 Coefficients'!V92</f>
        <v>0</v>
      </c>
      <c r="W92" s="318">
        <f>'6.1 Seeds'!W92*'6.2 Coefficients'!W92</f>
        <v>0</v>
      </c>
      <c r="X92" s="318">
        <f>'6.1 Seeds'!X92*'6.2 Coefficients'!X92</f>
        <v>0</v>
      </c>
      <c r="Y92" s="318">
        <f>'6.1 Seeds'!Y92*'6.2 Coefficients'!Y92</f>
        <v>0</v>
      </c>
      <c r="Z92" s="318">
        <f>'6.1 Seeds'!Z92*'6.2 Coefficients'!Z92</f>
        <v>0</v>
      </c>
      <c r="AA92" s="318">
        <f>'6.1 Seeds'!AA92*'6.2 Coefficients'!AA92</f>
        <v>0</v>
      </c>
      <c r="AB92" s="318">
        <f>'6.1 Seeds'!AB92*'6.2 Coefficients'!AB92</f>
        <v>0</v>
      </c>
      <c r="AC92" s="318">
        <f>'6.1 Seeds'!AC92*'6.2 Coefficients'!AC92</f>
        <v>0</v>
      </c>
      <c r="AD92" s="318">
        <f>'6.1 Seeds'!AD92*'6.2 Coefficients'!AD92</f>
        <v>0</v>
      </c>
      <c r="AE92" s="318">
        <f>'6.1 Seeds'!AE92*'6.2 Coefficients'!AE92</f>
        <v>0</v>
      </c>
      <c r="AF92" s="318">
        <f>'6.1 Seeds'!AF92*'6.2 Coefficients'!AF92</f>
        <v>0</v>
      </c>
      <c r="AG92" s="318">
        <f>'6.1 Seeds'!AG92*'6.2 Coefficients'!AG92</f>
        <v>0</v>
      </c>
      <c r="AH92" s="318">
        <f>'6.1 Seeds'!AH92*'6.2 Coefficients'!AH92</f>
        <v>0</v>
      </c>
      <c r="AI92" s="318">
        <f>'6.1 Seeds'!AI92*'6.2 Coefficients'!AI92</f>
        <v>0</v>
      </c>
      <c r="AJ92" s="318">
        <f>'6.1 Seeds'!AJ92*'6.2 Coefficients'!AJ92</f>
        <v>0</v>
      </c>
      <c r="AK92" s="318">
        <f>'6.1 Seeds'!AK92*'6.2 Coefficients'!AK92</f>
        <v>0</v>
      </c>
      <c r="AL92" s="318">
        <f>'6.1 Seeds'!AL92*'6.2 Coefficients'!AL92</f>
        <v>0</v>
      </c>
      <c r="AM92" s="318">
        <f>'6.1 Seeds'!AM92*'6.2 Coefficients'!AM92</f>
        <v>0</v>
      </c>
      <c r="AN92" s="318">
        <f>'6.1 Seeds'!AN92*'6.2 Coefficients'!AN92</f>
        <v>0</v>
      </c>
      <c r="AO92" s="318">
        <f>'6.1 Seeds'!AO92*'6.2 Coefficients'!AO92</f>
        <v>0</v>
      </c>
      <c r="AP92" s="318">
        <f>'6.1 Seeds'!AP92*'6.2 Coefficients'!AP92</f>
        <v>0</v>
      </c>
      <c r="AQ92" s="318">
        <f>'6.1 Seeds'!AQ92*'6.2 Coefficients'!AQ92</f>
        <v>0</v>
      </c>
      <c r="AR92" s="318">
        <f>'6.1 Seeds'!AR92*'6.2 Coefficients'!AR92</f>
        <v>0</v>
      </c>
      <c r="AS92" s="318">
        <f>'6.1 Seeds'!AS92*'6.2 Coefficients'!AS92</f>
        <v>0</v>
      </c>
    </row>
    <row r="93" spans="1:45" x14ac:dyDescent="0.25">
      <c r="A93" s="268" t="s">
        <v>685</v>
      </c>
      <c r="B93" s="120"/>
      <c r="C93" s="269"/>
      <c r="D93" s="269"/>
      <c r="E93" s="269"/>
      <c r="F93" s="268" t="s">
        <v>686</v>
      </c>
      <c r="G93" s="120"/>
      <c r="H93" s="294" t="s">
        <v>1086</v>
      </c>
      <c r="I93" s="318">
        <f>'6.1 Seeds'!I93*'6.2 Coefficients'!I93</f>
        <v>0</v>
      </c>
      <c r="J93" s="318">
        <f>'6.1 Seeds'!J93*'6.2 Coefficients'!J93</f>
        <v>0</v>
      </c>
      <c r="K93" s="318">
        <f>'6.1 Seeds'!K93*'6.2 Coefficients'!K93</f>
        <v>0</v>
      </c>
      <c r="L93" s="318">
        <f>'6.1 Seeds'!L93*'6.2 Coefficients'!L93</f>
        <v>0</v>
      </c>
      <c r="M93" s="318">
        <f>'6.1 Seeds'!M93*'6.2 Coefficients'!M93</f>
        <v>0</v>
      </c>
      <c r="N93" s="318">
        <f>'6.1 Seeds'!N93*'6.2 Coefficients'!N93</f>
        <v>0</v>
      </c>
      <c r="O93" s="318">
        <f>'6.1 Seeds'!O93*'6.2 Coefficients'!O93</f>
        <v>0</v>
      </c>
      <c r="P93" s="318">
        <f>'6.1 Seeds'!P93*'6.2 Coefficients'!P93</f>
        <v>0</v>
      </c>
      <c r="Q93" s="318">
        <f>'6.1 Seeds'!Q93*'6.2 Coefficients'!Q93</f>
        <v>0</v>
      </c>
      <c r="R93" s="318">
        <f>'6.1 Seeds'!R93*'6.2 Coefficients'!R93</f>
        <v>0</v>
      </c>
      <c r="S93" s="318">
        <f>'6.1 Seeds'!S93*'6.2 Coefficients'!S93</f>
        <v>0</v>
      </c>
      <c r="T93" s="318">
        <f>'6.1 Seeds'!T93*'6.2 Coefficients'!T93</f>
        <v>0</v>
      </c>
      <c r="U93" s="318">
        <f>'6.1 Seeds'!U93*'6.2 Coefficients'!U93</f>
        <v>0</v>
      </c>
      <c r="V93" s="318">
        <f>'6.1 Seeds'!V93*'6.2 Coefficients'!V93</f>
        <v>0</v>
      </c>
      <c r="W93" s="318">
        <f>'6.1 Seeds'!W93*'6.2 Coefficients'!W93</f>
        <v>0</v>
      </c>
      <c r="X93" s="318">
        <f>'6.1 Seeds'!X93*'6.2 Coefficients'!X93</f>
        <v>0</v>
      </c>
      <c r="Y93" s="318">
        <f>'6.1 Seeds'!Y93*'6.2 Coefficients'!Y93</f>
        <v>0</v>
      </c>
      <c r="Z93" s="318">
        <f>'6.1 Seeds'!Z93*'6.2 Coefficients'!Z93</f>
        <v>0</v>
      </c>
      <c r="AA93" s="318">
        <f>'6.1 Seeds'!AA93*'6.2 Coefficients'!AA93</f>
        <v>0</v>
      </c>
      <c r="AB93" s="318">
        <f>'6.1 Seeds'!AB93*'6.2 Coefficients'!AB93</f>
        <v>0</v>
      </c>
      <c r="AC93" s="318">
        <f>'6.1 Seeds'!AC93*'6.2 Coefficients'!AC93</f>
        <v>0</v>
      </c>
      <c r="AD93" s="318">
        <f>'6.1 Seeds'!AD93*'6.2 Coefficients'!AD93</f>
        <v>0</v>
      </c>
      <c r="AE93" s="318">
        <f>'6.1 Seeds'!AE93*'6.2 Coefficients'!AE93</f>
        <v>0</v>
      </c>
      <c r="AF93" s="318">
        <f>'6.1 Seeds'!AF93*'6.2 Coefficients'!AF93</f>
        <v>0</v>
      </c>
      <c r="AG93" s="318">
        <f>'6.1 Seeds'!AG93*'6.2 Coefficients'!AG93</f>
        <v>0</v>
      </c>
      <c r="AH93" s="318">
        <f>'6.1 Seeds'!AH93*'6.2 Coefficients'!AH93</f>
        <v>0</v>
      </c>
      <c r="AI93" s="318">
        <f>'6.1 Seeds'!AI93*'6.2 Coefficients'!AI93</f>
        <v>0</v>
      </c>
      <c r="AJ93" s="318">
        <f>'6.1 Seeds'!AJ93*'6.2 Coefficients'!AJ93</f>
        <v>0</v>
      </c>
      <c r="AK93" s="318">
        <f>'6.1 Seeds'!AK93*'6.2 Coefficients'!AK93</f>
        <v>0</v>
      </c>
      <c r="AL93" s="318">
        <f>'6.1 Seeds'!AL93*'6.2 Coefficients'!AL93</f>
        <v>0</v>
      </c>
      <c r="AM93" s="318">
        <f>'6.1 Seeds'!AM93*'6.2 Coefficients'!AM93</f>
        <v>0</v>
      </c>
      <c r="AN93" s="318">
        <f>'6.1 Seeds'!AN93*'6.2 Coefficients'!AN93</f>
        <v>0</v>
      </c>
      <c r="AO93" s="318">
        <f>'6.1 Seeds'!AO93*'6.2 Coefficients'!AO93</f>
        <v>0</v>
      </c>
      <c r="AP93" s="318">
        <f>'6.1 Seeds'!AP93*'6.2 Coefficients'!AP93</f>
        <v>0</v>
      </c>
      <c r="AQ93" s="318">
        <f>'6.1 Seeds'!AQ93*'6.2 Coefficients'!AQ93</f>
        <v>0</v>
      </c>
      <c r="AR93" s="318">
        <f>'6.1 Seeds'!AR93*'6.2 Coefficients'!AR93</f>
        <v>0</v>
      </c>
      <c r="AS93" s="318">
        <f>'6.1 Seeds'!AS93*'6.2 Coefficients'!AS93</f>
        <v>0</v>
      </c>
    </row>
    <row r="94" spans="1:45" x14ac:dyDescent="0.25">
      <c r="A94" s="268" t="s">
        <v>687</v>
      </c>
      <c r="B94" s="120"/>
      <c r="C94" s="269"/>
      <c r="D94" s="269"/>
      <c r="E94" s="269"/>
      <c r="F94" s="268" t="s">
        <v>688</v>
      </c>
      <c r="G94" s="120"/>
      <c r="H94" s="294" t="s">
        <v>1026</v>
      </c>
      <c r="I94" s="318">
        <f>'6.1 Seeds'!I94*'6.2 Coefficients'!I94</f>
        <v>0</v>
      </c>
      <c r="J94" s="318">
        <f>'6.1 Seeds'!J94*'6.2 Coefficients'!J94</f>
        <v>0</v>
      </c>
      <c r="K94" s="318">
        <f>'6.1 Seeds'!K94*'6.2 Coefficients'!K94</f>
        <v>0</v>
      </c>
      <c r="L94" s="318">
        <f>'6.1 Seeds'!L94*'6.2 Coefficients'!L94</f>
        <v>0</v>
      </c>
      <c r="M94" s="318">
        <f>'6.1 Seeds'!M94*'6.2 Coefficients'!M94</f>
        <v>0</v>
      </c>
      <c r="N94" s="318">
        <f>'6.1 Seeds'!N94*'6.2 Coefficients'!N94</f>
        <v>0</v>
      </c>
      <c r="O94" s="318">
        <f>'6.1 Seeds'!O94*'6.2 Coefficients'!O94</f>
        <v>0</v>
      </c>
      <c r="P94" s="318">
        <f>'6.1 Seeds'!P94*'6.2 Coefficients'!P94</f>
        <v>0</v>
      </c>
      <c r="Q94" s="318">
        <f>'6.1 Seeds'!Q94*'6.2 Coefficients'!Q94</f>
        <v>0</v>
      </c>
      <c r="R94" s="318">
        <f>'6.1 Seeds'!R94*'6.2 Coefficients'!R94</f>
        <v>0</v>
      </c>
      <c r="S94" s="318">
        <f>'6.1 Seeds'!S94*'6.2 Coefficients'!S94</f>
        <v>0</v>
      </c>
      <c r="T94" s="318">
        <f>'6.1 Seeds'!T94*'6.2 Coefficients'!T94</f>
        <v>0</v>
      </c>
      <c r="U94" s="318">
        <f>'6.1 Seeds'!U94*'6.2 Coefficients'!U94</f>
        <v>0</v>
      </c>
      <c r="V94" s="318">
        <f>'6.1 Seeds'!V94*'6.2 Coefficients'!V94</f>
        <v>0</v>
      </c>
      <c r="W94" s="318">
        <f>'6.1 Seeds'!W94*'6.2 Coefficients'!W94</f>
        <v>0</v>
      </c>
      <c r="X94" s="318">
        <f>'6.1 Seeds'!X94*'6.2 Coefficients'!X94</f>
        <v>0</v>
      </c>
      <c r="Y94" s="318">
        <f>'6.1 Seeds'!Y94*'6.2 Coefficients'!Y94</f>
        <v>0</v>
      </c>
      <c r="Z94" s="318">
        <f>'6.1 Seeds'!Z94*'6.2 Coefficients'!Z94</f>
        <v>0</v>
      </c>
      <c r="AA94" s="318">
        <f>'6.1 Seeds'!AA94*'6.2 Coefficients'!AA94</f>
        <v>0</v>
      </c>
      <c r="AB94" s="318">
        <f>'6.1 Seeds'!AB94*'6.2 Coefficients'!AB94</f>
        <v>0</v>
      </c>
      <c r="AC94" s="318">
        <f>'6.1 Seeds'!AC94*'6.2 Coefficients'!AC94</f>
        <v>0</v>
      </c>
      <c r="AD94" s="318">
        <f>'6.1 Seeds'!AD94*'6.2 Coefficients'!AD94</f>
        <v>0</v>
      </c>
      <c r="AE94" s="318">
        <f>'6.1 Seeds'!AE94*'6.2 Coefficients'!AE94</f>
        <v>0</v>
      </c>
      <c r="AF94" s="318">
        <f>'6.1 Seeds'!AF94*'6.2 Coefficients'!AF94</f>
        <v>0</v>
      </c>
      <c r="AG94" s="318">
        <f>'6.1 Seeds'!AG94*'6.2 Coefficients'!AG94</f>
        <v>0</v>
      </c>
      <c r="AH94" s="318">
        <f>'6.1 Seeds'!AH94*'6.2 Coefficients'!AH94</f>
        <v>0</v>
      </c>
      <c r="AI94" s="318">
        <f>'6.1 Seeds'!AI94*'6.2 Coefficients'!AI94</f>
        <v>0</v>
      </c>
      <c r="AJ94" s="318">
        <f>'6.1 Seeds'!AJ94*'6.2 Coefficients'!AJ94</f>
        <v>0</v>
      </c>
      <c r="AK94" s="318">
        <f>'6.1 Seeds'!AK94*'6.2 Coefficients'!AK94</f>
        <v>0</v>
      </c>
      <c r="AL94" s="318">
        <f>'6.1 Seeds'!AL94*'6.2 Coefficients'!AL94</f>
        <v>0</v>
      </c>
      <c r="AM94" s="318">
        <f>'6.1 Seeds'!AM94*'6.2 Coefficients'!AM94</f>
        <v>0</v>
      </c>
      <c r="AN94" s="318">
        <f>'6.1 Seeds'!AN94*'6.2 Coefficients'!AN94</f>
        <v>0</v>
      </c>
      <c r="AO94" s="318">
        <f>'6.1 Seeds'!AO94*'6.2 Coefficients'!AO94</f>
        <v>0</v>
      </c>
      <c r="AP94" s="318">
        <f>'6.1 Seeds'!AP94*'6.2 Coefficients'!AP94</f>
        <v>0</v>
      </c>
      <c r="AQ94" s="318">
        <f>'6.1 Seeds'!AQ94*'6.2 Coefficients'!AQ94</f>
        <v>0</v>
      </c>
      <c r="AR94" s="318">
        <f>'6.1 Seeds'!AR94*'6.2 Coefficients'!AR94</f>
        <v>0</v>
      </c>
      <c r="AS94" s="318">
        <f>'6.1 Seeds'!AS94*'6.2 Coefficients'!AS94</f>
        <v>0</v>
      </c>
    </row>
    <row r="95" spans="1:45" x14ac:dyDescent="0.25">
      <c r="A95" s="275" t="s">
        <v>1095</v>
      </c>
      <c r="B95" s="120"/>
      <c r="C95" s="269"/>
      <c r="D95" s="269"/>
      <c r="E95" s="269"/>
      <c r="F95" s="268" t="s">
        <v>111</v>
      </c>
      <c r="G95" s="120"/>
      <c r="H95" s="292" t="s">
        <v>77</v>
      </c>
      <c r="I95" s="318">
        <f>'6.1 Seeds'!I95*'6.2 Coefficients'!I95</f>
        <v>0</v>
      </c>
      <c r="J95" s="318">
        <f>'6.1 Seeds'!J95*'6.2 Coefficients'!J95</f>
        <v>0</v>
      </c>
      <c r="K95" s="318">
        <f>'6.1 Seeds'!K95*'6.2 Coefficients'!K95</f>
        <v>0</v>
      </c>
      <c r="L95" s="318">
        <f>'6.1 Seeds'!L95*'6.2 Coefficients'!L95</f>
        <v>0</v>
      </c>
      <c r="M95" s="318">
        <f>'6.1 Seeds'!M95*'6.2 Coefficients'!M95</f>
        <v>0</v>
      </c>
      <c r="N95" s="318">
        <f>'6.1 Seeds'!N95*'6.2 Coefficients'!N95</f>
        <v>0</v>
      </c>
      <c r="O95" s="318">
        <f>'6.1 Seeds'!O95*'6.2 Coefficients'!O95</f>
        <v>0</v>
      </c>
      <c r="P95" s="318">
        <f>'6.1 Seeds'!P95*'6.2 Coefficients'!P95</f>
        <v>0</v>
      </c>
      <c r="Q95" s="318">
        <f>'6.1 Seeds'!Q95*'6.2 Coefficients'!Q95</f>
        <v>0</v>
      </c>
      <c r="R95" s="318">
        <f>'6.1 Seeds'!R95*'6.2 Coefficients'!R95</f>
        <v>0</v>
      </c>
      <c r="S95" s="318">
        <f>'6.1 Seeds'!S95*'6.2 Coefficients'!S95</f>
        <v>0</v>
      </c>
      <c r="T95" s="318">
        <f>'6.1 Seeds'!T95*'6.2 Coefficients'!T95</f>
        <v>0</v>
      </c>
      <c r="U95" s="318">
        <f>'6.1 Seeds'!U95*'6.2 Coefficients'!U95</f>
        <v>0</v>
      </c>
      <c r="V95" s="318">
        <f>'6.1 Seeds'!V95*'6.2 Coefficients'!V95</f>
        <v>0</v>
      </c>
      <c r="W95" s="318">
        <f>'6.1 Seeds'!W95*'6.2 Coefficients'!W95</f>
        <v>0</v>
      </c>
      <c r="X95" s="318">
        <f>'6.1 Seeds'!X95*'6.2 Coefficients'!X95</f>
        <v>0</v>
      </c>
      <c r="Y95" s="318">
        <f>'6.1 Seeds'!Y95*'6.2 Coefficients'!Y95</f>
        <v>0</v>
      </c>
      <c r="Z95" s="318">
        <f>'6.1 Seeds'!Z95*'6.2 Coefficients'!Z95</f>
        <v>0</v>
      </c>
      <c r="AA95" s="318">
        <f>'6.1 Seeds'!AA95*'6.2 Coefficients'!AA95</f>
        <v>0</v>
      </c>
      <c r="AB95" s="318">
        <f>'6.1 Seeds'!AB95*'6.2 Coefficients'!AB95</f>
        <v>0</v>
      </c>
      <c r="AC95" s="318">
        <f>'6.1 Seeds'!AC95*'6.2 Coefficients'!AC95</f>
        <v>0</v>
      </c>
      <c r="AD95" s="318">
        <f>'6.1 Seeds'!AD95*'6.2 Coefficients'!AD95</f>
        <v>0</v>
      </c>
      <c r="AE95" s="318">
        <f>'6.1 Seeds'!AE95*'6.2 Coefficients'!AE95</f>
        <v>0</v>
      </c>
      <c r="AF95" s="318">
        <f>'6.1 Seeds'!AF95*'6.2 Coefficients'!AF95</f>
        <v>0</v>
      </c>
      <c r="AG95" s="318">
        <f>'6.1 Seeds'!AG95*'6.2 Coefficients'!AG95</f>
        <v>0</v>
      </c>
      <c r="AH95" s="318">
        <f>'6.1 Seeds'!AH95*'6.2 Coefficients'!AH95</f>
        <v>0</v>
      </c>
      <c r="AI95" s="318">
        <f>'6.1 Seeds'!AI95*'6.2 Coefficients'!AI95</f>
        <v>0</v>
      </c>
      <c r="AJ95" s="318">
        <f>'6.1 Seeds'!AJ95*'6.2 Coefficients'!AJ95</f>
        <v>0</v>
      </c>
      <c r="AK95" s="318">
        <f>'6.1 Seeds'!AK95*'6.2 Coefficients'!AK95</f>
        <v>0</v>
      </c>
      <c r="AL95" s="318">
        <f>'6.1 Seeds'!AL95*'6.2 Coefficients'!AL95</f>
        <v>0</v>
      </c>
      <c r="AM95" s="318">
        <f>'6.1 Seeds'!AM95*'6.2 Coefficients'!AM95</f>
        <v>0</v>
      </c>
      <c r="AN95" s="318">
        <f>'6.1 Seeds'!AN95*'6.2 Coefficients'!AN95</f>
        <v>0</v>
      </c>
      <c r="AO95" s="318">
        <f>'6.1 Seeds'!AO95*'6.2 Coefficients'!AO95</f>
        <v>0</v>
      </c>
      <c r="AP95" s="318">
        <f>'6.1 Seeds'!AP95*'6.2 Coefficients'!AP95</f>
        <v>0</v>
      </c>
      <c r="AQ95" s="318">
        <f>'6.1 Seeds'!AQ95*'6.2 Coefficients'!AQ95</f>
        <v>0</v>
      </c>
      <c r="AR95" s="318">
        <f>'6.1 Seeds'!AR95*'6.2 Coefficients'!AR95</f>
        <v>0</v>
      </c>
      <c r="AS95" s="318">
        <f>'6.1 Seeds'!AS95*'6.2 Coefficients'!AS95</f>
        <v>0</v>
      </c>
    </row>
    <row r="96" spans="1:45" x14ac:dyDescent="0.25">
      <c r="A96" s="275" t="s">
        <v>1096</v>
      </c>
      <c r="B96" s="120"/>
      <c r="C96" s="269"/>
      <c r="D96" s="269"/>
      <c r="E96" s="269"/>
      <c r="F96" s="268" t="s">
        <v>112</v>
      </c>
      <c r="G96" s="120"/>
      <c r="H96" s="292" t="s">
        <v>78</v>
      </c>
      <c r="I96" s="318">
        <f>'6.1 Seeds'!I96*'6.2 Coefficients'!I96</f>
        <v>0</v>
      </c>
      <c r="J96" s="318">
        <f>'6.1 Seeds'!J96*'6.2 Coefficients'!J96</f>
        <v>0</v>
      </c>
      <c r="K96" s="318">
        <f>'6.1 Seeds'!K96*'6.2 Coefficients'!K96</f>
        <v>0</v>
      </c>
      <c r="L96" s="318">
        <f>'6.1 Seeds'!L96*'6.2 Coefficients'!L96</f>
        <v>0</v>
      </c>
      <c r="M96" s="318">
        <f>'6.1 Seeds'!M96*'6.2 Coefficients'!M96</f>
        <v>0</v>
      </c>
      <c r="N96" s="318">
        <f>'6.1 Seeds'!N96*'6.2 Coefficients'!N96</f>
        <v>0</v>
      </c>
      <c r="O96" s="318">
        <f>'6.1 Seeds'!O96*'6.2 Coefficients'!O96</f>
        <v>0</v>
      </c>
      <c r="P96" s="318">
        <f>'6.1 Seeds'!P96*'6.2 Coefficients'!P96</f>
        <v>0</v>
      </c>
      <c r="Q96" s="318">
        <f>'6.1 Seeds'!Q96*'6.2 Coefficients'!Q96</f>
        <v>0</v>
      </c>
      <c r="R96" s="318">
        <f>'6.1 Seeds'!R96*'6.2 Coefficients'!R96</f>
        <v>0</v>
      </c>
      <c r="S96" s="318">
        <f>'6.1 Seeds'!S96*'6.2 Coefficients'!S96</f>
        <v>0</v>
      </c>
      <c r="T96" s="318">
        <f>'6.1 Seeds'!T96*'6.2 Coefficients'!T96</f>
        <v>0</v>
      </c>
      <c r="U96" s="318">
        <f>'6.1 Seeds'!U96*'6.2 Coefficients'!U96</f>
        <v>0</v>
      </c>
      <c r="V96" s="318">
        <f>'6.1 Seeds'!V96*'6.2 Coefficients'!V96</f>
        <v>0</v>
      </c>
      <c r="W96" s="318">
        <f>'6.1 Seeds'!W96*'6.2 Coefficients'!W96</f>
        <v>0</v>
      </c>
      <c r="X96" s="318">
        <f>'6.1 Seeds'!X96*'6.2 Coefficients'!X96</f>
        <v>0</v>
      </c>
      <c r="Y96" s="318">
        <f>'6.1 Seeds'!Y96*'6.2 Coefficients'!Y96</f>
        <v>0</v>
      </c>
      <c r="Z96" s="318">
        <f>'6.1 Seeds'!Z96*'6.2 Coefficients'!Z96</f>
        <v>0</v>
      </c>
      <c r="AA96" s="318">
        <f>'6.1 Seeds'!AA96*'6.2 Coefficients'!AA96</f>
        <v>0</v>
      </c>
      <c r="AB96" s="318">
        <f>'6.1 Seeds'!AB96*'6.2 Coefficients'!AB96</f>
        <v>0</v>
      </c>
      <c r="AC96" s="318">
        <f>'6.1 Seeds'!AC96*'6.2 Coefficients'!AC96</f>
        <v>0</v>
      </c>
      <c r="AD96" s="318">
        <f>'6.1 Seeds'!AD96*'6.2 Coefficients'!AD96</f>
        <v>0</v>
      </c>
      <c r="AE96" s="318">
        <f>'6.1 Seeds'!AE96*'6.2 Coefficients'!AE96</f>
        <v>0</v>
      </c>
      <c r="AF96" s="318">
        <f>'6.1 Seeds'!AF96*'6.2 Coefficients'!AF96</f>
        <v>0</v>
      </c>
      <c r="AG96" s="318">
        <f>'6.1 Seeds'!AG96*'6.2 Coefficients'!AG96</f>
        <v>0</v>
      </c>
      <c r="AH96" s="318">
        <f>'6.1 Seeds'!AH96*'6.2 Coefficients'!AH96</f>
        <v>0</v>
      </c>
      <c r="AI96" s="318">
        <f>'6.1 Seeds'!AI96*'6.2 Coefficients'!AI96</f>
        <v>0</v>
      </c>
      <c r="AJ96" s="318">
        <f>'6.1 Seeds'!AJ96*'6.2 Coefficients'!AJ96</f>
        <v>0</v>
      </c>
      <c r="AK96" s="318">
        <f>'6.1 Seeds'!AK96*'6.2 Coefficients'!AK96</f>
        <v>0</v>
      </c>
      <c r="AL96" s="318">
        <f>'6.1 Seeds'!AL96*'6.2 Coefficients'!AL96</f>
        <v>0</v>
      </c>
      <c r="AM96" s="318">
        <f>'6.1 Seeds'!AM96*'6.2 Coefficients'!AM96</f>
        <v>0</v>
      </c>
      <c r="AN96" s="318">
        <f>'6.1 Seeds'!AN96*'6.2 Coefficients'!AN96</f>
        <v>0</v>
      </c>
      <c r="AO96" s="318">
        <f>'6.1 Seeds'!AO96*'6.2 Coefficients'!AO96</f>
        <v>0</v>
      </c>
      <c r="AP96" s="318">
        <f>'6.1 Seeds'!AP96*'6.2 Coefficients'!AP96</f>
        <v>0</v>
      </c>
      <c r="AQ96" s="318">
        <f>'6.1 Seeds'!AQ96*'6.2 Coefficients'!AQ96</f>
        <v>0</v>
      </c>
      <c r="AR96" s="318">
        <f>'6.1 Seeds'!AR96*'6.2 Coefficients'!AR96</f>
        <v>0</v>
      </c>
      <c r="AS96" s="318">
        <f>'6.1 Seeds'!AS96*'6.2 Coefficients'!AS96</f>
        <v>0</v>
      </c>
    </row>
    <row r="97" spans="1:45" x14ac:dyDescent="0.25">
      <c r="A97" s="275" t="s">
        <v>1097</v>
      </c>
      <c r="B97" s="120"/>
      <c r="C97" s="269"/>
      <c r="D97" s="269"/>
      <c r="E97" s="269"/>
      <c r="F97" s="268" t="s">
        <v>113</v>
      </c>
      <c r="G97" s="120"/>
      <c r="H97" s="292" t="s">
        <v>79</v>
      </c>
      <c r="I97" s="318">
        <f>'6.1 Seeds'!I97*'6.2 Coefficients'!I97</f>
        <v>0</v>
      </c>
      <c r="J97" s="318">
        <f>'6.1 Seeds'!J97*'6.2 Coefficients'!J97</f>
        <v>0</v>
      </c>
      <c r="K97" s="318">
        <f>'6.1 Seeds'!K97*'6.2 Coefficients'!K97</f>
        <v>0</v>
      </c>
      <c r="L97" s="318">
        <f>'6.1 Seeds'!L97*'6.2 Coefficients'!L97</f>
        <v>0</v>
      </c>
      <c r="M97" s="318">
        <f>'6.1 Seeds'!M97*'6.2 Coefficients'!M97</f>
        <v>0</v>
      </c>
      <c r="N97" s="318">
        <f>'6.1 Seeds'!N97*'6.2 Coefficients'!N97</f>
        <v>0</v>
      </c>
      <c r="O97" s="318">
        <f>'6.1 Seeds'!O97*'6.2 Coefficients'!O97</f>
        <v>0</v>
      </c>
      <c r="P97" s="318">
        <f>'6.1 Seeds'!P97*'6.2 Coefficients'!P97</f>
        <v>0</v>
      </c>
      <c r="Q97" s="318">
        <f>'6.1 Seeds'!Q97*'6.2 Coefficients'!Q97</f>
        <v>0</v>
      </c>
      <c r="R97" s="318">
        <f>'6.1 Seeds'!R97*'6.2 Coefficients'!R97</f>
        <v>0</v>
      </c>
      <c r="S97" s="318">
        <f>'6.1 Seeds'!S97*'6.2 Coefficients'!S97</f>
        <v>0</v>
      </c>
      <c r="T97" s="318">
        <f>'6.1 Seeds'!T97*'6.2 Coefficients'!T97</f>
        <v>0</v>
      </c>
      <c r="U97" s="318">
        <f>'6.1 Seeds'!U97*'6.2 Coefficients'!U97</f>
        <v>0</v>
      </c>
      <c r="V97" s="318">
        <f>'6.1 Seeds'!V97*'6.2 Coefficients'!V97</f>
        <v>0</v>
      </c>
      <c r="W97" s="318">
        <f>'6.1 Seeds'!W97*'6.2 Coefficients'!W97</f>
        <v>0</v>
      </c>
      <c r="X97" s="318">
        <f>'6.1 Seeds'!X97*'6.2 Coefficients'!X97</f>
        <v>0</v>
      </c>
      <c r="Y97" s="318">
        <f>'6.1 Seeds'!Y97*'6.2 Coefficients'!Y97</f>
        <v>0</v>
      </c>
      <c r="Z97" s="318">
        <f>'6.1 Seeds'!Z97*'6.2 Coefficients'!Z97</f>
        <v>0</v>
      </c>
      <c r="AA97" s="318">
        <f>'6.1 Seeds'!AA97*'6.2 Coefficients'!AA97</f>
        <v>0</v>
      </c>
      <c r="AB97" s="318">
        <f>'6.1 Seeds'!AB97*'6.2 Coefficients'!AB97</f>
        <v>0</v>
      </c>
      <c r="AC97" s="318">
        <f>'6.1 Seeds'!AC97*'6.2 Coefficients'!AC97</f>
        <v>0</v>
      </c>
      <c r="AD97" s="318">
        <f>'6.1 Seeds'!AD97*'6.2 Coefficients'!AD97</f>
        <v>0</v>
      </c>
      <c r="AE97" s="318">
        <f>'6.1 Seeds'!AE97*'6.2 Coefficients'!AE97</f>
        <v>0</v>
      </c>
      <c r="AF97" s="318">
        <f>'6.1 Seeds'!AF97*'6.2 Coefficients'!AF97</f>
        <v>0</v>
      </c>
      <c r="AG97" s="318">
        <f>'6.1 Seeds'!AG97*'6.2 Coefficients'!AG97</f>
        <v>0</v>
      </c>
      <c r="AH97" s="318">
        <f>'6.1 Seeds'!AH97*'6.2 Coefficients'!AH97</f>
        <v>0</v>
      </c>
      <c r="AI97" s="318">
        <f>'6.1 Seeds'!AI97*'6.2 Coefficients'!AI97</f>
        <v>0</v>
      </c>
      <c r="AJ97" s="318">
        <f>'6.1 Seeds'!AJ97*'6.2 Coefficients'!AJ97</f>
        <v>0</v>
      </c>
      <c r="AK97" s="318">
        <f>'6.1 Seeds'!AK97*'6.2 Coefficients'!AK97</f>
        <v>0</v>
      </c>
      <c r="AL97" s="318">
        <f>'6.1 Seeds'!AL97*'6.2 Coefficients'!AL97</f>
        <v>0</v>
      </c>
      <c r="AM97" s="318">
        <f>'6.1 Seeds'!AM97*'6.2 Coefficients'!AM97</f>
        <v>0</v>
      </c>
      <c r="AN97" s="318">
        <f>'6.1 Seeds'!AN97*'6.2 Coefficients'!AN97</f>
        <v>0</v>
      </c>
      <c r="AO97" s="318">
        <f>'6.1 Seeds'!AO97*'6.2 Coefficients'!AO97</f>
        <v>0</v>
      </c>
      <c r="AP97" s="318">
        <f>'6.1 Seeds'!AP97*'6.2 Coefficients'!AP97</f>
        <v>0</v>
      </c>
      <c r="AQ97" s="318">
        <f>'6.1 Seeds'!AQ97*'6.2 Coefficients'!AQ97</f>
        <v>0</v>
      </c>
      <c r="AR97" s="318">
        <f>'6.1 Seeds'!AR97*'6.2 Coefficients'!AR97</f>
        <v>0</v>
      </c>
      <c r="AS97" s="318">
        <f>'6.1 Seeds'!AS97*'6.2 Coefficients'!AS97</f>
        <v>0</v>
      </c>
    </row>
    <row r="98" spans="1:45" x14ac:dyDescent="0.25">
      <c r="A98" s="268" t="s">
        <v>689</v>
      </c>
      <c r="B98" s="120"/>
      <c r="C98" s="269"/>
      <c r="D98" s="269"/>
      <c r="E98" s="269"/>
      <c r="F98" s="268" t="s">
        <v>690</v>
      </c>
      <c r="G98" s="120"/>
      <c r="H98" s="294" t="s">
        <v>1027</v>
      </c>
      <c r="I98" s="318">
        <f>'6.1 Seeds'!I98*'6.2 Coefficients'!I98</f>
        <v>0</v>
      </c>
      <c r="J98" s="318">
        <f>'6.1 Seeds'!J98*'6.2 Coefficients'!J98</f>
        <v>0</v>
      </c>
      <c r="K98" s="318">
        <f>'6.1 Seeds'!K98*'6.2 Coefficients'!K98</f>
        <v>0</v>
      </c>
      <c r="L98" s="318">
        <f>'6.1 Seeds'!L98*'6.2 Coefficients'!L98</f>
        <v>0</v>
      </c>
      <c r="M98" s="318">
        <f>'6.1 Seeds'!M98*'6.2 Coefficients'!M98</f>
        <v>0</v>
      </c>
      <c r="N98" s="318">
        <f>'6.1 Seeds'!N98*'6.2 Coefficients'!N98</f>
        <v>0</v>
      </c>
      <c r="O98" s="318">
        <f>'6.1 Seeds'!O98*'6.2 Coefficients'!O98</f>
        <v>0</v>
      </c>
      <c r="P98" s="318">
        <f>'6.1 Seeds'!P98*'6.2 Coefficients'!P98</f>
        <v>0</v>
      </c>
      <c r="Q98" s="318">
        <f>'6.1 Seeds'!Q98*'6.2 Coefficients'!Q98</f>
        <v>0</v>
      </c>
      <c r="R98" s="318">
        <f>'6.1 Seeds'!R98*'6.2 Coefficients'!R98</f>
        <v>0</v>
      </c>
      <c r="S98" s="318">
        <f>'6.1 Seeds'!S98*'6.2 Coefficients'!S98</f>
        <v>0</v>
      </c>
      <c r="T98" s="318">
        <f>'6.1 Seeds'!T98*'6.2 Coefficients'!T98</f>
        <v>0</v>
      </c>
      <c r="U98" s="318">
        <f>'6.1 Seeds'!U98*'6.2 Coefficients'!U98</f>
        <v>0</v>
      </c>
      <c r="V98" s="318">
        <f>'6.1 Seeds'!V98*'6.2 Coefficients'!V98</f>
        <v>0</v>
      </c>
      <c r="W98" s="318">
        <f>'6.1 Seeds'!W98*'6.2 Coefficients'!W98</f>
        <v>0</v>
      </c>
      <c r="X98" s="318">
        <f>'6.1 Seeds'!X98*'6.2 Coefficients'!X98</f>
        <v>0</v>
      </c>
      <c r="Y98" s="318">
        <f>'6.1 Seeds'!Y98*'6.2 Coefficients'!Y98</f>
        <v>0</v>
      </c>
      <c r="Z98" s="318">
        <f>'6.1 Seeds'!Z98*'6.2 Coefficients'!Z98</f>
        <v>0</v>
      </c>
      <c r="AA98" s="318">
        <f>'6.1 Seeds'!AA98*'6.2 Coefficients'!AA98</f>
        <v>0</v>
      </c>
      <c r="AB98" s="318">
        <f>'6.1 Seeds'!AB98*'6.2 Coefficients'!AB98</f>
        <v>0</v>
      </c>
      <c r="AC98" s="318">
        <f>'6.1 Seeds'!AC98*'6.2 Coefficients'!AC98</f>
        <v>0</v>
      </c>
      <c r="AD98" s="318">
        <f>'6.1 Seeds'!AD98*'6.2 Coefficients'!AD98</f>
        <v>0</v>
      </c>
      <c r="AE98" s="318">
        <f>'6.1 Seeds'!AE98*'6.2 Coefficients'!AE98</f>
        <v>0</v>
      </c>
      <c r="AF98" s="318">
        <f>'6.1 Seeds'!AF98*'6.2 Coefficients'!AF98</f>
        <v>0</v>
      </c>
      <c r="AG98" s="318">
        <f>'6.1 Seeds'!AG98*'6.2 Coefficients'!AG98</f>
        <v>0</v>
      </c>
      <c r="AH98" s="318">
        <f>'6.1 Seeds'!AH98*'6.2 Coefficients'!AH98</f>
        <v>0</v>
      </c>
      <c r="AI98" s="318">
        <f>'6.1 Seeds'!AI98*'6.2 Coefficients'!AI98</f>
        <v>0</v>
      </c>
      <c r="AJ98" s="318">
        <f>'6.1 Seeds'!AJ98*'6.2 Coefficients'!AJ98</f>
        <v>0</v>
      </c>
      <c r="AK98" s="318">
        <f>'6.1 Seeds'!AK98*'6.2 Coefficients'!AK98</f>
        <v>0</v>
      </c>
      <c r="AL98" s="318">
        <f>'6.1 Seeds'!AL98*'6.2 Coefficients'!AL98</f>
        <v>0</v>
      </c>
      <c r="AM98" s="318">
        <f>'6.1 Seeds'!AM98*'6.2 Coefficients'!AM98</f>
        <v>0</v>
      </c>
      <c r="AN98" s="318">
        <f>'6.1 Seeds'!AN98*'6.2 Coefficients'!AN98</f>
        <v>0</v>
      </c>
      <c r="AO98" s="318">
        <f>'6.1 Seeds'!AO98*'6.2 Coefficients'!AO98</f>
        <v>0</v>
      </c>
      <c r="AP98" s="318">
        <f>'6.1 Seeds'!AP98*'6.2 Coefficients'!AP98</f>
        <v>0</v>
      </c>
      <c r="AQ98" s="318">
        <f>'6.1 Seeds'!AQ98*'6.2 Coefficients'!AQ98</f>
        <v>0</v>
      </c>
      <c r="AR98" s="318">
        <f>'6.1 Seeds'!AR98*'6.2 Coefficients'!AR98</f>
        <v>0</v>
      </c>
      <c r="AS98" s="318">
        <f>'6.1 Seeds'!AS98*'6.2 Coefficients'!AS98</f>
        <v>0</v>
      </c>
    </row>
    <row r="99" spans="1:45" x14ac:dyDescent="0.25">
      <c r="A99" s="265" t="s">
        <v>691</v>
      </c>
      <c r="B99" s="120"/>
      <c r="C99" s="269"/>
      <c r="D99" s="269"/>
      <c r="E99" s="269"/>
      <c r="F99" s="268" t="s">
        <v>692</v>
      </c>
      <c r="G99" s="120"/>
      <c r="H99" s="294" t="s">
        <v>1028</v>
      </c>
      <c r="I99" s="318">
        <f>'6.1 Seeds'!I99*'6.2 Coefficients'!I99</f>
        <v>0</v>
      </c>
      <c r="J99" s="318">
        <f>'6.1 Seeds'!J99*'6.2 Coefficients'!J99</f>
        <v>0</v>
      </c>
      <c r="K99" s="318">
        <f>'6.1 Seeds'!K99*'6.2 Coefficients'!K99</f>
        <v>0</v>
      </c>
      <c r="L99" s="318">
        <f>'6.1 Seeds'!L99*'6.2 Coefficients'!L99</f>
        <v>0</v>
      </c>
      <c r="M99" s="318">
        <f>'6.1 Seeds'!M99*'6.2 Coefficients'!M99</f>
        <v>0</v>
      </c>
      <c r="N99" s="318">
        <f>'6.1 Seeds'!N99*'6.2 Coefficients'!N99</f>
        <v>0</v>
      </c>
      <c r="O99" s="318">
        <f>'6.1 Seeds'!O99*'6.2 Coefficients'!O99</f>
        <v>0</v>
      </c>
      <c r="P99" s="318">
        <f>'6.1 Seeds'!P99*'6.2 Coefficients'!P99</f>
        <v>0</v>
      </c>
      <c r="Q99" s="318">
        <f>'6.1 Seeds'!Q99*'6.2 Coefficients'!Q99</f>
        <v>0</v>
      </c>
      <c r="R99" s="318">
        <f>'6.1 Seeds'!R99*'6.2 Coefficients'!R99</f>
        <v>0</v>
      </c>
      <c r="S99" s="318">
        <f>'6.1 Seeds'!S99*'6.2 Coefficients'!S99</f>
        <v>0</v>
      </c>
      <c r="T99" s="318">
        <f>'6.1 Seeds'!T99*'6.2 Coefficients'!T99</f>
        <v>0</v>
      </c>
      <c r="U99" s="318">
        <f>'6.1 Seeds'!U99*'6.2 Coefficients'!U99</f>
        <v>0</v>
      </c>
      <c r="V99" s="318">
        <f>'6.1 Seeds'!V99*'6.2 Coefficients'!V99</f>
        <v>0</v>
      </c>
      <c r="W99" s="318">
        <f>'6.1 Seeds'!W99*'6.2 Coefficients'!W99</f>
        <v>0</v>
      </c>
      <c r="X99" s="318">
        <f>'6.1 Seeds'!X99*'6.2 Coefficients'!X99</f>
        <v>0</v>
      </c>
      <c r="Y99" s="318">
        <f>'6.1 Seeds'!Y99*'6.2 Coefficients'!Y99</f>
        <v>0</v>
      </c>
      <c r="Z99" s="318">
        <f>'6.1 Seeds'!Z99*'6.2 Coefficients'!Z99</f>
        <v>0</v>
      </c>
      <c r="AA99" s="318">
        <f>'6.1 Seeds'!AA99*'6.2 Coefficients'!AA99</f>
        <v>0</v>
      </c>
      <c r="AB99" s="318">
        <f>'6.1 Seeds'!AB99*'6.2 Coefficients'!AB99</f>
        <v>0</v>
      </c>
      <c r="AC99" s="318">
        <f>'6.1 Seeds'!AC99*'6.2 Coefficients'!AC99</f>
        <v>0</v>
      </c>
      <c r="AD99" s="318">
        <f>'6.1 Seeds'!AD99*'6.2 Coefficients'!AD99</f>
        <v>0</v>
      </c>
      <c r="AE99" s="318">
        <f>'6.1 Seeds'!AE99*'6.2 Coefficients'!AE99</f>
        <v>0</v>
      </c>
      <c r="AF99" s="318">
        <f>'6.1 Seeds'!AF99*'6.2 Coefficients'!AF99</f>
        <v>0</v>
      </c>
      <c r="AG99" s="318">
        <f>'6.1 Seeds'!AG99*'6.2 Coefficients'!AG99</f>
        <v>0</v>
      </c>
      <c r="AH99" s="318">
        <f>'6.1 Seeds'!AH99*'6.2 Coefficients'!AH99</f>
        <v>0</v>
      </c>
      <c r="AI99" s="318">
        <f>'6.1 Seeds'!AI99*'6.2 Coefficients'!AI99</f>
        <v>0</v>
      </c>
      <c r="AJ99" s="318">
        <f>'6.1 Seeds'!AJ99*'6.2 Coefficients'!AJ99</f>
        <v>0</v>
      </c>
      <c r="AK99" s="318">
        <f>'6.1 Seeds'!AK99*'6.2 Coefficients'!AK99</f>
        <v>0</v>
      </c>
      <c r="AL99" s="318">
        <f>'6.1 Seeds'!AL99*'6.2 Coefficients'!AL99</f>
        <v>0</v>
      </c>
      <c r="AM99" s="318">
        <f>'6.1 Seeds'!AM99*'6.2 Coefficients'!AM99</f>
        <v>0</v>
      </c>
      <c r="AN99" s="318">
        <f>'6.1 Seeds'!AN99*'6.2 Coefficients'!AN99</f>
        <v>0</v>
      </c>
      <c r="AO99" s="318">
        <f>'6.1 Seeds'!AO99*'6.2 Coefficients'!AO99</f>
        <v>0</v>
      </c>
      <c r="AP99" s="318">
        <f>'6.1 Seeds'!AP99*'6.2 Coefficients'!AP99</f>
        <v>0</v>
      </c>
      <c r="AQ99" s="318">
        <f>'6.1 Seeds'!AQ99*'6.2 Coefficients'!AQ99</f>
        <v>0</v>
      </c>
      <c r="AR99" s="318">
        <f>'6.1 Seeds'!AR99*'6.2 Coefficients'!AR99</f>
        <v>0</v>
      </c>
      <c r="AS99" s="318">
        <f>'6.1 Seeds'!AS99*'6.2 Coefficients'!AS99</f>
        <v>0</v>
      </c>
    </row>
    <row r="100" spans="1:45" x14ac:dyDescent="0.25">
      <c r="A100" s="268" t="s">
        <v>693</v>
      </c>
      <c r="B100" s="120"/>
      <c r="C100" s="269"/>
      <c r="D100" s="269"/>
      <c r="E100" s="269"/>
      <c r="F100" s="268" t="s">
        <v>694</v>
      </c>
      <c r="G100" s="120"/>
      <c r="H100" s="294" t="s">
        <v>1011</v>
      </c>
      <c r="I100" s="318">
        <f>'6.1 Seeds'!I100*'6.2 Coefficients'!I100</f>
        <v>0</v>
      </c>
      <c r="J100" s="318">
        <f>'6.1 Seeds'!J100*'6.2 Coefficients'!J100</f>
        <v>0</v>
      </c>
      <c r="K100" s="318">
        <f>'6.1 Seeds'!K100*'6.2 Coefficients'!K100</f>
        <v>0</v>
      </c>
      <c r="L100" s="318">
        <f>'6.1 Seeds'!L100*'6.2 Coefficients'!L100</f>
        <v>0</v>
      </c>
      <c r="M100" s="318">
        <f>'6.1 Seeds'!M100*'6.2 Coefficients'!M100</f>
        <v>0</v>
      </c>
      <c r="N100" s="318">
        <f>'6.1 Seeds'!N100*'6.2 Coefficients'!N100</f>
        <v>0</v>
      </c>
      <c r="O100" s="318">
        <f>'6.1 Seeds'!O100*'6.2 Coefficients'!O100</f>
        <v>0</v>
      </c>
      <c r="P100" s="318">
        <f>'6.1 Seeds'!P100*'6.2 Coefficients'!P100</f>
        <v>0</v>
      </c>
      <c r="Q100" s="318">
        <f>'6.1 Seeds'!Q100*'6.2 Coefficients'!Q100</f>
        <v>0</v>
      </c>
      <c r="R100" s="318">
        <f>'6.1 Seeds'!R100*'6.2 Coefficients'!R100</f>
        <v>0</v>
      </c>
      <c r="S100" s="318">
        <f>'6.1 Seeds'!S100*'6.2 Coefficients'!S100</f>
        <v>0</v>
      </c>
      <c r="T100" s="318">
        <f>'6.1 Seeds'!T100*'6.2 Coefficients'!T100</f>
        <v>0</v>
      </c>
      <c r="U100" s="318">
        <f>'6.1 Seeds'!U100*'6.2 Coefficients'!U100</f>
        <v>0</v>
      </c>
      <c r="V100" s="318">
        <f>'6.1 Seeds'!V100*'6.2 Coefficients'!V100</f>
        <v>0</v>
      </c>
      <c r="W100" s="318">
        <f>'6.1 Seeds'!W100*'6.2 Coefficients'!W100</f>
        <v>0</v>
      </c>
      <c r="X100" s="318">
        <f>'6.1 Seeds'!X100*'6.2 Coefficients'!X100</f>
        <v>0</v>
      </c>
      <c r="Y100" s="318">
        <f>'6.1 Seeds'!Y100*'6.2 Coefficients'!Y100</f>
        <v>0</v>
      </c>
      <c r="Z100" s="318">
        <f>'6.1 Seeds'!Z100*'6.2 Coefficients'!Z100</f>
        <v>0</v>
      </c>
      <c r="AA100" s="318">
        <f>'6.1 Seeds'!AA100*'6.2 Coefficients'!AA100</f>
        <v>0</v>
      </c>
      <c r="AB100" s="318">
        <f>'6.1 Seeds'!AB100*'6.2 Coefficients'!AB100</f>
        <v>0</v>
      </c>
      <c r="AC100" s="318">
        <f>'6.1 Seeds'!AC100*'6.2 Coefficients'!AC100</f>
        <v>0</v>
      </c>
      <c r="AD100" s="318">
        <f>'6.1 Seeds'!AD100*'6.2 Coefficients'!AD100</f>
        <v>0</v>
      </c>
      <c r="AE100" s="318">
        <f>'6.1 Seeds'!AE100*'6.2 Coefficients'!AE100</f>
        <v>0</v>
      </c>
      <c r="AF100" s="318">
        <f>'6.1 Seeds'!AF100*'6.2 Coefficients'!AF100</f>
        <v>0</v>
      </c>
      <c r="AG100" s="318">
        <f>'6.1 Seeds'!AG100*'6.2 Coefficients'!AG100</f>
        <v>0</v>
      </c>
      <c r="AH100" s="318">
        <f>'6.1 Seeds'!AH100*'6.2 Coefficients'!AH100</f>
        <v>0</v>
      </c>
      <c r="AI100" s="318">
        <f>'6.1 Seeds'!AI100*'6.2 Coefficients'!AI100</f>
        <v>0</v>
      </c>
      <c r="AJ100" s="318">
        <f>'6.1 Seeds'!AJ100*'6.2 Coefficients'!AJ100</f>
        <v>0</v>
      </c>
      <c r="AK100" s="318">
        <f>'6.1 Seeds'!AK100*'6.2 Coefficients'!AK100</f>
        <v>0</v>
      </c>
      <c r="AL100" s="318">
        <f>'6.1 Seeds'!AL100*'6.2 Coefficients'!AL100</f>
        <v>0</v>
      </c>
      <c r="AM100" s="318">
        <f>'6.1 Seeds'!AM100*'6.2 Coefficients'!AM100</f>
        <v>0</v>
      </c>
      <c r="AN100" s="318">
        <f>'6.1 Seeds'!AN100*'6.2 Coefficients'!AN100</f>
        <v>0</v>
      </c>
      <c r="AO100" s="318">
        <f>'6.1 Seeds'!AO100*'6.2 Coefficients'!AO100</f>
        <v>0</v>
      </c>
      <c r="AP100" s="318">
        <f>'6.1 Seeds'!AP100*'6.2 Coefficients'!AP100</f>
        <v>0</v>
      </c>
      <c r="AQ100" s="318">
        <f>'6.1 Seeds'!AQ100*'6.2 Coefficients'!AQ100</f>
        <v>0</v>
      </c>
      <c r="AR100" s="318">
        <f>'6.1 Seeds'!AR100*'6.2 Coefficients'!AR100</f>
        <v>0</v>
      </c>
      <c r="AS100" s="318">
        <f>'6.1 Seeds'!AS100*'6.2 Coefficients'!AS100</f>
        <v>0</v>
      </c>
    </row>
    <row r="101" spans="1:45" x14ac:dyDescent="0.25">
      <c r="A101" s="275" t="s">
        <v>11</v>
      </c>
      <c r="B101" s="120"/>
      <c r="C101" s="269"/>
      <c r="D101" s="269"/>
      <c r="E101" s="269"/>
      <c r="F101" s="268" t="s">
        <v>15</v>
      </c>
      <c r="G101" s="120"/>
      <c r="H101" s="294" t="s">
        <v>13</v>
      </c>
      <c r="I101" s="318">
        <f>'6.1 Seeds'!I101*'6.2 Coefficients'!I101</f>
        <v>0</v>
      </c>
      <c r="J101" s="318">
        <f>'6.1 Seeds'!J101*'6.2 Coefficients'!J101</f>
        <v>0</v>
      </c>
      <c r="K101" s="318">
        <f>'6.1 Seeds'!K101*'6.2 Coefficients'!K101</f>
        <v>0</v>
      </c>
      <c r="L101" s="318">
        <f>'6.1 Seeds'!L101*'6.2 Coefficients'!L101</f>
        <v>0</v>
      </c>
      <c r="M101" s="318">
        <f>'6.1 Seeds'!M101*'6.2 Coefficients'!M101</f>
        <v>0</v>
      </c>
      <c r="N101" s="318">
        <f>'6.1 Seeds'!N101*'6.2 Coefficients'!N101</f>
        <v>0</v>
      </c>
      <c r="O101" s="318">
        <f>'6.1 Seeds'!O101*'6.2 Coefficients'!O101</f>
        <v>0</v>
      </c>
      <c r="P101" s="318">
        <f>'6.1 Seeds'!P101*'6.2 Coefficients'!P101</f>
        <v>0</v>
      </c>
      <c r="Q101" s="318">
        <f>'6.1 Seeds'!Q101*'6.2 Coefficients'!Q101</f>
        <v>0</v>
      </c>
      <c r="R101" s="318">
        <f>'6.1 Seeds'!R101*'6.2 Coefficients'!R101</f>
        <v>0</v>
      </c>
      <c r="S101" s="318">
        <f>'6.1 Seeds'!S101*'6.2 Coefficients'!S101</f>
        <v>0</v>
      </c>
      <c r="T101" s="318">
        <f>'6.1 Seeds'!T101*'6.2 Coefficients'!T101</f>
        <v>0</v>
      </c>
      <c r="U101" s="318">
        <f>'6.1 Seeds'!U101*'6.2 Coefficients'!U101</f>
        <v>0</v>
      </c>
      <c r="V101" s="318">
        <f>'6.1 Seeds'!V101*'6.2 Coefficients'!V101</f>
        <v>0</v>
      </c>
      <c r="W101" s="318">
        <f>'6.1 Seeds'!W101*'6.2 Coefficients'!W101</f>
        <v>0</v>
      </c>
      <c r="X101" s="318">
        <f>'6.1 Seeds'!X101*'6.2 Coefficients'!X101</f>
        <v>0</v>
      </c>
      <c r="Y101" s="318">
        <f>'6.1 Seeds'!Y101*'6.2 Coefficients'!Y101</f>
        <v>0</v>
      </c>
      <c r="Z101" s="318">
        <f>'6.1 Seeds'!Z101*'6.2 Coefficients'!Z101</f>
        <v>0</v>
      </c>
      <c r="AA101" s="318">
        <f>'6.1 Seeds'!AA101*'6.2 Coefficients'!AA101</f>
        <v>0</v>
      </c>
      <c r="AB101" s="318">
        <f>'6.1 Seeds'!AB101*'6.2 Coefficients'!AB101</f>
        <v>0</v>
      </c>
      <c r="AC101" s="318">
        <f>'6.1 Seeds'!AC101*'6.2 Coefficients'!AC101</f>
        <v>0</v>
      </c>
      <c r="AD101" s="318">
        <f>'6.1 Seeds'!AD101*'6.2 Coefficients'!AD101</f>
        <v>0</v>
      </c>
      <c r="AE101" s="318">
        <f>'6.1 Seeds'!AE101*'6.2 Coefficients'!AE101</f>
        <v>0</v>
      </c>
      <c r="AF101" s="318">
        <f>'6.1 Seeds'!AF101*'6.2 Coefficients'!AF101</f>
        <v>0</v>
      </c>
      <c r="AG101" s="318">
        <f>'6.1 Seeds'!AG101*'6.2 Coefficients'!AG101</f>
        <v>0</v>
      </c>
      <c r="AH101" s="318">
        <f>'6.1 Seeds'!AH101*'6.2 Coefficients'!AH101</f>
        <v>0</v>
      </c>
      <c r="AI101" s="318">
        <f>'6.1 Seeds'!AI101*'6.2 Coefficients'!AI101</f>
        <v>0</v>
      </c>
      <c r="AJ101" s="318">
        <f>'6.1 Seeds'!AJ101*'6.2 Coefficients'!AJ101</f>
        <v>0</v>
      </c>
      <c r="AK101" s="318">
        <f>'6.1 Seeds'!AK101*'6.2 Coefficients'!AK101</f>
        <v>0</v>
      </c>
      <c r="AL101" s="318">
        <f>'6.1 Seeds'!AL101*'6.2 Coefficients'!AL101</f>
        <v>0</v>
      </c>
      <c r="AM101" s="318">
        <f>'6.1 Seeds'!AM101*'6.2 Coefficients'!AM101</f>
        <v>0</v>
      </c>
      <c r="AN101" s="318">
        <f>'6.1 Seeds'!AN101*'6.2 Coefficients'!AN101</f>
        <v>0</v>
      </c>
      <c r="AO101" s="318">
        <f>'6.1 Seeds'!AO101*'6.2 Coefficients'!AO101</f>
        <v>0</v>
      </c>
      <c r="AP101" s="318">
        <f>'6.1 Seeds'!AP101*'6.2 Coefficients'!AP101</f>
        <v>0</v>
      </c>
      <c r="AQ101" s="318">
        <f>'6.1 Seeds'!AQ101*'6.2 Coefficients'!AQ101</f>
        <v>0</v>
      </c>
      <c r="AR101" s="318">
        <f>'6.1 Seeds'!AR101*'6.2 Coefficients'!AR101</f>
        <v>0</v>
      </c>
      <c r="AS101" s="318">
        <f>'6.1 Seeds'!AS101*'6.2 Coefficients'!AS101</f>
        <v>0</v>
      </c>
    </row>
    <row r="102" spans="1:45" x14ac:dyDescent="0.25">
      <c r="A102" s="275" t="s">
        <v>12</v>
      </c>
      <c r="B102" s="120"/>
      <c r="C102" s="269"/>
      <c r="D102" s="269"/>
      <c r="E102" s="269"/>
      <c r="F102" s="268" t="s">
        <v>16</v>
      </c>
      <c r="G102" s="120"/>
      <c r="H102" s="294" t="s">
        <v>14</v>
      </c>
      <c r="I102" s="318">
        <f>'6.1 Seeds'!I102*'6.2 Coefficients'!I102</f>
        <v>0</v>
      </c>
      <c r="J102" s="318">
        <f>'6.1 Seeds'!J102*'6.2 Coefficients'!J102</f>
        <v>0</v>
      </c>
      <c r="K102" s="318">
        <f>'6.1 Seeds'!K102*'6.2 Coefficients'!K102</f>
        <v>0</v>
      </c>
      <c r="L102" s="318">
        <f>'6.1 Seeds'!L102*'6.2 Coefficients'!L102</f>
        <v>0</v>
      </c>
      <c r="M102" s="318">
        <f>'6.1 Seeds'!M102*'6.2 Coefficients'!M102</f>
        <v>0</v>
      </c>
      <c r="N102" s="318">
        <f>'6.1 Seeds'!N102*'6.2 Coefficients'!N102</f>
        <v>0</v>
      </c>
      <c r="O102" s="318">
        <f>'6.1 Seeds'!O102*'6.2 Coefficients'!O102</f>
        <v>0</v>
      </c>
      <c r="P102" s="318">
        <f>'6.1 Seeds'!P102*'6.2 Coefficients'!P102</f>
        <v>0</v>
      </c>
      <c r="Q102" s="318">
        <f>'6.1 Seeds'!Q102*'6.2 Coefficients'!Q102</f>
        <v>0</v>
      </c>
      <c r="R102" s="318">
        <f>'6.1 Seeds'!R102*'6.2 Coefficients'!R102</f>
        <v>0</v>
      </c>
      <c r="S102" s="318">
        <f>'6.1 Seeds'!S102*'6.2 Coefficients'!S102</f>
        <v>0</v>
      </c>
      <c r="T102" s="318">
        <f>'6.1 Seeds'!T102*'6.2 Coefficients'!T102</f>
        <v>0</v>
      </c>
      <c r="U102" s="318">
        <f>'6.1 Seeds'!U102*'6.2 Coefficients'!U102</f>
        <v>0</v>
      </c>
      <c r="V102" s="318">
        <f>'6.1 Seeds'!V102*'6.2 Coefficients'!V102</f>
        <v>0</v>
      </c>
      <c r="W102" s="318">
        <f>'6.1 Seeds'!W102*'6.2 Coefficients'!W102</f>
        <v>0</v>
      </c>
      <c r="X102" s="318">
        <f>'6.1 Seeds'!X102*'6.2 Coefficients'!X102</f>
        <v>0</v>
      </c>
      <c r="Y102" s="318">
        <f>'6.1 Seeds'!Y102*'6.2 Coefficients'!Y102</f>
        <v>0</v>
      </c>
      <c r="Z102" s="318">
        <f>'6.1 Seeds'!Z102*'6.2 Coefficients'!Z102</f>
        <v>0</v>
      </c>
      <c r="AA102" s="318">
        <f>'6.1 Seeds'!AA102*'6.2 Coefficients'!AA102</f>
        <v>0</v>
      </c>
      <c r="AB102" s="318">
        <f>'6.1 Seeds'!AB102*'6.2 Coefficients'!AB102</f>
        <v>0</v>
      </c>
      <c r="AC102" s="318">
        <f>'6.1 Seeds'!AC102*'6.2 Coefficients'!AC102</f>
        <v>0</v>
      </c>
      <c r="AD102" s="318">
        <f>'6.1 Seeds'!AD102*'6.2 Coefficients'!AD102</f>
        <v>0</v>
      </c>
      <c r="AE102" s="318">
        <f>'6.1 Seeds'!AE102*'6.2 Coefficients'!AE102</f>
        <v>0</v>
      </c>
      <c r="AF102" s="318">
        <f>'6.1 Seeds'!AF102*'6.2 Coefficients'!AF102</f>
        <v>0</v>
      </c>
      <c r="AG102" s="318">
        <f>'6.1 Seeds'!AG102*'6.2 Coefficients'!AG102</f>
        <v>0</v>
      </c>
      <c r="AH102" s="318">
        <f>'6.1 Seeds'!AH102*'6.2 Coefficients'!AH102</f>
        <v>0</v>
      </c>
      <c r="AI102" s="318">
        <f>'6.1 Seeds'!AI102*'6.2 Coefficients'!AI102</f>
        <v>0</v>
      </c>
      <c r="AJ102" s="318">
        <f>'6.1 Seeds'!AJ102*'6.2 Coefficients'!AJ102</f>
        <v>0</v>
      </c>
      <c r="AK102" s="318">
        <f>'6.1 Seeds'!AK102*'6.2 Coefficients'!AK102</f>
        <v>0</v>
      </c>
      <c r="AL102" s="318">
        <f>'6.1 Seeds'!AL102*'6.2 Coefficients'!AL102</f>
        <v>0</v>
      </c>
      <c r="AM102" s="318">
        <f>'6.1 Seeds'!AM102*'6.2 Coefficients'!AM102</f>
        <v>0</v>
      </c>
      <c r="AN102" s="318">
        <f>'6.1 Seeds'!AN102*'6.2 Coefficients'!AN102</f>
        <v>0</v>
      </c>
      <c r="AO102" s="318">
        <f>'6.1 Seeds'!AO102*'6.2 Coefficients'!AO102</f>
        <v>0</v>
      </c>
      <c r="AP102" s="318">
        <f>'6.1 Seeds'!AP102*'6.2 Coefficients'!AP102</f>
        <v>0</v>
      </c>
      <c r="AQ102" s="318">
        <f>'6.1 Seeds'!AQ102*'6.2 Coefficients'!AQ102</f>
        <v>0</v>
      </c>
      <c r="AR102" s="318">
        <f>'6.1 Seeds'!AR102*'6.2 Coefficients'!AR102</f>
        <v>0</v>
      </c>
      <c r="AS102" s="318">
        <f>'6.1 Seeds'!AS102*'6.2 Coefficients'!AS102</f>
        <v>0</v>
      </c>
    </row>
    <row r="103" spans="1:45" x14ac:dyDescent="0.25">
      <c r="A103" s="268" t="s">
        <v>695</v>
      </c>
      <c r="B103" s="120"/>
      <c r="C103" s="269"/>
      <c r="D103" s="269"/>
      <c r="E103" s="269"/>
      <c r="F103" s="268" t="s">
        <v>696</v>
      </c>
      <c r="G103" s="120"/>
      <c r="H103" s="294" t="s">
        <v>1029</v>
      </c>
      <c r="I103" s="318">
        <f>'6.1 Seeds'!I103*'6.2 Coefficients'!I103</f>
        <v>0</v>
      </c>
      <c r="J103" s="318">
        <f>'6.1 Seeds'!J103*'6.2 Coefficients'!J103</f>
        <v>0</v>
      </c>
      <c r="K103" s="318">
        <f>'6.1 Seeds'!K103*'6.2 Coefficients'!K103</f>
        <v>0</v>
      </c>
      <c r="L103" s="318">
        <f>'6.1 Seeds'!L103*'6.2 Coefficients'!L103</f>
        <v>0</v>
      </c>
      <c r="M103" s="318">
        <f>'6.1 Seeds'!M103*'6.2 Coefficients'!M103</f>
        <v>0</v>
      </c>
      <c r="N103" s="318">
        <f>'6.1 Seeds'!N103*'6.2 Coefficients'!N103</f>
        <v>0</v>
      </c>
      <c r="O103" s="318">
        <f>'6.1 Seeds'!O103*'6.2 Coefficients'!O103</f>
        <v>0</v>
      </c>
      <c r="P103" s="318">
        <f>'6.1 Seeds'!P103*'6.2 Coefficients'!P103</f>
        <v>0</v>
      </c>
      <c r="Q103" s="318">
        <f>'6.1 Seeds'!Q103*'6.2 Coefficients'!Q103</f>
        <v>0</v>
      </c>
      <c r="R103" s="318">
        <f>'6.1 Seeds'!R103*'6.2 Coefficients'!R103</f>
        <v>0</v>
      </c>
      <c r="S103" s="318">
        <f>'6.1 Seeds'!S103*'6.2 Coefficients'!S103</f>
        <v>0</v>
      </c>
      <c r="T103" s="318">
        <f>'6.1 Seeds'!T103*'6.2 Coefficients'!T103</f>
        <v>0</v>
      </c>
      <c r="U103" s="318">
        <f>'6.1 Seeds'!U103*'6.2 Coefficients'!U103</f>
        <v>0</v>
      </c>
      <c r="V103" s="318">
        <f>'6.1 Seeds'!V103*'6.2 Coefficients'!V103</f>
        <v>0</v>
      </c>
      <c r="W103" s="318">
        <f>'6.1 Seeds'!W103*'6.2 Coefficients'!W103</f>
        <v>0</v>
      </c>
      <c r="X103" s="318">
        <f>'6.1 Seeds'!X103*'6.2 Coefficients'!X103</f>
        <v>0</v>
      </c>
      <c r="Y103" s="318">
        <f>'6.1 Seeds'!Y103*'6.2 Coefficients'!Y103</f>
        <v>0</v>
      </c>
      <c r="Z103" s="318">
        <f>'6.1 Seeds'!Z103*'6.2 Coefficients'!Z103</f>
        <v>0</v>
      </c>
      <c r="AA103" s="318">
        <f>'6.1 Seeds'!AA103*'6.2 Coefficients'!AA103</f>
        <v>0</v>
      </c>
      <c r="AB103" s="318">
        <f>'6.1 Seeds'!AB103*'6.2 Coefficients'!AB103</f>
        <v>0</v>
      </c>
      <c r="AC103" s="318">
        <f>'6.1 Seeds'!AC103*'6.2 Coefficients'!AC103</f>
        <v>0</v>
      </c>
      <c r="AD103" s="318">
        <f>'6.1 Seeds'!AD103*'6.2 Coefficients'!AD103</f>
        <v>0</v>
      </c>
      <c r="AE103" s="318">
        <f>'6.1 Seeds'!AE103*'6.2 Coefficients'!AE103</f>
        <v>0</v>
      </c>
      <c r="AF103" s="318">
        <f>'6.1 Seeds'!AF103*'6.2 Coefficients'!AF103</f>
        <v>0</v>
      </c>
      <c r="AG103" s="318">
        <f>'6.1 Seeds'!AG103*'6.2 Coefficients'!AG103</f>
        <v>0</v>
      </c>
      <c r="AH103" s="318">
        <f>'6.1 Seeds'!AH103*'6.2 Coefficients'!AH103</f>
        <v>0</v>
      </c>
      <c r="AI103" s="318">
        <f>'6.1 Seeds'!AI103*'6.2 Coefficients'!AI103</f>
        <v>0</v>
      </c>
      <c r="AJ103" s="318">
        <f>'6.1 Seeds'!AJ103*'6.2 Coefficients'!AJ103</f>
        <v>0</v>
      </c>
      <c r="AK103" s="318">
        <f>'6.1 Seeds'!AK103*'6.2 Coefficients'!AK103</f>
        <v>0</v>
      </c>
      <c r="AL103" s="318">
        <f>'6.1 Seeds'!AL103*'6.2 Coefficients'!AL103</f>
        <v>0</v>
      </c>
      <c r="AM103" s="318">
        <f>'6.1 Seeds'!AM103*'6.2 Coefficients'!AM103</f>
        <v>0</v>
      </c>
      <c r="AN103" s="318">
        <f>'6.1 Seeds'!AN103*'6.2 Coefficients'!AN103</f>
        <v>0</v>
      </c>
      <c r="AO103" s="318">
        <f>'6.1 Seeds'!AO103*'6.2 Coefficients'!AO103</f>
        <v>0</v>
      </c>
      <c r="AP103" s="318">
        <f>'6.1 Seeds'!AP103*'6.2 Coefficients'!AP103</f>
        <v>0</v>
      </c>
      <c r="AQ103" s="318">
        <f>'6.1 Seeds'!AQ103*'6.2 Coefficients'!AQ103</f>
        <v>0</v>
      </c>
      <c r="AR103" s="318">
        <f>'6.1 Seeds'!AR103*'6.2 Coefficients'!AR103</f>
        <v>0</v>
      </c>
      <c r="AS103" s="318">
        <f>'6.1 Seeds'!AS103*'6.2 Coefficients'!AS103</f>
        <v>0</v>
      </c>
    </row>
    <row r="104" spans="1:45" x14ac:dyDescent="0.25">
      <c r="A104" s="265" t="s">
        <v>697</v>
      </c>
      <c r="B104" s="120"/>
      <c r="C104" s="269"/>
      <c r="D104" s="269"/>
      <c r="E104" s="268"/>
      <c r="F104" s="268" t="s">
        <v>698</v>
      </c>
      <c r="G104" s="120"/>
      <c r="H104" s="294" t="s">
        <v>1030</v>
      </c>
      <c r="I104" s="314"/>
      <c r="J104" s="314"/>
      <c r="K104" s="314"/>
      <c r="L104" s="314"/>
      <c r="M104" s="314"/>
      <c r="N104" s="314"/>
      <c r="O104" s="314"/>
      <c r="P104" s="314"/>
      <c r="Q104" s="314"/>
      <c r="R104" s="314"/>
      <c r="S104" s="314"/>
      <c r="T104" s="314"/>
      <c r="U104" s="314"/>
      <c r="V104" s="314"/>
      <c r="W104" s="314"/>
      <c r="X104" s="314"/>
      <c r="Y104" s="314"/>
      <c r="Z104" s="314"/>
      <c r="AA104" s="314"/>
      <c r="AB104" s="314"/>
      <c r="AC104" s="314"/>
      <c r="AD104" s="314"/>
      <c r="AE104" s="314"/>
      <c r="AF104" s="314"/>
      <c r="AG104" s="314"/>
      <c r="AH104" s="314"/>
      <c r="AI104" s="314"/>
      <c r="AJ104" s="314"/>
      <c r="AK104" s="314"/>
      <c r="AL104" s="314"/>
      <c r="AM104" s="314"/>
      <c r="AN104" s="314"/>
      <c r="AO104" s="314"/>
      <c r="AP104" s="314"/>
      <c r="AQ104" s="314"/>
      <c r="AR104" s="314"/>
      <c r="AS104" s="314"/>
    </row>
    <row r="105" spans="1:45" x14ac:dyDescent="0.25">
      <c r="A105" s="269" t="s">
        <v>443</v>
      </c>
      <c r="B105" s="269"/>
      <c r="C105" s="269"/>
      <c r="D105" s="269"/>
      <c r="E105" s="269" t="s">
        <v>444</v>
      </c>
      <c r="F105" s="268"/>
      <c r="G105" s="120"/>
      <c r="H105" s="294" t="s">
        <v>1031</v>
      </c>
      <c r="I105" s="314"/>
      <c r="J105" s="314"/>
      <c r="K105" s="314"/>
      <c r="L105" s="314"/>
      <c r="M105" s="314"/>
      <c r="N105" s="314"/>
      <c r="O105" s="314"/>
      <c r="P105" s="314"/>
      <c r="Q105" s="314"/>
      <c r="R105" s="314"/>
      <c r="S105" s="314"/>
      <c r="T105" s="314"/>
      <c r="U105" s="314"/>
      <c r="V105" s="314"/>
      <c r="W105" s="314"/>
      <c r="X105" s="314"/>
      <c r="Y105" s="314"/>
      <c r="Z105" s="314"/>
      <c r="AA105" s="314"/>
      <c r="AB105" s="314"/>
      <c r="AC105" s="314"/>
      <c r="AD105" s="314"/>
      <c r="AE105" s="314"/>
      <c r="AF105" s="314"/>
      <c r="AG105" s="314"/>
      <c r="AH105" s="314"/>
      <c r="AI105" s="314"/>
      <c r="AJ105" s="314"/>
      <c r="AK105" s="314"/>
      <c r="AL105" s="314"/>
      <c r="AM105" s="314"/>
      <c r="AN105" s="314"/>
      <c r="AO105" s="314"/>
      <c r="AP105" s="314"/>
      <c r="AQ105" s="314"/>
      <c r="AR105" s="314"/>
      <c r="AS105" s="314"/>
    </row>
    <row r="106" spans="1:45" x14ac:dyDescent="0.25">
      <c r="A106" s="269" t="s">
        <v>445</v>
      </c>
      <c r="B106" s="269"/>
      <c r="C106" s="269"/>
      <c r="D106" s="269"/>
      <c r="E106" s="269"/>
      <c r="F106" s="268" t="s">
        <v>446</v>
      </c>
      <c r="G106" s="120"/>
      <c r="H106" s="294" t="s">
        <v>1032</v>
      </c>
      <c r="I106" s="318">
        <f>'6.1 Seeds'!I106*'6.2 Coefficients'!I106</f>
        <v>0</v>
      </c>
      <c r="J106" s="318">
        <f>'6.1 Seeds'!J106*'6.2 Coefficients'!J106</f>
        <v>0</v>
      </c>
      <c r="K106" s="318">
        <f>'6.1 Seeds'!K106*'6.2 Coefficients'!K106</f>
        <v>0</v>
      </c>
      <c r="L106" s="318">
        <f>'6.1 Seeds'!L106*'6.2 Coefficients'!L106</f>
        <v>0</v>
      </c>
      <c r="M106" s="318">
        <f>'6.1 Seeds'!M106*'6.2 Coefficients'!M106</f>
        <v>0</v>
      </c>
      <c r="N106" s="318">
        <f>'6.1 Seeds'!N106*'6.2 Coefficients'!N106</f>
        <v>0</v>
      </c>
      <c r="O106" s="318">
        <f>'6.1 Seeds'!O106*'6.2 Coefficients'!O106</f>
        <v>0</v>
      </c>
      <c r="P106" s="318">
        <f>'6.1 Seeds'!P106*'6.2 Coefficients'!P106</f>
        <v>0</v>
      </c>
      <c r="Q106" s="318">
        <f>'6.1 Seeds'!Q106*'6.2 Coefficients'!Q106</f>
        <v>0</v>
      </c>
      <c r="R106" s="318">
        <f>'6.1 Seeds'!R106*'6.2 Coefficients'!R106</f>
        <v>0</v>
      </c>
      <c r="S106" s="318">
        <f>'6.1 Seeds'!S106*'6.2 Coefficients'!S106</f>
        <v>0</v>
      </c>
      <c r="T106" s="318">
        <f>'6.1 Seeds'!T106*'6.2 Coefficients'!T106</f>
        <v>0</v>
      </c>
      <c r="U106" s="318">
        <f>'6.1 Seeds'!U106*'6.2 Coefficients'!U106</f>
        <v>0</v>
      </c>
      <c r="V106" s="318">
        <f>'6.1 Seeds'!V106*'6.2 Coefficients'!V106</f>
        <v>0</v>
      </c>
      <c r="W106" s="318">
        <f>'6.1 Seeds'!W106*'6.2 Coefficients'!W106</f>
        <v>0</v>
      </c>
      <c r="X106" s="318">
        <f>'6.1 Seeds'!X106*'6.2 Coefficients'!X106</f>
        <v>0</v>
      </c>
      <c r="Y106" s="318">
        <f>'6.1 Seeds'!Y106*'6.2 Coefficients'!Y106</f>
        <v>0</v>
      </c>
      <c r="Z106" s="318">
        <f>'6.1 Seeds'!Z106*'6.2 Coefficients'!Z106</f>
        <v>0</v>
      </c>
      <c r="AA106" s="318">
        <f>'6.1 Seeds'!AA106*'6.2 Coefficients'!AA106</f>
        <v>0</v>
      </c>
      <c r="AB106" s="318">
        <f>'6.1 Seeds'!AB106*'6.2 Coefficients'!AB106</f>
        <v>0</v>
      </c>
      <c r="AC106" s="318">
        <f>'6.1 Seeds'!AC106*'6.2 Coefficients'!AC106</f>
        <v>0</v>
      </c>
      <c r="AD106" s="318">
        <f>'6.1 Seeds'!AD106*'6.2 Coefficients'!AD106</f>
        <v>0</v>
      </c>
      <c r="AE106" s="318">
        <f>'6.1 Seeds'!AE106*'6.2 Coefficients'!AE106</f>
        <v>0</v>
      </c>
      <c r="AF106" s="318">
        <f>'6.1 Seeds'!AF106*'6.2 Coefficients'!AF106</f>
        <v>0</v>
      </c>
      <c r="AG106" s="318">
        <f>'6.1 Seeds'!AG106*'6.2 Coefficients'!AG106</f>
        <v>0</v>
      </c>
      <c r="AH106" s="318">
        <f>'6.1 Seeds'!AH106*'6.2 Coefficients'!AH106</f>
        <v>0</v>
      </c>
      <c r="AI106" s="318">
        <f>'6.1 Seeds'!AI106*'6.2 Coefficients'!AI106</f>
        <v>0</v>
      </c>
      <c r="AJ106" s="318">
        <f>'6.1 Seeds'!AJ106*'6.2 Coefficients'!AJ106</f>
        <v>0</v>
      </c>
      <c r="AK106" s="318">
        <f>'6.1 Seeds'!AK106*'6.2 Coefficients'!AK106</f>
        <v>0</v>
      </c>
      <c r="AL106" s="318">
        <f>'6.1 Seeds'!AL106*'6.2 Coefficients'!AL106</f>
        <v>0</v>
      </c>
      <c r="AM106" s="318">
        <f>'6.1 Seeds'!AM106*'6.2 Coefficients'!AM106</f>
        <v>0</v>
      </c>
      <c r="AN106" s="318">
        <f>'6.1 Seeds'!AN106*'6.2 Coefficients'!AN106</f>
        <v>0</v>
      </c>
      <c r="AO106" s="318">
        <f>'6.1 Seeds'!AO106*'6.2 Coefficients'!AO106</f>
        <v>0</v>
      </c>
      <c r="AP106" s="318">
        <f>'6.1 Seeds'!AP106*'6.2 Coefficients'!AP106</f>
        <v>0</v>
      </c>
      <c r="AQ106" s="318">
        <f>'6.1 Seeds'!AQ106*'6.2 Coefficients'!AQ106</f>
        <v>0</v>
      </c>
      <c r="AR106" s="318">
        <f>'6.1 Seeds'!AR106*'6.2 Coefficients'!AR106</f>
        <v>0</v>
      </c>
      <c r="AS106" s="318">
        <f>'6.1 Seeds'!AS106*'6.2 Coefficients'!AS106</f>
        <v>0</v>
      </c>
    </row>
    <row r="107" spans="1:45" x14ac:dyDescent="0.25">
      <c r="A107" s="269" t="s">
        <v>447</v>
      </c>
      <c r="B107" s="269"/>
      <c r="C107" s="269"/>
      <c r="D107" s="269"/>
      <c r="E107" s="269"/>
      <c r="F107" s="268" t="s">
        <v>448</v>
      </c>
      <c r="G107" s="120"/>
      <c r="H107" s="294" t="s">
        <v>1033</v>
      </c>
      <c r="I107" s="318">
        <f>'6.1 Seeds'!I107*'6.2 Coefficients'!I107</f>
        <v>0</v>
      </c>
      <c r="J107" s="318">
        <f>'6.1 Seeds'!J107*'6.2 Coefficients'!J107</f>
        <v>0</v>
      </c>
      <c r="K107" s="318">
        <f>'6.1 Seeds'!K107*'6.2 Coefficients'!K107</f>
        <v>0</v>
      </c>
      <c r="L107" s="318">
        <f>'6.1 Seeds'!L107*'6.2 Coefficients'!L107</f>
        <v>0</v>
      </c>
      <c r="M107" s="318">
        <f>'6.1 Seeds'!M107*'6.2 Coefficients'!M107</f>
        <v>0</v>
      </c>
      <c r="N107" s="318">
        <f>'6.1 Seeds'!N107*'6.2 Coefficients'!N107</f>
        <v>0</v>
      </c>
      <c r="O107" s="318">
        <f>'6.1 Seeds'!O107*'6.2 Coefficients'!O107</f>
        <v>0</v>
      </c>
      <c r="P107" s="318">
        <f>'6.1 Seeds'!P107*'6.2 Coefficients'!P107</f>
        <v>0</v>
      </c>
      <c r="Q107" s="318">
        <f>'6.1 Seeds'!Q107*'6.2 Coefficients'!Q107</f>
        <v>0</v>
      </c>
      <c r="R107" s="318">
        <f>'6.1 Seeds'!R107*'6.2 Coefficients'!R107</f>
        <v>0</v>
      </c>
      <c r="S107" s="318">
        <f>'6.1 Seeds'!S107*'6.2 Coefficients'!S107</f>
        <v>0</v>
      </c>
      <c r="T107" s="318">
        <f>'6.1 Seeds'!T107*'6.2 Coefficients'!T107</f>
        <v>0</v>
      </c>
      <c r="U107" s="318">
        <f>'6.1 Seeds'!U107*'6.2 Coefficients'!U107</f>
        <v>0</v>
      </c>
      <c r="V107" s="318">
        <f>'6.1 Seeds'!V107*'6.2 Coefficients'!V107</f>
        <v>0</v>
      </c>
      <c r="W107" s="318">
        <f>'6.1 Seeds'!W107*'6.2 Coefficients'!W107</f>
        <v>0</v>
      </c>
      <c r="X107" s="318">
        <f>'6.1 Seeds'!X107*'6.2 Coefficients'!X107</f>
        <v>0</v>
      </c>
      <c r="Y107" s="318">
        <f>'6.1 Seeds'!Y107*'6.2 Coefficients'!Y107</f>
        <v>0</v>
      </c>
      <c r="Z107" s="318">
        <f>'6.1 Seeds'!Z107*'6.2 Coefficients'!Z107</f>
        <v>0</v>
      </c>
      <c r="AA107" s="318">
        <f>'6.1 Seeds'!AA107*'6.2 Coefficients'!AA107</f>
        <v>0</v>
      </c>
      <c r="AB107" s="318">
        <f>'6.1 Seeds'!AB107*'6.2 Coefficients'!AB107</f>
        <v>0</v>
      </c>
      <c r="AC107" s="318">
        <f>'6.1 Seeds'!AC107*'6.2 Coefficients'!AC107</f>
        <v>0</v>
      </c>
      <c r="AD107" s="318">
        <f>'6.1 Seeds'!AD107*'6.2 Coefficients'!AD107</f>
        <v>0</v>
      </c>
      <c r="AE107" s="318">
        <f>'6.1 Seeds'!AE107*'6.2 Coefficients'!AE107</f>
        <v>0</v>
      </c>
      <c r="AF107" s="318">
        <f>'6.1 Seeds'!AF107*'6.2 Coefficients'!AF107</f>
        <v>0</v>
      </c>
      <c r="AG107" s="318">
        <f>'6.1 Seeds'!AG107*'6.2 Coefficients'!AG107</f>
        <v>0</v>
      </c>
      <c r="AH107" s="318">
        <f>'6.1 Seeds'!AH107*'6.2 Coefficients'!AH107</f>
        <v>0</v>
      </c>
      <c r="AI107" s="318">
        <f>'6.1 Seeds'!AI107*'6.2 Coefficients'!AI107</f>
        <v>0</v>
      </c>
      <c r="AJ107" s="318">
        <f>'6.1 Seeds'!AJ107*'6.2 Coefficients'!AJ107</f>
        <v>0</v>
      </c>
      <c r="AK107" s="318">
        <f>'6.1 Seeds'!AK107*'6.2 Coefficients'!AK107</f>
        <v>0</v>
      </c>
      <c r="AL107" s="318">
        <f>'6.1 Seeds'!AL107*'6.2 Coefficients'!AL107</f>
        <v>0</v>
      </c>
      <c r="AM107" s="318">
        <f>'6.1 Seeds'!AM107*'6.2 Coefficients'!AM107</f>
        <v>0</v>
      </c>
      <c r="AN107" s="318">
        <f>'6.1 Seeds'!AN107*'6.2 Coefficients'!AN107</f>
        <v>0</v>
      </c>
      <c r="AO107" s="318">
        <f>'6.1 Seeds'!AO107*'6.2 Coefficients'!AO107</f>
        <v>0</v>
      </c>
      <c r="AP107" s="318">
        <f>'6.1 Seeds'!AP107*'6.2 Coefficients'!AP107</f>
        <v>0</v>
      </c>
      <c r="AQ107" s="318">
        <f>'6.1 Seeds'!AQ107*'6.2 Coefficients'!AQ107</f>
        <v>0</v>
      </c>
      <c r="AR107" s="318">
        <f>'6.1 Seeds'!AR107*'6.2 Coefficients'!AR107</f>
        <v>0</v>
      </c>
      <c r="AS107" s="318">
        <f>'6.1 Seeds'!AS107*'6.2 Coefficients'!AS107</f>
        <v>0</v>
      </c>
    </row>
    <row r="108" spans="1:45" x14ac:dyDescent="0.25">
      <c r="A108" s="268" t="s">
        <v>699</v>
      </c>
      <c r="B108" s="120"/>
      <c r="C108" s="269"/>
      <c r="D108" s="269"/>
      <c r="E108" s="269"/>
      <c r="F108" s="268" t="s">
        <v>700</v>
      </c>
      <c r="G108" s="120"/>
      <c r="H108" s="294" t="s">
        <v>1034</v>
      </c>
      <c r="I108" s="318">
        <f>'6.1 Seeds'!I108*'6.2 Coefficients'!I108</f>
        <v>0</v>
      </c>
      <c r="J108" s="318">
        <f>'6.1 Seeds'!J108*'6.2 Coefficients'!J108</f>
        <v>0</v>
      </c>
      <c r="K108" s="318">
        <f>'6.1 Seeds'!K108*'6.2 Coefficients'!K108</f>
        <v>0</v>
      </c>
      <c r="L108" s="318">
        <f>'6.1 Seeds'!L108*'6.2 Coefficients'!L108</f>
        <v>0</v>
      </c>
      <c r="M108" s="318">
        <f>'6.1 Seeds'!M108*'6.2 Coefficients'!M108</f>
        <v>0</v>
      </c>
      <c r="N108" s="318">
        <f>'6.1 Seeds'!N108*'6.2 Coefficients'!N108</f>
        <v>0</v>
      </c>
      <c r="O108" s="318">
        <f>'6.1 Seeds'!O108*'6.2 Coefficients'!O108</f>
        <v>0</v>
      </c>
      <c r="P108" s="318">
        <f>'6.1 Seeds'!P108*'6.2 Coefficients'!P108</f>
        <v>0</v>
      </c>
      <c r="Q108" s="318">
        <f>'6.1 Seeds'!Q108*'6.2 Coefficients'!Q108</f>
        <v>0</v>
      </c>
      <c r="R108" s="318">
        <f>'6.1 Seeds'!R108*'6.2 Coefficients'!R108</f>
        <v>0</v>
      </c>
      <c r="S108" s="318">
        <f>'6.1 Seeds'!S108*'6.2 Coefficients'!S108</f>
        <v>0</v>
      </c>
      <c r="T108" s="318">
        <f>'6.1 Seeds'!T108*'6.2 Coefficients'!T108</f>
        <v>0</v>
      </c>
      <c r="U108" s="318">
        <f>'6.1 Seeds'!U108*'6.2 Coefficients'!U108</f>
        <v>0</v>
      </c>
      <c r="V108" s="318">
        <f>'6.1 Seeds'!V108*'6.2 Coefficients'!V108</f>
        <v>0</v>
      </c>
      <c r="W108" s="318">
        <f>'6.1 Seeds'!W108*'6.2 Coefficients'!W108</f>
        <v>0</v>
      </c>
      <c r="X108" s="318">
        <f>'6.1 Seeds'!X108*'6.2 Coefficients'!X108</f>
        <v>0</v>
      </c>
      <c r="Y108" s="318">
        <f>'6.1 Seeds'!Y108*'6.2 Coefficients'!Y108</f>
        <v>0</v>
      </c>
      <c r="Z108" s="318">
        <f>'6.1 Seeds'!Z108*'6.2 Coefficients'!Z108</f>
        <v>0</v>
      </c>
      <c r="AA108" s="318">
        <f>'6.1 Seeds'!AA108*'6.2 Coefficients'!AA108</f>
        <v>0</v>
      </c>
      <c r="AB108" s="318">
        <f>'6.1 Seeds'!AB108*'6.2 Coefficients'!AB108</f>
        <v>0</v>
      </c>
      <c r="AC108" s="318">
        <f>'6.1 Seeds'!AC108*'6.2 Coefficients'!AC108</f>
        <v>0</v>
      </c>
      <c r="AD108" s="318">
        <f>'6.1 Seeds'!AD108*'6.2 Coefficients'!AD108</f>
        <v>0</v>
      </c>
      <c r="AE108" s="318">
        <f>'6.1 Seeds'!AE108*'6.2 Coefficients'!AE108</f>
        <v>0</v>
      </c>
      <c r="AF108" s="318">
        <f>'6.1 Seeds'!AF108*'6.2 Coefficients'!AF108</f>
        <v>0</v>
      </c>
      <c r="AG108" s="318">
        <f>'6.1 Seeds'!AG108*'6.2 Coefficients'!AG108</f>
        <v>0</v>
      </c>
      <c r="AH108" s="318">
        <f>'6.1 Seeds'!AH108*'6.2 Coefficients'!AH108</f>
        <v>0</v>
      </c>
      <c r="AI108" s="318">
        <f>'6.1 Seeds'!AI108*'6.2 Coefficients'!AI108</f>
        <v>0</v>
      </c>
      <c r="AJ108" s="318">
        <f>'6.1 Seeds'!AJ108*'6.2 Coefficients'!AJ108</f>
        <v>0</v>
      </c>
      <c r="AK108" s="318">
        <f>'6.1 Seeds'!AK108*'6.2 Coefficients'!AK108</f>
        <v>0</v>
      </c>
      <c r="AL108" s="318">
        <f>'6.1 Seeds'!AL108*'6.2 Coefficients'!AL108</f>
        <v>0</v>
      </c>
      <c r="AM108" s="318">
        <f>'6.1 Seeds'!AM108*'6.2 Coefficients'!AM108</f>
        <v>0</v>
      </c>
      <c r="AN108" s="318">
        <f>'6.1 Seeds'!AN108*'6.2 Coefficients'!AN108</f>
        <v>0</v>
      </c>
      <c r="AO108" s="318">
        <f>'6.1 Seeds'!AO108*'6.2 Coefficients'!AO108</f>
        <v>0</v>
      </c>
      <c r="AP108" s="318">
        <f>'6.1 Seeds'!AP108*'6.2 Coefficients'!AP108</f>
        <v>0</v>
      </c>
      <c r="AQ108" s="318">
        <f>'6.1 Seeds'!AQ108*'6.2 Coefficients'!AQ108</f>
        <v>0</v>
      </c>
      <c r="AR108" s="318">
        <f>'6.1 Seeds'!AR108*'6.2 Coefficients'!AR108</f>
        <v>0</v>
      </c>
      <c r="AS108" s="318">
        <f>'6.1 Seeds'!AS108*'6.2 Coefficients'!AS108</f>
        <v>0</v>
      </c>
    </row>
    <row r="109" spans="1:45" x14ac:dyDescent="0.25">
      <c r="A109" s="269" t="s">
        <v>449</v>
      </c>
      <c r="B109" s="269"/>
      <c r="C109" s="269"/>
      <c r="D109" s="269"/>
      <c r="E109" s="269"/>
      <c r="F109" s="268" t="s">
        <v>450</v>
      </c>
      <c r="G109" s="120"/>
      <c r="H109" s="294" t="s">
        <v>1035</v>
      </c>
      <c r="I109" s="318">
        <f>'6.1 Seeds'!I109*'6.2 Coefficients'!I109</f>
        <v>0</v>
      </c>
      <c r="J109" s="318">
        <f>'6.1 Seeds'!J109*'6.2 Coefficients'!J109</f>
        <v>0</v>
      </c>
      <c r="K109" s="318">
        <f>'6.1 Seeds'!K109*'6.2 Coefficients'!K109</f>
        <v>0</v>
      </c>
      <c r="L109" s="318">
        <f>'6.1 Seeds'!L109*'6.2 Coefficients'!L109</f>
        <v>0</v>
      </c>
      <c r="M109" s="318">
        <f>'6.1 Seeds'!M109*'6.2 Coefficients'!M109</f>
        <v>0</v>
      </c>
      <c r="N109" s="318">
        <f>'6.1 Seeds'!N109*'6.2 Coefficients'!N109</f>
        <v>2.8279880000000004</v>
      </c>
      <c r="O109" s="318">
        <f>'6.1 Seeds'!O109*'6.2 Coefficients'!O109</f>
        <v>2.7812520000000003</v>
      </c>
      <c r="P109" s="318">
        <f>'6.1 Seeds'!P109*'6.2 Coefficients'!P109</f>
        <v>2.5833140000000001</v>
      </c>
      <c r="Q109" s="318">
        <f>'6.1 Seeds'!Q109*'6.2 Coefficients'!Q109</f>
        <v>2.3236439999999998</v>
      </c>
      <c r="R109" s="318">
        <f>'6.1 Seeds'!R109*'6.2 Coefficients'!R109</f>
        <v>2.1726719999999995</v>
      </c>
      <c r="S109" s="318">
        <f>'6.1 Seeds'!S109*'6.2 Coefficients'!S109</f>
        <v>1.9434079999999994</v>
      </c>
      <c r="T109" s="318">
        <f>'6.1 Seeds'!T109*'6.2 Coefficients'!T109</f>
        <v>1.9979639999999996</v>
      </c>
      <c r="U109" s="318">
        <f>'6.1 Seeds'!U109*'6.2 Coefficients'!U109</f>
        <v>2.0151219999999999</v>
      </c>
      <c r="V109" s="318">
        <f>'6.1 Seeds'!V109*'6.2 Coefficients'!V109</f>
        <v>2.0108440000000001</v>
      </c>
      <c r="W109" s="318">
        <f>'6.1 Seeds'!W109*'6.2 Coefficients'!W109</f>
        <v>1.9786439999999998</v>
      </c>
      <c r="X109" s="318">
        <f>'6.1 Seeds'!X109*'6.2 Coefficients'!X109</f>
        <v>1.9148420000000002</v>
      </c>
      <c r="Y109" s="318">
        <f>'6.1 Seeds'!Y109*'6.2 Coefficients'!Y109</f>
        <v>1.8488319999999996</v>
      </c>
      <c r="Z109" s="318">
        <f>'6.1 Seeds'!Z109*'6.2 Coefficients'!Z109</f>
        <v>1.8011759999999999</v>
      </c>
      <c r="AA109" s="318">
        <f>'6.1 Seeds'!AA109*'6.2 Coefficients'!AA109</f>
        <v>1.7881580000000004</v>
      </c>
      <c r="AB109" s="318">
        <f>'6.1 Seeds'!AB109*'6.2 Coefficients'!AB109</f>
        <v>1.7293239999999999</v>
      </c>
      <c r="AC109" s="318">
        <f>'6.1 Seeds'!AC109*'6.2 Coefficients'!AC109</f>
        <v>1.8594579999999996</v>
      </c>
      <c r="AD109" s="318">
        <f>'6.1 Seeds'!AD109*'6.2 Coefficients'!AD109</f>
        <v>1.8535239999999999</v>
      </c>
      <c r="AE109" s="318">
        <f>'6.1 Seeds'!AE109*'6.2 Coefficients'!AE109</f>
        <v>1.7796480000000001</v>
      </c>
      <c r="AF109" s="318">
        <f>'6.1 Seeds'!AF109*'6.2 Coefficients'!AF109</f>
        <v>1.5011639999999999</v>
      </c>
      <c r="AG109" s="318">
        <f>'6.1 Seeds'!AG109*'6.2 Coefficients'!AG109</f>
        <v>1.4410419999999999</v>
      </c>
      <c r="AH109" s="318">
        <f>'6.1 Seeds'!AH109*'6.2 Coefficients'!AH109</f>
        <v>1.4076459999999995</v>
      </c>
      <c r="AI109" s="318">
        <f>'6.1 Seeds'!AI109*'6.2 Coefficients'!AI109</f>
        <v>1.3138059999999998</v>
      </c>
      <c r="AJ109" s="318">
        <f>'6.1 Seeds'!AJ109*'6.2 Coefficients'!AJ109</f>
        <v>1.2939799999999999</v>
      </c>
      <c r="AK109" s="318">
        <f>'6.1 Seeds'!AK109*'6.2 Coefficients'!AK109</f>
        <v>1.2292579999999997</v>
      </c>
      <c r="AL109" s="318">
        <f>'6.1 Seeds'!AL109*'6.2 Coefficients'!AL109</f>
        <v>1.0948459999999998</v>
      </c>
      <c r="AM109" s="318">
        <f>'6.1 Seeds'!AM109*'6.2 Coefficients'!AM109</f>
        <v>1.018624</v>
      </c>
      <c r="AN109" s="318">
        <f>'6.1 Seeds'!AN109*'6.2 Coefficients'!AN109</f>
        <v>0.95155599999999996</v>
      </c>
      <c r="AO109" s="318">
        <f>'6.1 Seeds'!AO109*'6.2 Coefficients'!AO109</f>
        <v>0.94175799999999987</v>
      </c>
      <c r="AP109" s="318">
        <f>'6.1 Seeds'!AP109*'6.2 Coefficients'!AP109</f>
        <v>0.87514999999999987</v>
      </c>
      <c r="AQ109" s="318">
        <f>'6.1 Seeds'!AQ109*'6.2 Coefficients'!AQ109</f>
        <v>0.90578599999999976</v>
      </c>
      <c r="AR109" s="318">
        <f>'6.1 Seeds'!AR109*'6.2 Coefficients'!AR109</f>
        <v>0.85178200000000004</v>
      </c>
      <c r="AS109" s="318">
        <f>'6.1 Seeds'!AS109*'6.2 Coefficients'!AS109</f>
        <v>0.88595999999999997</v>
      </c>
    </row>
    <row r="110" spans="1:45" x14ac:dyDescent="0.25">
      <c r="A110" s="269" t="s">
        <v>451</v>
      </c>
      <c r="B110" s="269"/>
      <c r="C110" s="269"/>
      <c r="D110" s="269"/>
      <c r="E110" s="269"/>
      <c r="F110" s="268" t="s">
        <v>452</v>
      </c>
      <c r="G110" s="120"/>
      <c r="H110" s="294" t="s">
        <v>1036</v>
      </c>
      <c r="I110" s="318">
        <f>'6.1 Seeds'!I110*'6.2 Coefficients'!I110</f>
        <v>0</v>
      </c>
      <c r="J110" s="318">
        <f>'6.1 Seeds'!J110*'6.2 Coefficients'!J110</f>
        <v>0</v>
      </c>
      <c r="K110" s="318">
        <f>'6.1 Seeds'!K110*'6.2 Coefficients'!K110</f>
        <v>0</v>
      </c>
      <c r="L110" s="318">
        <f>'6.1 Seeds'!L110*'6.2 Coefficients'!L110</f>
        <v>0</v>
      </c>
      <c r="M110" s="318">
        <f>'6.1 Seeds'!M110*'6.2 Coefficients'!M110</f>
        <v>0</v>
      </c>
      <c r="N110" s="318">
        <f>'6.1 Seeds'!N110*'6.2 Coefficients'!N110</f>
        <v>1.4166619999999999</v>
      </c>
      <c r="O110" s="318">
        <f>'6.1 Seeds'!O110*'6.2 Coefficients'!O110</f>
        <v>1.2574559999999997</v>
      </c>
      <c r="P110" s="318">
        <f>'6.1 Seeds'!P110*'6.2 Coefficients'!P110</f>
        <v>1.2041419999999998</v>
      </c>
      <c r="Q110" s="318">
        <f>'6.1 Seeds'!Q110*'6.2 Coefficients'!Q110</f>
        <v>1.0679819999999998</v>
      </c>
      <c r="R110" s="318">
        <f>'6.1 Seeds'!R110*'6.2 Coefficients'!R110</f>
        <v>1.0256619999999999</v>
      </c>
      <c r="S110" s="318">
        <f>'6.1 Seeds'!S110*'6.2 Coefficients'!S110</f>
        <v>1.0050080000000001</v>
      </c>
      <c r="T110" s="318">
        <f>'6.1 Seeds'!T110*'6.2 Coefficients'!T110</f>
        <v>0.92588800000000004</v>
      </c>
      <c r="U110" s="318">
        <f>'6.1 Seeds'!U110*'6.2 Coefficients'!U110</f>
        <v>0.93002800000000008</v>
      </c>
      <c r="V110" s="318">
        <f>'6.1 Seeds'!V110*'6.2 Coefficients'!V110</f>
        <v>0.90711999999999993</v>
      </c>
      <c r="W110" s="318">
        <f>'6.1 Seeds'!W110*'6.2 Coefficients'!W110</f>
        <v>0.83904000000000001</v>
      </c>
      <c r="X110" s="318">
        <f>'6.1 Seeds'!X110*'6.2 Coefficients'!X110</f>
        <v>0.8422599999999999</v>
      </c>
      <c r="Y110" s="318">
        <f>'6.1 Seeds'!Y110*'6.2 Coefficients'!Y110</f>
        <v>0.81226799999999999</v>
      </c>
      <c r="Z110" s="318">
        <f>'6.1 Seeds'!Z110*'6.2 Coefficients'!Z110</f>
        <v>0.72114199999999995</v>
      </c>
      <c r="AA110" s="318">
        <f>'6.1 Seeds'!AA110*'6.2 Coefficients'!AA110</f>
        <v>0.737012</v>
      </c>
      <c r="AB110" s="318">
        <f>'6.1 Seeds'!AB110*'6.2 Coefficients'!AB110</f>
        <v>0.79161400000000004</v>
      </c>
      <c r="AC110" s="318">
        <f>'6.1 Seeds'!AC110*'6.2 Coefficients'!AC110</f>
        <v>0.74680999999999986</v>
      </c>
      <c r="AD110" s="318">
        <f>'6.1 Seeds'!AD110*'6.2 Coefficients'!AD110</f>
        <v>0.744004</v>
      </c>
      <c r="AE110" s="318">
        <f>'6.1 Seeds'!AE110*'6.2 Coefficients'!AE110</f>
        <v>0.77560599999999991</v>
      </c>
      <c r="AF110" s="318">
        <f>'6.1 Seeds'!AF110*'6.2 Coefficients'!AF110</f>
        <v>0.66184799999999977</v>
      </c>
      <c r="AG110" s="318">
        <f>'6.1 Seeds'!AG110*'6.2 Coefficients'!AG110</f>
        <v>0.83177199999999996</v>
      </c>
      <c r="AH110" s="318">
        <f>'6.1 Seeds'!AH110*'6.2 Coefficients'!AH110</f>
        <v>0.85780800000000001</v>
      </c>
      <c r="AI110" s="318">
        <f>'6.1 Seeds'!AI110*'6.2 Coefficients'!AI110</f>
        <v>0.81801800000000002</v>
      </c>
      <c r="AJ110" s="318">
        <f>'6.1 Seeds'!AJ110*'6.2 Coefficients'!AJ110</f>
        <v>0.87133199999999988</v>
      </c>
      <c r="AK110" s="318">
        <f>'6.1 Seeds'!AK110*'6.2 Coefficients'!AK110</f>
        <v>0.82579199999999997</v>
      </c>
      <c r="AL110" s="318">
        <f>'6.1 Seeds'!AL110*'6.2 Coefficients'!AL110</f>
        <v>0.83076000000000005</v>
      </c>
      <c r="AM110" s="318">
        <f>'6.1 Seeds'!AM110*'6.2 Coefficients'!AM110</f>
        <v>0.88076199999999971</v>
      </c>
      <c r="AN110" s="318">
        <f>'6.1 Seeds'!AN110*'6.2 Coefficients'!AN110</f>
        <v>0.88117599999999985</v>
      </c>
      <c r="AO110" s="318">
        <f>'6.1 Seeds'!AO110*'6.2 Coefficients'!AO110</f>
        <v>0.92119599999999968</v>
      </c>
      <c r="AP110" s="318">
        <f>'6.1 Seeds'!AP110*'6.2 Coefficients'!AP110</f>
        <v>0.93844599999999989</v>
      </c>
      <c r="AQ110" s="318">
        <f>'6.1 Seeds'!AQ110*'6.2 Coefficients'!AQ110</f>
        <v>0.9871139999999996</v>
      </c>
      <c r="AR110" s="318">
        <f>'6.1 Seeds'!AR110*'6.2 Coefficients'!AR110</f>
        <v>0.99438199999999977</v>
      </c>
      <c r="AS110" s="318">
        <f>'6.1 Seeds'!AS110*'6.2 Coefficients'!AS110</f>
        <v>1.1033559999999998</v>
      </c>
    </row>
    <row r="111" spans="1:45" x14ac:dyDescent="0.25">
      <c r="A111" s="276" t="s">
        <v>431</v>
      </c>
      <c r="B111" s="264"/>
      <c r="C111" s="264"/>
      <c r="D111" s="264"/>
      <c r="E111" s="120"/>
      <c r="F111" s="264" t="s">
        <v>432</v>
      </c>
      <c r="G111" s="264"/>
      <c r="H111" s="293" t="s">
        <v>51</v>
      </c>
      <c r="I111" s="318">
        <f>'6.1 Seeds'!I111*'6.2 Coefficients'!I111</f>
        <v>0</v>
      </c>
      <c r="J111" s="318">
        <f>'6.1 Seeds'!J111*'6.2 Coefficients'!J111</f>
        <v>0</v>
      </c>
      <c r="K111" s="318">
        <f>'6.1 Seeds'!K111*'6.2 Coefficients'!K111</f>
        <v>0</v>
      </c>
      <c r="L111" s="318">
        <f>'6.1 Seeds'!L111*'6.2 Coefficients'!L111</f>
        <v>0</v>
      </c>
      <c r="M111" s="318">
        <f>'6.1 Seeds'!M111*'6.2 Coefficients'!M111</f>
        <v>0</v>
      </c>
      <c r="N111" s="318">
        <f>'6.1 Seeds'!N111*'6.2 Coefficients'!N111</f>
        <v>0</v>
      </c>
      <c r="O111" s="318">
        <f>'6.1 Seeds'!O111*'6.2 Coefficients'!O111</f>
        <v>0</v>
      </c>
      <c r="P111" s="318">
        <f>'6.1 Seeds'!P111*'6.2 Coefficients'!P111</f>
        <v>0</v>
      </c>
      <c r="Q111" s="318">
        <f>'6.1 Seeds'!Q111*'6.2 Coefficients'!Q111</f>
        <v>0</v>
      </c>
      <c r="R111" s="318">
        <f>'6.1 Seeds'!R111*'6.2 Coefficients'!R111</f>
        <v>0</v>
      </c>
      <c r="S111" s="318">
        <f>'6.1 Seeds'!S111*'6.2 Coefficients'!S111</f>
        <v>0</v>
      </c>
      <c r="T111" s="318">
        <f>'6.1 Seeds'!T111*'6.2 Coefficients'!T111</f>
        <v>0</v>
      </c>
      <c r="U111" s="318">
        <f>'6.1 Seeds'!U111*'6.2 Coefficients'!U111</f>
        <v>0</v>
      </c>
      <c r="V111" s="318">
        <f>'6.1 Seeds'!V111*'6.2 Coefficients'!V111</f>
        <v>0</v>
      </c>
      <c r="W111" s="318">
        <f>'6.1 Seeds'!W111*'6.2 Coefficients'!W111</f>
        <v>0</v>
      </c>
      <c r="X111" s="318">
        <f>'6.1 Seeds'!X111*'6.2 Coefficients'!X111</f>
        <v>0</v>
      </c>
      <c r="Y111" s="318">
        <f>'6.1 Seeds'!Y111*'6.2 Coefficients'!Y111</f>
        <v>0</v>
      </c>
      <c r="Z111" s="318">
        <f>'6.1 Seeds'!Z111*'6.2 Coefficients'!Z111</f>
        <v>0</v>
      </c>
      <c r="AA111" s="318">
        <f>'6.1 Seeds'!AA111*'6.2 Coefficients'!AA111</f>
        <v>0</v>
      </c>
      <c r="AB111" s="318">
        <f>'6.1 Seeds'!AB111*'6.2 Coefficients'!AB111</f>
        <v>0</v>
      </c>
      <c r="AC111" s="318">
        <f>'6.1 Seeds'!AC111*'6.2 Coefficients'!AC111</f>
        <v>0</v>
      </c>
      <c r="AD111" s="318">
        <f>'6.1 Seeds'!AD111*'6.2 Coefficients'!AD111</f>
        <v>0</v>
      </c>
      <c r="AE111" s="318">
        <f>'6.1 Seeds'!AE111*'6.2 Coefficients'!AE111</f>
        <v>0</v>
      </c>
      <c r="AF111" s="318">
        <f>'6.1 Seeds'!AF111*'6.2 Coefficients'!AF111</f>
        <v>0</v>
      </c>
      <c r="AG111" s="318">
        <f>'6.1 Seeds'!AG111*'6.2 Coefficients'!AG111</f>
        <v>0</v>
      </c>
      <c r="AH111" s="318">
        <f>'6.1 Seeds'!AH111*'6.2 Coefficients'!AH111</f>
        <v>0</v>
      </c>
      <c r="AI111" s="318">
        <f>'6.1 Seeds'!AI111*'6.2 Coefficients'!AI111</f>
        <v>0</v>
      </c>
      <c r="AJ111" s="318">
        <f>'6.1 Seeds'!AJ111*'6.2 Coefficients'!AJ111</f>
        <v>0</v>
      </c>
      <c r="AK111" s="318">
        <f>'6.1 Seeds'!AK111*'6.2 Coefficients'!AK111</f>
        <v>0</v>
      </c>
      <c r="AL111" s="318">
        <f>'6.1 Seeds'!AL111*'6.2 Coefficients'!AL111</f>
        <v>0</v>
      </c>
      <c r="AM111" s="318">
        <f>'6.1 Seeds'!AM111*'6.2 Coefficients'!AM111</f>
        <v>0</v>
      </c>
      <c r="AN111" s="318">
        <f>'6.1 Seeds'!AN111*'6.2 Coefficients'!AN111</f>
        <v>0</v>
      </c>
      <c r="AO111" s="318">
        <f>'6.1 Seeds'!AO111*'6.2 Coefficients'!AO111</f>
        <v>0</v>
      </c>
      <c r="AP111" s="318">
        <f>'6.1 Seeds'!AP111*'6.2 Coefficients'!AP111</f>
        <v>0</v>
      </c>
      <c r="AQ111" s="318">
        <f>'6.1 Seeds'!AQ111*'6.2 Coefficients'!AQ111</f>
        <v>0</v>
      </c>
      <c r="AR111" s="318">
        <f>'6.1 Seeds'!AR111*'6.2 Coefficients'!AR111</f>
        <v>0</v>
      </c>
      <c r="AS111" s="318">
        <f>'6.1 Seeds'!AS111*'6.2 Coefficients'!AS111</f>
        <v>0</v>
      </c>
    </row>
    <row r="112" spans="1:45" x14ac:dyDescent="0.25">
      <c r="A112" s="268" t="s">
        <v>701</v>
      </c>
      <c r="B112" s="120"/>
      <c r="C112" s="269"/>
      <c r="D112" s="269"/>
      <c r="E112" s="269"/>
      <c r="F112" s="268" t="s">
        <v>702</v>
      </c>
      <c r="G112" s="120"/>
      <c r="H112" s="294" t="s">
        <v>1037</v>
      </c>
      <c r="I112" s="314"/>
      <c r="J112" s="314"/>
      <c r="K112" s="314"/>
      <c r="L112" s="314"/>
      <c r="M112" s="314"/>
      <c r="N112" s="314"/>
      <c r="O112" s="314"/>
      <c r="P112" s="314"/>
      <c r="Q112" s="314"/>
      <c r="R112" s="314"/>
      <c r="S112" s="314"/>
      <c r="T112" s="314"/>
      <c r="U112" s="314"/>
      <c r="V112" s="314"/>
      <c r="W112" s="314"/>
      <c r="X112" s="314"/>
      <c r="Y112" s="314"/>
      <c r="Z112" s="314"/>
      <c r="AA112" s="314"/>
      <c r="AB112" s="314"/>
      <c r="AC112" s="314"/>
      <c r="AD112" s="314"/>
      <c r="AE112" s="314"/>
      <c r="AF112" s="314"/>
      <c r="AG112" s="314"/>
      <c r="AH112" s="314"/>
      <c r="AI112" s="314"/>
      <c r="AJ112" s="314"/>
      <c r="AK112" s="314"/>
      <c r="AL112" s="314"/>
      <c r="AM112" s="314"/>
      <c r="AN112" s="314"/>
      <c r="AO112" s="314"/>
      <c r="AP112" s="314"/>
      <c r="AQ112" s="314"/>
      <c r="AR112" s="314"/>
      <c r="AS112" s="314"/>
    </row>
    <row r="113" spans="1:45" x14ac:dyDescent="0.25">
      <c r="A113" s="268" t="s">
        <v>703</v>
      </c>
      <c r="B113" s="120"/>
      <c r="C113" s="269"/>
      <c r="D113" s="269"/>
      <c r="E113" s="269"/>
      <c r="F113" s="120"/>
      <c r="G113" s="268" t="s">
        <v>704</v>
      </c>
      <c r="H113" s="292" t="s">
        <v>1038</v>
      </c>
      <c r="I113" s="318">
        <f>'6.1 Seeds'!I113*'6.2 Coefficients'!I113</f>
        <v>0</v>
      </c>
      <c r="J113" s="318">
        <f>'6.1 Seeds'!J113*'6.2 Coefficients'!J113</f>
        <v>0</v>
      </c>
      <c r="K113" s="318">
        <f>'6.1 Seeds'!K113*'6.2 Coefficients'!K113</f>
        <v>0</v>
      </c>
      <c r="L113" s="318">
        <f>'6.1 Seeds'!L113*'6.2 Coefficients'!L113</f>
        <v>0</v>
      </c>
      <c r="M113" s="318">
        <f>'6.1 Seeds'!M113*'6.2 Coefficients'!M113</f>
        <v>0</v>
      </c>
      <c r="N113" s="318">
        <f>'6.1 Seeds'!N113*'6.2 Coefficients'!N113</f>
        <v>0</v>
      </c>
      <c r="O113" s="318">
        <f>'6.1 Seeds'!O113*'6.2 Coefficients'!O113</f>
        <v>0</v>
      </c>
      <c r="P113" s="318">
        <f>'6.1 Seeds'!P113*'6.2 Coefficients'!P113</f>
        <v>0</v>
      </c>
      <c r="Q113" s="318">
        <f>'6.1 Seeds'!Q113*'6.2 Coefficients'!Q113</f>
        <v>0</v>
      </c>
      <c r="R113" s="318">
        <f>'6.1 Seeds'!R113*'6.2 Coefficients'!R113</f>
        <v>0</v>
      </c>
      <c r="S113" s="318">
        <f>'6.1 Seeds'!S113*'6.2 Coefficients'!S113</f>
        <v>0</v>
      </c>
      <c r="T113" s="318">
        <f>'6.1 Seeds'!T113*'6.2 Coefficients'!T113</f>
        <v>0</v>
      </c>
      <c r="U113" s="318">
        <f>'6.1 Seeds'!U113*'6.2 Coefficients'!U113</f>
        <v>0</v>
      </c>
      <c r="V113" s="318">
        <f>'6.1 Seeds'!V113*'6.2 Coefficients'!V113</f>
        <v>0</v>
      </c>
      <c r="W113" s="318">
        <f>'6.1 Seeds'!W113*'6.2 Coefficients'!W113</f>
        <v>0</v>
      </c>
      <c r="X113" s="318">
        <f>'6.1 Seeds'!X113*'6.2 Coefficients'!X113</f>
        <v>0</v>
      </c>
      <c r="Y113" s="318">
        <f>'6.1 Seeds'!Y113*'6.2 Coefficients'!Y113</f>
        <v>0</v>
      </c>
      <c r="Z113" s="318">
        <f>'6.1 Seeds'!Z113*'6.2 Coefficients'!Z113</f>
        <v>0</v>
      </c>
      <c r="AA113" s="318">
        <f>'6.1 Seeds'!AA113*'6.2 Coefficients'!AA113</f>
        <v>0</v>
      </c>
      <c r="AB113" s="318">
        <f>'6.1 Seeds'!AB113*'6.2 Coefficients'!AB113</f>
        <v>0</v>
      </c>
      <c r="AC113" s="318">
        <f>'6.1 Seeds'!AC113*'6.2 Coefficients'!AC113</f>
        <v>0</v>
      </c>
      <c r="AD113" s="318">
        <f>'6.1 Seeds'!AD113*'6.2 Coefficients'!AD113</f>
        <v>0</v>
      </c>
      <c r="AE113" s="318">
        <f>'6.1 Seeds'!AE113*'6.2 Coefficients'!AE113</f>
        <v>0</v>
      </c>
      <c r="AF113" s="318">
        <f>'6.1 Seeds'!AF113*'6.2 Coefficients'!AF113</f>
        <v>0</v>
      </c>
      <c r="AG113" s="318">
        <f>'6.1 Seeds'!AG113*'6.2 Coefficients'!AG113</f>
        <v>0</v>
      </c>
      <c r="AH113" s="318">
        <f>'6.1 Seeds'!AH113*'6.2 Coefficients'!AH113</f>
        <v>0</v>
      </c>
      <c r="AI113" s="318">
        <f>'6.1 Seeds'!AI113*'6.2 Coefficients'!AI113</f>
        <v>0</v>
      </c>
      <c r="AJ113" s="318">
        <f>'6.1 Seeds'!AJ113*'6.2 Coefficients'!AJ113</f>
        <v>0</v>
      </c>
      <c r="AK113" s="318">
        <f>'6.1 Seeds'!AK113*'6.2 Coefficients'!AK113</f>
        <v>0</v>
      </c>
      <c r="AL113" s="318">
        <f>'6.1 Seeds'!AL113*'6.2 Coefficients'!AL113</f>
        <v>0</v>
      </c>
      <c r="AM113" s="318">
        <f>'6.1 Seeds'!AM113*'6.2 Coefficients'!AM113</f>
        <v>0</v>
      </c>
      <c r="AN113" s="318">
        <f>'6.1 Seeds'!AN113*'6.2 Coefficients'!AN113</f>
        <v>0</v>
      </c>
      <c r="AO113" s="318">
        <f>'6.1 Seeds'!AO113*'6.2 Coefficients'!AO113</f>
        <v>0</v>
      </c>
      <c r="AP113" s="318">
        <f>'6.1 Seeds'!AP113*'6.2 Coefficients'!AP113</f>
        <v>0</v>
      </c>
      <c r="AQ113" s="318">
        <f>'6.1 Seeds'!AQ113*'6.2 Coefficients'!AQ113</f>
        <v>0</v>
      </c>
      <c r="AR113" s="318">
        <f>'6.1 Seeds'!AR113*'6.2 Coefficients'!AR113</f>
        <v>0</v>
      </c>
      <c r="AS113" s="318">
        <f>'6.1 Seeds'!AS113*'6.2 Coefficients'!AS113</f>
        <v>0</v>
      </c>
    </row>
    <row r="114" spans="1:45" x14ac:dyDescent="0.25">
      <c r="A114" s="268" t="s">
        <v>705</v>
      </c>
      <c r="B114" s="120"/>
      <c r="C114" s="269"/>
      <c r="D114" s="269"/>
      <c r="E114" s="269"/>
      <c r="F114" s="120"/>
      <c r="G114" s="268" t="s">
        <v>706</v>
      </c>
      <c r="H114" s="292" t="s">
        <v>1098</v>
      </c>
      <c r="I114" s="314"/>
      <c r="J114" s="314"/>
      <c r="K114" s="314"/>
      <c r="L114" s="314"/>
      <c r="M114" s="314"/>
      <c r="N114" s="314"/>
      <c r="O114" s="314"/>
      <c r="P114" s="314"/>
      <c r="Q114" s="314"/>
      <c r="R114" s="314"/>
      <c r="S114" s="314"/>
      <c r="T114" s="314"/>
      <c r="U114" s="314"/>
      <c r="V114" s="314"/>
      <c r="W114" s="314"/>
      <c r="X114" s="314"/>
      <c r="Y114" s="314"/>
      <c r="Z114" s="314"/>
      <c r="AA114" s="314"/>
      <c r="AB114" s="314"/>
      <c r="AC114" s="314"/>
      <c r="AD114" s="314"/>
      <c r="AE114" s="314"/>
      <c r="AF114" s="314"/>
      <c r="AG114" s="314"/>
      <c r="AH114" s="314"/>
      <c r="AI114" s="314"/>
      <c r="AJ114" s="314"/>
      <c r="AK114" s="314"/>
      <c r="AL114" s="314"/>
      <c r="AM114" s="314"/>
      <c r="AN114" s="314"/>
      <c r="AO114" s="314"/>
      <c r="AP114" s="314"/>
      <c r="AQ114" s="314"/>
      <c r="AR114" s="314"/>
      <c r="AS114" s="314"/>
    </row>
    <row r="115" spans="1:45" x14ac:dyDescent="0.25">
      <c r="A115" s="268" t="s">
        <v>707</v>
      </c>
      <c r="B115" s="120"/>
      <c r="C115" s="269"/>
      <c r="D115" s="269"/>
      <c r="E115" s="269"/>
      <c r="F115" s="120"/>
      <c r="G115" s="268" t="s">
        <v>708</v>
      </c>
      <c r="H115" s="292" t="s">
        <v>1099</v>
      </c>
      <c r="I115" s="318">
        <f>'6.1 Seeds'!I115*'6.2 Coefficients'!I115</f>
        <v>0</v>
      </c>
      <c r="J115" s="318">
        <f>'6.1 Seeds'!J115*'6.2 Coefficients'!J115</f>
        <v>0</v>
      </c>
      <c r="K115" s="318">
        <f>'6.1 Seeds'!K115*'6.2 Coefficients'!K115</f>
        <v>0</v>
      </c>
      <c r="L115" s="318">
        <f>'6.1 Seeds'!L115*'6.2 Coefficients'!L115</f>
        <v>0</v>
      </c>
      <c r="M115" s="318">
        <f>'6.1 Seeds'!M115*'6.2 Coefficients'!M115</f>
        <v>0</v>
      </c>
      <c r="N115" s="318">
        <f>'6.1 Seeds'!N115*'6.2 Coefficients'!N115</f>
        <v>0</v>
      </c>
      <c r="O115" s="318">
        <f>'6.1 Seeds'!O115*'6.2 Coefficients'!O115</f>
        <v>0</v>
      </c>
      <c r="P115" s="318">
        <f>'6.1 Seeds'!P115*'6.2 Coefficients'!P115</f>
        <v>0</v>
      </c>
      <c r="Q115" s="318">
        <f>'6.1 Seeds'!Q115*'6.2 Coefficients'!Q115</f>
        <v>0</v>
      </c>
      <c r="R115" s="318">
        <f>'6.1 Seeds'!R115*'6.2 Coefficients'!R115</f>
        <v>0</v>
      </c>
      <c r="S115" s="318">
        <f>'6.1 Seeds'!S115*'6.2 Coefficients'!S115</f>
        <v>0</v>
      </c>
      <c r="T115" s="318">
        <f>'6.1 Seeds'!T115*'6.2 Coefficients'!T115</f>
        <v>0</v>
      </c>
      <c r="U115" s="318">
        <f>'6.1 Seeds'!U115*'6.2 Coefficients'!U115</f>
        <v>0</v>
      </c>
      <c r="V115" s="318">
        <f>'6.1 Seeds'!V115*'6.2 Coefficients'!V115</f>
        <v>0</v>
      </c>
      <c r="W115" s="318">
        <f>'6.1 Seeds'!W115*'6.2 Coefficients'!W115</f>
        <v>0</v>
      </c>
      <c r="X115" s="318">
        <f>'6.1 Seeds'!X115*'6.2 Coefficients'!X115</f>
        <v>0</v>
      </c>
      <c r="Y115" s="318">
        <f>'6.1 Seeds'!Y115*'6.2 Coefficients'!Y115</f>
        <v>0</v>
      </c>
      <c r="Z115" s="318">
        <f>'6.1 Seeds'!Z115*'6.2 Coefficients'!Z115</f>
        <v>0</v>
      </c>
      <c r="AA115" s="318">
        <f>'6.1 Seeds'!AA115*'6.2 Coefficients'!AA115</f>
        <v>0</v>
      </c>
      <c r="AB115" s="318">
        <f>'6.1 Seeds'!AB115*'6.2 Coefficients'!AB115</f>
        <v>0</v>
      </c>
      <c r="AC115" s="318">
        <f>'6.1 Seeds'!AC115*'6.2 Coefficients'!AC115</f>
        <v>0</v>
      </c>
      <c r="AD115" s="318">
        <f>'6.1 Seeds'!AD115*'6.2 Coefficients'!AD115</f>
        <v>0</v>
      </c>
      <c r="AE115" s="318">
        <f>'6.1 Seeds'!AE115*'6.2 Coefficients'!AE115</f>
        <v>0</v>
      </c>
      <c r="AF115" s="318">
        <f>'6.1 Seeds'!AF115*'6.2 Coefficients'!AF115</f>
        <v>0</v>
      </c>
      <c r="AG115" s="318">
        <f>'6.1 Seeds'!AG115*'6.2 Coefficients'!AG115</f>
        <v>0</v>
      </c>
      <c r="AH115" s="318">
        <f>'6.1 Seeds'!AH115*'6.2 Coefficients'!AH115</f>
        <v>0</v>
      </c>
      <c r="AI115" s="318">
        <f>'6.1 Seeds'!AI115*'6.2 Coefficients'!AI115</f>
        <v>0</v>
      </c>
      <c r="AJ115" s="318">
        <f>'6.1 Seeds'!AJ115*'6.2 Coefficients'!AJ115</f>
        <v>0</v>
      </c>
      <c r="AK115" s="318">
        <f>'6.1 Seeds'!AK115*'6.2 Coefficients'!AK115</f>
        <v>0</v>
      </c>
      <c r="AL115" s="318">
        <f>'6.1 Seeds'!AL115*'6.2 Coefficients'!AL115</f>
        <v>0</v>
      </c>
      <c r="AM115" s="318">
        <f>'6.1 Seeds'!AM115*'6.2 Coefficients'!AM115</f>
        <v>0</v>
      </c>
      <c r="AN115" s="318">
        <f>'6.1 Seeds'!AN115*'6.2 Coefficients'!AN115</f>
        <v>0</v>
      </c>
      <c r="AO115" s="318">
        <f>'6.1 Seeds'!AO115*'6.2 Coefficients'!AO115</f>
        <v>0</v>
      </c>
      <c r="AP115" s="318">
        <f>'6.1 Seeds'!AP115*'6.2 Coefficients'!AP115</f>
        <v>0</v>
      </c>
      <c r="AQ115" s="318">
        <f>'6.1 Seeds'!AQ115*'6.2 Coefficients'!AQ115</f>
        <v>0</v>
      </c>
      <c r="AR115" s="318">
        <f>'6.1 Seeds'!AR115*'6.2 Coefficients'!AR115</f>
        <v>0</v>
      </c>
      <c r="AS115" s="318">
        <f>'6.1 Seeds'!AS115*'6.2 Coefficients'!AS115</f>
        <v>0</v>
      </c>
    </row>
    <row r="116" spans="1:45" x14ac:dyDescent="0.25">
      <c r="A116" s="264" t="s">
        <v>709</v>
      </c>
      <c r="B116" s="120"/>
      <c r="C116" s="269"/>
      <c r="D116" s="269"/>
      <c r="E116" s="269"/>
      <c r="F116" s="268"/>
      <c r="G116" s="264" t="s">
        <v>710</v>
      </c>
      <c r="H116" s="293" t="s">
        <v>1039</v>
      </c>
      <c r="I116" s="318">
        <f>'6.1 Seeds'!I116*'6.2 Coefficients'!I116</f>
        <v>0</v>
      </c>
      <c r="J116" s="318">
        <f>'6.1 Seeds'!J116*'6.2 Coefficients'!J116</f>
        <v>0</v>
      </c>
      <c r="K116" s="318">
        <f>'6.1 Seeds'!K116*'6.2 Coefficients'!K116</f>
        <v>0</v>
      </c>
      <c r="L116" s="318">
        <f>'6.1 Seeds'!L116*'6.2 Coefficients'!L116</f>
        <v>0</v>
      </c>
      <c r="M116" s="318">
        <f>'6.1 Seeds'!M116*'6.2 Coefficients'!M116</f>
        <v>0</v>
      </c>
      <c r="N116" s="318">
        <f>'6.1 Seeds'!N116*'6.2 Coefficients'!N116</f>
        <v>0</v>
      </c>
      <c r="O116" s="318">
        <f>'6.1 Seeds'!O116*'6.2 Coefficients'!O116</f>
        <v>0</v>
      </c>
      <c r="P116" s="318">
        <f>'6.1 Seeds'!P116*'6.2 Coefficients'!P116</f>
        <v>0</v>
      </c>
      <c r="Q116" s="318">
        <f>'6.1 Seeds'!Q116*'6.2 Coefficients'!Q116</f>
        <v>0</v>
      </c>
      <c r="R116" s="318">
        <f>'6.1 Seeds'!R116*'6.2 Coefficients'!R116</f>
        <v>0</v>
      </c>
      <c r="S116" s="318">
        <f>'6.1 Seeds'!S116*'6.2 Coefficients'!S116</f>
        <v>0</v>
      </c>
      <c r="T116" s="318">
        <f>'6.1 Seeds'!T116*'6.2 Coefficients'!T116</f>
        <v>0</v>
      </c>
      <c r="U116" s="318">
        <f>'6.1 Seeds'!U116*'6.2 Coefficients'!U116</f>
        <v>0</v>
      </c>
      <c r="V116" s="318">
        <f>'6.1 Seeds'!V116*'6.2 Coefficients'!V116</f>
        <v>0</v>
      </c>
      <c r="W116" s="318">
        <f>'6.1 Seeds'!W116*'6.2 Coefficients'!W116</f>
        <v>0</v>
      </c>
      <c r="X116" s="318">
        <f>'6.1 Seeds'!X116*'6.2 Coefficients'!X116</f>
        <v>0</v>
      </c>
      <c r="Y116" s="318">
        <f>'6.1 Seeds'!Y116*'6.2 Coefficients'!Y116</f>
        <v>0</v>
      </c>
      <c r="Z116" s="318">
        <f>'6.1 Seeds'!Z116*'6.2 Coefficients'!Z116</f>
        <v>0</v>
      </c>
      <c r="AA116" s="318">
        <f>'6.1 Seeds'!AA116*'6.2 Coefficients'!AA116</f>
        <v>0</v>
      </c>
      <c r="AB116" s="318">
        <f>'6.1 Seeds'!AB116*'6.2 Coefficients'!AB116</f>
        <v>0</v>
      </c>
      <c r="AC116" s="318">
        <f>'6.1 Seeds'!AC116*'6.2 Coefficients'!AC116</f>
        <v>0</v>
      </c>
      <c r="AD116" s="318">
        <f>'6.1 Seeds'!AD116*'6.2 Coefficients'!AD116</f>
        <v>0</v>
      </c>
      <c r="AE116" s="318">
        <f>'6.1 Seeds'!AE116*'6.2 Coefficients'!AE116</f>
        <v>0</v>
      </c>
      <c r="AF116" s="318">
        <f>'6.1 Seeds'!AF116*'6.2 Coefficients'!AF116</f>
        <v>0</v>
      </c>
      <c r="AG116" s="318">
        <f>'6.1 Seeds'!AG116*'6.2 Coefficients'!AG116</f>
        <v>0</v>
      </c>
      <c r="AH116" s="318">
        <f>'6.1 Seeds'!AH116*'6.2 Coefficients'!AH116</f>
        <v>0</v>
      </c>
      <c r="AI116" s="318">
        <f>'6.1 Seeds'!AI116*'6.2 Coefficients'!AI116</f>
        <v>0</v>
      </c>
      <c r="AJ116" s="318">
        <f>'6.1 Seeds'!AJ116*'6.2 Coefficients'!AJ116</f>
        <v>0</v>
      </c>
      <c r="AK116" s="318">
        <f>'6.1 Seeds'!AK116*'6.2 Coefficients'!AK116</f>
        <v>0</v>
      </c>
      <c r="AL116" s="318">
        <f>'6.1 Seeds'!AL116*'6.2 Coefficients'!AL116</f>
        <v>0</v>
      </c>
      <c r="AM116" s="318">
        <f>'6.1 Seeds'!AM116*'6.2 Coefficients'!AM116</f>
        <v>0</v>
      </c>
      <c r="AN116" s="318">
        <f>'6.1 Seeds'!AN116*'6.2 Coefficients'!AN116</f>
        <v>0</v>
      </c>
      <c r="AO116" s="318">
        <f>'6.1 Seeds'!AO116*'6.2 Coefficients'!AO116</f>
        <v>0</v>
      </c>
      <c r="AP116" s="318">
        <f>'6.1 Seeds'!AP116*'6.2 Coefficients'!AP116</f>
        <v>0</v>
      </c>
      <c r="AQ116" s="318">
        <f>'6.1 Seeds'!AQ116*'6.2 Coefficients'!AQ116</f>
        <v>0</v>
      </c>
      <c r="AR116" s="318">
        <f>'6.1 Seeds'!AR116*'6.2 Coefficients'!AR116</f>
        <v>0</v>
      </c>
      <c r="AS116" s="318">
        <f>'6.1 Seeds'!AS116*'6.2 Coefficients'!AS116</f>
        <v>0</v>
      </c>
    </row>
    <row r="117" spans="1:45" x14ac:dyDescent="0.25">
      <c r="A117" s="264" t="s">
        <v>711</v>
      </c>
      <c r="B117" s="120"/>
      <c r="C117" s="269"/>
      <c r="D117" s="269"/>
      <c r="E117" s="269"/>
      <c r="F117" s="268"/>
      <c r="G117" s="264" t="s">
        <v>712</v>
      </c>
      <c r="H117" s="293" t="s">
        <v>1040</v>
      </c>
      <c r="I117" s="318">
        <f>'6.1 Seeds'!I117*'6.2 Coefficients'!I117</f>
        <v>0</v>
      </c>
      <c r="J117" s="318">
        <f>'6.1 Seeds'!J117*'6.2 Coefficients'!J117</f>
        <v>0</v>
      </c>
      <c r="K117" s="318">
        <f>'6.1 Seeds'!K117*'6.2 Coefficients'!K117</f>
        <v>0</v>
      </c>
      <c r="L117" s="318">
        <f>'6.1 Seeds'!L117*'6.2 Coefficients'!L117</f>
        <v>0</v>
      </c>
      <c r="M117" s="318">
        <f>'6.1 Seeds'!M117*'6.2 Coefficients'!M117</f>
        <v>0</v>
      </c>
      <c r="N117" s="318">
        <f>'6.1 Seeds'!N117*'6.2 Coefficients'!N117</f>
        <v>0</v>
      </c>
      <c r="O117" s="318">
        <f>'6.1 Seeds'!O117*'6.2 Coefficients'!O117</f>
        <v>0</v>
      </c>
      <c r="P117" s="318">
        <f>'6.1 Seeds'!P117*'6.2 Coefficients'!P117</f>
        <v>0</v>
      </c>
      <c r="Q117" s="318">
        <f>'6.1 Seeds'!Q117*'6.2 Coefficients'!Q117</f>
        <v>0</v>
      </c>
      <c r="R117" s="318">
        <f>'6.1 Seeds'!R117*'6.2 Coefficients'!R117</f>
        <v>0</v>
      </c>
      <c r="S117" s="318">
        <f>'6.1 Seeds'!S117*'6.2 Coefficients'!S117</f>
        <v>0</v>
      </c>
      <c r="T117" s="318">
        <f>'6.1 Seeds'!T117*'6.2 Coefficients'!T117</f>
        <v>0</v>
      </c>
      <c r="U117" s="318">
        <f>'6.1 Seeds'!U117*'6.2 Coefficients'!U117</f>
        <v>0</v>
      </c>
      <c r="V117" s="318">
        <f>'6.1 Seeds'!V117*'6.2 Coefficients'!V117</f>
        <v>0</v>
      </c>
      <c r="W117" s="318">
        <f>'6.1 Seeds'!W117*'6.2 Coefficients'!W117</f>
        <v>0</v>
      </c>
      <c r="X117" s="318">
        <f>'6.1 Seeds'!X117*'6.2 Coefficients'!X117</f>
        <v>0</v>
      </c>
      <c r="Y117" s="318">
        <f>'6.1 Seeds'!Y117*'6.2 Coefficients'!Y117</f>
        <v>0</v>
      </c>
      <c r="Z117" s="318">
        <f>'6.1 Seeds'!Z117*'6.2 Coefficients'!Z117</f>
        <v>0</v>
      </c>
      <c r="AA117" s="318">
        <f>'6.1 Seeds'!AA117*'6.2 Coefficients'!AA117</f>
        <v>0</v>
      </c>
      <c r="AB117" s="318">
        <f>'6.1 Seeds'!AB117*'6.2 Coefficients'!AB117</f>
        <v>0</v>
      </c>
      <c r="AC117" s="318">
        <f>'6.1 Seeds'!AC117*'6.2 Coefficients'!AC117</f>
        <v>0</v>
      </c>
      <c r="AD117" s="318">
        <f>'6.1 Seeds'!AD117*'6.2 Coefficients'!AD117</f>
        <v>0</v>
      </c>
      <c r="AE117" s="318">
        <f>'6.1 Seeds'!AE117*'6.2 Coefficients'!AE117</f>
        <v>0</v>
      </c>
      <c r="AF117" s="318">
        <f>'6.1 Seeds'!AF117*'6.2 Coefficients'!AF117</f>
        <v>0</v>
      </c>
      <c r="AG117" s="318">
        <f>'6.1 Seeds'!AG117*'6.2 Coefficients'!AG117</f>
        <v>0</v>
      </c>
      <c r="AH117" s="318">
        <f>'6.1 Seeds'!AH117*'6.2 Coefficients'!AH117</f>
        <v>0</v>
      </c>
      <c r="AI117" s="318">
        <f>'6.1 Seeds'!AI117*'6.2 Coefficients'!AI117</f>
        <v>0</v>
      </c>
      <c r="AJ117" s="318">
        <f>'6.1 Seeds'!AJ117*'6.2 Coefficients'!AJ117</f>
        <v>0</v>
      </c>
      <c r="AK117" s="318">
        <f>'6.1 Seeds'!AK117*'6.2 Coefficients'!AK117</f>
        <v>0</v>
      </c>
      <c r="AL117" s="318">
        <f>'6.1 Seeds'!AL117*'6.2 Coefficients'!AL117</f>
        <v>0</v>
      </c>
      <c r="AM117" s="318">
        <f>'6.1 Seeds'!AM117*'6.2 Coefficients'!AM117</f>
        <v>0</v>
      </c>
      <c r="AN117" s="318">
        <f>'6.1 Seeds'!AN117*'6.2 Coefficients'!AN117</f>
        <v>0</v>
      </c>
      <c r="AO117" s="318">
        <f>'6.1 Seeds'!AO117*'6.2 Coefficients'!AO117</f>
        <v>0</v>
      </c>
      <c r="AP117" s="318">
        <f>'6.1 Seeds'!AP117*'6.2 Coefficients'!AP117</f>
        <v>0</v>
      </c>
      <c r="AQ117" s="318">
        <f>'6.1 Seeds'!AQ117*'6.2 Coefficients'!AQ117</f>
        <v>0</v>
      </c>
      <c r="AR117" s="318">
        <f>'6.1 Seeds'!AR117*'6.2 Coefficients'!AR117</f>
        <v>0</v>
      </c>
      <c r="AS117" s="318">
        <f>'6.1 Seeds'!AS117*'6.2 Coefficients'!AS117</f>
        <v>0</v>
      </c>
    </row>
    <row r="118" spans="1:45" x14ac:dyDescent="0.25">
      <c r="A118" s="268" t="s">
        <v>713</v>
      </c>
      <c r="B118" s="120"/>
      <c r="C118" s="269"/>
      <c r="D118" s="269"/>
      <c r="E118" s="269"/>
      <c r="F118" s="268" t="s">
        <v>714</v>
      </c>
      <c r="G118" s="120"/>
      <c r="H118" s="294" t="s">
        <v>1041</v>
      </c>
      <c r="I118" s="314"/>
      <c r="J118" s="314"/>
      <c r="K118" s="314"/>
      <c r="L118" s="314"/>
      <c r="M118" s="314"/>
      <c r="N118" s="314"/>
      <c r="O118" s="314"/>
      <c r="P118" s="314"/>
      <c r="Q118" s="314"/>
      <c r="R118" s="314"/>
      <c r="S118" s="314"/>
      <c r="T118" s="314"/>
      <c r="U118" s="314"/>
      <c r="V118" s="314"/>
      <c r="W118" s="314"/>
      <c r="X118" s="314"/>
      <c r="Y118" s="314"/>
      <c r="Z118" s="314"/>
      <c r="AA118" s="314"/>
      <c r="AB118" s="314"/>
      <c r="AC118" s="314"/>
      <c r="AD118" s="314"/>
      <c r="AE118" s="314"/>
      <c r="AF118" s="314"/>
      <c r="AG118" s="314"/>
      <c r="AH118" s="314"/>
      <c r="AI118" s="314"/>
      <c r="AJ118" s="314"/>
      <c r="AK118" s="314"/>
      <c r="AL118" s="314"/>
      <c r="AM118" s="314"/>
      <c r="AN118" s="314"/>
      <c r="AO118" s="314"/>
      <c r="AP118" s="314"/>
      <c r="AQ118" s="314"/>
      <c r="AR118" s="314"/>
      <c r="AS118" s="314"/>
    </row>
    <row r="119" spans="1:45" x14ac:dyDescent="0.25">
      <c r="A119" s="269" t="s">
        <v>453</v>
      </c>
      <c r="B119" s="269"/>
      <c r="C119" s="269"/>
      <c r="D119" s="269"/>
      <c r="E119" s="269" t="s">
        <v>511</v>
      </c>
      <c r="F119" s="268"/>
      <c r="G119" s="120"/>
      <c r="H119" s="294" t="s">
        <v>1042</v>
      </c>
      <c r="I119" s="314"/>
      <c r="J119" s="314"/>
      <c r="K119" s="314"/>
      <c r="L119" s="314"/>
      <c r="M119" s="314"/>
      <c r="N119" s="314"/>
      <c r="O119" s="314"/>
      <c r="P119" s="314"/>
      <c r="Q119" s="314"/>
      <c r="R119" s="314"/>
      <c r="S119" s="314"/>
      <c r="T119" s="314"/>
      <c r="U119" s="314"/>
      <c r="V119" s="314"/>
      <c r="W119" s="314"/>
      <c r="X119" s="314"/>
      <c r="Y119" s="314"/>
      <c r="Z119" s="314"/>
      <c r="AA119" s="314"/>
      <c r="AB119" s="314"/>
      <c r="AC119" s="314"/>
      <c r="AD119" s="314"/>
      <c r="AE119" s="314"/>
      <c r="AF119" s="314"/>
      <c r="AG119" s="314"/>
      <c r="AH119" s="314"/>
      <c r="AI119" s="314"/>
      <c r="AJ119" s="314"/>
      <c r="AK119" s="314"/>
      <c r="AL119" s="314"/>
      <c r="AM119" s="314"/>
      <c r="AN119" s="314"/>
      <c r="AO119" s="314"/>
      <c r="AP119" s="314"/>
      <c r="AQ119" s="314"/>
      <c r="AR119" s="314"/>
      <c r="AS119" s="314"/>
    </row>
    <row r="120" spans="1:45" x14ac:dyDescent="0.25">
      <c r="A120" s="264" t="s">
        <v>715</v>
      </c>
      <c r="B120" s="120"/>
      <c r="C120" s="269"/>
      <c r="D120" s="269"/>
      <c r="E120" s="269"/>
      <c r="F120" s="264" t="s">
        <v>716</v>
      </c>
      <c r="G120" s="120"/>
      <c r="H120" s="294" t="s">
        <v>1043</v>
      </c>
      <c r="I120" s="314"/>
      <c r="J120" s="314"/>
      <c r="K120" s="314"/>
      <c r="L120" s="314"/>
      <c r="M120" s="314"/>
      <c r="N120" s="314"/>
      <c r="O120" s="314"/>
      <c r="P120" s="314"/>
      <c r="Q120" s="314"/>
      <c r="R120" s="314"/>
      <c r="S120" s="314"/>
      <c r="T120" s="314"/>
      <c r="U120" s="314"/>
      <c r="V120" s="314"/>
      <c r="W120" s="314"/>
      <c r="X120" s="314"/>
      <c r="Y120" s="314"/>
      <c r="Z120" s="314"/>
      <c r="AA120" s="314"/>
      <c r="AB120" s="314"/>
      <c r="AC120" s="314"/>
      <c r="AD120" s="314"/>
      <c r="AE120" s="314"/>
      <c r="AF120" s="314"/>
      <c r="AG120" s="314"/>
      <c r="AH120" s="314"/>
      <c r="AI120" s="314"/>
      <c r="AJ120" s="314"/>
      <c r="AK120" s="314"/>
      <c r="AL120" s="314"/>
      <c r="AM120" s="314"/>
      <c r="AN120" s="314"/>
      <c r="AO120" s="314"/>
      <c r="AP120" s="314"/>
      <c r="AQ120" s="314"/>
      <c r="AR120" s="314"/>
      <c r="AS120" s="314"/>
    </row>
    <row r="121" spans="1:45" x14ac:dyDescent="0.25">
      <c r="A121" s="264" t="s">
        <v>717</v>
      </c>
      <c r="B121" s="120"/>
      <c r="C121" s="269"/>
      <c r="D121" s="269"/>
      <c r="E121" s="269"/>
      <c r="F121" s="264" t="s">
        <v>718</v>
      </c>
      <c r="G121" s="120"/>
      <c r="H121" s="294" t="s">
        <v>997</v>
      </c>
      <c r="I121" s="318">
        <f>'6.1 Seeds'!I121*'6.2 Coefficients'!I121</f>
        <v>0</v>
      </c>
      <c r="J121" s="318">
        <f>'6.1 Seeds'!J121*'6.2 Coefficients'!J121</f>
        <v>0</v>
      </c>
      <c r="K121" s="318">
        <f>'6.1 Seeds'!K121*'6.2 Coefficients'!K121</f>
        <v>0</v>
      </c>
      <c r="L121" s="318">
        <f>'6.1 Seeds'!L121*'6.2 Coefficients'!L121</f>
        <v>0</v>
      </c>
      <c r="M121" s="318">
        <f>'6.1 Seeds'!M121*'6.2 Coefficients'!M121</f>
        <v>0</v>
      </c>
      <c r="N121" s="318">
        <f>'6.1 Seeds'!N121*'6.2 Coefficients'!N121</f>
        <v>0</v>
      </c>
      <c r="O121" s="318">
        <f>'6.1 Seeds'!O121*'6.2 Coefficients'!O121</f>
        <v>0</v>
      </c>
      <c r="P121" s="318">
        <f>'6.1 Seeds'!P121*'6.2 Coefficients'!P121</f>
        <v>0</v>
      </c>
      <c r="Q121" s="318">
        <f>'6.1 Seeds'!Q121*'6.2 Coefficients'!Q121</f>
        <v>0</v>
      </c>
      <c r="R121" s="318">
        <f>'6.1 Seeds'!R121*'6.2 Coefficients'!R121</f>
        <v>0</v>
      </c>
      <c r="S121" s="318">
        <f>'6.1 Seeds'!S121*'6.2 Coefficients'!S121</f>
        <v>0</v>
      </c>
      <c r="T121" s="318">
        <f>'6.1 Seeds'!T121*'6.2 Coefficients'!T121</f>
        <v>0</v>
      </c>
      <c r="U121" s="318">
        <f>'6.1 Seeds'!U121*'6.2 Coefficients'!U121</f>
        <v>0</v>
      </c>
      <c r="V121" s="318">
        <f>'6.1 Seeds'!V121*'6.2 Coefficients'!V121</f>
        <v>0</v>
      </c>
      <c r="W121" s="318">
        <f>'6.1 Seeds'!W121*'6.2 Coefficients'!W121</f>
        <v>0</v>
      </c>
      <c r="X121" s="318">
        <f>'6.1 Seeds'!X121*'6.2 Coefficients'!X121</f>
        <v>0</v>
      </c>
      <c r="Y121" s="318">
        <f>'6.1 Seeds'!Y121*'6.2 Coefficients'!Y121</f>
        <v>0</v>
      </c>
      <c r="Z121" s="318">
        <f>'6.1 Seeds'!Z121*'6.2 Coefficients'!Z121</f>
        <v>0</v>
      </c>
      <c r="AA121" s="318">
        <f>'6.1 Seeds'!AA121*'6.2 Coefficients'!AA121</f>
        <v>0</v>
      </c>
      <c r="AB121" s="318">
        <f>'6.1 Seeds'!AB121*'6.2 Coefficients'!AB121</f>
        <v>0</v>
      </c>
      <c r="AC121" s="318">
        <f>'6.1 Seeds'!AC121*'6.2 Coefficients'!AC121</f>
        <v>0</v>
      </c>
      <c r="AD121" s="318">
        <f>'6.1 Seeds'!AD121*'6.2 Coefficients'!AD121</f>
        <v>0</v>
      </c>
      <c r="AE121" s="318">
        <f>'6.1 Seeds'!AE121*'6.2 Coefficients'!AE121</f>
        <v>0</v>
      </c>
      <c r="AF121" s="318">
        <f>'6.1 Seeds'!AF121*'6.2 Coefficients'!AF121</f>
        <v>0</v>
      </c>
      <c r="AG121" s="318">
        <f>'6.1 Seeds'!AG121*'6.2 Coefficients'!AG121</f>
        <v>0</v>
      </c>
      <c r="AH121" s="318">
        <f>'6.1 Seeds'!AH121*'6.2 Coefficients'!AH121</f>
        <v>0</v>
      </c>
      <c r="AI121" s="318">
        <f>'6.1 Seeds'!AI121*'6.2 Coefficients'!AI121</f>
        <v>0</v>
      </c>
      <c r="AJ121" s="318">
        <f>'6.1 Seeds'!AJ121*'6.2 Coefficients'!AJ121</f>
        <v>0</v>
      </c>
      <c r="AK121" s="318">
        <f>'6.1 Seeds'!AK121*'6.2 Coefficients'!AK121</f>
        <v>0</v>
      </c>
      <c r="AL121" s="318">
        <f>'6.1 Seeds'!AL121*'6.2 Coefficients'!AL121</f>
        <v>0</v>
      </c>
      <c r="AM121" s="318">
        <f>'6.1 Seeds'!AM121*'6.2 Coefficients'!AM121</f>
        <v>0</v>
      </c>
      <c r="AN121" s="318">
        <f>'6.1 Seeds'!AN121*'6.2 Coefficients'!AN121</f>
        <v>0</v>
      </c>
      <c r="AO121" s="318">
        <f>'6.1 Seeds'!AO121*'6.2 Coefficients'!AO121</f>
        <v>0</v>
      </c>
      <c r="AP121" s="318">
        <f>'6.1 Seeds'!AP121*'6.2 Coefficients'!AP121</f>
        <v>0</v>
      </c>
      <c r="AQ121" s="318">
        <f>'6.1 Seeds'!AQ121*'6.2 Coefficients'!AQ121</f>
        <v>0</v>
      </c>
      <c r="AR121" s="318">
        <f>'6.1 Seeds'!AR121*'6.2 Coefficients'!AR121</f>
        <v>0</v>
      </c>
      <c r="AS121" s="318">
        <f>'6.1 Seeds'!AS121*'6.2 Coefficients'!AS121</f>
        <v>0</v>
      </c>
    </row>
    <row r="122" spans="1:45" x14ac:dyDescent="0.25">
      <c r="A122" s="269" t="s">
        <v>454</v>
      </c>
      <c r="B122" s="269"/>
      <c r="C122" s="269"/>
      <c r="D122" s="269"/>
      <c r="E122" s="269"/>
      <c r="F122" s="268" t="s">
        <v>455</v>
      </c>
      <c r="G122" s="120"/>
      <c r="H122" s="294" t="s">
        <v>1044</v>
      </c>
      <c r="I122" s="318">
        <f>'6.1 Seeds'!I122*'6.2 Coefficients'!I122</f>
        <v>0</v>
      </c>
      <c r="J122" s="318">
        <f>'6.1 Seeds'!J122*'6.2 Coefficients'!J122</f>
        <v>0</v>
      </c>
      <c r="K122" s="318">
        <f>'6.1 Seeds'!K122*'6.2 Coefficients'!K122</f>
        <v>0</v>
      </c>
      <c r="L122" s="318">
        <f>'6.1 Seeds'!L122*'6.2 Coefficients'!L122</f>
        <v>0</v>
      </c>
      <c r="M122" s="318">
        <f>'6.1 Seeds'!M122*'6.2 Coefficients'!M122</f>
        <v>0</v>
      </c>
      <c r="N122" s="318">
        <f>'6.1 Seeds'!N122*'6.2 Coefficients'!N122</f>
        <v>0</v>
      </c>
      <c r="O122" s="318">
        <f>'6.1 Seeds'!O122*'6.2 Coefficients'!O122</f>
        <v>0</v>
      </c>
      <c r="P122" s="318">
        <f>'6.1 Seeds'!P122*'6.2 Coefficients'!P122</f>
        <v>0</v>
      </c>
      <c r="Q122" s="318">
        <f>'6.1 Seeds'!Q122*'6.2 Coefficients'!Q122</f>
        <v>0</v>
      </c>
      <c r="R122" s="318">
        <f>'6.1 Seeds'!R122*'6.2 Coefficients'!R122</f>
        <v>0</v>
      </c>
      <c r="S122" s="318">
        <f>'6.1 Seeds'!S122*'6.2 Coefficients'!S122</f>
        <v>0</v>
      </c>
      <c r="T122" s="318">
        <f>'6.1 Seeds'!T122*'6.2 Coefficients'!T122</f>
        <v>0</v>
      </c>
      <c r="U122" s="318">
        <f>'6.1 Seeds'!U122*'6.2 Coefficients'!U122</f>
        <v>0</v>
      </c>
      <c r="V122" s="318">
        <f>'6.1 Seeds'!V122*'6.2 Coefficients'!V122</f>
        <v>0</v>
      </c>
      <c r="W122" s="318">
        <f>'6.1 Seeds'!W122*'6.2 Coefficients'!W122</f>
        <v>0</v>
      </c>
      <c r="X122" s="318">
        <f>'6.1 Seeds'!X122*'6.2 Coefficients'!X122</f>
        <v>0</v>
      </c>
      <c r="Y122" s="318">
        <f>'6.1 Seeds'!Y122*'6.2 Coefficients'!Y122</f>
        <v>0</v>
      </c>
      <c r="Z122" s="318">
        <f>'6.1 Seeds'!Z122*'6.2 Coefficients'!Z122</f>
        <v>0</v>
      </c>
      <c r="AA122" s="318">
        <f>'6.1 Seeds'!AA122*'6.2 Coefficients'!AA122</f>
        <v>0</v>
      </c>
      <c r="AB122" s="318">
        <f>'6.1 Seeds'!AB122*'6.2 Coefficients'!AB122</f>
        <v>0</v>
      </c>
      <c r="AC122" s="318">
        <f>'6.1 Seeds'!AC122*'6.2 Coefficients'!AC122</f>
        <v>0</v>
      </c>
      <c r="AD122" s="318">
        <f>'6.1 Seeds'!AD122*'6.2 Coefficients'!AD122</f>
        <v>0</v>
      </c>
      <c r="AE122" s="318">
        <f>'6.1 Seeds'!AE122*'6.2 Coefficients'!AE122</f>
        <v>0</v>
      </c>
      <c r="AF122" s="318">
        <f>'6.1 Seeds'!AF122*'6.2 Coefficients'!AF122</f>
        <v>0</v>
      </c>
      <c r="AG122" s="318">
        <f>'6.1 Seeds'!AG122*'6.2 Coefficients'!AG122</f>
        <v>0</v>
      </c>
      <c r="AH122" s="318">
        <f>'6.1 Seeds'!AH122*'6.2 Coefficients'!AH122</f>
        <v>0</v>
      </c>
      <c r="AI122" s="318">
        <f>'6.1 Seeds'!AI122*'6.2 Coefficients'!AI122</f>
        <v>0</v>
      </c>
      <c r="AJ122" s="318">
        <f>'6.1 Seeds'!AJ122*'6.2 Coefficients'!AJ122</f>
        <v>0</v>
      </c>
      <c r="AK122" s="318">
        <f>'6.1 Seeds'!AK122*'6.2 Coefficients'!AK122</f>
        <v>0</v>
      </c>
      <c r="AL122" s="318">
        <f>'6.1 Seeds'!AL122*'6.2 Coefficients'!AL122</f>
        <v>0</v>
      </c>
      <c r="AM122" s="318">
        <f>'6.1 Seeds'!AM122*'6.2 Coefficients'!AM122</f>
        <v>0</v>
      </c>
      <c r="AN122" s="318">
        <f>'6.1 Seeds'!AN122*'6.2 Coefficients'!AN122</f>
        <v>0</v>
      </c>
      <c r="AO122" s="318">
        <f>'6.1 Seeds'!AO122*'6.2 Coefficients'!AO122</f>
        <v>0</v>
      </c>
      <c r="AP122" s="318">
        <f>'6.1 Seeds'!AP122*'6.2 Coefficients'!AP122</f>
        <v>0</v>
      </c>
      <c r="AQ122" s="318">
        <f>'6.1 Seeds'!AQ122*'6.2 Coefficients'!AQ122</f>
        <v>0</v>
      </c>
      <c r="AR122" s="318">
        <f>'6.1 Seeds'!AR122*'6.2 Coefficients'!AR122</f>
        <v>0</v>
      </c>
      <c r="AS122" s="318">
        <f>'6.1 Seeds'!AS122*'6.2 Coefficients'!AS122</f>
        <v>0</v>
      </c>
    </row>
    <row r="123" spans="1:45" x14ac:dyDescent="0.25">
      <c r="A123" s="268" t="s">
        <v>719</v>
      </c>
      <c r="B123" s="120"/>
      <c r="C123" s="269"/>
      <c r="D123" s="269"/>
      <c r="E123" s="269"/>
      <c r="F123" s="268" t="s">
        <v>720</v>
      </c>
      <c r="G123" s="120"/>
      <c r="H123" s="294" t="s">
        <v>1045</v>
      </c>
      <c r="I123" s="318">
        <f>'6.1 Seeds'!I123*'6.2 Coefficients'!I123</f>
        <v>0</v>
      </c>
      <c r="J123" s="318">
        <f>'6.1 Seeds'!J123*'6.2 Coefficients'!J123</f>
        <v>0</v>
      </c>
      <c r="K123" s="318">
        <f>'6.1 Seeds'!K123*'6.2 Coefficients'!K123</f>
        <v>0</v>
      </c>
      <c r="L123" s="318">
        <f>'6.1 Seeds'!L123*'6.2 Coefficients'!L123</f>
        <v>0</v>
      </c>
      <c r="M123" s="318">
        <f>'6.1 Seeds'!M123*'6.2 Coefficients'!M123</f>
        <v>0</v>
      </c>
      <c r="N123" s="318">
        <f>'6.1 Seeds'!N123*'6.2 Coefficients'!N123</f>
        <v>119.23839999999998</v>
      </c>
      <c r="O123" s="318">
        <f>'6.1 Seeds'!O123*'6.2 Coefficients'!O123</f>
        <v>118.82200000000003</v>
      </c>
      <c r="P123" s="318">
        <f>'6.1 Seeds'!P123*'6.2 Coefficients'!P123</f>
        <v>117.21479999999998</v>
      </c>
      <c r="Q123" s="318">
        <f>'6.1 Seeds'!Q123*'6.2 Coefficients'!Q123</f>
        <v>104.7796</v>
      </c>
      <c r="R123" s="318">
        <f>'6.1 Seeds'!R123*'6.2 Coefficients'!R123</f>
        <v>104.03879999999999</v>
      </c>
      <c r="S123" s="318">
        <f>'6.1 Seeds'!S123*'6.2 Coefficients'!S123</f>
        <v>91.940399999999997</v>
      </c>
      <c r="T123" s="318">
        <f>'6.1 Seeds'!T123*'6.2 Coefficients'!T123</f>
        <v>91.003200000000007</v>
      </c>
      <c r="U123" s="318">
        <f>'6.1 Seeds'!U123*'6.2 Coefficients'!U123</f>
        <v>90.2196</v>
      </c>
      <c r="V123" s="318">
        <f>'6.1 Seeds'!V123*'6.2 Coefficients'!V123</f>
        <v>80.453600000000009</v>
      </c>
      <c r="W123" s="318">
        <f>'6.1 Seeds'!W123*'6.2 Coefficients'!W123</f>
        <v>82.685199999999995</v>
      </c>
      <c r="X123" s="318">
        <f>'6.1 Seeds'!X123*'6.2 Coefficients'!X123</f>
        <v>79.676399999999987</v>
      </c>
      <c r="Y123" s="318">
        <f>'6.1 Seeds'!Y123*'6.2 Coefficients'!Y123</f>
        <v>84.63039999999998</v>
      </c>
      <c r="Z123" s="318">
        <f>'6.1 Seeds'!Z123*'6.2 Coefficients'!Z123</f>
        <v>84.389200000000002</v>
      </c>
      <c r="AA123" s="318">
        <f>'6.1 Seeds'!AA123*'6.2 Coefficients'!AA123</f>
        <v>76.513199999999998</v>
      </c>
      <c r="AB123" s="318">
        <f>'6.1 Seeds'!AB123*'6.2 Coefficients'!AB123</f>
        <v>76.499200000000002</v>
      </c>
      <c r="AC123" s="318">
        <f>'6.1 Seeds'!AC123*'6.2 Coefficients'!AC123</f>
        <v>61.832799999999992</v>
      </c>
      <c r="AD123" s="318">
        <f>'6.1 Seeds'!AD123*'6.2 Coefficients'!AD123</f>
        <v>56.533999999999992</v>
      </c>
      <c r="AE123" s="318">
        <f>'6.1 Seeds'!AE123*'6.2 Coefficients'!AE123</f>
        <v>59.565999999999988</v>
      </c>
      <c r="AF123" s="318">
        <f>'6.1 Seeds'!AF123*'6.2 Coefficients'!AF123</f>
        <v>54.88280000000001</v>
      </c>
      <c r="AG123" s="318">
        <f>'6.1 Seeds'!AG123*'6.2 Coefficients'!AG123</f>
        <v>56.998799999999996</v>
      </c>
      <c r="AH123" s="318">
        <f>'6.1 Seeds'!AH123*'6.2 Coefficients'!AH123</f>
        <v>53.045999999999999</v>
      </c>
      <c r="AI123" s="318">
        <f>'6.1 Seeds'!AI123*'6.2 Coefficients'!AI123</f>
        <v>56.180400000000006</v>
      </c>
      <c r="AJ123" s="318">
        <f>'6.1 Seeds'!AJ123*'6.2 Coefficients'!AJ123</f>
        <v>62.444800000000015</v>
      </c>
      <c r="AK123" s="318">
        <f>'6.1 Seeds'!AK123*'6.2 Coefficients'!AK123</f>
        <v>72.38039999999998</v>
      </c>
      <c r="AL123" s="318">
        <f>'6.1 Seeds'!AL123*'6.2 Coefficients'!AL123</f>
        <v>74.426400000000001</v>
      </c>
      <c r="AM123" s="318">
        <f>'6.1 Seeds'!AM123*'6.2 Coefficients'!AM123</f>
        <v>71.001599999999996</v>
      </c>
      <c r="AN123" s="318">
        <f>'6.1 Seeds'!AN123*'6.2 Coefficients'!AN123</f>
        <v>86.320399999999978</v>
      </c>
      <c r="AO123" s="318">
        <f>'6.1 Seeds'!AO123*'6.2 Coefficients'!AO123</f>
        <v>94.931599999999975</v>
      </c>
      <c r="AP123" s="318">
        <f>'6.1 Seeds'!AP123*'6.2 Coefficients'!AP123</f>
        <v>101.3916</v>
      </c>
      <c r="AQ123" s="318">
        <f>'6.1 Seeds'!AQ123*'6.2 Coefficients'!AQ123</f>
        <v>97.577200000000019</v>
      </c>
      <c r="AR123" s="318">
        <f>'6.1 Seeds'!AR123*'6.2 Coefficients'!AR123</f>
        <v>99.739999999999981</v>
      </c>
      <c r="AS123" s="318">
        <f>'6.1 Seeds'!AS123*'6.2 Coefficients'!AS123</f>
        <v>106.6532</v>
      </c>
    </row>
    <row r="124" spans="1:45" x14ac:dyDescent="0.25">
      <c r="A124" s="265" t="s">
        <v>721</v>
      </c>
      <c r="B124" s="120"/>
      <c r="C124" s="269"/>
      <c r="D124" s="269"/>
      <c r="E124" s="269"/>
      <c r="F124" s="265" t="s">
        <v>722</v>
      </c>
      <c r="G124" s="120"/>
      <c r="H124" s="294" t="s">
        <v>1046</v>
      </c>
      <c r="I124" s="318">
        <f>'6.1 Seeds'!I124*'6.2 Coefficients'!I124</f>
        <v>0</v>
      </c>
      <c r="J124" s="318">
        <f>'6.1 Seeds'!J124*'6.2 Coefficients'!J124</f>
        <v>0</v>
      </c>
      <c r="K124" s="318">
        <f>'6.1 Seeds'!K124*'6.2 Coefficients'!K124</f>
        <v>0</v>
      </c>
      <c r="L124" s="318">
        <f>'6.1 Seeds'!L124*'6.2 Coefficients'!L124</f>
        <v>0</v>
      </c>
      <c r="M124" s="318">
        <f>'6.1 Seeds'!M124*'6.2 Coefficients'!M124</f>
        <v>0</v>
      </c>
      <c r="N124" s="318">
        <f>'6.1 Seeds'!N124*'6.2 Coefficients'!N124</f>
        <v>0</v>
      </c>
      <c r="O124" s="318">
        <f>'6.1 Seeds'!O124*'6.2 Coefficients'!O124</f>
        <v>0</v>
      </c>
      <c r="P124" s="318">
        <f>'6.1 Seeds'!P124*'6.2 Coefficients'!P124</f>
        <v>0</v>
      </c>
      <c r="Q124" s="318">
        <f>'6.1 Seeds'!Q124*'6.2 Coefficients'!Q124</f>
        <v>0</v>
      </c>
      <c r="R124" s="318">
        <f>'6.1 Seeds'!R124*'6.2 Coefficients'!R124</f>
        <v>0</v>
      </c>
      <c r="S124" s="318">
        <f>'6.1 Seeds'!S124*'6.2 Coefficients'!S124</f>
        <v>0</v>
      </c>
      <c r="T124" s="318">
        <f>'6.1 Seeds'!T124*'6.2 Coefficients'!T124</f>
        <v>0</v>
      </c>
      <c r="U124" s="318">
        <f>'6.1 Seeds'!U124*'6.2 Coefficients'!U124</f>
        <v>0</v>
      </c>
      <c r="V124" s="318">
        <f>'6.1 Seeds'!V124*'6.2 Coefficients'!V124</f>
        <v>0</v>
      </c>
      <c r="W124" s="318">
        <f>'6.1 Seeds'!W124*'6.2 Coefficients'!W124</f>
        <v>0</v>
      </c>
      <c r="X124" s="318">
        <f>'6.1 Seeds'!X124*'6.2 Coefficients'!X124</f>
        <v>0</v>
      </c>
      <c r="Y124" s="318">
        <f>'6.1 Seeds'!Y124*'6.2 Coefficients'!Y124</f>
        <v>0</v>
      </c>
      <c r="Z124" s="318">
        <f>'6.1 Seeds'!Z124*'6.2 Coefficients'!Z124</f>
        <v>0</v>
      </c>
      <c r="AA124" s="318">
        <f>'6.1 Seeds'!AA124*'6.2 Coefficients'!AA124</f>
        <v>0</v>
      </c>
      <c r="AB124" s="318">
        <f>'6.1 Seeds'!AB124*'6.2 Coefficients'!AB124</f>
        <v>0</v>
      </c>
      <c r="AC124" s="318">
        <f>'6.1 Seeds'!AC124*'6.2 Coefficients'!AC124</f>
        <v>0</v>
      </c>
      <c r="AD124" s="318">
        <f>'6.1 Seeds'!AD124*'6.2 Coefficients'!AD124</f>
        <v>0</v>
      </c>
      <c r="AE124" s="318">
        <f>'6.1 Seeds'!AE124*'6.2 Coefficients'!AE124</f>
        <v>0</v>
      </c>
      <c r="AF124" s="318">
        <f>'6.1 Seeds'!AF124*'6.2 Coefficients'!AF124</f>
        <v>0</v>
      </c>
      <c r="AG124" s="318">
        <f>'6.1 Seeds'!AG124*'6.2 Coefficients'!AG124</f>
        <v>0</v>
      </c>
      <c r="AH124" s="318">
        <f>'6.1 Seeds'!AH124*'6.2 Coefficients'!AH124</f>
        <v>0</v>
      </c>
      <c r="AI124" s="318">
        <f>'6.1 Seeds'!AI124*'6.2 Coefficients'!AI124</f>
        <v>0</v>
      </c>
      <c r="AJ124" s="318">
        <f>'6.1 Seeds'!AJ124*'6.2 Coefficients'!AJ124</f>
        <v>0</v>
      </c>
      <c r="AK124" s="318">
        <f>'6.1 Seeds'!AK124*'6.2 Coefficients'!AK124</f>
        <v>0</v>
      </c>
      <c r="AL124" s="318">
        <f>'6.1 Seeds'!AL124*'6.2 Coefficients'!AL124</f>
        <v>0</v>
      </c>
      <c r="AM124" s="318">
        <f>'6.1 Seeds'!AM124*'6.2 Coefficients'!AM124</f>
        <v>0</v>
      </c>
      <c r="AN124" s="318">
        <f>'6.1 Seeds'!AN124*'6.2 Coefficients'!AN124</f>
        <v>0</v>
      </c>
      <c r="AO124" s="318">
        <f>'6.1 Seeds'!AO124*'6.2 Coefficients'!AO124</f>
        <v>0</v>
      </c>
      <c r="AP124" s="318">
        <f>'6.1 Seeds'!AP124*'6.2 Coefficients'!AP124</f>
        <v>0</v>
      </c>
      <c r="AQ124" s="318">
        <f>'6.1 Seeds'!AQ124*'6.2 Coefficients'!AQ124</f>
        <v>0</v>
      </c>
      <c r="AR124" s="318">
        <f>'6.1 Seeds'!AR124*'6.2 Coefficients'!AR124</f>
        <v>0</v>
      </c>
      <c r="AS124" s="318">
        <f>'6.1 Seeds'!AS124*'6.2 Coefficients'!AS124</f>
        <v>0</v>
      </c>
    </row>
    <row r="125" spans="1:45" x14ac:dyDescent="0.25">
      <c r="A125" s="275" t="s">
        <v>1100</v>
      </c>
      <c r="B125" s="120"/>
      <c r="C125" s="269"/>
      <c r="D125" s="269"/>
      <c r="E125" s="269"/>
      <c r="F125" s="265" t="s">
        <v>110</v>
      </c>
      <c r="G125" s="120"/>
      <c r="H125" s="292" t="s">
        <v>80</v>
      </c>
      <c r="I125" s="318">
        <f>'6.1 Seeds'!I125*'6.2 Coefficients'!I125</f>
        <v>0</v>
      </c>
      <c r="J125" s="318">
        <f>'6.1 Seeds'!J125*'6.2 Coefficients'!J125</f>
        <v>0</v>
      </c>
      <c r="K125" s="318">
        <f>'6.1 Seeds'!K125*'6.2 Coefficients'!K125</f>
        <v>0</v>
      </c>
      <c r="L125" s="318">
        <f>'6.1 Seeds'!L125*'6.2 Coefficients'!L125</f>
        <v>0</v>
      </c>
      <c r="M125" s="318">
        <f>'6.1 Seeds'!M125*'6.2 Coefficients'!M125</f>
        <v>0</v>
      </c>
      <c r="N125" s="318">
        <f>'6.1 Seeds'!N125*'6.2 Coefficients'!N125</f>
        <v>0</v>
      </c>
      <c r="O125" s="318">
        <f>'6.1 Seeds'!O125*'6.2 Coefficients'!O125</f>
        <v>0</v>
      </c>
      <c r="P125" s="318">
        <f>'6.1 Seeds'!P125*'6.2 Coefficients'!P125</f>
        <v>0</v>
      </c>
      <c r="Q125" s="318">
        <f>'6.1 Seeds'!Q125*'6.2 Coefficients'!Q125</f>
        <v>0</v>
      </c>
      <c r="R125" s="318">
        <f>'6.1 Seeds'!R125*'6.2 Coefficients'!R125</f>
        <v>0</v>
      </c>
      <c r="S125" s="318">
        <f>'6.1 Seeds'!S125*'6.2 Coefficients'!S125</f>
        <v>0</v>
      </c>
      <c r="T125" s="318">
        <f>'6.1 Seeds'!T125*'6.2 Coefficients'!T125</f>
        <v>0</v>
      </c>
      <c r="U125" s="318">
        <f>'6.1 Seeds'!U125*'6.2 Coefficients'!U125</f>
        <v>0</v>
      </c>
      <c r="V125" s="318">
        <f>'6.1 Seeds'!V125*'6.2 Coefficients'!V125</f>
        <v>0</v>
      </c>
      <c r="W125" s="318">
        <f>'6.1 Seeds'!W125*'6.2 Coefficients'!W125</f>
        <v>0</v>
      </c>
      <c r="X125" s="318">
        <f>'6.1 Seeds'!X125*'6.2 Coefficients'!X125</f>
        <v>0</v>
      </c>
      <c r="Y125" s="318">
        <f>'6.1 Seeds'!Y125*'6.2 Coefficients'!Y125</f>
        <v>0</v>
      </c>
      <c r="Z125" s="318">
        <f>'6.1 Seeds'!Z125*'6.2 Coefficients'!Z125</f>
        <v>0</v>
      </c>
      <c r="AA125" s="318">
        <f>'6.1 Seeds'!AA125*'6.2 Coefficients'!AA125</f>
        <v>0</v>
      </c>
      <c r="AB125" s="318">
        <f>'6.1 Seeds'!AB125*'6.2 Coefficients'!AB125</f>
        <v>0</v>
      </c>
      <c r="AC125" s="318">
        <f>'6.1 Seeds'!AC125*'6.2 Coefficients'!AC125</f>
        <v>0</v>
      </c>
      <c r="AD125" s="318">
        <f>'6.1 Seeds'!AD125*'6.2 Coefficients'!AD125</f>
        <v>0</v>
      </c>
      <c r="AE125" s="318">
        <f>'6.1 Seeds'!AE125*'6.2 Coefficients'!AE125</f>
        <v>0</v>
      </c>
      <c r="AF125" s="318">
        <f>'6.1 Seeds'!AF125*'6.2 Coefficients'!AF125</f>
        <v>0</v>
      </c>
      <c r="AG125" s="318">
        <f>'6.1 Seeds'!AG125*'6.2 Coefficients'!AG125</f>
        <v>0</v>
      </c>
      <c r="AH125" s="318">
        <f>'6.1 Seeds'!AH125*'6.2 Coefficients'!AH125</f>
        <v>0</v>
      </c>
      <c r="AI125" s="318">
        <f>'6.1 Seeds'!AI125*'6.2 Coefficients'!AI125</f>
        <v>0</v>
      </c>
      <c r="AJ125" s="318">
        <f>'6.1 Seeds'!AJ125*'6.2 Coefficients'!AJ125</f>
        <v>0</v>
      </c>
      <c r="AK125" s="318">
        <f>'6.1 Seeds'!AK125*'6.2 Coefficients'!AK125</f>
        <v>0</v>
      </c>
      <c r="AL125" s="318">
        <f>'6.1 Seeds'!AL125*'6.2 Coefficients'!AL125</f>
        <v>0</v>
      </c>
      <c r="AM125" s="318">
        <f>'6.1 Seeds'!AM125*'6.2 Coefficients'!AM125</f>
        <v>0</v>
      </c>
      <c r="AN125" s="318">
        <f>'6.1 Seeds'!AN125*'6.2 Coefficients'!AN125</f>
        <v>0</v>
      </c>
      <c r="AO125" s="318">
        <f>'6.1 Seeds'!AO125*'6.2 Coefficients'!AO125</f>
        <v>0</v>
      </c>
      <c r="AP125" s="318">
        <f>'6.1 Seeds'!AP125*'6.2 Coefficients'!AP125</f>
        <v>0</v>
      </c>
      <c r="AQ125" s="318">
        <f>'6.1 Seeds'!AQ125*'6.2 Coefficients'!AQ125</f>
        <v>0</v>
      </c>
      <c r="AR125" s="318">
        <f>'6.1 Seeds'!AR125*'6.2 Coefficients'!AR125</f>
        <v>0</v>
      </c>
      <c r="AS125" s="318">
        <f>'6.1 Seeds'!AS125*'6.2 Coefficients'!AS125</f>
        <v>0</v>
      </c>
    </row>
    <row r="126" spans="1:45" x14ac:dyDescent="0.25">
      <c r="A126" s="265" t="s">
        <v>723</v>
      </c>
      <c r="B126" s="120"/>
      <c r="C126" s="269"/>
      <c r="D126" s="269"/>
      <c r="E126" s="269"/>
      <c r="F126" s="265" t="s">
        <v>724</v>
      </c>
      <c r="G126" s="120"/>
      <c r="H126" s="294" t="s">
        <v>1047</v>
      </c>
      <c r="I126" s="314"/>
      <c r="J126" s="314"/>
      <c r="K126" s="314"/>
      <c r="L126" s="314"/>
      <c r="M126" s="314"/>
      <c r="N126" s="314"/>
      <c r="O126" s="314"/>
      <c r="P126" s="314"/>
      <c r="Q126" s="314"/>
      <c r="R126" s="314"/>
      <c r="S126" s="314"/>
      <c r="T126" s="314"/>
      <c r="U126" s="314"/>
      <c r="V126" s="314"/>
      <c r="W126" s="314"/>
      <c r="X126" s="314"/>
      <c r="Y126" s="314"/>
      <c r="Z126" s="314"/>
      <c r="AA126" s="314"/>
      <c r="AB126" s="314"/>
      <c r="AC126" s="314"/>
      <c r="AD126" s="314"/>
      <c r="AE126" s="314"/>
      <c r="AF126" s="314"/>
      <c r="AG126" s="314"/>
      <c r="AH126" s="314"/>
      <c r="AI126" s="314"/>
      <c r="AJ126" s="314"/>
      <c r="AK126" s="314"/>
      <c r="AL126" s="314"/>
      <c r="AM126" s="314"/>
      <c r="AN126" s="314"/>
      <c r="AO126" s="314"/>
      <c r="AP126" s="314"/>
      <c r="AQ126" s="314"/>
      <c r="AR126" s="314"/>
      <c r="AS126" s="314"/>
    </row>
    <row r="127" spans="1:45" x14ac:dyDescent="0.25">
      <c r="A127" s="265" t="s">
        <v>725</v>
      </c>
      <c r="B127" s="120"/>
      <c r="C127" s="269"/>
      <c r="D127" s="269"/>
      <c r="E127" s="269"/>
      <c r="F127" s="265" t="s">
        <v>726</v>
      </c>
      <c r="G127" s="120"/>
      <c r="H127" s="294" t="s">
        <v>81</v>
      </c>
      <c r="I127" s="318">
        <f>'6.1 Seeds'!I127*'6.2 Coefficients'!I127</f>
        <v>0</v>
      </c>
      <c r="J127" s="318">
        <f>'6.1 Seeds'!J127*'6.2 Coefficients'!J127</f>
        <v>0</v>
      </c>
      <c r="K127" s="318">
        <f>'6.1 Seeds'!K127*'6.2 Coefficients'!K127</f>
        <v>0</v>
      </c>
      <c r="L127" s="318">
        <f>'6.1 Seeds'!L127*'6.2 Coefficients'!L127</f>
        <v>0</v>
      </c>
      <c r="M127" s="318">
        <f>'6.1 Seeds'!M127*'6.2 Coefficients'!M127</f>
        <v>0</v>
      </c>
      <c r="N127" s="318">
        <f>'6.1 Seeds'!N127*'6.2 Coefficients'!N127</f>
        <v>0</v>
      </c>
      <c r="O127" s="318">
        <f>'6.1 Seeds'!O127*'6.2 Coefficients'!O127</f>
        <v>0</v>
      </c>
      <c r="P127" s="318">
        <f>'6.1 Seeds'!P127*'6.2 Coefficients'!P127</f>
        <v>0</v>
      </c>
      <c r="Q127" s="318">
        <f>'6.1 Seeds'!Q127*'6.2 Coefficients'!Q127</f>
        <v>0</v>
      </c>
      <c r="R127" s="318">
        <f>'6.1 Seeds'!R127*'6.2 Coefficients'!R127</f>
        <v>0</v>
      </c>
      <c r="S127" s="318">
        <f>'6.1 Seeds'!S127*'6.2 Coefficients'!S127</f>
        <v>0</v>
      </c>
      <c r="T127" s="318">
        <f>'6.1 Seeds'!T127*'6.2 Coefficients'!T127</f>
        <v>0</v>
      </c>
      <c r="U127" s="318">
        <f>'6.1 Seeds'!U127*'6.2 Coefficients'!U127</f>
        <v>0</v>
      </c>
      <c r="V127" s="318">
        <f>'6.1 Seeds'!V127*'6.2 Coefficients'!V127</f>
        <v>0</v>
      </c>
      <c r="W127" s="318">
        <f>'6.1 Seeds'!W127*'6.2 Coefficients'!W127</f>
        <v>0</v>
      </c>
      <c r="X127" s="318">
        <f>'6.1 Seeds'!X127*'6.2 Coefficients'!X127</f>
        <v>0</v>
      </c>
      <c r="Y127" s="318">
        <f>'6.1 Seeds'!Y127*'6.2 Coefficients'!Y127</f>
        <v>0</v>
      </c>
      <c r="Z127" s="318">
        <f>'6.1 Seeds'!Z127*'6.2 Coefficients'!Z127</f>
        <v>0</v>
      </c>
      <c r="AA127" s="318">
        <f>'6.1 Seeds'!AA127*'6.2 Coefficients'!AA127</f>
        <v>0</v>
      </c>
      <c r="AB127" s="318">
        <f>'6.1 Seeds'!AB127*'6.2 Coefficients'!AB127</f>
        <v>0</v>
      </c>
      <c r="AC127" s="318">
        <f>'6.1 Seeds'!AC127*'6.2 Coefficients'!AC127</f>
        <v>0</v>
      </c>
      <c r="AD127" s="318">
        <f>'6.1 Seeds'!AD127*'6.2 Coefficients'!AD127</f>
        <v>0</v>
      </c>
      <c r="AE127" s="318">
        <f>'6.1 Seeds'!AE127*'6.2 Coefficients'!AE127</f>
        <v>0</v>
      </c>
      <c r="AF127" s="318">
        <f>'6.1 Seeds'!AF127*'6.2 Coefficients'!AF127</f>
        <v>0</v>
      </c>
      <c r="AG127" s="318">
        <f>'6.1 Seeds'!AG127*'6.2 Coefficients'!AG127</f>
        <v>0</v>
      </c>
      <c r="AH127" s="318">
        <f>'6.1 Seeds'!AH127*'6.2 Coefficients'!AH127</f>
        <v>0</v>
      </c>
      <c r="AI127" s="318">
        <f>'6.1 Seeds'!AI127*'6.2 Coefficients'!AI127</f>
        <v>0</v>
      </c>
      <c r="AJ127" s="318">
        <f>'6.1 Seeds'!AJ127*'6.2 Coefficients'!AJ127</f>
        <v>0</v>
      </c>
      <c r="AK127" s="318">
        <f>'6.1 Seeds'!AK127*'6.2 Coefficients'!AK127</f>
        <v>0</v>
      </c>
      <c r="AL127" s="318">
        <f>'6.1 Seeds'!AL127*'6.2 Coefficients'!AL127</f>
        <v>0</v>
      </c>
      <c r="AM127" s="318">
        <f>'6.1 Seeds'!AM127*'6.2 Coefficients'!AM127</f>
        <v>0</v>
      </c>
      <c r="AN127" s="318">
        <f>'6.1 Seeds'!AN127*'6.2 Coefficients'!AN127</f>
        <v>0</v>
      </c>
      <c r="AO127" s="318">
        <f>'6.1 Seeds'!AO127*'6.2 Coefficients'!AO127</f>
        <v>0</v>
      </c>
      <c r="AP127" s="318">
        <f>'6.1 Seeds'!AP127*'6.2 Coefficients'!AP127</f>
        <v>0</v>
      </c>
      <c r="AQ127" s="318">
        <f>'6.1 Seeds'!AQ127*'6.2 Coefficients'!AQ127</f>
        <v>0</v>
      </c>
      <c r="AR127" s="318">
        <f>'6.1 Seeds'!AR127*'6.2 Coefficients'!AR127</f>
        <v>0</v>
      </c>
      <c r="AS127" s="318">
        <f>'6.1 Seeds'!AS127*'6.2 Coefficients'!AS127</f>
        <v>0</v>
      </c>
    </row>
    <row r="128" spans="1:45" x14ac:dyDescent="0.25">
      <c r="A128" s="265" t="s">
        <v>727</v>
      </c>
      <c r="B128" s="120"/>
      <c r="C128" s="269"/>
      <c r="D128" s="269"/>
      <c r="E128" s="269"/>
      <c r="F128" s="265" t="s">
        <v>728</v>
      </c>
      <c r="G128" s="120"/>
      <c r="H128" s="294" t="s">
        <v>1048</v>
      </c>
      <c r="I128" s="314"/>
      <c r="J128" s="314"/>
      <c r="K128" s="314"/>
      <c r="L128" s="314"/>
      <c r="M128" s="314"/>
      <c r="N128" s="314"/>
      <c r="O128" s="314"/>
      <c r="P128" s="314"/>
      <c r="Q128" s="314"/>
      <c r="R128" s="314"/>
      <c r="S128" s="314"/>
      <c r="T128" s="314"/>
      <c r="U128" s="314"/>
      <c r="V128" s="314"/>
      <c r="W128" s="314"/>
      <c r="X128" s="314"/>
      <c r="Y128" s="314"/>
      <c r="Z128" s="314"/>
      <c r="AA128" s="314"/>
      <c r="AB128" s="314"/>
      <c r="AC128" s="314"/>
      <c r="AD128" s="314"/>
      <c r="AE128" s="314"/>
      <c r="AF128" s="314"/>
      <c r="AG128" s="314"/>
      <c r="AH128" s="314"/>
      <c r="AI128" s="314"/>
      <c r="AJ128" s="314"/>
      <c r="AK128" s="314"/>
      <c r="AL128" s="314"/>
      <c r="AM128" s="314"/>
      <c r="AN128" s="314"/>
      <c r="AO128" s="314"/>
      <c r="AP128" s="314"/>
      <c r="AQ128" s="314"/>
      <c r="AR128" s="314"/>
      <c r="AS128" s="314"/>
    </row>
    <row r="129" spans="1:45" x14ac:dyDescent="0.25">
      <c r="A129" s="265" t="s">
        <v>729</v>
      </c>
      <c r="B129" s="120"/>
      <c r="C129" s="269"/>
      <c r="D129" s="269"/>
      <c r="E129" s="269"/>
      <c r="F129" s="265" t="s">
        <v>730</v>
      </c>
      <c r="G129" s="120"/>
      <c r="H129" s="294" t="s">
        <v>1049</v>
      </c>
      <c r="I129" s="314"/>
      <c r="J129" s="314"/>
      <c r="K129" s="314"/>
      <c r="L129" s="314"/>
      <c r="M129" s="314"/>
      <c r="N129" s="314"/>
      <c r="O129" s="314"/>
      <c r="P129" s="314"/>
      <c r="Q129" s="314"/>
      <c r="R129" s="314"/>
      <c r="S129" s="314"/>
      <c r="T129" s="314"/>
      <c r="U129" s="314"/>
      <c r="V129" s="314"/>
      <c r="W129" s="314"/>
      <c r="X129" s="314"/>
      <c r="Y129" s="314"/>
      <c r="Z129" s="314"/>
      <c r="AA129" s="314"/>
      <c r="AB129" s="314"/>
      <c r="AC129" s="314"/>
      <c r="AD129" s="314"/>
      <c r="AE129" s="314"/>
      <c r="AF129" s="314"/>
      <c r="AG129" s="314"/>
      <c r="AH129" s="314"/>
      <c r="AI129" s="314"/>
      <c r="AJ129" s="314"/>
      <c r="AK129" s="314"/>
      <c r="AL129" s="314"/>
      <c r="AM129" s="314"/>
      <c r="AN129" s="314"/>
      <c r="AO129" s="314"/>
      <c r="AP129" s="314"/>
      <c r="AQ129" s="314"/>
      <c r="AR129" s="314"/>
      <c r="AS129" s="314"/>
    </row>
    <row r="130" spans="1:45" x14ac:dyDescent="0.25">
      <c r="A130" s="265" t="s">
        <v>731</v>
      </c>
      <c r="B130" s="120"/>
      <c r="C130" s="269"/>
      <c r="D130" s="269"/>
      <c r="E130" s="269"/>
      <c r="F130" s="265" t="s">
        <v>732</v>
      </c>
      <c r="G130" s="120"/>
      <c r="H130" s="294" t="s">
        <v>1050</v>
      </c>
      <c r="I130" s="318">
        <f>'6.1 Seeds'!I130*'6.2 Coefficients'!I130</f>
        <v>0</v>
      </c>
      <c r="J130" s="318">
        <f>'6.1 Seeds'!J130*'6.2 Coefficients'!J130</f>
        <v>0</v>
      </c>
      <c r="K130" s="318">
        <f>'6.1 Seeds'!K130*'6.2 Coefficients'!K130</f>
        <v>0</v>
      </c>
      <c r="L130" s="318">
        <f>'6.1 Seeds'!L130*'6.2 Coefficients'!L130</f>
        <v>0</v>
      </c>
      <c r="M130" s="318">
        <f>'6.1 Seeds'!M130*'6.2 Coefficients'!M130</f>
        <v>0</v>
      </c>
      <c r="N130" s="318">
        <f>'6.1 Seeds'!N130*'6.2 Coefficients'!N130</f>
        <v>0</v>
      </c>
      <c r="O130" s="318">
        <f>'6.1 Seeds'!O130*'6.2 Coefficients'!O130</f>
        <v>0</v>
      </c>
      <c r="P130" s="318">
        <f>'6.1 Seeds'!P130*'6.2 Coefficients'!P130</f>
        <v>0</v>
      </c>
      <c r="Q130" s="318">
        <f>'6.1 Seeds'!Q130*'6.2 Coefficients'!Q130</f>
        <v>0</v>
      </c>
      <c r="R130" s="318">
        <f>'6.1 Seeds'!R130*'6.2 Coefficients'!R130</f>
        <v>0</v>
      </c>
      <c r="S130" s="318">
        <f>'6.1 Seeds'!S130*'6.2 Coefficients'!S130</f>
        <v>0</v>
      </c>
      <c r="T130" s="318">
        <f>'6.1 Seeds'!T130*'6.2 Coefficients'!T130</f>
        <v>0</v>
      </c>
      <c r="U130" s="318">
        <f>'6.1 Seeds'!U130*'6.2 Coefficients'!U130</f>
        <v>0</v>
      </c>
      <c r="V130" s="318">
        <f>'6.1 Seeds'!V130*'6.2 Coefficients'!V130</f>
        <v>0</v>
      </c>
      <c r="W130" s="318">
        <f>'6.1 Seeds'!W130*'6.2 Coefficients'!W130</f>
        <v>0</v>
      </c>
      <c r="X130" s="318">
        <f>'6.1 Seeds'!X130*'6.2 Coefficients'!X130</f>
        <v>0</v>
      </c>
      <c r="Y130" s="318">
        <f>'6.1 Seeds'!Y130*'6.2 Coefficients'!Y130</f>
        <v>0</v>
      </c>
      <c r="Z130" s="318">
        <f>'6.1 Seeds'!Z130*'6.2 Coefficients'!Z130</f>
        <v>0</v>
      </c>
      <c r="AA130" s="318">
        <f>'6.1 Seeds'!AA130*'6.2 Coefficients'!AA130</f>
        <v>0</v>
      </c>
      <c r="AB130" s="318">
        <f>'6.1 Seeds'!AB130*'6.2 Coefficients'!AB130</f>
        <v>0</v>
      </c>
      <c r="AC130" s="318">
        <f>'6.1 Seeds'!AC130*'6.2 Coefficients'!AC130</f>
        <v>0</v>
      </c>
      <c r="AD130" s="318">
        <f>'6.1 Seeds'!AD130*'6.2 Coefficients'!AD130</f>
        <v>0</v>
      </c>
      <c r="AE130" s="318">
        <f>'6.1 Seeds'!AE130*'6.2 Coefficients'!AE130</f>
        <v>0</v>
      </c>
      <c r="AF130" s="318">
        <f>'6.1 Seeds'!AF130*'6.2 Coefficients'!AF130</f>
        <v>0</v>
      </c>
      <c r="AG130" s="318">
        <f>'6.1 Seeds'!AG130*'6.2 Coefficients'!AG130</f>
        <v>0</v>
      </c>
      <c r="AH130" s="318">
        <f>'6.1 Seeds'!AH130*'6.2 Coefficients'!AH130</f>
        <v>0</v>
      </c>
      <c r="AI130" s="318">
        <f>'6.1 Seeds'!AI130*'6.2 Coefficients'!AI130</f>
        <v>0</v>
      </c>
      <c r="AJ130" s="318">
        <f>'6.1 Seeds'!AJ130*'6.2 Coefficients'!AJ130</f>
        <v>0</v>
      </c>
      <c r="AK130" s="318">
        <f>'6.1 Seeds'!AK130*'6.2 Coefficients'!AK130</f>
        <v>0</v>
      </c>
      <c r="AL130" s="318">
        <f>'6.1 Seeds'!AL130*'6.2 Coefficients'!AL130</f>
        <v>0</v>
      </c>
      <c r="AM130" s="318">
        <f>'6.1 Seeds'!AM130*'6.2 Coefficients'!AM130</f>
        <v>0</v>
      </c>
      <c r="AN130" s="318">
        <f>'6.1 Seeds'!AN130*'6.2 Coefficients'!AN130</f>
        <v>0</v>
      </c>
      <c r="AO130" s="318">
        <f>'6.1 Seeds'!AO130*'6.2 Coefficients'!AO130</f>
        <v>0</v>
      </c>
      <c r="AP130" s="318">
        <f>'6.1 Seeds'!AP130*'6.2 Coefficients'!AP130</f>
        <v>0</v>
      </c>
      <c r="AQ130" s="318">
        <f>'6.1 Seeds'!AQ130*'6.2 Coefficients'!AQ130</f>
        <v>0</v>
      </c>
      <c r="AR130" s="318">
        <f>'6.1 Seeds'!AR130*'6.2 Coefficients'!AR130</f>
        <v>0</v>
      </c>
      <c r="AS130" s="318">
        <f>'6.1 Seeds'!AS130*'6.2 Coefficients'!AS130</f>
        <v>0</v>
      </c>
    </row>
    <row r="131" spans="1:45" x14ac:dyDescent="0.25">
      <c r="A131" s="265" t="s">
        <v>733</v>
      </c>
      <c r="B131" s="120"/>
      <c r="C131" s="269"/>
      <c r="D131" s="269"/>
      <c r="E131" s="269"/>
      <c r="F131" s="265" t="s">
        <v>734</v>
      </c>
      <c r="G131" s="120"/>
      <c r="H131" s="294" t="s">
        <v>1051</v>
      </c>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row>
    <row r="132" spans="1:45" x14ac:dyDescent="0.25">
      <c r="A132" s="269" t="s">
        <v>456</v>
      </c>
      <c r="B132" s="269"/>
      <c r="C132" s="269"/>
      <c r="D132" s="269"/>
      <c r="E132" s="269" t="s">
        <v>193</v>
      </c>
      <c r="F132" s="268"/>
      <c r="G132" s="120"/>
      <c r="H132" s="294" t="s">
        <v>1052</v>
      </c>
      <c r="I132" s="314"/>
      <c r="J132" s="314"/>
      <c r="K132" s="314"/>
      <c r="L132" s="314"/>
      <c r="M132" s="314"/>
      <c r="N132" s="314"/>
      <c r="O132" s="314"/>
      <c r="P132" s="314"/>
      <c r="Q132" s="314"/>
      <c r="R132" s="314"/>
      <c r="S132" s="314"/>
      <c r="T132" s="314"/>
      <c r="U132" s="314"/>
      <c r="V132" s="314"/>
      <c r="W132" s="314"/>
      <c r="X132" s="314"/>
      <c r="Y132" s="314"/>
      <c r="Z132" s="314"/>
      <c r="AA132" s="314"/>
      <c r="AB132" s="314"/>
      <c r="AC132" s="314"/>
      <c r="AD132" s="314"/>
      <c r="AE132" s="314"/>
      <c r="AF132" s="314"/>
      <c r="AG132" s="314"/>
      <c r="AH132" s="314"/>
      <c r="AI132" s="314"/>
      <c r="AJ132" s="314"/>
      <c r="AK132" s="314"/>
      <c r="AL132" s="314"/>
      <c r="AM132" s="314"/>
      <c r="AN132" s="314"/>
      <c r="AO132" s="314"/>
      <c r="AP132" s="314"/>
      <c r="AQ132" s="314"/>
      <c r="AR132" s="314"/>
      <c r="AS132" s="314"/>
    </row>
    <row r="133" spans="1:45" x14ac:dyDescent="0.25">
      <c r="A133" s="269" t="s">
        <v>457</v>
      </c>
      <c r="B133" s="269"/>
      <c r="C133" s="269"/>
      <c r="D133" s="269"/>
      <c r="E133" s="269"/>
      <c r="F133" s="268" t="s">
        <v>107</v>
      </c>
      <c r="G133" s="120"/>
      <c r="H133" s="294" t="s">
        <v>1053</v>
      </c>
      <c r="I133" s="318">
        <f>'6.1 Seeds'!I133*'6.2 Coefficients'!I133</f>
        <v>0</v>
      </c>
      <c r="J133" s="318">
        <f>'6.1 Seeds'!J133*'6.2 Coefficients'!J133</f>
        <v>0</v>
      </c>
      <c r="K133" s="318">
        <f>'6.1 Seeds'!K133*'6.2 Coefficients'!K133</f>
        <v>0</v>
      </c>
      <c r="L133" s="318">
        <f>'6.1 Seeds'!L133*'6.2 Coefficients'!L133</f>
        <v>0</v>
      </c>
      <c r="M133" s="318">
        <f>'6.1 Seeds'!M133*'6.2 Coefficients'!M133</f>
        <v>0</v>
      </c>
      <c r="N133" s="318">
        <f>'6.1 Seeds'!N133*'6.2 Coefficients'!N133</f>
        <v>43.858799999999995</v>
      </c>
      <c r="O133" s="318">
        <f>'6.1 Seeds'!O133*'6.2 Coefficients'!O133</f>
        <v>41.889600000000002</v>
      </c>
      <c r="P133" s="318">
        <f>'6.1 Seeds'!P133*'6.2 Coefficients'!P133</f>
        <v>42.569999999999986</v>
      </c>
      <c r="Q133" s="318">
        <f>'6.1 Seeds'!Q133*'6.2 Coefficients'!Q133</f>
        <v>37.432799999999993</v>
      </c>
      <c r="R133" s="318">
        <f>'6.1 Seeds'!R133*'6.2 Coefficients'!R133</f>
        <v>37.623600000000003</v>
      </c>
      <c r="S133" s="318">
        <f>'6.1 Seeds'!S133*'6.2 Coefficients'!S133</f>
        <v>35.686800000000005</v>
      </c>
      <c r="T133" s="318">
        <f>'6.1 Seeds'!T133*'6.2 Coefficients'!T133</f>
        <v>36.842399999999984</v>
      </c>
      <c r="U133" s="318">
        <f>'6.1 Seeds'!U133*'6.2 Coefficients'!U133</f>
        <v>32.137200000000007</v>
      </c>
      <c r="V133" s="318">
        <f>'6.1 Seeds'!V133*'6.2 Coefficients'!V133</f>
        <v>31.921199999999995</v>
      </c>
      <c r="W133" s="318">
        <f>'6.1 Seeds'!W133*'6.2 Coefficients'!W133</f>
        <v>30.981600000000007</v>
      </c>
      <c r="X133" s="318">
        <f>'6.1 Seeds'!X133*'6.2 Coefficients'!X133</f>
        <v>28.702800000000014</v>
      </c>
      <c r="Y133" s="318">
        <f>'6.1 Seeds'!Y133*'6.2 Coefficients'!Y133</f>
        <v>23.957999999999991</v>
      </c>
      <c r="Z133" s="318">
        <f>'6.1 Seeds'!Z133*'6.2 Coefficients'!Z133</f>
        <v>43.250399999999999</v>
      </c>
      <c r="AA133" s="318">
        <f>'6.1 Seeds'!AA133*'6.2 Coefficients'!AA133</f>
        <v>28.007999999999996</v>
      </c>
      <c r="AB133" s="318">
        <f>'6.1 Seeds'!AB133*'6.2 Coefficients'!AB133</f>
        <v>34.703999999999986</v>
      </c>
      <c r="AC133" s="318">
        <f>'6.1 Seeds'!AC133*'6.2 Coefficients'!AC133</f>
        <v>30.294000000000008</v>
      </c>
      <c r="AD133" s="318">
        <f>'6.1 Seeds'!AD133*'6.2 Coefficients'!AD133</f>
        <v>41.291999999999994</v>
      </c>
      <c r="AE133" s="318">
        <f>'6.1 Seeds'!AE133*'6.2 Coefficients'!AE133</f>
        <v>44.823599999999985</v>
      </c>
      <c r="AF133" s="318">
        <f>'6.1 Seeds'!AF133*'6.2 Coefficients'!AF133</f>
        <v>40.2624</v>
      </c>
      <c r="AG133" s="318">
        <f>'6.1 Seeds'!AG133*'6.2 Coefficients'!AG133</f>
        <v>48.787200000000006</v>
      </c>
      <c r="AH133" s="318">
        <f>'6.1 Seeds'!AH133*'6.2 Coefficients'!AH133</f>
        <v>47.836800000000011</v>
      </c>
      <c r="AI133" s="318">
        <f>'6.1 Seeds'!AI133*'6.2 Coefficients'!AI133</f>
        <v>44.416800000000016</v>
      </c>
      <c r="AJ133" s="318">
        <f>'6.1 Seeds'!AJ133*'6.2 Coefficients'!AJ133</f>
        <v>41.774399999999986</v>
      </c>
      <c r="AK133" s="318">
        <f>'6.1 Seeds'!AK133*'6.2 Coefficients'!AK133</f>
        <v>42.721199999999996</v>
      </c>
      <c r="AL133" s="318">
        <f>'6.1 Seeds'!AL133*'6.2 Coefficients'!AL133</f>
        <v>49.046399999999991</v>
      </c>
      <c r="AM133" s="318">
        <f>'6.1 Seeds'!AM133*'6.2 Coefficients'!AM133</f>
        <v>49.463999999999999</v>
      </c>
      <c r="AN133" s="318">
        <f>'6.1 Seeds'!AN133*'6.2 Coefficients'!AN133</f>
        <v>56.386799999999987</v>
      </c>
      <c r="AO133" s="318">
        <f>'6.1 Seeds'!AO133*'6.2 Coefficients'!AO133</f>
        <v>51.346799999999988</v>
      </c>
      <c r="AP133" s="318">
        <f>'6.1 Seeds'!AP133*'6.2 Coefficients'!AP133</f>
        <v>49.769999999999996</v>
      </c>
      <c r="AQ133" s="318">
        <f>'6.1 Seeds'!AQ133*'6.2 Coefficients'!AQ133</f>
        <v>60.069600000000001</v>
      </c>
      <c r="AR133" s="318">
        <f>'6.1 Seeds'!AR133*'6.2 Coefficients'!AR133</f>
        <v>57.671999999999976</v>
      </c>
      <c r="AS133" s="318">
        <f>'6.1 Seeds'!AS133*'6.2 Coefficients'!AS133</f>
        <v>68.77800000000002</v>
      </c>
    </row>
    <row r="134" spans="1:45" x14ac:dyDescent="0.25">
      <c r="A134" s="269" t="s">
        <v>458</v>
      </c>
      <c r="B134" s="269"/>
      <c r="C134" s="269"/>
      <c r="D134" s="269"/>
      <c r="E134" s="269"/>
      <c r="F134" s="268" t="s">
        <v>108</v>
      </c>
      <c r="G134" s="120"/>
      <c r="H134" s="294" t="s">
        <v>1054</v>
      </c>
      <c r="I134" s="318">
        <f>'6.1 Seeds'!I134*'6.2 Coefficients'!I134</f>
        <v>0</v>
      </c>
      <c r="J134" s="318">
        <f>'6.1 Seeds'!J134*'6.2 Coefficients'!J134</f>
        <v>0</v>
      </c>
      <c r="K134" s="318">
        <f>'6.1 Seeds'!K134*'6.2 Coefficients'!K134</f>
        <v>0</v>
      </c>
      <c r="L134" s="318">
        <f>'6.1 Seeds'!L134*'6.2 Coefficients'!L134</f>
        <v>0</v>
      </c>
      <c r="M134" s="318">
        <f>'6.1 Seeds'!M134*'6.2 Coefficients'!M134</f>
        <v>0</v>
      </c>
      <c r="N134" s="318">
        <f>'6.1 Seeds'!N134*'6.2 Coefficients'!N134</f>
        <v>107.736</v>
      </c>
      <c r="O134" s="318">
        <f>'6.1 Seeds'!O134*'6.2 Coefficients'!O134</f>
        <v>106.03999999999999</v>
      </c>
      <c r="P134" s="318">
        <f>'6.1 Seeds'!P134*'6.2 Coefficients'!P134</f>
        <v>103.88799999999995</v>
      </c>
      <c r="Q134" s="318">
        <f>'6.1 Seeds'!Q134*'6.2 Coefficients'!Q134</f>
        <v>102.104</v>
      </c>
      <c r="R134" s="318">
        <f>'6.1 Seeds'!R134*'6.2 Coefficients'!R134</f>
        <v>99.924000000000021</v>
      </c>
      <c r="S134" s="318">
        <f>'6.1 Seeds'!S134*'6.2 Coefficients'!S134</f>
        <v>86.427999999999997</v>
      </c>
      <c r="T134" s="318">
        <f>'6.1 Seeds'!T134*'6.2 Coefficients'!T134</f>
        <v>83.391999999999982</v>
      </c>
      <c r="U134" s="318">
        <f>'6.1 Seeds'!U134*'6.2 Coefficients'!U134</f>
        <v>88.495999999999981</v>
      </c>
      <c r="V134" s="318">
        <f>'6.1 Seeds'!V134*'6.2 Coefficients'!V134</f>
        <v>81.364000000000019</v>
      </c>
      <c r="W134" s="318">
        <f>'6.1 Seeds'!W134*'6.2 Coefficients'!W134</f>
        <v>85.084000000000003</v>
      </c>
      <c r="X134" s="318">
        <f>'6.1 Seeds'!X134*'6.2 Coefficients'!X134</f>
        <v>80.536000000000016</v>
      </c>
      <c r="Y134" s="318">
        <f>'6.1 Seeds'!Y134*'6.2 Coefficients'!Y134</f>
        <v>77.076000000000008</v>
      </c>
      <c r="Z134" s="318">
        <f>'6.1 Seeds'!Z134*'6.2 Coefficients'!Z134</f>
        <v>79.551999999999992</v>
      </c>
      <c r="AA134" s="318">
        <f>'6.1 Seeds'!AA134*'6.2 Coefficients'!AA134</f>
        <v>69.315999999999974</v>
      </c>
      <c r="AB134" s="318">
        <f>'6.1 Seeds'!AB134*'6.2 Coefficients'!AB134</f>
        <v>71.536000000000016</v>
      </c>
      <c r="AC134" s="318">
        <f>'6.1 Seeds'!AC134*'6.2 Coefficients'!AC134</f>
        <v>63.955999999999989</v>
      </c>
      <c r="AD134" s="318">
        <f>'6.1 Seeds'!AD134*'6.2 Coefficients'!AD134</f>
        <v>65.463999999999999</v>
      </c>
      <c r="AE134" s="318">
        <f>'6.1 Seeds'!AE134*'6.2 Coefficients'!AE134</f>
        <v>59.683999999999997</v>
      </c>
      <c r="AF134" s="318">
        <f>'6.1 Seeds'!AF134*'6.2 Coefficients'!AF134</f>
        <v>52.612000000000009</v>
      </c>
      <c r="AG134" s="318">
        <f>'6.1 Seeds'!AG134*'6.2 Coefficients'!AG134</f>
        <v>48.648000000000003</v>
      </c>
      <c r="AH134" s="318">
        <f>'6.1 Seeds'!AH134*'6.2 Coefficients'!AH134</f>
        <v>35.427999999999997</v>
      </c>
      <c r="AI134" s="318">
        <f>'6.1 Seeds'!AI134*'6.2 Coefficients'!AI134</f>
        <v>35.755999999999986</v>
      </c>
      <c r="AJ134" s="318">
        <f>'6.1 Seeds'!AJ134*'6.2 Coefficients'!AJ134</f>
        <v>38.775999999999996</v>
      </c>
      <c r="AK134" s="318">
        <f>'6.1 Seeds'!AK134*'6.2 Coefficients'!AK134</f>
        <v>40.164000000000009</v>
      </c>
      <c r="AL134" s="318">
        <f>'6.1 Seeds'!AL134*'6.2 Coefficients'!AL134</f>
        <v>40.716000000000008</v>
      </c>
      <c r="AM134" s="318">
        <f>'6.1 Seeds'!AM134*'6.2 Coefficients'!AM134</f>
        <v>37.779999999999994</v>
      </c>
      <c r="AN134" s="318">
        <f>'6.1 Seeds'!AN134*'6.2 Coefficients'!AN134</f>
        <v>37.800000000000004</v>
      </c>
      <c r="AO134" s="318">
        <f>'6.1 Seeds'!AO134*'6.2 Coefficients'!AO134</f>
        <v>34.035999999999994</v>
      </c>
      <c r="AP134" s="318">
        <f>'6.1 Seeds'!AP134*'6.2 Coefficients'!AP134</f>
        <v>31.539999999999981</v>
      </c>
      <c r="AQ134" s="318">
        <f>'6.1 Seeds'!AQ134*'6.2 Coefficients'!AQ134</f>
        <v>30.159999999999997</v>
      </c>
      <c r="AR134" s="318">
        <f>'6.1 Seeds'!AR134*'6.2 Coefficients'!AR134</f>
        <v>30.28400000000001</v>
      </c>
      <c r="AS134" s="318">
        <f>'6.1 Seeds'!AS134*'6.2 Coefficients'!AS134</f>
        <v>31.919999999999995</v>
      </c>
    </row>
    <row r="135" spans="1:45" x14ac:dyDescent="0.25">
      <c r="A135" s="273" t="s">
        <v>1101</v>
      </c>
      <c r="B135" s="269"/>
      <c r="C135" s="269"/>
      <c r="D135" s="269"/>
      <c r="E135" s="269"/>
      <c r="F135" s="268" t="s">
        <v>109</v>
      </c>
      <c r="G135" s="120"/>
      <c r="H135" s="292" t="s">
        <v>82</v>
      </c>
      <c r="I135" s="318">
        <f>'6.1 Seeds'!I135*'6.2 Coefficients'!I135</f>
        <v>0</v>
      </c>
      <c r="J135" s="318">
        <f>'6.1 Seeds'!J135*'6.2 Coefficients'!J135</f>
        <v>0</v>
      </c>
      <c r="K135" s="318">
        <f>'6.1 Seeds'!K135*'6.2 Coefficients'!K135</f>
        <v>0</v>
      </c>
      <c r="L135" s="318">
        <f>'6.1 Seeds'!L135*'6.2 Coefficients'!L135</f>
        <v>0</v>
      </c>
      <c r="M135" s="318">
        <f>'6.1 Seeds'!M135*'6.2 Coefficients'!M135</f>
        <v>0</v>
      </c>
      <c r="N135" s="318">
        <f>'6.1 Seeds'!N135*'6.2 Coefficients'!N135</f>
        <v>72.081599999999995</v>
      </c>
      <c r="O135" s="318">
        <f>'6.1 Seeds'!O135*'6.2 Coefficients'!O135</f>
        <v>72.676800000000014</v>
      </c>
      <c r="P135" s="318">
        <f>'6.1 Seeds'!P135*'6.2 Coefficients'!P135</f>
        <v>64.919200000000018</v>
      </c>
      <c r="Q135" s="318">
        <f>'6.1 Seeds'!Q135*'6.2 Coefficients'!Q135</f>
        <v>57.813600000000001</v>
      </c>
      <c r="R135" s="318">
        <f>'6.1 Seeds'!R135*'6.2 Coefficients'!R135</f>
        <v>50.939200000000007</v>
      </c>
      <c r="S135" s="318">
        <f>'6.1 Seeds'!S135*'6.2 Coefficients'!S135</f>
        <v>48.898400000000009</v>
      </c>
      <c r="T135" s="318">
        <f>'6.1 Seeds'!T135*'6.2 Coefficients'!T135</f>
        <v>38.074400000000004</v>
      </c>
      <c r="U135" s="318">
        <f>'6.1 Seeds'!U135*'6.2 Coefficients'!U135</f>
        <v>38.667999999999999</v>
      </c>
      <c r="V135" s="318">
        <f>'6.1 Seeds'!V135*'6.2 Coefficients'!V135</f>
        <v>38.941599999999994</v>
      </c>
      <c r="W135" s="318">
        <f>'6.1 Seeds'!W135*'6.2 Coefficients'!W135</f>
        <v>38.179199999999994</v>
      </c>
      <c r="X135" s="318">
        <f>'6.1 Seeds'!X135*'6.2 Coefficients'!X135</f>
        <v>42.884</v>
      </c>
      <c r="Y135" s="318">
        <f>'6.1 Seeds'!Y135*'6.2 Coefficients'!Y135</f>
        <v>39.588800000000006</v>
      </c>
      <c r="Z135" s="318">
        <f>'6.1 Seeds'!Z135*'6.2 Coefficients'!Z135</f>
        <v>35.969599999999993</v>
      </c>
      <c r="AA135" s="318">
        <f>'6.1 Seeds'!AA135*'6.2 Coefficients'!AA135</f>
        <v>35.525600000000004</v>
      </c>
      <c r="AB135" s="318">
        <f>'6.1 Seeds'!AB135*'6.2 Coefficients'!AB135</f>
        <v>36.445599999999985</v>
      </c>
      <c r="AC135" s="318">
        <f>'6.1 Seeds'!AC135*'6.2 Coefficients'!AC135</f>
        <v>37.126400000000004</v>
      </c>
      <c r="AD135" s="318">
        <f>'6.1 Seeds'!AD135*'6.2 Coefficients'!AD135</f>
        <v>43.431199999999997</v>
      </c>
      <c r="AE135" s="318">
        <f>'6.1 Seeds'!AE135*'6.2 Coefficients'!AE135</f>
        <v>42.877600000000001</v>
      </c>
      <c r="AF135" s="318">
        <f>'6.1 Seeds'!AF135*'6.2 Coefficients'!AF135</f>
        <v>39.149600000000007</v>
      </c>
      <c r="AG135" s="318">
        <f>'6.1 Seeds'!AG135*'6.2 Coefficients'!AG135</f>
        <v>41.745599999999996</v>
      </c>
      <c r="AH135" s="318">
        <f>'6.1 Seeds'!AH135*'6.2 Coefficients'!AH135</f>
        <v>40.068799999999989</v>
      </c>
      <c r="AI135" s="318">
        <f>'6.1 Seeds'!AI135*'6.2 Coefficients'!AI135</f>
        <v>37.423999999999999</v>
      </c>
      <c r="AJ135" s="318">
        <f>'6.1 Seeds'!AJ135*'6.2 Coefficients'!AJ135</f>
        <v>29.4176</v>
      </c>
      <c r="AK135" s="318">
        <f>'6.1 Seeds'!AK135*'6.2 Coefficients'!AK135</f>
        <v>24.516800000000003</v>
      </c>
      <c r="AL135" s="318">
        <f>'6.1 Seeds'!AL135*'6.2 Coefficients'!AL135</f>
        <v>28.527200000000008</v>
      </c>
      <c r="AM135" s="318">
        <f>'6.1 Seeds'!AM135*'6.2 Coefficients'!AM135</f>
        <v>29.120799999999999</v>
      </c>
      <c r="AN135" s="318">
        <f>'6.1 Seeds'!AN135*'6.2 Coefficients'!AN135</f>
        <v>29.02879999999999</v>
      </c>
      <c r="AO135" s="318">
        <f>'6.1 Seeds'!AO135*'6.2 Coefficients'!AO135</f>
        <v>32.192</v>
      </c>
      <c r="AP135" s="318">
        <f>'6.1 Seeds'!AP135*'6.2 Coefficients'!AP135</f>
        <v>28.550400000000003</v>
      </c>
      <c r="AQ135" s="318">
        <f>'6.1 Seeds'!AQ135*'6.2 Coefficients'!AQ135</f>
        <v>31.071999999999999</v>
      </c>
      <c r="AR135" s="318">
        <f>'6.1 Seeds'!AR135*'6.2 Coefficients'!AR135</f>
        <v>29.476800000000004</v>
      </c>
      <c r="AS135" s="318">
        <f>'6.1 Seeds'!AS135*'6.2 Coefficients'!AS135</f>
        <v>29.184800000000003</v>
      </c>
    </row>
    <row r="136" spans="1:45" x14ac:dyDescent="0.25">
      <c r="A136" s="265" t="s">
        <v>735</v>
      </c>
      <c r="B136" s="120"/>
      <c r="C136" s="269"/>
      <c r="D136" s="269"/>
      <c r="E136" s="269"/>
      <c r="F136" s="265" t="s">
        <v>736</v>
      </c>
      <c r="G136" s="120"/>
      <c r="H136" s="294" t="s">
        <v>1055</v>
      </c>
      <c r="I136" s="314"/>
      <c r="J136" s="314"/>
      <c r="K136" s="314"/>
      <c r="L136" s="314"/>
      <c r="M136" s="314"/>
      <c r="N136" s="314"/>
      <c r="O136" s="314"/>
      <c r="P136" s="314"/>
      <c r="Q136" s="314"/>
      <c r="R136" s="314"/>
      <c r="S136" s="314"/>
      <c r="T136" s="314"/>
      <c r="U136" s="314"/>
      <c r="V136" s="314"/>
      <c r="W136" s="314"/>
      <c r="X136" s="314"/>
      <c r="Y136" s="314"/>
      <c r="Z136" s="314"/>
      <c r="AA136" s="314"/>
      <c r="AB136" s="314"/>
      <c r="AC136" s="314"/>
      <c r="AD136" s="314"/>
      <c r="AE136" s="314"/>
      <c r="AF136" s="314"/>
      <c r="AG136" s="314"/>
      <c r="AH136" s="314"/>
      <c r="AI136" s="314"/>
      <c r="AJ136" s="314"/>
      <c r="AK136" s="314"/>
      <c r="AL136" s="314"/>
      <c r="AM136" s="314"/>
      <c r="AN136" s="314"/>
      <c r="AO136" s="314"/>
      <c r="AP136" s="314"/>
      <c r="AQ136" s="314"/>
      <c r="AR136" s="314"/>
      <c r="AS136" s="314"/>
    </row>
    <row r="137" spans="1:45" x14ac:dyDescent="0.25">
      <c r="A137" s="265" t="s">
        <v>737</v>
      </c>
      <c r="B137" s="120"/>
      <c r="C137" s="269"/>
      <c r="D137" s="269"/>
      <c r="E137" s="265" t="s">
        <v>738</v>
      </c>
      <c r="F137" s="120"/>
      <c r="G137" s="120"/>
      <c r="H137" s="294" t="s">
        <v>1056</v>
      </c>
      <c r="I137" s="314"/>
      <c r="J137" s="314"/>
      <c r="K137" s="314"/>
      <c r="L137" s="314"/>
      <c r="M137" s="314"/>
      <c r="N137" s="314"/>
      <c r="O137" s="314"/>
      <c r="P137" s="314"/>
      <c r="Q137" s="314"/>
      <c r="R137" s="314"/>
      <c r="S137" s="314"/>
      <c r="T137" s="314"/>
      <c r="U137" s="314"/>
      <c r="V137" s="314"/>
      <c r="W137" s="314"/>
      <c r="X137" s="314"/>
      <c r="Y137" s="314"/>
      <c r="Z137" s="314"/>
      <c r="AA137" s="314"/>
      <c r="AB137" s="314"/>
      <c r="AC137" s="314"/>
      <c r="AD137" s="314"/>
      <c r="AE137" s="314"/>
      <c r="AF137" s="314"/>
      <c r="AG137" s="314"/>
      <c r="AH137" s="314"/>
      <c r="AI137" s="314"/>
      <c r="AJ137" s="314"/>
      <c r="AK137" s="314"/>
      <c r="AL137" s="314"/>
      <c r="AM137" s="314"/>
      <c r="AN137" s="314"/>
      <c r="AO137" s="314"/>
      <c r="AP137" s="314"/>
      <c r="AQ137" s="314"/>
      <c r="AR137" s="314"/>
      <c r="AS137" s="314"/>
    </row>
    <row r="138" spans="1:45" x14ac:dyDescent="0.25">
      <c r="A138" s="265" t="s">
        <v>739</v>
      </c>
      <c r="B138" s="120"/>
      <c r="C138" s="269"/>
      <c r="D138" s="269"/>
      <c r="E138" s="265" t="s">
        <v>740</v>
      </c>
      <c r="F138" s="120"/>
      <c r="G138" s="120"/>
      <c r="H138" s="294" t="s">
        <v>1057</v>
      </c>
      <c r="I138" s="318">
        <f>'6.1 Seeds'!I138*'6.2 Coefficients'!I138</f>
        <v>0</v>
      </c>
      <c r="J138" s="318">
        <f>'6.1 Seeds'!J138*'6.2 Coefficients'!J138</f>
        <v>0</v>
      </c>
      <c r="K138" s="318">
        <f>'6.1 Seeds'!K138*'6.2 Coefficients'!K138</f>
        <v>0</v>
      </c>
      <c r="L138" s="318">
        <f>'6.1 Seeds'!L138*'6.2 Coefficients'!L138</f>
        <v>0</v>
      </c>
      <c r="M138" s="318">
        <f>'6.1 Seeds'!M138*'6.2 Coefficients'!M138</f>
        <v>0</v>
      </c>
      <c r="N138" s="318">
        <f>'6.1 Seeds'!N138*'6.2 Coefficients'!N138</f>
        <v>0.58231250000000001</v>
      </c>
      <c r="O138" s="318">
        <f>'6.1 Seeds'!O138*'6.2 Coefficients'!O138</f>
        <v>0.83046249999999999</v>
      </c>
      <c r="P138" s="318">
        <f>'6.1 Seeds'!P138*'6.2 Coefficients'!P138</f>
        <v>0.80071250000000016</v>
      </c>
      <c r="Q138" s="318">
        <f>'6.1 Seeds'!Q138*'6.2 Coefficients'!Q138</f>
        <v>0.81401249999999981</v>
      </c>
      <c r="R138" s="318">
        <f>'6.1 Seeds'!R138*'6.2 Coefficients'!R138</f>
        <v>0.91805000000000003</v>
      </c>
      <c r="S138" s="318">
        <f>'6.1 Seeds'!S138*'6.2 Coefficients'!S138</f>
        <v>0.84883750000000002</v>
      </c>
      <c r="T138" s="318">
        <f>'6.1 Seeds'!T138*'6.2 Coefficients'!T138</f>
        <v>0.82442500000000007</v>
      </c>
      <c r="U138" s="318">
        <f>'6.1 Seeds'!U138*'6.2 Coefficients'!U138</f>
        <v>0.79931249999999998</v>
      </c>
      <c r="V138" s="318">
        <f>'6.1 Seeds'!V138*'6.2 Coefficients'!V138</f>
        <v>0.96451250000000011</v>
      </c>
      <c r="W138" s="318">
        <f>'6.1 Seeds'!W138*'6.2 Coefficients'!W138</f>
        <v>1.1907000000000001</v>
      </c>
      <c r="X138" s="318">
        <f>'6.1 Seeds'!X138*'6.2 Coefficients'!X138</f>
        <v>1.4674625000000001</v>
      </c>
      <c r="Y138" s="318">
        <f>'6.1 Seeds'!Y138*'6.2 Coefficients'!Y138</f>
        <v>0</v>
      </c>
      <c r="Z138" s="318">
        <f>'6.1 Seeds'!Z138*'6.2 Coefficients'!Z138</f>
        <v>1.5754375</v>
      </c>
      <c r="AA138" s="318">
        <f>'6.1 Seeds'!AA138*'6.2 Coefficients'!AA138</f>
        <v>1.1913125</v>
      </c>
      <c r="AB138" s="318">
        <f>'6.1 Seeds'!AB138*'6.2 Coefficients'!AB138</f>
        <v>1.1313750000000002</v>
      </c>
      <c r="AC138" s="318">
        <f>'6.1 Seeds'!AC138*'6.2 Coefficients'!AC138</f>
        <v>1.3228250000000001</v>
      </c>
      <c r="AD138" s="318">
        <f>'6.1 Seeds'!AD138*'6.2 Coefficients'!AD138</f>
        <v>1.6895374999999999</v>
      </c>
      <c r="AE138" s="318">
        <f>'6.1 Seeds'!AE138*'6.2 Coefficients'!AE138</f>
        <v>1.5414874999999999</v>
      </c>
      <c r="AF138" s="318">
        <f>'6.1 Seeds'!AF138*'6.2 Coefficients'!AF138</f>
        <v>1.4213499999999999</v>
      </c>
      <c r="AG138" s="318">
        <f>'6.1 Seeds'!AG138*'6.2 Coefficients'!AG138</f>
        <v>1.7536750000000003</v>
      </c>
      <c r="AH138" s="318">
        <f>'6.1 Seeds'!AH138*'6.2 Coefficients'!AH138</f>
        <v>1.3047124999999997</v>
      </c>
      <c r="AI138" s="318">
        <f>'6.1 Seeds'!AI138*'6.2 Coefficients'!AI138</f>
        <v>0.82547500000000007</v>
      </c>
      <c r="AJ138" s="318">
        <f>'6.1 Seeds'!AJ138*'6.2 Coefficients'!AJ138</f>
        <v>0.83641250000000011</v>
      </c>
      <c r="AK138" s="318">
        <f>'6.1 Seeds'!AK138*'6.2 Coefficients'!AK138</f>
        <v>1.05</v>
      </c>
      <c r="AL138" s="318">
        <f>'6.1 Seeds'!AL138*'6.2 Coefficients'!AL138</f>
        <v>1.0498249999999998</v>
      </c>
      <c r="AM138" s="318">
        <f>'6.1 Seeds'!AM138*'6.2 Coefficients'!AM138</f>
        <v>0.7849624999999999</v>
      </c>
      <c r="AN138" s="318">
        <f>'6.1 Seeds'!AN138*'6.2 Coefficients'!AN138</f>
        <v>0.38360000000000005</v>
      </c>
      <c r="AO138" s="318">
        <f>'6.1 Seeds'!AO138*'6.2 Coefficients'!AO138</f>
        <v>0.37415000000000009</v>
      </c>
      <c r="AP138" s="318">
        <f>'6.1 Seeds'!AP138*'6.2 Coefficients'!AP138</f>
        <v>0.19390000000000004</v>
      </c>
      <c r="AQ138" s="318">
        <f>'6.1 Seeds'!AQ138*'6.2 Coefficients'!AQ138</f>
        <v>0.79178749999999976</v>
      </c>
      <c r="AR138" s="318">
        <f>'6.1 Seeds'!AR138*'6.2 Coefficients'!AR138</f>
        <v>0</v>
      </c>
      <c r="AS138" s="318">
        <f>'6.1 Seeds'!AS138*'6.2 Coefficients'!AS138</f>
        <v>1.0688125000000002</v>
      </c>
    </row>
    <row r="139" spans="1:45" x14ac:dyDescent="0.25">
      <c r="A139" s="269"/>
      <c r="B139" s="269"/>
      <c r="C139" s="269"/>
      <c r="D139" s="269"/>
      <c r="E139" s="269"/>
      <c r="F139" s="269"/>
      <c r="G139" s="268"/>
      <c r="H139" s="292"/>
      <c r="I139" s="314"/>
      <c r="J139" s="314"/>
      <c r="K139" s="314"/>
      <c r="L139" s="314"/>
      <c r="M139" s="314"/>
      <c r="N139" s="314"/>
      <c r="O139" s="314"/>
      <c r="P139" s="314"/>
      <c r="Q139" s="314"/>
      <c r="R139" s="314"/>
      <c r="S139" s="314"/>
      <c r="T139" s="314"/>
      <c r="U139" s="314"/>
      <c r="V139" s="314"/>
      <c r="W139" s="314"/>
      <c r="X139" s="314"/>
      <c r="Y139" s="314"/>
      <c r="Z139" s="314"/>
      <c r="AA139" s="314"/>
      <c r="AB139" s="314"/>
      <c r="AC139" s="314"/>
      <c r="AD139" s="314"/>
      <c r="AE139" s="314"/>
      <c r="AF139" s="314"/>
      <c r="AG139" s="314"/>
      <c r="AH139" s="314"/>
      <c r="AI139" s="314"/>
      <c r="AJ139" s="314"/>
      <c r="AK139" s="314"/>
      <c r="AL139" s="314"/>
      <c r="AM139" s="314"/>
      <c r="AN139" s="314"/>
      <c r="AO139" s="314"/>
      <c r="AP139" s="314"/>
      <c r="AQ139" s="314"/>
      <c r="AR139" s="314"/>
      <c r="AS139" s="314"/>
    </row>
    <row r="140" spans="1:45" x14ac:dyDescent="0.25">
      <c r="A140" s="278" t="s">
        <v>541</v>
      </c>
      <c r="B140" s="267"/>
      <c r="C140" s="267"/>
      <c r="D140" s="267" t="s">
        <v>459</v>
      </c>
      <c r="E140" s="267"/>
      <c r="F140" s="267"/>
      <c r="G140" s="266"/>
      <c r="H140" s="292"/>
      <c r="I140" s="313">
        <f>'6.1 Seeds'!I140*'6.2 Coefficients'!I140</f>
        <v>0</v>
      </c>
      <c r="J140" s="313">
        <f>'6.1 Seeds'!J140*'6.2 Coefficients'!J140</f>
        <v>0</v>
      </c>
      <c r="K140" s="313">
        <f>'6.1 Seeds'!K140*'6.2 Coefficients'!K140</f>
        <v>0</v>
      </c>
      <c r="L140" s="313">
        <f>'6.1 Seeds'!L140*'6.2 Coefficients'!L140</f>
        <v>0</v>
      </c>
      <c r="M140" s="313">
        <f>'6.1 Seeds'!M140*'6.2 Coefficients'!M140</f>
        <v>0</v>
      </c>
      <c r="N140" s="313">
        <f>'6.1 Seeds'!N140*'6.2 Coefficients'!N140</f>
        <v>0</v>
      </c>
      <c r="O140" s="313">
        <f>'6.1 Seeds'!O140*'6.2 Coefficients'!O140</f>
        <v>0</v>
      </c>
      <c r="P140" s="313">
        <f>'6.1 Seeds'!P140*'6.2 Coefficients'!P140</f>
        <v>0</v>
      </c>
      <c r="Q140" s="313">
        <f>'6.1 Seeds'!Q140*'6.2 Coefficients'!Q140</f>
        <v>0</v>
      </c>
      <c r="R140" s="313">
        <f>'6.1 Seeds'!R140*'6.2 Coefficients'!R140</f>
        <v>0</v>
      </c>
      <c r="S140" s="313">
        <f>'6.1 Seeds'!S140*'6.2 Coefficients'!S140</f>
        <v>0</v>
      </c>
      <c r="T140" s="313">
        <f>'6.1 Seeds'!T140*'6.2 Coefficients'!T140</f>
        <v>0</v>
      </c>
      <c r="U140" s="313">
        <f>'6.1 Seeds'!U140*'6.2 Coefficients'!U140</f>
        <v>0</v>
      </c>
      <c r="V140" s="313">
        <f>'6.1 Seeds'!V140*'6.2 Coefficients'!V140</f>
        <v>0</v>
      </c>
      <c r="W140" s="313">
        <f>'6.1 Seeds'!W140*'6.2 Coefficients'!W140</f>
        <v>0</v>
      </c>
      <c r="X140" s="313">
        <f>'6.1 Seeds'!X140*'6.2 Coefficients'!X140</f>
        <v>0</v>
      </c>
      <c r="Y140" s="313">
        <f>'6.1 Seeds'!Y140*'6.2 Coefficients'!Y140</f>
        <v>0</v>
      </c>
      <c r="Z140" s="313">
        <f>'6.1 Seeds'!Z140*'6.2 Coefficients'!Z140</f>
        <v>0</v>
      </c>
      <c r="AA140" s="313">
        <f>'6.1 Seeds'!AA140*'6.2 Coefficients'!AA140</f>
        <v>0</v>
      </c>
      <c r="AB140" s="313">
        <f>'6.1 Seeds'!AB140*'6.2 Coefficients'!AB140</f>
        <v>0</v>
      </c>
      <c r="AC140" s="313">
        <f>'6.1 Seeds'!AC140*'6.2 Coefficients'!AC140</f>
        <v>0</v>
      </c>
      <c r="AD140" s="313">
        <f>'6.1 Seeds'!AD140*'6.2 Coefficients'!AD140</f>
        <v>0</v>
      </c>
      <c r="AE140" s="313">
        <f>'6.1 Seeds'!AE140*'6.2 Coefficients'!AE140</f>
        <v>0</v>
      </c>
      <c r="AF140" s="313">
        <f>'6.1 Seeds'!AF140*'6.2 Coefficients'!AF140</f>
        <v>0</v>
      </c>
      <c r="AG140" s="313">
        <f>'6.1 Seeds'!AG140*'6.2 Coefficients'!AG140</f>
        <v>0</v>
      </c>
      <c r="AH140" s="313">
        <f>'6.1 Seeds'!AH140*'6.2 Coefficients'!AH140</f>
        <v>0</v>
      </c>
      <c r="AI140" s="313">
        <f>'6.1 Seeds'!AI140*'6.2 Coefficients'!AI140</f>
        <v>0</v>
      </c>
      <c r="AJ140" s="313">
        <f>'6.1 Seeds'!AJ140*'6.2 Coefficients'!AJ140</f>
        <v>0</v>
      </c>
      <c r="AK140" s="313">
        <f>'6.1 Seeds'!AK140*'6.2 Coefficients'!AK140</f>
        <v>0</v>
      </c>
      <c r="AL140" s="313">
        <f>'6.1 Seeds'!AL140*'6.2 Coefficients'!AL140</f>
        <v>0</v>
      </c>
      <c r="AM140" s="313">
        <f>'6.1 Seeds'!AM140*'6.2 Coefficients'!AM140</f>
        <v>0</v>
      </c>
      <c r="AN140" s="313">
        <f>'6.1 Seeds'!AN140*'6.2 Coefficients'!AN140</f>
        <v>0</v>
      </c>
      <c r="AO140" s="313">
        <f>'6.1 Seeds'!AO140*'6.2 Coefficients'!AO140</f>
        <v>0</v>
      </c>
      <c r="AP140" s="313">
        <f>'6.1 Seeds'!AP140*'6.2 Coefficients'!AP140</f>
        <v>0</v>
      </c>
      <c r="AQ140" s="313">
        <f>'6.1 Seeds'!AQ140*'6.2 Coefficients'!AQ140</f>
        <v>0</v>
      </c>
      <c r="AR140" s="313">
        <f>'6.1 Seeds'!AR140*'6.2 Coefficients'!AR140</f>
        <v>0</v>
      </c>
      <c r="AS140" s="313">
        <f>'6.1 Seeds'!AS140*'6.2 Coefficients'!AS140</f>
        <v>0</v>
      </c>
    </row>
    <row r="141" spans="1:45" x14ac:dyDescent="0.25">
      <c r="A141" s="264"/>
      <c r="B141" s="264"/>
      <c r="C141" s="264"/>
      <c r="D141" s="264"/>
      <c r="E141" s="264"/>
      <c r="F141" s="264"/>
      <c r="G141" s="265"/>
      <c r="H141" s="292"/>
      <c r="I141" s="312"/>
      <c r="J141" s="312"/>
      <c r="K141" s="312"/>
      <c r="L141" s="312"/>
      <c r="M141" s="312"/>
      <c r="N141" s="312"/>
      <c r="O141" s="312"/>
      <c r="P141" s="312"/>
      <c r="Q141" s="312"/>
      <c r="R141" s="312"/>
      <c r="S141" s="312"/>
      <c r="T141" s="312"/>
      <c r="U141" s="312"/>
      <c r="V141" s="312"/>
      <c r="W141" s="312"/>
      <c r="X141" s="312"/>
      <c r="Y141" s="312"/>
      <c r="Z141" s="312"/>
      <c r="AA141" s="312"/>
      <c r="AB141" s="312"/>
      <c r="AC141" s="312"/>
      <c r="AD141" s="312"/>
      <c r="AE141" s="312"/>
      <c r="AF141" s="312"/>
      <c r="AG141" s="312"/>
      <c r="AH141" s="312"/>
      <c r="AI141" s="312"/>
      <c r="AJ141" s="312"/>
      <c r="AK141" s="312"/>
      <c r="AL141" s="312"/>
      <c r="AM141" s="312"/>
      <c r="AN141" s="312"/>
      <c r="AO141" s="312"/>
      <c r="AP141" s="312"/>
      <c r="AQ141" s="312"/>
      <c r="AR141" s="312"/>
      <c r="AS141" s="312"/>
    </row>
    <row r="142" spans="1:45" x14ac:dyDescent="0.25">
      <c r="A142" s="278" t="s">
        <v>542</v>
      </c>
      <c r="B142" s="267"/>
      <c r="C142" s="267"/>
      <c r="D142" s="267" t="s">
        <v>189</v>
      </c>
      <c r="E142" s="267"/>
      <c r="F142" s="267"/>
      <c r="G142" s="266"/>
      <c r="H142" s="292"/>
      <c r="I142" s="313">
        <f>'6.1 Seeds'!I142*'6.2 Coefficients'!I142</f>
        <v>0</v>
      </c>
      <c r="J142" s="313">
        <f>'6.1 Seeds'!J142*'6.2 Coefficients'!J142</f>
        <v>0</v>
      </c>
      <c r="K142" s="313">
        <f>'6.1 Seeds'!K142*'6.2 Coefficients'!K142</f>
        <v>0</v>
      </c>
      <c r="L142" s="313">
        <f>'6.1 Seeds'!L142*'6.2 Coefficients'!L142</f>
        <v>0</v>
      </c>
      <c r="M142" s="313">
        <f>'6.1 Seeds'!M142*'6.2 Coefficients'!M142</f>
        <v>0</v>
      </c>
      <c r="N142" s="313">
        <f>'6.1 Seeds'!N142*'6.2 Coefficients'!N142</f>
        <v>0</v>
      </c>
      <c r="O142" s="313">
        <f>'6.1 Seeds'!O142*'6.2 Coefficients'!O142</f>
        <v>0</v>
      </c>
      <c r="P142" s="313">
        <f>'6.1 Seeds'!P142*'6.2 Coefficients'!P142</f>
        <v>0</v>
      </c>
      <c r="Q142" s="313">
        <f>'6.1 Seeds'!Q142*'6.2 Coefficients'!Q142</f>
        <v>0</v>
      </c>
      <c r="R142" s="313">
        <f>'6.1 Seeds'!R142*'6.2 Coefficients'!R142</f>
        <v>0</v>
      </c>
      <c r="S142" s="313">
        <f>'6.1 Seeds'!S142*'6.2 Coefficients'!S142</f>
        <v>0</v>
      </c>
      <c r="T142" s="313">
        <f>'6.1 Seeds'!T142*'6.2 Coefficients'!T142</f>
        <v>0</v>
      </c>
      <c r="U142" s="313">
        <f>'6.1 Seeds'!U142*'6.2 Coefficients'!U142</f>
        <v>0</v>
      </c>
      <c r="V142" s="313">
        <f>'6.1 Seeds'!V142*'6.2 Coefficients'!V142</f>
        <v>0</v>
      </c>
      <c r="W142" s="313">
        <f>'6.1 Seeds'!W142*'6.2 Coefficients'!W142</f>
        <v>0</v>
      </c>
      <c r="X142" s="313">
        <f>'6.1 Seeds'!X142*'6.2 Coefficients'!X142</f>
        <v>0</v>
      </c>
      <c r="Y142" s="313">
        <f>'6.1 Seeds'!Y142*'6.2 Coefficients'!Y142</f>
        <v>0</v>
      </c>
      <c r="Z142" s="313">
        <f>'6.1 Seeds'!Z142*'6.2 Coefficients'!Z142</f>
        <v>0</v>
      </c>
      <c r="AA142" s="313">
        <f>'6.1 Seeds'!AA142*'6.2 Coefficients'!AA142</f>
        <v>0</v>
      </c>
      <c r="AB142" s="313">
        <f>'6.1 Seeds'!AB142*'6.2 Coefficients'!AB142</f>
        <v>0</v>
      </c>
      <c r="AC142" s="313">
        <f>'6.1 Seeds'!AC142*'6.2 Coefficients'!AC142</f>
        <v>0</v>
      </c>
      <c r="AD142" s="313">
        <f>'6.1 Seeds'!AD142*'6.2 Coefficients'!AD142</f>
        <v>0</v>
      </c>
      <c r="AE142" s="313">
        <f>'6.1 Seeds'!AE142*'6.2 Coefficients'!AE142</f>
        <v>0</v>
      </c>
      <c r="AF142" s="313">
        <f>'6.1 Seeds'!AF142*'6.2 Coefficients'!AF142</f>
        <v>0</v>
      </c>
      <c r="AG142" s="313">
        <f>'6.1 Seeds'!AG142*'6.2 Coefficients'!AG142</f>
        <v>0</v>
      </c>
      <c r="AH142" s="313">
        <f>'6.1 Seeds'!AH142*'6.2 Coefficients'!AH142</f>
        <v>0</v>
      </c>
      <c r="AI142" s="313">
        <f>'6.1 Seeds'!AI142*'6.2 Coefficients'!AI142</f>
        <v>0</v>
      </c>
      <c r="AJ142" s="313">
        <f>'6.1 Seeds'!AJ142*'6.2 Coefficients'!AJ142</f>
        <v>0</v>
      </c>
      <c r="AK142" s="313">
        <f>'6.1 Seeds'!AK142*'6.2 Coefficients'!AK142</f>
        <v>0</v>
      </c>
      <c r="AL142" s="313">
        <f>'6.1 Seeds'!AL142*'6.2 Coefficients'!AL142</f>
        <v>0</v>
      </c>
      <c r="AM142" s="313">
        <f>'6.1 Seeds'!AM142*'6.2 Coefficients'!AM142</f>
        <v>0</v>
      </c>
      <c r="AN142" s="313">
        <f>'6.1 Seeds'!AN142*'6.2 Coefficients'!AN142</f>
        <v>0</v>
      </c>
      <c r="AO142" s="313">
        <f>'6.1 Seeds'!AO142*'6.2 Coefficients'!AO142</f>
        <v>0</v>
      </c>
      <c r="AP142" s="313">
        <f>'6.1 Seeds'!AP142*'6.2 Coefficients'!AP142</f>
        <v>0</v>
      </c>
      <c r="AQ142" s="313">
        <f>'6.1 Seeds'!AQ142*'6.2 Coefficients'!AQ142</f>
        <v>0</v>
      </c>
      <c r="AR142" s="313">
        <f>'6.1 Seeds'!AR142*'6.2 Coefficients'!AR142</f>
        <v>0</v>
      </c>
      <c r="AS142" s="313">
        <f>'6.1 Seeds'!AS142*'6.2 Coefficients'!AS142</f>
        <v>0</v>
      </c>
    </row>
    <row r="143" spans="1:45" x14ac:dyDescent="0.25">
      <c r="A143" s="264"/>
      <c r="B143" s="264"/>
      <c r="C143" s="264"/>
      <c r="D143" s="264"/>
      <c r="E143" s="264"/>
      <c r="F143" s="264"/>
      <c r="G143" s="265"/>
      <c r="H143" s="292"/>
      <c r="I143" s="312"/>
      <c r="J143" s="312"/>
      <c r="K143" s="312"/>
      <c r="L143" s="312"/>
      <c r="M143" s="312"/>
      <c r="N143" s="312"/>
      <c r="O143" s="312"/>
      <c r="P143" s="312"/>
      <c r="Q143" s="312"/>
      <c r="R143" s="312"/>
      <c r="S143" s="312"/>
      <c r="T143" s="312"/>
      <c r="U143" s="312"/>
      <c r="V143" s="312"/>
      <c r="W143" s="312"/>
      <c r="X143" s="312"/>
      <c r="Y143" s="312"/>
      <c r="Z143" s="312"/>
      <c r="AA143" s="312"/>
      <c r="AB143" s="312"/>
      <c r="AC143" s="312"/>
      <c r="AD143" s="312"/>
      <c r="AE143" s="312"/>
      <c r="AF143" s="312"/>
      <c r="AG143" s="312"/>
      <c r="AH143" s="312"/>
      <c r="AI143" s="312"/>
      <c r="AJ143" s="312"/>
      <c r="AK143" s="312"/>
      <c r="AL143" s="312"/>
      <c r="AM143" s="312"/>
      <c r="AN143" s="312"/>
      <c r="AO143" s="312"/>
      <c r="AP143" s="312"/>
      <c r="AQ143" s="312"/>
      <c r="AR143" s="312"/>
      <c r="AS143" s="312"/>
    </row>
    <row r="144" spans="1:45" x14ac:dyDescent="0.25">
      <c r="A144" s="261" t="s">
        <v>387</v>
      </c>
      <c r="B144" s="261"/>
      <c r="C144" s="261" t="s">
        <v>460</v>
      </c>
      <c r="D144" s="260"/>
      <c r="E144" s="261"/>
      <c r="F144" s="261"/>
      <c r="G144" s="279"/>
      <c r="H144" s="292"/>
      <c r="I144" s="329">
        <f>I146</f>
        <v>0</v>
      </c>
      <c r="J144" s="329">
        <f t="shared" ref="J144:AI144" si="31">J146</f>
        <v>0</v>
      </c>
      <c r="K144" s="329">
        <f t="shared" si="31"/>
        <v>0</v>
      </c>
      <c r="L144" s="329">
        <f t="shared" si="31"/>
        <v>0</v>
      </c>
      <c r="M144" s="329">
        <f t="shared" si="31"/>
        <v>0</v>
      </c>
      <c r="N144" s="329">
        <f t="shared" si="31"/>
        <v>2057.4577751999991</v>
      </c>
      <c r="O144" s="329">
        <f t="shared" si="31"/>
        <v>2087.2744808000002</v>
      </c>
      <c r="P144" s="329">
        <f t="shared" si="31"/>
        <v>2125.0107551999999</v>
      </c>
      <c r="Q144" s="329">
        <f t="shared" si="31"/>
        <v>2030.3231375999999</v>
      </c>
      <c r="R144" s="329">
        <f t="shared" si="31"/>
        <v>2092.0125192</v>
      </c>
      <c r="S144" s="329">
        <f t="shared" si="31"/>
        <v>2192.7691543999999</v>
      </c>
      <c r="T144" s="329">
        <f t="shared" si="31"/>
        <v>2083.1132318396258</v>
      </c>
      <c r="U144" s="329">
        <f t="shared" si="31"/>
        <v>1805.7470096</v>
      </c>
      <c r="V144" s="329">
        <f t="shared" si="31"/>
        <v>1970.4696216</v>
      </c>
      <c r="W144" s="329">
        <f t="shared" si="31"/>
        <v>2007.0778375999998</v>
      </c>
      <c r="X144" s="329">
        <f t="shared" si="31"/>
        <v>2071.2940560000002</v>
      </c>
      <c r="Y144" s="329">
        <f t="shared" si="31"/>
        <v>1800.1457895999997</v>
      </c>
      <c r="Z144" s="329">
        <f t="shared" si="31"/>
        <v>1616.2626600000003</v>
      </c>
      <c r="AA144" s="329">
        <f t="shared" si="31"/>
        <v>1599.7727711999999</v>
      </c>
      <c r="AB144" s="329">
        <f t="shared" si="31"/>
        <v>1542.4371888000005</v>
      </c>
      <c r="AC144" s="329">
        <f t="shared" si="31"/>
        <v>1486.7930815999998</v>
      </c>
      <c r="AD144" s="329">
        <f t="shared" si="31"/>
        <v>1485.1077096000006</v>
      </c>
      <c r="AE144" s="329">
        <f t="shared" si="31"/>
        <v>1476.1953592</v>
      </c>
      <c r="AF144" s="329">
        <f t="shared" si="31"/>
        <v>1321.1916719999992</v>
      </c>
      <c r="AG144" s="329">
        <f t="shared" si="31"/>
        <v>1344.2928663999999</v>
      </c>
      <c r="AH144" s="329">
        <f t="shared" si="31"/>
        <v>1576.4386424000004</v>
      </c>
      <c r="AI144" s="329">
        <f t="shared" si="31"/>
        <v>1639.8749216000001</v>
      </c>
      <c r="AJ144" s="329">
        <f t="shared" ref="AJ144:AO144" si="32">AJ146</f>
        <v>1860.3442736000004</v>
      </c>
      <c r="AK144" s="329">
        <f t="shared" si="32"/>
        <v>1883.1233464000004</v>
      </c>
      <c r="AL144" s="329">
        <f t="shared" si="32"/>
        <v>2064.1072744000007</v>
      </c>
      <c r="AM144" s="329">
        <f t="shared" si="32"/>
        <v>1769.8566328000002</v>
      </c>
      <c r="AN144" s="329">
        <f t="shared" si="32"/>
        <v>1772.6838832000001</v>
      </c>
      <c r="AO144" s="329">
        <f t="shared" si="32"/>
        <v>1902.2792240000006</v>
      </c>
      <c r="AP144" s="329">
        <f t="shared" ref="AP144:AQ144" si="33">AP146</f>
        <v>1999.6765983999996</v>
      </c>
      <c r="AQ144" s="329">
        <f t="shared" si="33"/>
        <v>2215.2855959999993</v>
      </c>
      <c r="AR144" s="329">
        <f t="shared" ref="AR144:AS144" si="34">AR146</f>
        <v>2088.0328144000005</v>
      </c>
      <c r="AS144" s="329">
        <f t="shared" si="34"/>
        <v>2336.8407584000006</v>
      </c>
    </row>
    <row r="145" spans="1:45" x14ac:dyDescent="0.25">
      <c r="A145" s="269"/>
      <c r="B145" s="269"/>
      <c r="C145" s="269"/>
      <c r="D145" s="269"/>
      <c r="E145" s="269"/>
      <c r="F145" s="269"/>
      <c r="G145" s="268"/>
      <c r="H145" s="292"/>
      <c r="I145" s="314"/>
      <c r="J145" s="314"/>
      <c r="K145" s="314"/>
      <c r="L145" s="314"/>
      <c r="M145" s="314"/>
      <c r="N145" s="314"/>
      <c r="O145" s="314"/>
      <c r="P145" s="314"/>
      <c r="Q145" s="314"/>
      <c r="R145" s="314"/>
      <c r="S145" s="314"/>
      <c r="T145" s="314"/>
      <c r="U145" s="314"/>
      <c r="V145" s="314"/>
      <c r="W145" s="314"/>
      <c r="X145" s="314"/>
      <c r="Y145" s="314"/>
      <c r="Z145" s="314"/>
      <c r="AA145" s="314"/>
      <c r="AB145" s="314"/>
      <c r="AC145" s="314"/>
      <c r="AD145" s="314"/>
      <c r="AE145" s="314"/>
      <c r="AF145" s="314"/>
      <c r="AG145" s="314"/>
      <c r="AH145" s="314"/>
      <c r="AI145" s="314"/>
      <c r="AJ145" s="314"/>
      <c r="AK145" s="314"/>
      <c r="AL145" s="314"/>
      <c r="AM145" s="314"/>
      <c r="AN145" s="314"/>
      <c r="AO145" s="314"/>
      <c r="AP145" s="314"/>
      <c r="AQ145" s="314"/>
      <c r="AR145" s="314"/>
      <c r="AS145" s="314"/>
    </row>
    <row r="146" spans="1:45" x14ac:dyDescent="0.25">
      <c r="A146" s="267" t="s">
        <v>388</v>
      </c>
      <c r="B146" s="267"/>
      <c r="C146" s="267"/>
      <c r="D146" s="267" t="s">
        <v>461</v>
      </c>
      <c r="E146" s="266"/>
      <c r="F146" s="280"/>
      <c r="G146" s="280"/>
      <c r="H146" s="294" t="s">
        <v>1072</v>
      </c>
      <c r="I146" s="313">
        <f t="shared" ref="I146:AH146" si="35">SUM(I148:I167)</f>
        <v>0</v>
      </c>
      <c r="J146" s="313">
        <f t="shared" si="35"/>
        <v>0</v>
      </c>
      <c r="K146" s="313">
        <f t="shared" si="35"/>
        <v>0</v>
      </c>
      <c r="L146" s="313">
        <f t="shared" si="35"/>
        <v>0</v>
      </c>
      <c r="M146" s="313">
        <f t="shared" si="35"/>
        <v>0</v>
      </c>
      <c r="N146" s="313">
        <f t="shared" si="35"/>
        <v>2057.4577751999991</v>
      </c>
      <c r="O146" s="313">
        <f t="shared" si="35"/>
        <v>2087.2744808000002</v>
      </c>
      <c r="P146" s="313">
        <f t="shared" si="35"/>
        <v>2125.0107551999999</v>
      </c>
      <c r="Q146" s="313">
        <f t="shared" si="35"/>
        <v>2030.3231375999999</v>
      </c>
      <c r="R146" s="313">
        <f t="shared" si="35"/>
        <v>2092.0125192</v>
      </c>
      <c r="S146" s="313">
        <f t="shared" si="35"/>
        <v>2192.7691543999999</v>
      </c>
      <c r="T146" s="313">
        <f t="shared" si="35"/>
        <v>2083.1132318396258</v>
      </c>
      <c r="U146" s="313">
        <f t="shared" si="35"/>
        <v>1805.7470096</v>
      </c>
      <c r="V146" s="313">
        <f t="shared" si="35"/>
        <v>1970.4696216</v>
      </c>
      <c r="W146" s="313">
        <f t="shared" si="35"/>
        <v>2007.0778375999998</v>
      </c>
      <c r="X146" s="313">
        <f t="shared" si="35"/>
        <v>2071.2940560000002</v>
      </c>
      <c r="Y146" s="313">
        <f t="shared" si="35"/>
        <v>1800.1457895999997</v>
      </c>
      <c r="Z146" s="313">
        <f t="shared" si="35"/>
        <v>1616.2626600000003</v>
      </c>
      <c r="AA146" s="313">
        <f t="shared" si="35"/>
        <v>1599.7727711999999</v>
      </c>
      <c r="AB146" s="313">
        <f t="shared" si="35"/>
        <v>1542.4371888000005</v>
      </c>
      <c r="AC146" s="313">
        <f t="shared" si="35"/>
        <v>1486.7930815999998</v>
      </c>
      <c r="AD146" s="313">
        <f t="shared" si="35"/>
        <v>1485.1077096000006</v>
      </c>
      <c r="AE146" s="313">
        <f t="shared" si="35"/>
        <v>1476.1953592</v>
      </c>
      <c r="AF146" s="313">
        <f t="shared" si="35"/>
        <v>1321.1916719999992</v>
      </c>
      <c r="AG146" s="313">
        <f t="shared" si="35"/>
        <v>1344.2928663999999</v>
      </c>
      <c r="AH146" s="313">
        <f t="shared" si="35"/>
        <v>1576.4386424000004</v>
      </c>
      <c r="AI146" s="313">
        <f t="shared" ref="AI146:AN146" si="36">SUM(AI148:AI167)</f>
        <v>1639.8749216000001</v>
      </c>
      <c r="AJ146" s="313">
        <f t="shared" si="36"/>
        <v>1860.3442736000004</v>
      </c>
      <c r="AK146" s="313">
        <f t="shared" si="36"/>
        <v>1883.1233464000004</v>
      </c>
      <c r="AL146" s="313">
        <f t="shared" si="36"/>
        <v>2064.1072744000007</v>
      </c>
      <c r="AM146" s="313">
        <f t="shared" si="36"/>
        <v>1769.8566328000002</v>
      </c>
      <c r="AN146" s="313">
        <f t="shared" si="36"/>
        <v>1772.6838832000001</v>
      </c>
      <c r="AO146" s="313">
        <f t="shared" ref="AO146:AP146" si="37">SUM(AO148:AO167)</f>
        <v>1902.2792240000006</v>
      </c>
      <c r="AP146" s="313">
        <f t="shared" si="37"/>
        <v>1999.6765983999996</v>
      </c>
      <c r="AQ146" s="313">
        <f t="shared" ref="AQ146:AR146" si="38">SUM(AQ148:AQ167)</f>
        <v>2215.2855959999993</v>
      </c>
      <c r="AR146" s="313">
        <f t="shared" si="38"/>
        <v>2088.0328144000005</v>
      </c>
      <c r="AS146" s="313">
        <f t="shared" ref="AS146" si="39">SUM(AS148:AS167)</f>
        <v>2336.8407584000006</v>
      </c>
    </row>
    <row r="147" spans="1:45" x14ac:dyDescent="0.25">
      <c r="A147" s="269" t="s">
        <v>389</v>
      </c>
      <c r="B147" s="269"/>
      <c r="C147" s="269"/>
      <c r="D147" s="264"/>
      <c r="E147" s="120" t="s">
        <v>394</v>
      </c>
      <c r="F147" s="120"/>
      <c r="G147" s="120"/>
      <c r="H147" s="294" t="s">
        <v>1073</v>
      </c>
      <c r="I147" s="314"/>
      <c r="J147" s="314"/>
      <c r="K147" s="314"/>
      <c r="L147" s="314"/>
      <c r="M147" s="314"/>
      <c r="N147" s="314"/>
      <c r="O147" s="314"/>
      <c r="P147" s="314"/>
      <c r="Q147" s="314"/>
      <c r="R147" s="314"/>
      <c r="S147" s="314"/>
      <c r="T147" s="314"/>
      <c r="U147" s="314"/>
      <c r="V147" s="314"/>
      <c r="W147" s="314"/>
      <c r="X147" s="314"/>
      <c r="Y147" s="314"/>
      <c r="Z147" s="314"/>
      <c r="AA147" s="314"/>
      <c r="AB147" s="314"/>
      <c r="AC147" s="314"/>
      <c r="AD147" s="314"/>
      <c r="AE147" s="314"/>
      <c r="AF147" s="314"/>
      <c r="AG147" s="314"/>
      <c r="AH147" s="314"/>
      <c r="AI147" s="314"/>
      <c r="AJ147" s="314"/>
      <c r="AK147" s="314"/>
      <c r="AL147" s="314"/>
      <c r="AM147" s="314"/>
      <c r="AN147" s="314"/>
      <c r="AO147" s="314"/>
      <c r="AP147" s="314"/>
      <c r="AQ147" s="314"/>
      <c r="AR147" s="314"/>
      <c r="AS147" s="314"/>
    </row>
    <row r="148" spans="1:45" x14ac:dyDescent="0.25">
      <c r="A148" s="264" t="s">
        <v>462</v>
      </c>
      <c r="B148" s="264"/>
      <c r="C148" s="264"/>
      <c r="D148" s="98"/>
      <c r="E148" s="264"/>
      <c r="F148" s="281" t="s">
        <v>390</v>
      </c>
      <c r="G148" s="120"/>
      <c r="H148" s="294" t="s">
        <v>1074</v>
      </c>
      <c r="I148" s="318">
        <f>'6.1 Seeds'!I148*'6.2 Coefficients'!I148</f>
        <v>0</v>
      </c>
      <c r="J148" s="318">
        <f>'6.1 Seeds'!J148*'6.2 Coefficients'!J148</f>
        <v>0</v>
      </c>
      <c r="K148" s="318">
        <f>'6.1 Seeds'!K148*'6.2 Coefficients'!K148</f>
        <v>0</v>
      </c>
      <c r="L148" s="318">
        <f>'6.1 Seeds'!L148*'6.2 Coefficients'!L148</f>
        <v>0</v>
      </c>
      <c r="M148" s="318">
        <f>'6.1 Seeds'!M148*'6.2 Coefficients'!M148</f>
        <v>0</v>
      </c>
      <c r="N148" s="318">
        <f>'6.1 Seeds'!N148*'6.2 Coefficients'!N148</f>
        <v>979.14623999999969</v>
      </c>
      <c r="O148" s="318">
        <f>'6.1 Seeds'!O148*'6.2 Coefficients'!O148</f>
        <v>1028.3404800000003</v>
      </c>
      <c r="P148" s="318">
        <f>'6.1 Seeds'!P148*'6.2 Coefficients'!P148</f>
        <v>1116.4569600000002</v>
      </c>
      <c r="Q148" s="318">
        <f>'6.1 Seeds'!Q148*'6.2 Coefficients'!Q148</f>
        <v>1054.3833599999998</v>
      </c>
      <c r="R148" s="318">
        <f>'6.1 Seeds'!R148*'6.2 Coefficients'!R148</f>
        <v>1217.2761600000001</v>
      </c>
      <c r="S148" s="318">
        <f>'6.1 Seeds'!S148*'6.2 Coefficients'!S148</f>
        <v>1286.70336</v>
      </c>
      <c r="T148" s="318">
        <f>'6.1 Seeds'!T148*'6.2 Coefficients'!T148</f>
        <v>1172.849505519323</v>
      </c>
      <c r="U148" s="318">
        <f>'6.1 Seeds'!U148*'6.2 Coefficients'!U148</f>
        <v>1047.7928448</v>
      </c>
      <c r="V148" s="318">
        <f>'6.1 Seeds'!V148*'6.2 Coefficients'!V148</f>
        <v>1160.8401792000002</v>
      </c>
      <c r="W148" s="318">
        <f>'6.1 Seeds'!W148*'6.2 Coefficients'!W148</f>
        <v>1287.4944</v>
      </c>
      <c r="X148" s="318">
        <f>'6.1 Seeds'!X148*'6.2 Coefficients'!X148</f>
        <v>1374.5472</v>
      </c>
      <c r="Y148" s="318">
        <f>'6.1 Seeds'!Y148*'6.2 Coefficients'!Y148</f>
        <v>1145.0150399999998</v>
      </c>
      <c r="Z148" s="318">
        <f>'6.1 Seeds'!Z148*'6.2 Coefficients'!Z148</f>
        <v>954.75072000000023</v>
      </c>
      <c r="AA148" s="318">
        <f>'6.1 Seeds'!AA148*'6.2 Coefficients'!AA148</f>
        <v>1005.7804799999999</v>
      </c>
      <c r="AB148" s="318">
        <f>'6.1 Seeds'!AB148*'6.2 Coefficients'!AB148</f>
        <v>901.45152000000007</v>
      </c>
      <c r="AC148" s="318">
        <f>'6.1 Seeds'!AC148*'6.2 Coefficients'!AC148</f>
        <v>948.03071999999986</v>
      </c>
      <c r="AD148" s="318">
        <f>'6.1 Seeds'!AD148*'6.2 Coefficients'!AD148</f>
        <v>859.41504000000009</v>
      </c>
      <c r="AE148" s="318">
        <f>'6.1 Seeds'!AE148*'6.2 Coefficients'!AE148</f>
        <v>861.48095999999998</v>
      </c>
      <c r="AF148" s="318">
        <f>'6.1 Seeds'!AF148*'6.2 Coefficients'!AF148</f>
        <v>777.88031999999976</v>
      </c>
      <c r="AG148" s="318">
        <f>'6.1 Seeds'!AG148*'6.2 Coefficients'!AG148</f>
        <v>723.06047999999998</v>
      </c>
      <c r="AH148" s="318">
        <f>'6.1 Seeds'!AH148*'6.2 Coefficients'!AH148</f>
        <v>748.08576000000016</v>
      </c>
      <c r="AI148" s="318">
        <f>'6.1 Seeds'!AI148*'6.2 Coefficients'!AI148</f>
        <v>739.03104000000008</v>
      </c>
      <c r="AJ148" s="318">
        <f>'6.1 Seeds'!AJ148*'6.2 Coefficients'!AJ148</f>
        <v>864.18432000000007</v>
      </c>
      <c r="AK148" s="318">
        <f>'6.1 Seeds'!AK148*'6.2 Coefficients'!AK148</f>
        <v>934.03008000000011</v>
      </c>
      <c r="AL148" s="318">
        <f>'6.1 Seeds'!AL148*'6.2 Coefficients'!AL148</f>
        <v>953.19935999999996</v>
      </c>
      <c r="AM148" s="318">
        <f>'6.1 Seeds'!AM148*'6.2 Coefficients'!AM148</f>
        <v>672.23807999999997</v>
      </c>
      <c r="AN148" s="318">
        <f>'6.1 Seeds'!AN148*'6.2 Coefficients'!AN148</f>
        <v>640.0128000000002</v>
      </c>
      <c r="AO148" s="318">
        <f>'6.1 Seeds'!AO148*'6.2 Coefficients'!AO148</f>
        <v>759.75552000000027</v>
      </c>
      <c r="AP148" s="318">
        <f>'6.1 Seeds'!AP148*'6.2 Coefficients'!AP148</f>
        <v>677.59104000000002</v>
      </c>
      <c r="AQ148" s="318">
        <f>'6.1 Seeds'!AQ148*'6.2 Coefficients'!AQ148</f>
        <v>848.51328000000001</v>
      </c>
      <c r="AR148" s="318">
        <f>'6.1 Seeds'!AR148*'6.2 Coefficients'!AR148</f>
        <v>676.46592000000032</v>
      </c>
      <c r="AS148" s="318">
        <f>'6.1 Seeds'!AS148*'6.2 Coefficients'!AS148</f>
        <v>725.18783999999994</v>
      </c>
    </row>
    <row r="149" spans="1:45" x14ac:dyDescent="0.25">
      <c r="A149" s="269" t="s">
        <v>391</v>
      </c>
      <c r="B149" s="269"/>
      <c r="C149" s="269"/>
      <c r="D149" s="120"/>
      <c r="E149" s="264"/>
      <c r="F149" s="120" t="s">
        <v>395</v>
      </c>
      <c r="G149" s="120"/>
      <c r="H149" s="294" t="s">
        <v>1075</v>
      </c>
      <c r="I149" s="318">
        <f>'6.1 Seeds'!I149*'6.2 Coefficients'!I149</f>
        <v>0</v>
      </c>
      <c r="J149" s="318">
        <f>'6.1 Seeds'!J149*'6.2 Coefficients'!J149</f>
        <v>0</v>
      </c>
      <c r="K149" s="318">
        <f>'6.1 Seeds'!K149*'6.2 Coefficients'!K149</f>
        <v>0</v>
      </c>
      <c r="L149" s="318">
        <f>'6.1 Seeds'!L149*'6.2 Coefficients'!L149</f>
        <v>0</v>
      </c>
      <c r="M149" s="318">
        <f>'6.1 Seeds'!M149*'6.2 Coefficients'!M149</f>
        <v>0</v>
      </c>
      <c r="N149" s="318">
        <f>'6.1 Seeds'!N149*'6.2 Coefficients'!N149</f>
        <v>42.151075200000001</v>
      </c>
      <c r="O149" s="318">
        <f>'6.1 Seeds'!O149*'6.2 Coefficients'!O149</f>
        <v>42.283612799999986</v>
      </c>
      <c r="P149" s="318">
        <f>'6.1 Seeds'!P149*'6.2 Coefficients'!P149</f>
        <v>44.711971199999979</v>
      </c>
      <c r="Q149" s="318">
        <f>'6.1 Seeds'!Q149*'6.2 Coefficients'!Q149</f>
        <v>45.37316160000001</v>
      </c>
      <c r="R149" s="318">
        <f>'6.1 Seeds'!R149*'6.2 Coefficients'!R149</f>
        <v>43.283635199999992</v>
      </c>
      <c r="S149" s="318">
        <f>'6.1 Seeds'!S149*'6.2 Coefficients'!S149</f>
        <v>39.155126399999993</v>
      </c>
      <c r="T149" s="318">
        <f>'6.1 Seeds'!T149*'6.2 Coefficients'!T149</f>
        <v>39.278303999999963</v>
      </c>
      <c r="U149" s="318">
        <f>'6.1 Seeds'!U149*'6.2 Coefficients'!U149</f>
        <v>39.361420800000019</v>
      </c>
      <c r="V149" s="318">
        <f>'6.1 Seeds'!V149*'6.2 Coefficients'!V149</f>
        <v>33.426806400000004</v>
      </c>
      <c r="W149" s="318">
        <f>'6.1 Seeds'!W149*'6.2 Coefficients'!W149</f>
        <v>32.014569600000009</v>
      </c>
      <c r="X149" s="318">
        <f>'6.1 Seeds'!X149*'6.2 Coefficients'!X149</f>
        <v>30.567887999999993</v>
      </c>
      <c r="Y149" s="318">
        <f>'6.1 Seeds'!Y149*'6.2 Coefficients'!Y149</f>
        <v>31.110393600000005</v>
      </c>
      <c r="Z149" s="318">
        <f>'6.1 Seeds'!Z149*'6.2 Coefficients'!Z149</f>
        <v>31.606848000000006</v>
      </c>
      <c r="AA149" s="318">
        <f>'6.1 Seeds'!AA149*'6.2 Coefficients'!AA149</f>
        <v>31.944931200000006</v>
      </c>
      <c r="AB149" s="318">
        <f>'6.1 Seeds'!AB149*'6.2 Coefficients'!AB149</f>
        <v>32.577292800000009</v>
      </c>
      <c r="AC149" s="318">
        <f>'6.1 Seeds'!AC149*'6.2 Coefficients'!AC149</f>
        <v>33.111561600000002</v>
      </c>
      <c r="AD149" s="318">
        <f>'6.1 Seeds'!AD149*'6.2 Coefficients'!AD149</f>
        <v>35.374809600000013</v>
      </c>
      <c r="AE149" s="318">
        <f>'6.1 Seeds'!AE149*'6.2 Coefficients'!AE149</f>
        <v>33.302131200000005</v>
      </c>
      <c r="AF149" s="318">
        <f>'6.1 Seeds'!AF149*'6.2 Coefficients'!AF149</f>
        <v>35.968607999999989</v>
      </c>
      <c r="AG149" s="318">
        <f>'6.1 Seeds'!AG149*'6.2 Coefficients'!AG149</f>
        <v>36.684086399999991</v>
      </c>
      <c r="AH149" s="318">
        <f>'6.1 Seeds'!AH149*'6.2 Coefficients'!AH149</f>
        <v>36.309686400000004</v>
      </c>
      <c r="AI149" s="318">
        <f>'6.1 Seeds'!AI149*'6.2 Coefficients'!AI149</f>
        <v>36.108633600000005</v>
      </c>
      <c r="AJ149" s="318">
        <f>'6.1 Seeds'!AJ149*'6.2 Coefficients'!AJ149</f>
        <v>40.1390496</v>
      </c>
      <c r="AK149" s="318">
        <f>'6.1 Seeds'!AK149*'6.2 Coefficients'!AK149</f>
        <v>40.092998399999999</v>
      </c>
      <c r="AL149" s="318">
        <f>'6.1 Seeds'!AL149*'6.2 Coefficients'!AL149</f>
        <v>41.257382400000012</v>
      </c>
      <c r="AM149" s="318">
        <f>'6.1 Seeds'!AM149*'6.2 Coefficients'!AM149</f>
        <v>40.404124799999998</v>
      </c>
      <c r="AN149" s="318">
        <f>'6.1 Seeds'!AN149*'6.2 Coefficients'!AN149</f>
        <v>39.775507199999993</v>
      </c>
      <c r="AO149" s="318">
        <f>'6.1 Seeds'!AO149*'6.2 Coefficients'!AO149</f>
        <v>40.193711999999998</v>
      </c>
      <c r="AP149" s="318">
        <f>'6.1 Seeds'!AP149*'6.2 Coefficients'!AP149</f>
        <v>40.188470399999986</v>
      </c>
      <c r="AQ149" s="318">
        <f>'6.1 Seeds'!AQ149*'6.2 Coefficients'!AQ149</f>
        <v>43.600751999999993</v>
      </c>
      <c r="AR149" s="318">
        <f>'6.1 Seeds'!AR149*'6.2 Coefficients'!AR149</f>
        <v>43.101302399999987</v>
      </c>
      <c r="AS149" s="318">
        <f>'6.1 Seeds'!AS149*'6.2 Coefficients'!AS149</f>
        <v>44.273174399999981</v>
      </c>
    </row>
    <row r="150" spans="1:45" x14ac:dyDescent="0.25">
      <c r="A150" s="273" t="s">
        <v>1181</v>
      </c>
      <c r="B150" s="269"/>
      <c r="C150" s="269"/>
      <c r="D150" s="120"/>
      <c r="E150" s="264"/>
      <c r="F150" s="120" t="s">
        <v>27</v>
      </c>
      <c r="G150" s="120"/>
      <c r="H150" s="292" t="s">
        <v>69</v>
      </c>
      <c r="I150" s="318">
        <f>'6.1 Seeds'!I150*'6.2 Coefficients'!I150</f>
        <v>0</v>
      </c>
      <c r="J150" s="318">
        <f>'6.1 Seeds'!J150*'6.2 Coefficients'!J150</f>
        <v>0</v>
      </c>
      <c r="K150" s="318">
        <f>'6.1 Seeds'!K150*'6.2 Coefficients'!K150</f>
        <v>0</v>
      </c>
      <c r="L150" s="318">
        <f>'6.1 Seeds'!L150*'6.2 Coefficients'!L150</f>
        <v>0</v>
      </c>
      <c r="M150" s="318">
        <f>'6.1 Seeds'!M150*'6.2 Coefficients'!M150</f>
        <v>0</v>
      </c>
      <c r="N150" s="318">
        <f>'6.1 Seeds'!N150*'6.2 Coefficients'!N150</f>
        <v>3.6082800000000002</v>
      </c>
      <c r="O150" s="318">
        <f>'6.1 Seeds'!O150*'6.2 Coefficients'!O150</f>
        <v>3.5398799999999992</v>
      </c>
      <c r="P150" s="318">
        <f>'6.1 Seeds'!P150*'6.2 Coefficients'!P150</f>
        <v>3.2662800000000014</v>
      </c>
      <c r="Q150" s="318">
        <f>'6.1 Seeds'!Q150*'6.2 Coefficients'!Q150</f>
        <v>3.1024800000000008</v>
      </c>
      <c r="R150" s="318">
        <f>'6.1 Seeds'!R150*'6.2 Coefficients'!R150</f>
        <v>3.4614000000000007</v>
      </c>
      <c r="S150" s="318">
        <f>'6.1 Seeds'!S150*'6.2 Coefficients'!S150</f>
        <v>2.2507199999999994</v>
      </c>
      <c r="T150" s="318">
        <f>'6.1 Seeds'!T150*'6.2 Coefficients'!T150</f>
        <v>2.3209199999999992</v>
      </c>
      <c r="U150" s="318">
        <f>'6.1 Seeds'!U150*'6.2 Coefficients'!U150</f>
        <v>1.8309600000000001</v>
      </c>
      <c r="V150" s="318">
        <f>'6.1 Seeds'!V150*'6.2 Coefficients'!V150</f>
        <v>3.2266800000000004</v>
      </c>
      <c r="W150" s="318">
        <f>'6.1 Seeds'!W150*'6.2 Coefficients'!W150</f>
        <v>2.2388399999999997</v>
      </c>
      <c r="X150" s="318">
        <f>'6.1 Seeds'!X150*'6.2 Coefficients'!X150</f>
        <v>2.0228400000000004</v>
      </c>
      <c r="Y150" s="318">
        <f>'6.1 Seeds'!Y150*'6.2 Coefficients'!Y150</f>
        <v>1.9025999999999998</v>
      </c>
      <c r="Z150" s="318">
        <f>'6.1 Seeds'!Z150*'6.2 Coefficients'!Z150</f>
        <v>1.9479600000000001</v>
      </c>
      <c r="AA150" s="318">
        <f>'6.1 Seeds'!AA150*'6.2 Coefficients'!AA150</f>
        <v>1.8997199999999999</v>
      </c>
      <c r="AB150" s="318">
        <f>'6.1 Seeds'!AB150*'6.2 Coefficients'!AB150</f>
        <v>1.9951199999999998</v>
      </c>
      <c r="AC150" s="318">
        <f>'6.1 Seeds'!AC150*'6.2 Coefficients'!AC150</f>
        <v>1.8165600000000006</v>
      </c>
      <c r="AD150" s="318">
        <f>'6.1 Seeds'!AD150*'6.2 Coefficients'!AD150</f>
        <v>1.5789600000000006</v>
      </c>
      <c r="AE150" s="318">
        <f>'6.1 Seeds'!AE150*'6.2 Coefficients'!AE150</f>
        <v>1.1242800000000002</v>
      </c>
      <c r="AF150" s="318">
        <f>'6.1 Seeds'!AF150*'6.2 Coefficients'!AF150</f>
        <v>0.7956000000000002</v>
      </c>
      <c r="AG150" s="318">
        <f>'6.1 Seeds'!AG150*'6.2 Coefficients'!AG150</f>
        <v>0.65555999999999992</v>
      </c>
      <c r="AH150" s="318">
        <f>'6.1 Seeds'!AH150*'6.2 Coefficients'!AH150</f>
        <v>0.86687999999999998</v>
      </c>
      <c r="AI150" s="318">
        <f>'6.1 Seeds'!AI150*'6.2 Coefficients'!AI150</f>
        <v>0.67320000000000002</v>
      </c>
      <c r="AJ150" s="318">
        <f>'6.1 Seeds'!AJ150*'6.2 Coefficients'!AJ150</f>
        <v>1.2805200000000003</v>
      </c>
      <c r="AK150" s="318">
        <f>'6.1 Seeds'!AK150*'6.2 Coefficients'!AK150</f>
        <v>0.87012</v>
      </c>
      <c r="AL150" s="318">
        <f>'6.1 Seeds'!AL150*'6.2 Coefficients'!AL150</f>
        <v>1.0324800000000001</v>
      </c>
      <c r="AM150" s="318">
        <f>'6.1 Seeds'!AM150*'6.2 Coefficients'!AM150</f>
        <v>0.87048000000000003</v>
      </c>
      <c r="AN150" s="318">
        <f>'6.1 Seeds'!AN150*'6.2 Coefficients'!AN150</f>
        <v>1.4544000000000001</v>
      </c>
      <c r="AO150" s="318">
        <f>'6.1 Seeds'!AO150*'6.2 Coefficients'!AO150</f>
        <v>1.5098399999999998</v>
      </c>
      <c r="AP150" s="318">
        <f>'6.1 Seeds'!AP150*'6.2 Coefficients'!AP150</f>
        <v>2.0995200000000001</v>
      </c>
      <c r="AQ150" s="318">
        <f>'6.1 Seeds'!AQ150*'6.2 Coefficients'!AQ150</f>
        <v>1.8482399999999999</v>
      </c>
      <c r="AR150" s="318">
        <f>'6.1 Seeds'!AR150*'6.2 Coefficients'!AR150</f>
        <v>1.9558799999999998</v>
      </c>
      <c r="AS150" s="318">
        <f>'6.1 Seeds'!AS150*'6.2 Coefficients'!AS150</f>
        <v>1.8129599999999999</v>
      </c>
    </row>
    <row r="151" spans="1:45" x14ac:dyDescent="0.25">
      <c r="A151" s="269" t="s">
        <v>463</v>
      </c>
      <c r="B151" s="269"/>
      <c r="C151" s="269"/>
      <c r="D151" s="120"/>
      <c r="E151" s="264"/>
      <c r="F151" s="120" t="s">
        <v>464</v>
      </c>
      <c r="G151" s="120"/>
      <c r="H151" s="294" t="s">
        <v>1076</v>
      </c>
      <c r="I151" s="318">
        <f>'6.1 Seeds'!I151*'6.2 Coefficients'!I151</f>
        <v>0</v>
      </c>
      <c r="J151" s="318">
        <f>'6.1 Seeds'!J151*'6.2 Coefficients'!J151</f>
        <v>0</v>
      </c>
      <c r="K151" s="318">
        <f>'6.1 Seeds'!K151*'6.2 Coefficients'!K151</f>
        <v>0</v>
      </c>
      <c r="L151" s="318">
        <f>'6.1 Seeds'!L151*'6.2 Coefficients'!L151</f>
        <v>0</v>
      </c>
      <c r="M151" s="318">
        <f>'6.1 Seeds'!M151*'6.2 Coefficients'!M151</f>
        <v>0</v>
      </c>
      <c r="N151" s="318">
        <f>'6.1 Seeds'!N151*'6.2 Coefficients'!N151</f>
        <v>232.31616000000008</v>
      </c>
      <c r="O151" s="318">
        <f>'6.1 Seeds'!O151*'6.2 Coefficients'!O151</f>
        <v>217.77676799999995</v>
      </c>
      <c r="P151" s="318">
        <f>'6.1 Seeds'!P151*'6.2 Coefficients'!P151</f>
        <v>200.27750399999996</v>
      </c>
      <c r="Q151" s="318">
        <f>'6.1 Seeds'!Q151*'6.2 Coefficients'!Q151</f>
        <v>208.24281599999998</v>
      </c>
      <c r="R151" s="318">
        <f>'6.1 Seeds'!R151*'6.2 Coefficients'!R151</f>
        <v>181.69574399999999</v>
      </c>
      <c r="S151" s="318">
        <f>'6.1 Seeds'!S151*'6.2 Coefficients'!S151</f>
        <v>176.82124799999997</v>
      </c>
      <c r="T151" s="318">
        <f>'6.1 Seeds'!T151*'6.2 Coefficients'!T151</f>
        <v>198.07782965020556</v>
      </c>
      <c r="U151" s="318">
        <f>'6.1 Seeds'!U151*'6.2 Coefficients'!U151</f>
        <v>178.83033600000002</v>
      </c>
      <c r="V151" s="318">
        <f>'6.1 Seeds'!V151*'6.2 Coefficients'!V151</f>
        <v>175.405824</v>
      </c>
      <c r="W151" s="318">
        <f>'6.1 Seeds'!W151*'6.2 Coefficients'!W151</f>
        <v>153.50860799999998</v>
      </c>
      <c r="X151" s="318">
        <f>'6.1 Seeds'!X151*'6.2 Coefficients'!X151</f>
        <v>123.91564800000006</v>
      </c>
      <c r="Y151" s="318">
        <f>'6.1 Seeds'!Y151*'6.2 Coefficients'!Y151</f>
        <v>147.37497599999998</v>
      </c>
      <c r="Z151" s="318">
        <f>'6.1 Seeds'!Z151*'6.2 Coefficients'!Z151</f>
        <v>150.72883199999998</v>
      </c>
      <c r="AA151" s="318">
        <f>'6.1 Seeds'!AA151*'6.2 Coefficients'!AA151</f>
        <v>106.79999999999998</v>
      </c>
      <c r="AB151" s="318">
        <f>'6.1 Seeds'!AB151*'6.2 Coefficients'!AB151</f>
        <v>212.10585600000002</v>
      </c>
      <c r="AC151" s="318">
        <f>'6.1 Seeds'!AC151*'6.2 Coefficients'!AC151</f>
        <v>137.95967999999991</v>
      </c>
      <c r="AD151" s="318">
        <f>'6.1 Seeds'!AD151*'6.2 Coefficients'!AD151</f>
        <v>150.27839999999998</v>
      </c>
      <c r="AE151" s="318">
        <f>'6.1 Seeds'!AE151*'6.2 Coefficients'!AE151</f>
        <v>172.635648</v>
      </c>
      <c r="AF151" s="318">
        <f>'6.1 Seeds'!AF151*'6.2 Coefficients'!AF151</f>
        <v>153.56582399999999</v>
      </c>
      <c r="AG151" s="318">
        <f>'6.1 Seeds'!AG151*'6.2 Coefficients'!AG151</f>
        <v>126.4512</v>
      </c>
      <c r="AH151" s="318">
        <f>'6.1 Seeds'!AH151*'6.2 Coefficients'!AH151</f>
        <v>184.08537599999997</v>
      </c>
      <c r="AI151" s="318">
        <f>'6.1 Seeds'!AI151*'6.2 Coefficients'!AI151</f>
        <v>209.7434879999999</v>
      </c>
      <c r="AJ151" s="318">
        <f>'6.1 Seeds'!AJ151*'6.2 Coefficients'!AJ151</f>
        <v>269.255424</v>
      </c>
      <c r="AK151" s="318">
        <f>'6.1 Seeds'!AK151*'6.2 Coefficients'!AK151</f>
        <v>218.10316800000004</v>
      </c>
      <c r="AL151" s="318">
        <f>'6.1 Seeds'!AL151*'6.2 Coefficients'!AL151</f>
        <v>274.75507200000004</v>
      </c>
      <c r="AM151" s="318">
        <f>'6.1 Seeds'!AM151*'6.2 Coefficients'!AM151</f>
        <v>276.50572800000003</v>
      </c>
      <c r="AN151" s="318">
        <f>'6.1 Seeds'!AN151*'6.2 Coefficients'!AN151</f>
        <v>325.09785600000009</v>
      </c>
      <c r="AO151" s="318">
        <f>'6.1 Seeds'!AO151*'6.2 Coefficients'!AO151</f>
        <v>333.91987200000005</v>
      </c>
      <c r="AP151" s="318">
        <f>'6.1 Seeds'!AP151*'6.2 Coefficients'!AP151</f>
        <v>356.28364799999991</v>
      </c>
      <c r="AQ151" s="318">
        <f>'6.1 Seeds'!AQ151*'6.2 Coefficients'!AQ151</f>
        <v>361.70918399999988</v>
      </c>
      <c r="AR151" s="318">
        <f>'6.1 Seeds'!AR151*'6.2 Coefficients'!AR151</f>
        <v>424.69747200000012</v>
      </c>
      <c r="AS151" s="318">
        <f>'6.1 Seeds'!AS151*'6.2 Coefficients'!AS151</f>
        <v>528.2634240000001</v>
      </c>
    </row>
    <row r="152" spans="1:45" x14ac:dyDescent="0.25">
      <c r="A152" s="264" t="s">
        <v>466</v>
      </c>
      <c r="B152" s="264"/>
      <c r="C152" s="264"/>
      <c r="D152" s="264"/>
      <c r="E152" s="264" t="s">
        <v>465</v>
      </c>
      <c r="F152" s="120"/>
      <c r="G152" s="120"/>
      <c r="H152" s="294" t="s">
        <v>1077</v>
      </c>
      <c r="I152" s="314"/>
      <c r="J152" s="314"/>
      <c r="K152" s="314"/>
      <c r="L152" s="314"/>
      <c r="M152" s="314"/>
      <c r="N152" s="314"/>
      <c r="O152" s="314"/>
      <c r="P152" s="314"/>
      <c r="Q152" s="314"/>
      <c r="R152" s="314"/>
      <c r="S152" s="314"/>
      <c r="T152" s="314"/>
      <c r="U152" s="314"/>
      <c r="V152" s="314"/>
      <c r="W152" s="314"/>
      <c r="X152" s="314"/>
      <c r="Y152" s="314"/>
      <c r="Z152" s="314"/>
      <c r="AA152" s="314"/>
      <c r="AB152" s="314"/>
      <c r="AC152" s="314"/>
      <c r="AD152" s="314"/>
      <c r="AE152" s="314"/>
      <c r="AF152" s="314"/>
      <c r="AG152" s="314"/>
      <c r="AH152" s="314"/>
      <c r="AI152" s="314"/>
      <c r="AJ152" s="314"/>
      <c r="AK152" s="314"/>
      <c r="AL152" s="314"/>
      <c r="AM152" s="314"/>
      <c r="AN152" s="314"/>
      <c r="AO152" s="314"/>
      <c r="AP152" s="314"/>
      <c r="AQ152" s="314"/>
      <c r="AR152" s="314"/>
      <c r="AS152" s="314"/>
    </row>
    <row r="153" spans="1:45" x14ac:dyDescent="0.25">
      <c r="A153" s="264" t="s">
        <v>393</v>
      </c>
      <c r="B153" s="264"/>
      <c r="C153" s="264"/>
      <c r="D153" s="264"/>
      <c r="E153" s="264"/>
      <c r="F153" s="120" t="s">
        <v>467</v>
      </c>
      <c r="G153" s="120"/>
      <c r="H153" s="294" t="s">
        <v>1079</v>
      </c>
      <c r="I153" s="318">
        <f>'6.1 Seeds'!I153*'6.2 Coefficients'!I153</f>
        <v>0</v>
      </c>
      <c r="J153" s="318">
        <f>'6.1 Seeds'!J153*'6.2 Coefficients'!J153</f>
        <v>0</v>
      </c>
      <c r="K153" s="318">
        <f>'6.1 Seeds'!K153*'6.2 Coefficients'!K153</f>
        <v>0</v>
      </c>
      <c r="L153" s="318">
        <f>'6.1 Seeds'!L153*'6.2 Coefficients'!L153</f>
        <v>0</v>
      </c>
      <c r="M153" s="318">
        <f>'6.1 Seeds'!M153*'6.2 Coefficients'!M153</f>
        <v>0</v>
      </c>
      <c r="N153" s="318">
        <f>'6.1 Seeds'!N153*'6.2 Coefficients'!N153</f>
        <v>6.1979999999999986</v>
      </c>
      <c r="O153" s="318">
        <f>'6.1 Seeds'!O153*'6.2 Coefficients'!O153</f>
        <v>4.4699999999999989</v>
      </c>
      <c r="P153" s="318">
        <f>'6.1 Seeds'!P153*'6.2 Coefficients'!P153</f>
        <v>3.1196000000000002</v>
      </c>
      <c r="Q153" s="318">
        <f>'6.1 Seeds'!Q153*'6.2 Coefficients'!Q153</f>
        <v>2.1576</v>
      </c>
      <c r="R153" s="318">
        <f>'6.1 Seeds'!R153*'6.2 Coefficients'!R153</f>
        <v>1.5556000000000001</v>
      </c>
      <c r="S153" s="318">
        <f>'6.1 Seeds'!S153*'6.2 Coefficients'!S153</f>
        <v>1.3684000000000001</v>
      </c>
      <c r="T153" s="318">
        <f>'6.1 Seeds'!T153*'6.2 Coefficients'!T153</f>
        <v>1.4028</v>
      </c>
      <c r="U153" s="318">
        <f>'6.1 Seeds'!U153*'6.2 Coefficients'!U153</f>
        <v>1.4172000000000002</v>
      </c>
      <c r="V153" s="318">
        <f>'6.1 Seeds'!V153*'6.2 Coefficients'!V153</f>
        <v>0.78360000000000019</v>
      </c>
      <c r="W153" s="318">
        <f>'6.1 Seeds'!W153*'6.2 Coefficients'!W153</f>
        <v>0.76040000000000008</v>
      </c>
      <c r="X153" s="318">
        <f>'6.1 Seeds'!X153*'6.2 Coefficients'!X153</f>
        <v>0.77640000000000009</v>
      </c>
      <c r="Y153" s="318">
        <f>'6.1 Seeds'!Y153*'6.2 Coefficients'!Y153</f>
        <v>0.5980000000000002</v>
      </c>
      <c r="Z153" s="318">
        <f>'6.1 Seeds'!Z153*'6.2 Coefficients'!Z153</f>
        <v>0.27960000000000002</v>
      </c>
      <c r="AA153" s="318">
        <f>'6.1 Seeds'!AA153*'6.2 Coefficients'!AA153</f>
        <v>0.1696</v>
      </c>
      <c r="AB153" s="318">
        <f>'6.1 Seeds'!AB153*'6.2 Coefficients'!AB153</f>
        <v>0.25240000000000001</v>
      </c>
      <c r="AC153" s="318">
        <f>'6.1 Seeds'!AC153*'6.2 Coefficients'!AC153</f>
        <v>0.14400000000000002</v>
      </c>
      <c r="AD153" s="318">
        <f>'6.1 Seeds'!AD153*'6.2 Coefficients'!AD153</f>
        <v>0.124</v>
      </c>
      <c r="AE153" s="318">
        <f>'6.1 Seeds'!AE153*'6.2 Coefficients'!AE153</f>
        <v>3.7599999999999995E-2</v>
      </c>
      <c r="AF153" s="318">
        <f>'6.1 Seeds'!AF153*'6.2 Coefficients'!AF153</f>
        <v>0.2384</v>
      </c>
      <c r="AG153" s="318">
        <f>'6.1 Seeds'!AG153*'6.2 Coefficients'!AG153</f>
        <v>0.15920000000000001</v>
      </c>
      <c r="AH153" s="318">
        <f>'6.1 Seeds'!AH153*'6.2 Coefficients'!AH153</f>
        <v>0.16759999999999997</v>
      </c>
      <c r="AI153" s="318">
        <f>'6.1 Seeds'!AI153*'6.2 Coefficients'!AI153</f>
        <v>0.12279999999999999</v>
      </c>
      <c r="AJ153" s="318">
        <f>'6.1 Seeds'!AJ153*'6.2 Coefficients'!AJ153</f>
        <v>0.14920000000000003</v>
      </c>
      <c r="AK153" s="318">
        <f>'6.1 Seeds'!AK153*'6.2 Coefficients'!AK153</f>
        <v>0.25480000000000003</v>
      </c>
      <c r="AL153" s="318">
        <f>'6.1 Seeds'!AL153*'6.2 Coefficients'!AL153</f>
        <v>0.29959999999999998</v>
      </c>
      <c r="AM153" s="318">
        <f>'6.1 Seeds'!AM153*'6.2 Coefficients'!AM153</f>
        <v>0.61039999999999994</v>
      </c>
      <c r="AN153" s="318">
        <f>'6.1 Seeds'!AN153*'6.2 Coefficients'!AN153</f>
        <v>0.7016</v>
      </c>
      <c r="AO153" s="318">
        <f>'6.1 Seeds'!AO153*'6.2 Coefficients'!AO153</f>
        <v>0.72639999999999993</v>
      </c>
      <c r="AP153" s="318">
        <f>'6.1 Seeds'!AP153*'6.2 Coefficients'!AP153</f>
        <v>0.6923999999999999</v>
      </c>
      <c r="AQ153" s="318">
        <f>'6.1 Seeds'!AQ153*'6.2 Coefficients'!AQ153</f>
        <v>0.51680000000000004</v>
      </c>
      <c r="AR153" s="318">
        <f>'6.1 Seeds'!AR153*'6.2 Coefficients'!AR153</f>
        <v>0.5404000000000001</v>
      </c>
      <c r="AS153" s="318">
        <f>'6.1 Seeds'!AS153*'6.2 Coefficients'!AS153</f>
        <v>0.53320000000000012</v>
      </c>
    </row>
    <row r="154" spans="1:45" x14ac:dyDescent="0.25">
      <c r="A154" s="264" t="s">
        <v>392</v>
      </c>
      <c r="B154" s="264"/>
      <c r="C154" s="264"/>
      <c r="D154" s="264"/>
      <c r="E154" s="264"/>
      <c r="F154" s="120" t="s">
        <v>468</v>
      </c>
      <c r="G154" s="120"/>
      <c r="H154" s="294" t="s">
        <v>1080</v>
      </c>
      <c r="I154" s="318">
        <f>'6.1 Seeds'!I154*'6.2 Coefficients'!I154</f>
        <v>0</v>
      </c>
      <c r="J154" s="318">
        <f>'6.1 Seeds'!J154*'6.2 Coefficients'!J154</f>
        <v>0</v>
      </c>
      <c r="K154" s="318">
        <f>'6.1 Seeds'!K154*'6.2 Coefficients'!K154</f>
        <v>0</v>
      </c>
      <c r="L154" s="318">
        <f>'6.1 Seeds'!L154*'6.2 Coefficients'!L154</f>
        <v>0</v>
      </c>
      <c r="M154" s="318">
        <f>'6.1 Seeds'!M154*'6.2 Coefficients'!M154</f>
        <v>0</v>
      </c>
      <c r="N154" s="318">
        <f>'6.1 Seeds'!N154*'6.2 Coefficients'!N154</f>
        <v>69.158159999999995</v>
      </c>
      <c r="O154" s="318">
        <f>'6.1 Seeds'!O154*'6.2 Coefficients'!O154</f>
        <v>68.105279999999993</v>
      </c>
      <c r="P154" s="318">
        <f>'6.1 Seeds'!P154*'6.2 Coefficients'!P154</f>
        <v>67.045919999999995</v>
      </c>
      <c r="Q154" s="318">
        <f>'6.1 Seeds'!Q154*'6.2 Coefficients'!Q154</f>
        <v>68.338319999999996</v>
      </c>
      <c r="R154" s="318">
        <f>'6.1 Seeds'!R154*'6.2 Coefficients'!R154</f>
        <v>63.065520000000021</v>
      </c>
      <c r="S154" s="318">
        <f>'6.1 Seeds'!S154*'6.2 Coefficients'!S154</f>
        <v>56.487120000000004</v>
      </c>
      <c r="T154" s="318">
        <f>'6.1 Seeds'!T154*'6.2 Coefficients'!T154</f>
        <v>52.057053040097962</v>
      </c>
      <c r="U154" s="318">
        <f>'6.1 Seeds'!U154*'6.2 Coefficients'!U154</f>
        <v>53.672640000000008</v>
      </c>
      <c r="V154" s="318">
        <f>'6.1 Seeds'!V154*'6.2 Coefficients'!V154</f>
        <v>54.856559999999988</v>
      </c>
      <c r="W154" s="318">
        <f>'6.1 Seeds'!W154*'6.2 Coefficients'!W154</f>
        <v>55.92624</v>
      </c>
      <c r="X154" s="318">
        <f>'6.1 Seeds'!X154*'6.2 Coefficients'!X154</f>
        <v>58.336559999999999</v>
      </c>
      <c r="Y154" s="318">
        <f>'6.1 Seeds'!Y154*'6.2 Coefficients'!Y154</f>
        <v>57.915360000000014</v>
      </c>
      <c r="Z154" s="318">
        <f>'6.1 Seeds'!Z154*'6.2 Coefficients'!Z154</f>
        <v>54.508800000000008</v>
      </c>
      <c r="AA154" s="318">
        <f>'6.1 Seeds'!AA154*'6.2 Coefficients'!AA154</f>
        <v>57.763199999999998</v>
      </c>
      <c r="AB154" s="318">
        <f>'6.1 Seeds'!AB154*'6.2 Coefficients'!AB154</f>
        <v>58.083120000000015</v>
      </c>
      <c r="AC154" s="318">
        <f>'6.1 Seeds'!AC154*'6.2 Coefficients'!AC154</f>
        <v>55.158480000000019</v>
      </c>
      <c r="AD154" s="318">
        <f>'6.1 Seeds'!AD154*'6.2 Coefficients'!AD154</f>
        <v>57.963120000000004</v>
      </c>
      <c r="AE154" s="318">
        <f>'6.1 Seeds'!AE154*'6.2 Coefficients'!AE154</f>
        <v>57.484560000000002</v>
      </c>
      <c r="AF154" s="318">
        <f>'6.1 Seeds'!AF154*'6.2 Coefficients'!AF154</f>
        <v>49.344720000000024</v>
      </c>
      <c r="AG154" s="318">
        <f>'6.1 Seeds'!AG154*'6.2 Coefficients'!AG154</f>
        <v>55.49160000000002</v>
      </c>
      <c r="AH154" s="318">
        <f>'6.1 Seeds'!AH154*'6.2 Coefficients'!AH154</f>
        <v>61.461839999999988</v>
      </c>
      <c r="AI154" s="318">
        <f>'6.1 Seeds'!AI154*'6.2 Coefficients'!AI154</f>
        <v>57.967200000000005</v>
      </c>
      <c r="AJ154" s="318">
        <f>'6.1 Seeds'!AJ154*'6.2 Coefficients'!AJ154</f>
        <v>57.4512</v>
      </c>
      <c r="AK154" s="318">
        <f>'6.1 Seeds'!AK154*'6.2 Coefficients'!AK154</f>
        <v>54.991439999999997</v>
      </c>
      <c r="AL154" s="318">
        <f>'6.1 Seeds'!AL154*'6.2 Coefficients'!AL154</f>
        <v>56.808000000000007</v>
      </c>
      <c r="AM154" s="318">
        <f>'6.1 Seeds'!AM154*'6.2 Coefficients'!AM154</f>
        <v>58.97255999999998</v>
      </c>
      <c r="AN154" s="318">
        <f>'6.1 Seeds'!AN154*'6.2 Coefficients'!AN154</f>
        <v>61.84320000000001</v>
      </c>
      <c r="AO154" s="318">
        <f>'6.1 Seeds'!AO154*'6.2 Coefficients'!AO154</f>
        <v>61.525200000000005</v>
      </c>
      <c r="AP154" s="318">
        <f>'6.1 Seeds'!AP154*'6.2 Coefficients'!AP154</f>
        <v>59.652959999999993</v>
      </c>
      <c r="AQ154" s="318">
        <f>'6.1 Seeds'!AQ154*'6.2 Coefficients'!AQ154</f>
        <v>60.02544000000001</v>
      </c>
      <c r="AR154" s="318">
        <f>'6.1 Seeds'!AR154*'6.2 Coefficients'!AR154</f>
        <v>59.789759999999987</v>
      </c>
      <c r="AS154" s="318">
        <f>'6.1 Seeds'!AS154*'6.2 Coefficients'!AS154</f>
        <v>56.906399999999998</v>
      </c>
    </row>
    <row r="155" spans="1:45" x14ac:dyDescent="0.25">
      <c r="A155" s="273" t="s">
        <v>1119</v>
      </c>
      <c r="B155" s="264"/>
      <c r="C155" s="264"/>
      <c r="D155" s="264"/>
      <c r="E155" s="264"/>
      <c r="F155" s="120" t="s">
        <v>24</v>
      </c>
      <c r="G155" s="120"/>
      <c r="H155" s="294" t="s">
        <v>70</v>
      </c>
      <c r="I155" s="318">
        <f>'6.1 Seeds'!I155*'6.2 Coefficients'!I155</f>
        <v>0</v>
      </c>
      <c r="J155" s="318">
        <f>'6.1 Seeds'!J155*'6.2 Coefficients'!J155</f>
        <v>0</v>
      </c>
      <c r="K155" s="318">
        <f>'6.1 Seeds'!K155*'6.2 Coefficients'!K155</f>
        <v>0</v>
      </c>
      <c r="L155" s="318">
        <f>'6.1 Seeds'!L155*'6.2 Coefficients'!L155</f>
        <v>0</v>
      </c>
      <c r="M155" s="318">
        <f>'6.1 Seeds'!M155*'6.2 Coefficients'!M155</f>
        <v>0</v>
      </c>
      <c r="N155" s="318">
        <f>'6.1 Seeds'!N155*'6.2 Coefficients'!N155</f>
        <v>26.985599999999998</v>
      </c>
      <c r="O155" s="318">
        <f>'6.1 Seeds'!O155*'6.2 Coefficients'!O155</f>
        <v>26.457600000000003</v>
      </c>
      <c r="P155" s="318">
        <f>'6.1 Seeds'!P155*'6.2 Coefficients'!P155</f>
        <v>22.260799999999993</v>
      </c>
      <c r="Q155" s="318">
        <f>'6.1 Seeds'!Q155*'6.2 Coefficients'!Q155</f>
        <v>17.5472</v>
      </c>
      <c r="R155" s="318">
        <f>'6.1 Seeds'!R155*'6.2 Coefficients'!R155</f>
        <v>22.251199999999997</v>
      </c>
      <c r="S155" s="318">
        <f>'6.1 Seeds'!S155*'6.2 Coefficients'!S155</f>
        <v>16.234399999999997</v>
      </c>
      <c r="T155" s="318">
        <f>'6.1 Seeds'!T155*'6.2 Coefficients'!T155</f>
        <v>14.14644738777832</v>
      </c>
      <c r="U155" s="318">
        <f>'6.1 Seeds'!U155*'6.2 Coefficients'!U155</f>
        <v>11.531199999999997</v>
      </c>
      <c r="V155" s="318">
        <f>'6.1 Seeds'!V155*'6.2 Coefficients'!V155</f>
        <v>8.7039999999999988</v>
      </c>
      <c r="W155" s="318">
        <f>'6.1 Seeds'!W155*'6.2 Coefficients'!W155</f>
        <v>8.2231999999999985</v>
      </c>
      <c r="X155" s="318">
        <f>'6.1 Seeds'!X155*'6.2 Coefficients'!X155</f>
        <v>7.831999999999999</v>
      </c>
      <c r="Y155" s="318">
        <f>'6.1 Seeds'!Y155*'6.2 Coefficients'!Y155</f>
        <v>7.7472000000000012</v>
      </c>
      <c r="Z155" s="318">
        <f>'6.1 Seeds'!Z155*'6.2 Coefficients'!Z155</f>
        <v>6.36</v>
      </c>
      <c r="AA155" s="318">
        <f>'6.1 Seeds'!AA155*'6.2 Coefficients'!AA155</f>
        <v>7.3295999999999992</v>
      </c>
      <c r="AB155" s="318">
        <f>'6.1 Seeds'!AB155*'6.2 Coefficients'!AB155</f>
        <v>7.9496000000000002</v>
      </c>
      <c r="AC155" s="318">
        <f>'6.1 Seeds'!AC155*'6.2 Coefficients'!AC155</f>
        <v>6.5519999999999996</v>
      </c>
      <c r="AD155" s="318">
        <f>'6.1 Seeds'!AD155*'6.2 Coefficients'!AD155</f>
        <v>8.4391999999999978</v>
      </c>
      <c r="AE155" s="318">
        <f>'6.1 Seeds'!AE155*'6.2 Coefficients'!AE155</f>
        <v>9.8072000000000017</v>
      </c>
      <c r="AF155" s="318">
        <f>'6.1 Seeds'!AF155*'6.2 Coefficients'!AF155</f>
        <v>9.6024000000000012</v>
      </c>
      <c r="AG155" s="318">
        <f>'6.1 Seeds'!AG155*'6.2 Coefficients'!AG155</f>
        <v>8.861600000000001</v>
      </c>
      <c r="AH155" s="318">
        <f>'6.1 Seeds'!AH155*'6.2 Coefficients'!AH155</f>
        <v>12.7624</v>
      </c>
      <c r="AI155" s="318">
        <f>'6.1 Seeds'!AI155*'6.2 Coefficients'!AI155</f>
        <v>9.0167999999999981</v>
      </c>
      <c r="AJ155" s="318">
        <f>'6.1 Seeds'!AJ155*'6.2 Coefficients'!AJ155</f>
        <v>10.915199999999999</v>
      </c>
      <c r="AK155" s="318">
        <f>'6.1 Seeds'!AK155*'6.2 Coefficients'!AK155</f>
        <v>8.4320000000000004</v>
      </c>
      <c r="AL155" s="318">
        <f>'6.1 Seeds'!AL155*'6.2 Coefficients'!AL155</f>
        <v>6.7256000000000009</v>
      </c>
      <c r="AM155" s="318">
        <f>'6.1 Seeds'!AM155*'6.2 Coefficients'!AM155</f>
        <v>10.746400000000001</v>
      </c>
      <c r="AN155" s="318">
        <f>'6.1 Seeds'!AN155*'6.2 Coefficients'!AN155</f>
        <v>13.536799999999998</v>
      </c>
      <c r="AO155" s="318">
        <f>'6.1 Seeds'!AO155*'6.2 Coefficients'!AO155</f>
        <v>12.2944</v>
      </c>
      <c r="AP155" s="318">
        <f>'6.1 Seeds'!AP155*'6.2 Coefficients'!AP155</f>
        <v>15.265599999999996</v>
      </c>
      <c r="AQ155" s="318">
        <f>'6.1 Seeds'!AQ155*'6.2 Coefficients'!AQ155</f>
        <v>16.567200000000003</v>
      </c>
      <c r="AR155" s="318">
        <f>'6.1 Seeds'!AR155*'6.2 Coefficients'!AR155</f>
        <v>16.367999999999995</v>
      </c>
      <c r="AS155" s="318">
        <f>'6.1 Seeds'!AS155*'6.2 Coefficients'!AS155</f>
        <v>16.584000000000003</v>
      </c>
    </row>
    <row r="156" spans="1:45" x14ac:dyDescent="0.25">
      <c r="A156" s="273" t="s">
        <v>1120</v>
      </c>
      <c r="B156" s="264"/>
      <c r="C156" s="264"/>
      <c r="D156" s="264"/>
      <c r="E156" s="264"/>
      <c r="F156" s="120" t="s">
        <v>25</v>
      </c>
      <c r="G156" s="120"/>
      <c r="H156" s="294" t="s">
        <v>71</v>
      </c>
      <c r="I156" s="318">
        <f>'6.1 Seeds'!I156*'6.2 Coefficients'!I156</f>
        <v>0</v>
      </c>
      <c r="J156" s="318">
        <f>'6.1 Seeds'!J156*'6.2 Coefficients'!J156</f>
        <v>0</v>
      </c>
      <c r="K156" s="318">
        <f>'6.1 Seeds'!K156*'6.2 Coefficients'!K156</f>
        <v>0</v>
      </c>
      <c r="L156" s="318">
        <f>'6.1 Seeds'!L156*'6.2 Coefficients'!L156</f>
        <v>0</v>
      </c>
      <c r="M156" s="318">
        <f>'6.1 Seeds'!M156*'6.2 Coefficients'!M156</f>
        <v>0</v>
      </c>
      <c r="N156" s="318">
        <f>'6.1 Seeds'!N156*'6.2 Coefficients'!N156</f>
        <v>1.9516</v>
      </c>
      <c r="O156" s="318">
        <f>'6.1 Seeds'!O156*'6.2 Coefficients'!O156</f>
        <v>1.9460000000000002</v>
      </c>
      <c r="P156" s="318">
        <f>'6.1 Seeds'!P156*'6.2 Coefficients'!P156</f>
        <v>0.78360000000000019</v>
      </c>
      <c r="Q156" s="318">
        <f>'6.1 Seeds'!Q156*'6.2 Coefficients'!Q156</f>
        <v>0.63240000000000007</v>
      </c>
      <c r="R156" s="318">
        <f>'6.1 Seeds'!R156*'6.2 Coefficients'!R156</f>
        <v>0.96799999999999997</v>
      </c>
      <c r="S156" s="318">
        <f>'6.1 Seeds'!S156*'6.2 Coefficients'!S156</f>
        <v>0.96519999999999995</v>
      </c>
      <c r="T156" s="318">
        <f>'6.1 Seeds'!T156*'6.2 Coefficients'!T156</f>
        <v>2.1232000000000002</v>
      </c>
      <c r="U156" s="318">
        <f>'6.1 Seeds'!U156*'6.2 Coefficients'!U156</f>
        <v>0.90880000000000005</v>
      </c>
      <c r="V156" s="318">
        <f>'6.1 Seeds'!V156*'6.2 Coefficients'!V156</f>
        <v>0.91520000000000001</v>
      </c>
      <c r="W156" s="318">
        <f>'6.1 Seeds'!W156*'6.2 Coefficients'!W156</f>
        <v>0.92280000000000006</v>
      </c>
      <c r="X156" s="318">
        <f>'6.1 Seeds'!X156*'6.2 Coefficients'!X156</f>
        <v>0.88040000000000007</v>
      </c>
      <c r="Y156" s="318">
        <f>'6.1 Seeds'!Y156*'6.2 Coefficients'!Y156</f>
        <v>0.83199999999999996</v>
      </c>
      <c r="Z156" s="318">
        <f>'6.1 Seeds'!Z156*'6.2 Coefficients'!Z156</f>
        <v>0.81520000000000015</v>
      </c>
      <c r="AA156" s="318">
        <f>'6.1 Seeds'!AA156*'6.2 Coefficients'!AA156</f>
        <v>0.80480000000000007</v>
      </c>
      <c r="AB156" s="318">
        <f>'6.1 Seeds'!AB156*'6.2 Coefficients'!AB156</f>
        <v>0.26240000000000002</v>
      </c>
      <c r="AC156" s="318">
        <f>'6.1 Seeds'!AC156*'6.2 Coefficients'!AC156</f>
        <v>0.1908</v>
      </c>
      <c r="AD156" s="318">
        <f>'6.1 Seeds'!AD156*'6.2 Coefficients'!AD156</f>
        <v>0.19519999999999998</v>
      </c>
      <c r="AE156" s="318">
        <f>'6.1 Seeds'!AE156*'6.2 Coefficients'!AE156</f>
        <v>0.28120000000000001</v>
      </c>
      <c r="AF156" s="318">
        <f>'6.1 Seeds'!AF156*'6.2 Coefficients'!AF156</f>
        <v>0.41439999999999999</v>
      </c>
      <c r="AG156" s="318">
        <f>'6.1 Seeds'!AG156*'6.2 Coefficients'!AG156</f>
        <v>0.26680000000000004</v>
      </c>
      <c r="AH156" s="318">
        <f>'6.1 Seeds'!AH156*'6.2 Coefficients'!AH156</f>
        <v>0.38280000000000003</v>
      </c>
      <c r="AI156" s="318">
        <f>'6.1 Seeds'!AI156*'6.2 Coefficients'!AI156</f>
        <v>4.48E-2</v>
      </c>
      <c r="AJ156" s="318">
        <f>'6.1 Seeds'!AJ156*'6.2 Coefficients'!AJ156</f>
        <v>7.8399999999999997E-2</v>
      </c>
      <c r="AK156" s="318">
        <f>'6.1 Seeds'!AK156*'6.2 Coefficients'!AK156</f>
        <v>2.8400000000000002E-2</v>
      </c>
      <c r="AL156" s="318">
        <f>'6.1 Seeds'!AL156*'6.2 Coefficients'!AL156</f>
        <v>3.4799999999999998E-2</v>
      </c>
      <c r="AM156" s="318">
        <f>'6.1 Seeds'!AM156*'6.2 Coefficients'!AM156</f>
        <v>4.1199999999999994E-2</v>
      </c>
      <c r="AN156" s="318">
        <f>'6.1 Seeds'!AN156*'6.2 Coefficients'!AN156</f>
        <v>9.9200000000000024E-2</v>
      </c>
      <c r="AO156" s="318">
        <f>'6.1 Seeds'!AO156*'6.2 Coefficients'!AO156</f>
        <v>6.480000000000001E-2</v>
      </c>
      <c r="AP156" s="318">
        <f>'6.1 Seeds'!AP156*'6.2 Coefficients'!AP156</f>
        <v>3.8399999999999997E-2</v>
      </c>
      <c r="AQ156" s="318">
        <f>'6.1 Seeds'!AQ156*'6.2 Coefficients'!AQ156</f>
        <v>9.2000000000000012E-2</v>
      </c>
      <c r="AR156" s="318">
        <f>'6.1 Seeds'!AR156*'6.2 Coefficients'!AR156</f>
        <v>7.0000000000000007E-2</v>
      </c>
      <c r="AS156" s="318">
        <f>'6.1 Seeds'!AS156*'6.2 Coefficients'!AS156</f>
        <v>0.16920000000000002</v>
      </c>
    </row>
    <row r="157" spans="1:45" x14ac:dyDescent="0.25">
      <c r="A157" s="273" t="s">
        <v>1121</v>
      </c>
      <c r="B157" s="264"/>
      <c r="C157" s="264"/>
      <c r="D157" s="264"/>
      <c r="E157" s="264"/>
      <c r="F157" s="120" t="s">
        <v>26</v>
      </c>
      <c r="G157" s="120"/>
      <c r="H157" s="292" t="s">
        <v>72</v>
      </c>
      <c r="I157" s="318">
        <f>'6.1 Seeds'!I157*'6.2 Coefficients'!I157</f>
        <v>0</v>
      </c>
      <c r="J157" s="318">
        <f>'6.1 Seeds'!J157*'6.2 Coefficients'!J157</f>
        <v>0</v>
      </c>
      <c r="K157" s="318">
        <f>'6.1 Seeds'!K157*'6.2 Coefficients'!K157</f>
        <v>0</v>
      </c>
      <c r="L157" s="318">
        <f>'6.1 Seeds'!L157*'6.2 Coefficients'!L157</f>
        <v>0</v>
      </c>
      <c r="M157" s="318">
        <f>'6.1 Seeds'!M157*'6.2 Coefficients'!M157</f>
        <v>0</v>
      </c>
      <c r="N157" s="318">
        <f>'6.1 Seeds'!N157*'6.2 Coefficients'!N157</f>
        <v>589.47359999999981</v>
      </c>
      <c r="O157" s="318">
        <f>'6.1 Seeds'!O157*'6.2 Coefficients'!O157</f>
        <v>595.41599999999994</v>
      </c>
      <c r="P157" s="318">
        <f>'6.1 Seeds'!P157*'6.2 Coefficients'!P157</f>
        <v>582.78240000000017</v>
      </c>
      <c r="Q157" s="318">
        <f>'6.1 Seeds'!Q157*'6.2 Coefficients'!Q157</f>
        <v>576.61120000000005</v>
      </c>
      <c r="R157" s="318">
        <f>'6.1 Seeds'!R157*'6.2 Coefficients'!R157</f>
        <v>502.15120000000007</v>
      </c>
      <c r="S157" s="318">
        <f>'6.1 Seeds'!S157*'6.2 Coefficients'!S157</f>
        <v>549.98800000000006</v>
      </c>
      <c r="T157" s="318">
        <f>'6.1 Seeds'!T157*'6.2 Coefficients'!T157</f>
        <v>548.85807224222083</v>
      </c>
      <c r="U157" s="318">
        <f>'6.1 Seeds'!U157*'6.2 Coefficients'!U157</f>
        <v>416.13308799999993</v>
      </c>
      <c r="V157" s="318">
        <f>'6.1 Seeds'!V157*'6.2 Coefficients'!V157</f>
        <v>450.84855199999993</v>
      </c>
      <c r="W157" s="318">
        <f>'6.1 Seeds'!W157*'6.2 Coefficients'!W157</f>
        <v>422.7383999999999</v>
      </c>
      <c r="X157" s="318">
        <f>'6.1 Seeds'!X157*'6.2 Coefficients'!X157</f>
        <v>420.96240000000012</v>
      </c>
      <c r="Y157" s="318">
        <f>'6.1 Seeds'!Y157*'6.2 Coefficients'!Y157</f>
        <v>384.32400000000001</v>
      </c>
      <c r="Z157" s="318">
        <f>'6.1 Seeds'!Z157*'6.2 Coefficients'!Z157</f>
        <v>378.93759999999992</v>
      </c>
      <c r="AA157" s="318">
        <f>'6.1 Seeds'!AA157*'6.2 Coefficients'!AA157</f>
        <v>338.98160000000013</v>
      </c>
      <c r="AB157" s="318">
        <f>'6.1 Seeds'!AB157*'6.2 Coefficients'!AB157</f>
        <v>290.46960000000001</v>
      </c>
      <c r="AC157" s="318">
        <f>'6.1 Seeds'!AC157*'6.2 Coefficients'!AC157</f>
        <v>273.91039999999998</v>
      </c>
      <c r="AD157" s="318">
        <f>'6.1 Seeds'!AD157*'6.2 Coefficients'!AD157</f>
        <v>340.70399999999995</v>
      </c>
      <c r="AE157" s="318">
        <f>'6.1 Seeds'!AE157*'6.2 Coefficients'!AE157</f>
        <v>300.26080000000002</v>
      </c>
      <c r="AF157" s="318">
        <f>'6.1 Seeds'!AF157*'6.2 Coefficients'!AF157</f>
        <v>254.68239999999997</v>
      </c>
      <c r="AG157" s="318">
        <f>'6.1 Seeds'!AG157*'6.2 Coefficients'!AG157</f>
        <v>343.36880000000002</v>
      </c>
      <c r="AH157" s="318">
        <f>'6.1 Seeds'!AH157*'6.2 Coefficients'!AH157</f>
        <v>483.39439999999991</v>
      </c>
      <c r="AI157" s="318">
        <f>'6.1 Seeds'!AI157*'6.2 Coefficients'!AI157</f>
        <v>534.71600000000001</v>
      </c>
      <c r="AJ157" s="318">
        <f>'6.1 Seeds'!AJ157*'6.2 Coefficients'!AJ157</f>
        <v>535.03680000000008</v>
      </c>
      <c r="AK157" s="318">
        <f>'6.1 Seeds'!AK157*'6.2 Coefficients'!AK157</f>
        <v>564.49200000000019</v>
      </c>
      <c r="AL157" s="318">
        <f>'6.1 Seeds'!AL157*'6.2 Coefficients'!AL157</f>
        <v>642.82000000000016</v>
      </c>
      <c r="AM157" s="318">
        <f>'6.1 Seeds'!AM157*'6.2 Coefficients'!AM157</f>
        <v>682.5432000000003</v>
      </c>
      <c r="AN157" s="318">
        <f>'6.1 Seeds'!AN157*'6.2 Coefficients'!AN157</f>
        <v>662.64880000000005</v>
      </c>
      <c r="AO157" s="318">
        <f>'6.1 Seeds'!AO157*'6.2 Coefficients'!AO157</f>
        <v>664.52319999999986</v>
      </c>
      <c r="AP157" s="318">
        <f>'6.1 Seeds'!AP157*'6.2 Coefficients'!AP157</f>
        <v>810.22799999999984</v>
      </c>
      <c r="AQ157" s="318">
        <f>'6.1 Seeds'!AQ157*'6.2 Coefficients'!AQ157</f>
        <v>847.08639999999968</v>
      </c>
      <c r="AR157" s="318">
        <f>'6.1 Seeds'!AR157*'6.2 Coefficients'!AR157</f>
        <v>835.8248000000001</v>
      </c>
      <c r="AS157" s="318">
        <f>'6.1 Seeds'!AS157*'6.2 Coefficients'!AS157</f>
        <v>912.08719999999994</v>
      </c>
    </row>
    <row r="158" spans="1:45" x14ac:dyDescent="0.25">
      <c r="A158" s="264" t="s">
        <v>469</v>
      </c>
      <c r="B158" s="264"/>
      <c r="C158" s="264"/>
      <c r="D158" s="264"/>
      <c r="E158" s="264"/>
      <c r="F158" s="120" t="s">
        <v>470</v>
      </c>
      <c r="G158" s="120"/>
      <c r="H158" s="294" t="s">
        <v>1122</v>
      </c>
      <c r="I158" s="318">
        <f>'6.1 Seeds'!I158*'6.2 Coefficients'!I158</f>
        <v>0</v>
      </c>
      <c r="J158" s="318">
        <f>'6.1 Seeds'!J158*'6.2 Coefficients'!J158</f>
        <v>0</v>
      </c>
      <c r="K158" s="318">
        <f>'6.1 Seeds'!K158*'6.2 Coefficients'!K158</f>
        <v>0</v>
      </c>
      <c r="L158" s="318">
        <f>'6.1 Seeds'!L158*'6.2 Coefficients'!L158</f>
        <v>0</v>
      </c>
      <c r="M158" s="318">
        <f>'6.1 Seeds'!M158*'6.2 Coefficients'!M158</f>
        <v>0</v>
      </c>
      <c r="N158" s="318">
        <f>'6.1 Seeds'!N158*'6.2 Coefficients'!N158</f>
        <v>72.99199999999999</v>
      </c>
      <c r="O158" s="318">
        <f>'6.1 Seeds'!O158*'6.2 Coefficients'!O158</f>
        <v>66.313600000000008</v>
      </c>
      <c r="P158" s="318">
        <f>'6.1 Seeds'!P158*'6.2 Coefficients'!P158</f>
        <v>55.962400000000009</v>
      </c>
      <c r="Q158" s="318">
        <f>'6.1 Seeds'!Q158*'6.2 Coefficients'!Q158</f>
        <v>29.135999999999996</v>
      </c>
      <c r="R158" s="318">
        <f>'6.1 Seeds'!R158*'6.2 Coefficients'!R158</f>
        <v>32.454399999999993</v>
      </c>
      <c r="S158" s="318">
        <f>'6.1 Seeds'!S158*'6.2 Coefficients'!S158</f>
        <v>41.306399999999996</v>
      </c>
      <c r="T158" s="318">
        <f>'6.1 Seeds'!T158*'6.2 Coefficients'!T158</f>
        <v>29.3248</v>
      </c>
      <c r="U158" s="318">
        <f>'6.1 Seeds'!U158*'6.2 Coefficients'!U158</f>
        <v>38.019200000000005</v>
      </c>
      <c r="V158" s="318">
        <f>'6.1 Seeds'!V158*'6.2 Coefficients'!V158</f>
        <v>68.916799999999995</v>
      </c>
      <c r="W158" s="318">
        <f>'6.1 Seeds'!W158*'6.2 Coefficients'!W158</f>
        <v>23.116</v>
      </c>
      <c r="X158" s="318">
        <f>'6.1 Seeds'!X158*'6.2 Coefficients'!X158</f>
        <v>28.698399999999999</v>
      </c>
      <c r="Y158" s="318">
        <f>'6.1 Seeds'!Y158*'6.2 Coefficients'!Y158</f>
        <v>17.909600000000001</v>
      </c>
      <c r="Z158" s="318">
        <f>'6.1 Seeds'!Z158*'6.2 Coefficients'!Z158</f>
        <v>16.876799999999999</v>
      </c>
      <c r="AA158" s="318">
        <f>'6.1 Seeds'!AA158*'6.2 Coefficients'!AA158</f>
        <v>23.307200000000002</v>
      </c>
      <c r="AB158" s="318">
        <f>'6.1 Seeds'!AB158*'6.2 Coefficients'!AB158</f>
        <v>19.864000000000004</v>
      </c>
      <c r="AC158" s="318">
        <f>'6.1 Seeds'!AC158*'6.2 Coefficients'!AC158</f>
        <v>17.475199999999997</v>
      </c>
      <c r="AD158" s="318">
        <f>'6.1 Seeds'!AD158*'6.2 Coefficients'!AD158</f>
        <v>20.608800000000002</v>
      </c>
      <c r="AE158" s="318">
        <f>'6.1 Seeds'!AE158*'6.2 Coefficients'!AE158</f>
        <v>24.423999999999996</v>
      </c>
      <c r="AF158" s="318">
        <f>'6.1 Seeds'!AF158*'6.2 Coefficients'!AF158</f>
        <v>25.928799999999999</v>
      </c>
      <c r="AG158" s="318">
        <f>'6.1 Seeds'!AG158*'6.2 Coefficients'!AG158</f>
        <v>30.279199999999999</v>
      </c>
      <c r="AH158" s="318">
        <f>'6.1 Seeds'!AH158*'6.2 Coefficients'!AH158</f>
        <v>34.645600000000009</v>
      </c>
      <c r="AI158" s="318">
        <f>'6.1 Seeds'!AI158*'6.2 Coefficients'!AI158</f>
        <v>27.776000000000007</v>
      </c>
      <c r="AJ158" s="318">
        <f>'6.1 Seeds'!AJ158*'6.2 Coefficients'!AJ158</f>
        <v>69.53840000000001</v>
      </c>
      <c r="AK158" s="318">
        <f>'6.1 Seeds'!AK158*'6.2 Coefficients'!AK158</f>
        <v>50.616800000000012</v>
      </c>
      <c r="AL158" s="318">
        <f>'6.1 Seeds'!AL158*'6.2 Coefficients'!AL158</f>
        <v>74.232799999999997</v>
      </c>
      <c r="AM158" s="318">
        <f>'6.1 Seeds'!AM158*'6.2 Coefficients'!AM158</f>
        <v>13.776000000000002</v>
      </c>
      <c r="AN158" s="318">
        <f>'6.1 Seeds'!AN158*'6.2 Coefficients'!AN158</f>
        <v>16.446399999999997</v>
      </c>
      <c r="AO158" s="318">
        <f>'6.1 Seeds'!AO158*'6.2 Coefficients'!AO158</f>
        <v>20.451999999999998</v>
      </c>
      <c r="AP158" s="318">
        <f>'6.1 Seeds'!AP158*'6.2 Coefficients'!AP158</f>
        <v>31.057599999999994</v>
      </c>
      <c r="AQ158" s="318">
        <f>'6.1 Seeds'!AQ158*'6.2 Coefficients'!AQ158</f>
        <v>30.270399999999999</v>
      </c>
      <c r="AR158" s="318">
        <f>'6.1 Seeds'!AR158*'6.2 Coefficients'!AR158</f>
        <v>25.173599999999997</v>
      </c>
      <c r="AS158" s="318">
        <f>'6.1 Seeds'!AS158*'6.2 Coefficients'!AS158</f>
        <v>47.1648</v>
      </c>
    </row>
    <row r="159" spans="1:45" x14ac:dyDescent="0.25">
      <c r="A159" s="276" t="s">
        <v>405</v>
      </c>
      <c r="B159" s="264"/>
      <c r="C159" s="264"/>
      <c r="D159" s="264"/>
      <c r="E159" s="264"/>
      <c r="F159" s="264" t="s">
        <v>190</v>
      </c>
      <c r="G159" s="120"/>
      <c r="H159" s="294" t="s">
        <v>985</v>
      </c>
      <c r="I159" s="318">
        <f>'6.1 Seeds'!I159*'6.2 Coefficients'!I159</f>
        <v>0</v>
      </c>
      <c r="J159" s="318">
        <f>'6.1 Seeds'!J159*'6.2 Coefficients'!J159</f>
        <v>0</v>
      </c>
      <c r="K159" s="318">
        <f>'6.1 Seeds'!K159*'6.2 Coefficients'!K159</f>
        <v>0</v>
      </c>
      <c r="L159" s="318">
        <f>'6.1 Seeds'!L159*'6.2 Coefficients'!L159</f>
        <v>0</v>
      </c>
      <c r="M159" s="318">
        <f>'6.1 Seeds'!M159*'6.2 Coefficients'!M159</f>
        <v>0</v>
      </c>
      <c r="N159" s="318">
        <f>'6.1 Seeds'!N159*'6.2 Coefficients'!N159</f>
        <v>5.5137000000000009</v>
      </c>
      <c r="O159" s="318">
        <f>'6.1 Seeds'!O159*'6.2 Coefficients'!O159</f>
        <v>5.6089000000000011</v>
      </c>
      <c r="P159" s="318">
        <f>'6.1 Seeds'!P159*'6.2 Coefficients'!P159</f>
        <v>4.7283999999999997</v>
      </c>
      <c r="Q159" s="318">
        <f>'6.1 Seeds'!Q159*'6.2 Coefficients'!Q159</f>
        <v>4.4508000000000001</v>
      </c>
      <c r="R159" s="318">
        <f>'6.1 Seeds'!R159*'6.2 Coefficients'!R159</f>
        <v>4.2081000000000008</v>
      </c>
      <c r="S159" s="318">
        <f>'6.1 Seeds'!S159*'6.2 Coefficients'!S159</f>
        <v>3.387799999999999</v>
      </c>
      <c r="T159" s="318">
        <f>'6.1 Seeds'!T159*'6.2 Coefficients'!T159</f>
        <v>2.7303999999999999</v>
      </c>
      <c r="U159" s="318">
        <f>'6.1 Seeds'!U159*'6.2 Coefficients'!U159</f>
        <v>2.4899999999999998</v>
      </c>
      <c r="V159" s="318">
        <f>'6.1 Seeds'!V159*'6.2 Coefficients'!V159</f>
        <v>1.6280999999999999</v>
      </c>
      <c r="W159" s="318">
        <f>'6.1 Seeds'!W159*'6.2 Coefficients'!W159</f>
        <v>1.6024999999999994</v>
      </c>
      <c r="X159" s="318">
        <f>'6.1 Seeds'!X159*'6.2 Coefficients'!X159</f>
        <v>1.4788999999999999</v>
      </c>
      <c r="Y159" s="318">
        <f>'6.1 Seeds'!Y159*'6.2 Coefficients'!Y159</f>
        <v>1.1014999999999995</v>
      </c>
      <c r="Z159" s="318">
        <f>'6.1 Seeds'!Z159*'6.2 Coefficients'!Z159</f>
        <v>1.0592999999999995</v>
      </c>
      <c r="AA159" s="318">
        <f>'6.1 Seeds'!AA159*'6.2 Coefficients'!AA159</f>
        <v>1.0232999999999999</v>
      </c>
      <c r="AB159" s="318">
        <f>'6.1 Seeds'!AB159*'6.2 Coefficients'!AB159</f>
        <v>1.0044999999999995</v>
      </c>
      <c r="AC159" s="318">
        <f>'6.1 Seeds'!AC159*'6.2 Coefficients'!AC159</f>
        <v>0.7235999999999998</v>
      </c>
      <c r="AD159" s="318">
        <f>'6.1 Seeds'!AD159*'6.2 Coefficients'!AD159</f>
        <v>0.67659999999999987</v>
      </c>
      <c r="AE159" s="318">
        <f>'6.1 Seeds'!AE159*'6.2 Coefficients'!AE159</f>
        <v>0.5522999999999999</v>
      </c>
      <c r="AF159" s="318">
        <f>'6.1 Seeds'!AF159*'6.2 Coefficients'!AF159</f>
        <v>0.5373</v>
      </c>
      <c r="AG159" s="318">
        <f>'6.1 Seeds'!AG159*'6.2 Coefficients'!AG159</f>
        <v>0.51390000000000002</v>
      </c>
      <c r="AH159" s="318">
        <f>'6.1 Seeds'!AH159*'6.2 Coefficients'!AH159</f>
        <v>0.46579999999999999</v>
      </c>
      <c r="AI159" s="318">
        <f>'6.1 Seeds'!AI159*'6.2 Coefficients'!AI159</f>
        <v>0.41130000000000005</v>
      </c>
      <c r="AJ159" s="318">
        <f>'6.1 Seeds'!AJ159*'6.2 Coefficients'!AJ159</f>
        <v>0.4037</v>
      </c>
      <c r="AK159" s="318">
        <f>'6.1 Seeds'!AK159*'6.2 Coefficients'!AK159</f>
        <v>0.40580000000000005</v>
      </c>
      <c r="AL159" s="318">
        <f>'6.1 Seeds'!AL159*'6.2 Coefficients'!AL159</f>
        <v>0.41979999999999995</v>
      </c>
      <c r="AM159" s="318">
        <f>'6.1 Seeds'!AM159*'6.2 Coefficients'!AM159</f>
        <v>0.38890000000000002</v>
      </c>
      <c r="AN159" s="318">
        <f>'6.1 Seeds'!AN159*'6.2 Coefficients'!AN159</f>
        <v>0.37600000000000006</v>
      </c>
      <c r="AO159" s="318">
        <f>'6.1 Seeds'!AO159*'6.2 Coefficients'!AO159</f>
        <v>0.34429999999999994</v>
      </c>
      <c r="AP159" s="318">
        <f>'6.1 Seeds'!AP159*'6.2 Coefficients'!AP159</f>
        <v>0.32769999999999999</v>
      </c>
      <c r="AQ159" s="318">
        <f>'6.1 Seeds'!AQ159*'6.2 Coefficients'!AQ159</f>
        <v>0.3448</v>
      </c>
      <c r="AR159" s="318">
        <f>'6.1 Seeds'!AR159*'6.2 Coefficients'!AR159</f>
        <v>0.29859999999999998</v>
      </c>
      <c r="AS159" s="318">
        <f>'6.1 Seeds'!AS159*'6.2 Coefficients'!AS159</f>
        <v>0.28889999999999999</v>
      </c>
    </row>
    <row r="160" spans="1:45" x14ac:dyDescent="0.25">
      <c r="A160" s="276" t="s">
        <v>489</v>
      </c>
      <c r="B160" s="264"/>
      <c r="C160" s="264"/>
      <c r="D160" s="264"/>
      <c r="E160" s="264"/>
      <c r="F160" s="364" t="s">
        <v>191</v>
      </c>
      <c r="G160" s="120"/>
      <c r="H160" s="294" t="s">
        <v>986</v>
      </c>
      <c r="I160" s="314"/>
      <c r="J160" s="314"/>
      <c r="K160" s="314"/>
      <c r="L160" s="314"/>
      <c r="M160" s="314"/>
      <c r="N160" s="314"/>
      <c r="O160" s="314"/>
      <c r="P160" s="314"/>
      <c r="Q160" s="314"/>
      <c r="R160" s="314"/>
      <c r="S160" s="314"/>
      <c r="T160" s="314"/>
      <c r="U160" s="314"/>
      <c r="V160" s="314"/>
      <c r="W160" s="314"/>
      <c r="X160" s="314"/>
      <c r="Y160" s="314"/>
      <c r="Z160" s="314"/>
      <c r="AA160" s="314"/>
      <c r="AB160" s="314"/>
      <c r="AC160" s="314"/>
      <c r="AD160" s="314"/>
      <c r="AE160" s="314"/>
      <c r="AF160" s="314"/>
      <c r="AG160" s="314"/>
      <c r="AH160" s="314"/>
      <c r="AI160" s="314"/>
      <c r="AJ160" s="314"/>
      <c r="AK160" s="314"/>
      <c r="AL160" s="314"/>
      <c r="AM160" s="314"/>
      <c r="AN160" s="314"/>
      <c r="AO160" s="314"/>
      <c r="AP160" s="314"/>
      <c r="AQ160" s="314"/>
      <c r="AR160" s="314"/>
      <c r="AS160" s="314"/>
    </row>
    <row r="161" spans="1:45" x14ac:dyDescent="0.25">
      <c r="A161" s="276" t="s">
        <v>492</v>
      </c>
      <c r="B161" s="264"/>
      <c r="C161" s="264"/>
      <c r="D161" s="264"/>
      <c r="E161" s="264"/>
      <c r="F161" s="264"/>
      <c r="G161" s="270" t="s">
        <v>495</v>
      </c>
      <c r="H161" s="292" t="s">
        <v>988</v>
      </c>
      <c r="I161" s="314"/>
      <c r="J161" s="314"/>
      <c r="K161" s="314"/>
      <c r="L161" s="314"/>
      <c r="M161" s="314"/>
      <c r="N161" s="314"/>
      <c r="O161" s="314"/>
      <c r="P161" s="314"/>
      <c r="Q161" s="314"/>
      <c r="R161" s="314"/>
      <c r="S161" s="314"/>
      <c r="T161" s="314"/>
      <c r="U161" s="314"/>
      <c r="V161" s="314"/>
      <c r="W161" s="314"/>
      <c r="X161" s="314"/>
      <c r="Y161" s="314"/>
      <c r="Z161" s="314"/>
      <c r="AA161" s="314"/>
      <c r="AB161" s="314"/>
      <c r="AC161" s="314"/>
      <c r="AD161" s="314"/>
      <c r="AE161" s="314"/>
      <c r="AF161" s="314"/>
      <c r="AG161" s="314"/>
      <c r="AH161" s="314"/>
      <c r="AI161" s="314"/>
      <c r="AJ161" s="314"/>
      <c r="AK161" s="314"/>
      <c r="AL161" s="314"/>
      <c r="AM161" s="314"/>
      <c r="AN161" s="314"/>
      <c r="AO161" s="314"/>
      <c r="AP161" s="314"/>
      <c r="AQ161" s="314"/>
      <c r="AR161" s="314"/>
      <c r="AS161" s="314"/>
    </row>
    <row r="162" spans="1:45" x14ac:dyDescent="0.25">
      <c r="A162" s="276" t="s">
        <v>493</v>
      </c>
      <c r="B162" s="264"/>
      <c r="C162" s="264"/>
      <c r="D162" s="264"/>
      <c r="E162" s="264"/>
      <c r="F162" s="264"/>
      <c r="G162" s="270" t="s">
        <v>496</v>
      </c>
      <c r="H162" s="292" t="s">
        <v>989</v>
      </c>
      <c r="I162" s="318">
        <f>'6.1 Seeds'!I162*'6.2 Coefficients'!I162</f>
        <v>0</v>
      </c>
      <c r="J162" s="318">
        <f>'6.1 Seeds'!J162*'6.2 Coefficients'!J162</f>
        <v>0</v>
      </c>
      <c r="K162" s="318">
        <f>'6.1 Seeds'!K162*'6.2 Coefficients'!K162</f>
        <v>0</v>
      </c>
      <c r="L162" s="318">
        <f>'6.1 Seeds'!L162*'6.2 Coefficients'!L162</f>
        <v>0</v>
      </c>
      <c r="M162" s="318">
        <f>'6.1 Seeds'!M162*'6.2 Coefficients'!M162</f>
        <v>0</v>
      </c>
      <c r="N162" s="318">
        <f>'6.1 Seeds'!N162*'6.2 Coefficients'!N162</f>
        <v>0.16010000000000002</v>
      </c>
      <c r="O162" s="318">
        <f>'6.1 Seeds'!O162*'6.2 Coefficients'!O162</f>
        <v>0.15539999999999998</v>
      </c>
      <c r="P162" s="318">
        <f>'6.1 Seeds'!P162*'6.2 Coefficients'!P162</f>
        <v>0.11350000000000003</v>
      </c>
      <c r="Q162" s="318">
        <f>'6.1 Seeds'!Q162*'6.2 Coefficients'!Q162</f>
        <v>9.6500000000000016E-2</v>
      </c>
      <c r="R162" s="318">
        <f>'6.1 Seeds'!R162*'6.2 Coefficients'!R162</f>
        <v>8.8600000000000012E-2</v>
      </c>
      <c r="S162" s="318">
        <f>'6.1 Seeds'!S162*'6.2 Coefficients'!S162</f>
        <v>0.1089</v>
      </c>
      <c r="T162" s="318">
        <f>'6.1 Seeds'!T162*'6.2 Coefficients'!T162</f>
        <v>0.18309999999999998</v>
      </c>
      <c r="U162" s="318">
        <f>'6.1 Seeds'!U162*'6.2 Coefficients'!U162</f>
        <v>0.13340000000000002</v>
      </c>
      <c r="V162" s="318">
        <f>'6.1 Seeds'!V162*'6.2 Coefficients'!V162</f>
        <v>9.870000000000001E-2</v>
      </c>
      <c r="W162" s="318">
        <f>'6.1 Seeds'!W162*'6.2 Coefficients'!W162</f>
        <v>1.6024999999999994</v>
      </c>
      <c r="X162" s="318">
        <f>'6.1 Seeds'!X162*'6.2 Coefficients'!X162</f>
        <v>8.6900000000000005E-2</v>
      </c>
      <c r="Y162" s="318">
        <f>'6.1 Seeds'!Y162*'6.2 Coefficients'!Y162</f>
        <v>0</v>
      </c>
      <c r="Z162" s="318">
        <f>'6.1 Seeds'!Z162*'6.2 Coefficients'!Z162</f>
        <v>3.2000000000000002E-3</v>
      </c>
      <c r="AA162" s="318">
        <f>'6.1 Seeds'!AA162*'6.2 Coefficients'!AA162</f>
        <v>7.0000000000000001E-3</v>
      </c>
      <c r="AB162" s="318">
        <f>'6.1 Seeds'!AB162*'6.2 Coefficients'!AB162</f>
        <v>5.1999999999999998E-3</v>
      </c>
      <c r="AC162" s="318">
        <f>'6.1 Seeds'!AC162*'6.2 Coefficients'!AC162</f>
        <v>1.17E-2</v>
      </c>
      <c r="AD162" s="318">
        <f>'6.1 Seeds'!AD162*'6.2 Coefficients'!AD162</f>
        <v>5.7000000000000002E-3</v>
      </c>
      <c r="AE162" s="318">
        <f>'6.1 Seeds'!AE162*'6.2 Coefficients'!AE162</f>
        <v>1.2699999999999998E-2</v>
      </c>
      <c r="AF162" s="318">
        <f>'6.1 Seeds'!AF162*'6.2 Coefficients'!AF162</f>
        <v>8.3999999999999995E-3</v>
      </c>
      <c r="AG162" s="318">
        <f>'6.1 Seeds'!AG162*'6.2 Coefficients'!AG162</f>
        <v>8.0999999999999996E-3</v>
      </c>
      <c r="AH162" s="318">
        <f>'6.1 Seeds'!AH162*'6.2 Coefficients'!AH162</f>
        <v>3.7999999999999996E-3</v>
      </c>
      <c r="AI162" s="318">
        <f>'6.1 Seeds'!AI162*'6.2 Coefficients'!AI162</f>
        <v>9.7999999999999997E-3</v>
      </c>
      <c r="AJ162" s="318">
        <f>'6.1 Seeds'!AJ162*'6.2 Coefficients'!AJ162</f>
        <v>6.6999999999999994E-3</v>
      </c>
      <c r="AK162" s="318">
        <f>'6.1 Seeds'!AK162*'6.2 Coefficients'!AK162</f>
        <v>7.7999999999999996E-3</v>
      </c>
      <c r="AL162" s="318">
        <f>'6.1 Seeds'!AL162*'6.2 Coefficients'!AL162</f>
        <v>8.199999999999999E-3</v>
      </c>
      <c r="AM162" s="318">
        <f>'6.1 Seeds'!AM162*'6.2 Coefficients'!AM162</f>
        <v>4.5999999999999999E-3</v>
      </c>
      <c r="AN162" s="318">
        <f>'6.1 Seeds'!AN162*'6.2 Coefficients'!AN162</f>
        <v>3.8000000000000004E-3</v>
      </c>
      <c r="AO162" s="318">
        <f>'6.1 Seeds'!AO162*'6.2 Coefficients'!AO162</f>
        <v>2.5000000000000001E-3</v>
      </c>
      <c r="AP162" s="318">
        <f>'6.1 Seeds'!AP162*'6.2 Coefficients'!AP162</f>
        <v>0</v>
      </c>
      <c r="AQ162" s="318">
        <f>'6.1 Seeds'!AQ162*'6.2 Coefficients'!AQ162</f>
        <v>4.0000000000000002E-4</v>
      </c>
      <c r="AR162" s="318">
        <f>'6.1 Seeds'!AR162*'6.2 Coefficients'!AR162</f>
        <v>3.0000000000000001E-3</v>
      </c>
      <c r="AS162" s="318">
        <f>'6.1 Seeds'!AS162*'6.2 Coefficients'!AS162</f>
        <v>1.5699999999999999E-2</v>
      </c>
    </row>
    <row r="163" spans="1:45" x14ac:dyDescent="0.25">
      <c r="A163" s="276" t="s">
        <v>494</v>
      </c>
      <c r="B163" s="264"/>
      <c r="C163" s="264"/>
      <c r="D163" s="264"/>
      <c r="E163" s="264"/>
      <c r="F163" s="264"/>
      <c r="G163" s="270" t="s">
        <v>497</v>
      </c>
      <c r="H163" s="292" t="s">
        <v>990</v>
      </c>
      <c r="I163" s="318">
        <f>'6.1 Seeds'!I163*'6.2 Coefficients'!I163</f>
        <v>0</v>
      </c>
      <c r="J163" s="318">
        <f>'6.1 Seeds'!J163*'6.2 Coefficients'!J163</f>
        <v>0</v>
      </c>
      <c r="K163" s="318">
        <f>'6.1 Seeds'!K163*'6.2 Coefficients'!K163</f>
        <v>0</v>
      </c>
      <c r="L163" s="318">
        <f>'6.1 Seeds'!L163*'6.2 Coefficients'!L163</f>
        <v>0</v>
      </c>
      <c r="M163" s="318">
        <f>'6.1 Seeds'!M163*'6.2 Coefficients'!M163</f>
        <v>0</v>
      </c>
      <c r="N163" s="318">
        <f>'6.1 Seeds'!N163*'6.2 Coefficients'!N163</f>
        <v>21.312800000000003</v>
      </c>
      <c r="O163" s="318">
        <f>'6.1 Seeds'!O163*'6.2 Coefficients'!O163</f>
        <v>20.599199999999993</v>
      </c>
      <c r="P163" s="318">
        <f>'6.1 Seeds'!P163*'6.2 Coefficients'!P163</f>
        <v>17.0837</v>
      </c>
      <c r="Q163" s="318">
        <f>'6.1 Seeds'!Q163*'6.2 Coefficients'!Q163</f>
        <v>14.837199999999999</v>
      </c>
      <c r="R163" s="318">
        <f>'6.1 Seeds'!R163*'6.2 Coefficients'!R163</f>
        <v>13.821199999999996</v>
      </c>
      <c r="S163" s="318">
        <f>'6.1 Seeds'!S163*'6.2 Coefficients'!S163</f>
        <v>13.172000000000002</v>
      </c>
      <c r="T163" s="318">
        <f>'6.1 Seeds'!T163*'6.2 Coefficients'!T163</f>
        <v>12.074400000000002</v>
      </c>
      <c r="U163" s="318">
        <f>'6.1 Seeds'!U163*'6.2 Coefficients'!U163</f>
        <v>8.2247999999999983</v>
      </c>
      <c r="V163" s="318">
        <f>'6.1 Seeds'!V163*'6.2 Coefficients'!V163</f>
        <v>4.9154</v>
      </c>
      <c r="W163" s="318">
        <f>'6.1 Seeds'!W163*'6.2 Coefficients'!W163</f>
        <v>2.6029999999999998</v>
      </c>
      <c r="X163" s="318">
        <f>'6.1 Seeds'!X163*'6.2 Coefficients'!X163</f>
        <v>2.4863999999999997</v>
      </c>
      <c r="Y163" s="318">
        <f>'6.1 Seeds'!Y163*'6.2 Coefficients'!Y163</f>
        <v>2.1376999999999993</v>
      </c>
      <c r="Z163" s="318">
        <f>'6.1 Seeds'!Z163*'6.2 Coefficients'!Z163</f>
        <v>1.4108999999999996</v>
      </c>
      <c r="AA163" s="318">
        <f>'6.1 Seeds'!AA163*'6.2 Coefficients'!AA163</f>
        <v>1.7205999999999995</v>
      </c>
      <c r="AB163" s="318">
        <f>'6.1 Seeds'!AB163*'6.2 Coefficients'!AB163</f>
        <v>0.91399999999999992</v>
      </c>
      <c r="AC163" s="318">
        <f>'6.1 Seeds'!AC163*'6.2 Coefficients'!AC163</f>
        <v>0.9049999999999998</v>
      </c>
      <c r="AD163" s="318">
        <f>'6.1 Seeds'!AD163*'6.2 Coefficients'!AD163</f>
        <v>0.74139999999999973</v>
      </c>
      <c r="AE163" s="318">
        <f>'6.1 Seeds'!AE163*'6.2 Coefficients'!AE163</f>
        <v>0.68599999999999983</v>
      </c>
      <c r="AF163" s="318">
        <f>'6.1 Seeds'!AF163*'6.2 Coefficients'!AF163</f>
        <v>0.68609999999999949</v>
      </c>
      <c r="AG163" s="318">
        <f>'6.1 Seeds'!AG163*'6.2 Coefficients'!AG163</f>
        <v>0.65939999999999965</v>
      </c>
      <c r="AH163" s="318">
        <f>'6.1 Seeds'!AH163*'6.2 Coefficients'!AH163</f>
        <v>0.56559999999999999</v>
      </c>
      <c r="AI163" s="318">
        <f>'6.1 Seeds'!AI163*'6.2 Coefficients'!AI163</f>
        <v>1.9621</v>
      </c>
      <c r="AJ163" s="318">
        <f>'6.1 Seeds'!AJ163*'6.2 Coefficients'!AJ163</f>
        <v>1.8964000000000001</v>
      </c>
      <c r="AK163" s="318">
        <f>'6.1 Seeds'!AK163*'6.2 Coefficients'!AK163</f>
        <v>0.67620000000000013</v>
      </c>
      <c r="AL163" s="318">
        <f>'6.1 Seeds'!AL163*'6.2 Coefficients'!AL163</f>
        <v>0.65610000000000002</v>
      </c>
      <c r="AM163" s="318">
        <f>'6.1 Seeds'!AM163*'6.2 Coefficients'!AM163</f>
        <v>0.48560000000000003</v>
      </c>
      <c r="AN163" s="318">
        <f>'6.1 Seeds'!AN163*'6.2 Coefficients'!AN163</f>
        <v>0.46679999999999999</v>
      </c>
      <c r="AO163" s="318">
        <f>'6.1 Seeds'!AO163*'6.2 Coefficients'!AO163</f>
        <v>0.5462999999999999</v>
      </c>
      <c r="AP163" s="318">
        <f>'6.1 Seeds'!AP163*'6.2 Coefficients'!AP163</f>
        <v>0.73240000000000005</v>
      </c>
      <c r="AQ163" s="318">
        <f>'6.1 Seeds'!AQ163*'6.2 Coefficients'!AQ163</f>
        <v>0.71020000000000016</v>
      </c>
      <c r="AR163" s="318">
        <f>'6.1 Seeds'!AR163*'6.2 Coefficients'!AR163</f>
        <v>0.67430000000000001</v>
      </c>
      <c r="AS163" s="318">
        <f>'6.1 Seeds'!AS163*'6.2 Coefficients'!AS163</f>
        <v>0.58539999999999992</v>
      </c>
    </row>
    <row r="164" spans="1:45" x14ac:dyDescent="0.25">
      <c r="A164" s="276" t="s">
        <v>491</v>
      </c>
      <c r="B164" s="264"/>
      <c r="C164" s="264"/>
      <c r="D164" s="264"/>
      <c r="E164" s="264"/>
      <c r="F164" s="264"/>
      <c r="G164" s="270" t="s">
        <v>490</v>
      </c>
      <c r="H164" s="292" t="s">
        <v>987</v>
      </c>
      <c r="I164" s="318">
        <f>'6.1 Seeds'!I164*'6.2 Coefficients'!I164</f>
        <v>0</v>
      </c>
      <c r="J164" s="318">
        <f>'6.1 Seeds'!J164*'6.2 Coefficients'!J164</f>
        <v>0</v>
      </c>
      <c r="K164" s="318">
        <f>'6.1 Seeds'!K164*'6.2 Coefficients'!K164</f>
        <v>0</v>
      </c>
      <c r="L164" s="318">
        <f>'6.1 Seeds'!L164*'6.2 Coefficients'!L164</f>
        <v>0</v>
      </c>
      <c r="M164" s="318">
        <f>'6.1 Seeds'!M164*'6.2 Coefficients'!M164</f>
        <v>0</v>
      </c>
      <c r="N164" s="318">
        <f>'6.1 Seeds'!N164*'6.2 Coefficients'!N164</f>
        <v>3.7497000000000011</v>
      </c>
      <c r="O164" s="318">
        <f>'6.1 Seeds'!O164*'6.2 Coefficients'!O164</f>
        <v>3.7337999999999996</v>
      </c>
      <c r="P164" s="318">
        <f>'6.1 Seeds'!P164*'6.2 Coefficients'!P164</f>
        <v>3.5886000000000013</v>
      </c>
      <c r="Q164" s="318">
        <f>'6.1 Seeds'!Q164*'6.2 Coefficients'!Q164</f>
        <v>3.0390000000000001</v>
      </c>
      <c r="R164" s="318">
        <f>'6.1 Seeds'!R164*'6.2 Coefficients'!R164</f>
        <v>2.9408999999999987</v>
      </c>
      <c r="S164" s="318">
        <f>'6.1 Seeds'!S164*'6.2 Coefficients'!S164</f>
        <v>2.7138</v>
      </c>
      <c r="T164" s="318">
        <f>'6.1 Seeds'!T164*'6.2 Coefficients'!T164</f>
        <v>3.3272999999999993</v>
      </c>
      <c r="U164" s="318">
        <f>'6.1 Seeds'!U164*'6.2 Coefficients'!U164</f>
        <v>2.9111999999999991</v>
      </c>
      <c r="V164" s="318">
        <f>'6.1 Seeds'!V164*'6.2 Coefficients'!V164</f>
        <v>1.5564000000000007</v>
      </c>
      <c r="W164" s="318">
        <f>'6.1 Seeds'!W164*'6.2 Coefficients'!W164</f>
        <v>1.8089999999999999</v>
      </c>
      <c r="X164" s="318">
        <f>'6.1 Seeds'!X164*'6.2 Coefficients'!X164</f>
        <v>2.0688</v>
      </c>
      <c r="Y164" s="318">
        <f>'6.1 Seeds'!Y164*'6.2 Coefficients'!Y164</f>
        <v>2.0085000000000002</v>
      </c>
      <c r="Z164" s="318">
        <f>'6.1 Seeds'!Z164*'6.2 Coefficients'!Z164</f>
        <v>2.0165999999999999</v>
      </c>
      <c r="AA164" s="318">
        <f>'6.1 Seeds'!AA164*'6.2 Coefficients'!AA164</f>
        <v>2.1087000000000007</v>
      </c>
      <c r="AB164" s="318">
        <f>'6.1 Seeds'!AB164*'6.2 Coefficients'!AB164</f>
        <v>1.9916999999999996</v>
      </c>
      <c r="AC164" s="318">
        <f>'6.1 Seeds'!AC164*'6.2 Coefficients'!AC164</f>
        <v>1.8914999999999995</v>
      </c>
      <c r="AD164" s="318">
        <f>'6.1 Seeds'!AD164*'6.2 Coefficients'!AD164</f>
        <v>1.7165999999999999</v>
      </c>
      <c r="AE164" s="318">
        <f>'6.1 Seeds'!AE164*'6.2 Coefficients'!AE164</f>
        <v>1.6292999999999995</v>
      </c>
      <c r="AF164" s="318">
        <f>'6.1 Seeds'!AF164*'6.2 Coefficients'!AF164</f>
        <v>1.5998999999999999</v>
      </c>
      <c r="AG164" s="318">
        <f>'6.1 Seeds'!AG164*'6.2 Coefficients'!AG164</f>
        <v>1.8333000000000002</v>
      </c>
      <c r="AH164" s="318">
        <f>'6.1 Seeds'!AH164*'6.2 Coefficients'!AH164</f>
        <v>1.4697</v>
      </c>
      <c r="AI164" s="318">
        <f>'6.1 Seeds'!AI164*'6.2 Coefficients'!AI164</f>
        <v>1.4946000000000002</v>
      </c>
      <c r="AJ164" s="318">
        <f>'6.1 Seeds'!AJ164*'6.2 Coefficients'!AJ164</f>
        <v>1.5269999999999999</v>
      </c>
      <c r="AK164" s="318">
        <f>'6.1 Seeds'!AK164*'6.2 Coefficients'!AK164</f>
        <v>1.4595000000000002</v>
      </c>
      <c r="AL164" s="318">
        <f>'6.1 Seeds'!AL164*'6.2 Coefficients'!AL164</f>
        <v>1.4625000000000001</v>
      </c>
      <c r="AM164" s="318">
        <f>'6.1 Seeds'!AM164*'6.2 Coefficients'!AM164</f>
        <v>1.4313</v>
      </c>
      <c r="AN164" s="318">
        <f>'6.1 Seeds'!AN164*'6.2 Coefficients'!AN164</f>
        <v>1.4339999999999997</v>
      </c>
      <c r="AO164" s="318">
        <f>'6.1 Seeds'!AO164*'6.2 Coefficients'!AO164</f>
        <v>1.3802999999999999</v>
      </c>
      <c r="AP164" s="318">
        <f>'6.1 Seeds'!AP164*'6.2 Coefficients'!AP164</f>
        <v>1.3475999999999997</v>
      </c>
      <c r="AQ164" s="318">
        <f>'6.1 Seeds'!AQ164*'6.2 Coefficients'!AQ164</f>
        <v>1.2453000000000001</v>
      </c>
      <c r="AR164" s="318">
        <f>'6.1 Seeds'!AR164*'6.2 Coefficients'!AR164</f>
        <v>1.2177000000000002</v>
      </c>
      <c r="AS164" s="318">
        <f>'6.1 Seeds'!AS164*'6.2 Coefficients'!AS164</f>
        <v>1.1906999999999999</v>
      </c>
    </row>
    <row r="165" spans="1:45" x14ac:dyDescent="0.25">
      <c r="A165" s="273" t="s">
        <v>1123</v>
      </c>
      <c r="B165" s="120"/>
      <c r="C165" s="120"/>
      <c r="D165" s="120"/>
      <c r="E165" s="120"/>
      <c r="F165" s="120"/>
      <c r="G165" s="120"/>
      <c r="H165" s="292" t="s">
        <v>73</v>
      </c>
      <c r="I165" s="318">
        <f>'6.1 Seeds'!I165*'6.2 Coefficients'!I165</f>
        <v>0</v>
      </c>
      <c r="J165" s="318">
        <f>'6.1 Seeds'!J165*'6.2 Coefficients'!J165</f>
        <v>0</v>
      </c>
      <c r="K165" s="318">
        <f>'6.1 Seeds'!K165*'6.2 Coefficients'!K165</f>
        <v>0</v>
      </c>
      <c r="L165" s="318">
        <f>'6.1 Seeds'!L165*'6.2 Coefficients'!L165</f>
        <v>0</v>
      </c>
      <c r="M165" s="318">
        <f>'6.1 Seeds'!M165*'6.2 Coefficients'!M165</f>
        <v>0</v>
      </c>
      <c r="N165" s="318">
        <f>'6.1 Seeds'!N165*'6.2 Coefficients'!N165</f>
        <v>0.62506000000000006</v>
      </c>
      <c r="O165" s="318">
        <f>'6.1 Seeds'!O165*'6.2 Coefficients'!O165</f>
        <v>0.54996000000000012</v>
      </c>
      <c r="P165" s="318">
        <f>'6.1 Seeds'!P165*'6.2 Coefficients'!P165</f>
        <v>0.49231999999999987</v>
      </c>
      <c r="Q165" s="318">
        <f>'6.1 Seeds'!Q165*'6.2 Coefficients'!Q165</f>
        <v>0.39869999999999989</v>
      </c>
      <c r="R165" s="318">
        <f>'6.1 Seeds'!R165*'6.2 Coefficients'!R165</f>
        <v>0.34566000000000013</v>
      </c>
      <c r="S165" s="318">
        <f>'6.1 Seeds'!S165*'6.2 Coefficients'!S165</f>
        <v>0.38038000000000005</v>
      </c>
      <c r="T165" s="318">
        <f>'6.1 Seeds'!T165*'6.2 Coefficients'!T165</f>
        <v>3.0068000000000006</v>
      </c>
      <c r="U165" s="318">
        <f>'6.1 Seeds'!U165*'6.2 Coefficients'!U165</f>
        <v>0.31441999999999998</v>
      </c>
      <c r="V165" s="318">
        <f>'6.1 Seeds'!V165*'6.2 Coefficients'!V165</f>
        <v>0.30282000000000003</v>
      </c>
      <c r="W165" s="318">
        <f>'6.1 Seeds'!W165*'6.2 Coefficients'!W165</f>
        <v>0.30298000000000003</v>
      </c>
      <c r="X165" s="318">
        <f>'6.1 Seeds'!X165*'6.2 Coefficients'!X165</f>
        <v>0.22802</v>
      </c>
      <c r="Y165" s="318">
        <f>'6.1 Seeds'!Y165*'6.2 Coefficients'!Y165</f>
        <v>0.16892000000000001</v>
      </c>
      <c r="Z165" s="318">
        <f>'6.1 Seeds'!Z165*'6.2 Coefficients'!Z165</f>
        <v>0.12280000000000001</v>
      </c>
      <c r="AA165" s="318">
        <f>'6.1 Seeds'!AA165*'6.2 Coefficients'!AA165</f>
        <v>0.21964</v>
      </c>
      <c r="AB165" s="318">
        <f>'6.1 Seeds'!AB165*'6.2 Coefficients'!AB165</f>
        <v>0.21868000000000001</v>
      </c>
      <c r="AC165" s="318">
        <f>'6.1 Seeds'!AC165*'6.2 Coefficients'!AC165</f>
        <v>0.22527999999999998</v>
      </c>
      <c r="AD165" s="318">
        <f>'6.1 Seeds'!AD165*'6.2 Coefficients'!AD165</f>
        <v>0.27088000000000001</v>
      </c>
      <c r="AE165" s="318">
        <f>'6.1 Seeds'!AE165*'6.2 Coefficients'!AE165</f>
        <v>0.21417999999999998</v>
      </c>
      <c r="AF165" s="318">
        <f>'6.1 Seeds'!AF165*'6.2 Coefficients'!AF165</f>
        <v>0</v>
      </c>
      <c r="AG165" s="318">
        <f>'6.1 Seeds'!AG165*'6.2 Coefficients'!AG165</f>
        <v>0.16923999999999995</v>
      </c>
      <c r="AH165" s="318">
        <f>'6.1 Seeds'!AH165*'6.2 Coefficients'!AH165</f>
        <v>0.24639999999999998</v>
      </c>
      <c r="AI165" s="318">
        <f>'6.1 Seeds'!AI165*'6.2 Coefficients'!AI165</f>
        <v>0.26485999999999998</v>
      </c>
      <c r="AJ165" s="318">
        <f>'6.1 Seeds'!AJ165*'6.2 Coefficients'!AJ165</f>
        <v>0.20566000000000001</v>
      </c>
      <c r="AK165" s="318">
        <f>'6.1 Seeds'!AK165*'6.2 Coefficients'!AK165</f>
        <v>0.18994</v>
      </c>
      <c r="AL165" s="318">
        <f>'6.1 Seeds'!AL165*'6.2 Coefficients'!AL165</f>
        <v>0.22078</v>
      </c>
      <c r="AM165" s="318">
        <f>'6.1 Seeds'!AM165*'6.2 Coefficients'!AM165</f>
        <v>0.21886000000000003</v>
      </c>
      <c r="AN165" s="318">
        <f>'6.1 Seeds'!AN165*'6.2 Coefficients'!AN165</f>
        <v>0.21762000000000001</v>
      </c>
      <c r="AO165" s="318">
        <f>'6.1 Seeds'!AO165*'6.2 Coefficients'!AO165</f>
        <v>0.22548000000000001</v>
      </c>
      <c r="AP165" s="318">
        <f>'6.1 Seeds'!AP165*'6.2 Coefficients'!AP165</f>
        <v>0.21096000000000004</v>
      </c>
      <c r="AQ165" s="318">
        <f>'6.1 Seeds'!AQ165*'6.2 Coefficients'!AQ165</f>
        <v>0.22</v>
      </c>
      <c r="AR165" s="318">
        <f>'6.1 Seeds'!AR165*'6.2 Coefficients'!AR165</f>
        <v>0.21817999999999996</v>
      </c>
      <c r="AS165" s="318">
        <f>'6.1 Seeds'!AS165*'6.2 Coefficients'!AS165</f>
        <v>0.22116</v>
      </c>
    </row>
    <row r="166" spans="1:45" x14ac:dyDescent="0.25">
      <c r="A166" s="273" t="s">
        <v>1124</v>
      </c>
      <c r="B166" s="264"/>
      <c r="C166" s="264"/>
      <c r="D166" s="264"/>
      <c r="E166" s="264"/>
      <c r="F166" s="120"/>
      <c r="G166" s="120" t="s">
        <v>1260</v>
      </c>
      <c r="H166" s="292" t="s">
        <v>74</v>
      </c>
      <c r="I166" s="318">
        <f>'6.1 Seeds'!I166*'6.2 Coefficients'!I166</f>
        <v>0</v>
      </c>
      <c r="J166" s="318">
        <f>'6.1 Seeds'!J166*'6.2 Coefficients'!J166</f>
        <v>0</v>
      </c>
      <c r="K166" s="318">
        <f>'6.1 Seeds'!K166*'6.2 Coefficients'!K166</f>
        <v>0</v>
      </c>
      <c r="L166" s="318">
        <f>'6.1 Seeds'!L166*'6.2 Coefficients'!L166</f>
        <v>0</v>
      </c>
      <c r="M166" s="318">
        <f>'6.1 Seeds'!M166*'6.2 Coefficients'!M166</f>
        <v>0</v>
      </c>
      <c r="N166" s="318">
        <f>'6.1 Seeds'!N166*'6.2 Coefficients'!N166</f>
        <v>0</v>
      </c>
      <c r="O166" s="318">
        <f>'6.1 Seeds'!O166*'6.2 Coefficients'!O166</f>
        <v>0</v>
      </c>
      <c r="P166" s="318">
        <f>'6.1 Seeds'!P166*'6.2 Coefficients'!P166</f>
        <v>0</v>
      </c>
      <c r="Q166" s="318">
        <f>'6.1 Seeds'!Q166*'6.2 Coefficients'!Q166</f>
        <v>0</v>
      </c>
      <c r="R166" s="318">
        <f>'6.1 Seeds'!R166*'6.2 Coefficients'!R166</f>
        <v>0</v>
      </c>
      <c r="S166" s="318">
        <f>'6.1 Seeds'!S166*'6.2 Coefficients'!S166</f>
        <v>0</v>
      </c>
      <c r="T166" s="318">
        <f>'6.1 Seeds'!T166*'6.2 Coefficients'!T166</f>
        <v>0</v>
      </c>
      <c r="U166" s="318">
        <f>'6.1 Seeds'!U166*'6.2 Coefficients'!U166</f>
        <v>0</v>
      </c>
      <c r="V166" s="318">
        <f>'6.1 Seeds'!V166*'6.2 Coefficients'!V166</f>
        <v>0</v>
      </c>
      <c r="W166" s="318">
        <f>'6.1 Seeds'!W166*'6.2 Coefficients'!W166</f>
        <v>0</v>
      </c>
      <c r="X166" s="318">
        <f>'6.1 Seeds'!X166*'6.2 Coefficients'!X166</f>
        <v>0</v>
      </c>
      <c r="Y166" s="318">
        <f>'6.1 Seeds'!Y166*'6.2 Coefficients'!Y166</f>
        <v>0</v>
      </c>
      <c r="Z166" s="318">
        <f>'6.1 Seeds'!Z166*'6.2 Coefficients'!Z166</f>
        <v>0</v>
      </c>
      <c r="AA166" s="318">
        <f>'6.1 Seeds'!AA166*'6.2 Coefficients'!AA166</f>
        <v>0</v>
      </c>
      <c r="AB166" s="318">
        <f>'6.1 Seeds'!AB166*'6.2 Coefficients'!AB166</f>
        <v>0</v>
      </c>
      <c r="AC166" s="318">
        <f>'6.1 Seeds'!AC166*'6.2 Coefficients'!AC166</f>
        <v>0</v>
      </c>
      <c r="AD166" s="318">
        <f>'6.1 Seeds'!AD166*'6.2 Coefficients'!AD166</f>
        <v>0</v>
      </c>
      <c r="AE166" s="318">
        <f>'6.1 Seeds'!AE166*'6.2 Coefficients'!AE166</f>
        <v>0</v>
      </c>
      <c r="AF166" s="318">
        <f>'6.1 Seeds'!AF166*'6.2 Coefficients'!AF166</f>
        <v>0</v>
      </c>
      <c r="AG166" s="318">
        <f>'6.1 Seeds'!AG166*'6.2 Coefficients'!AG166</f>
        <v>0</v>
      </c>
      <c r="AH166" s="318">
        <f>'6.1 Seeds'!AH166*'6.2 Coefficients'!AH166</f>
        <v>0</v>
      </c>
      <c r="AI166" s="318">
        <f>'6.1 Seeds'!AI166*'6.2 Coefficients'!AI166</f>
        <v>0</v>
      </c>
      <c r="AJ166" s="318">
        <f>'6.1 Seeds'!AJ166*'6.2 Coefficients'!AJ166</f>
        <v>0</v>
      </c>
      <c r="AK166" s="318">
        <f>'6.1 Seeds'!AK166*'6.2 Coefficients'!AK166</f>
        <v>0</v>
      </c>
      <c r="AL166" s="318">
        <f>'6.1 Seeds'!AL166*'6.2 Coefficients'!AL166</f>
        <v>0</v>
      </c>
      <c r="AM166" s="318">
        <f>'6.1 Seeds'!AM166*'6.2 Coefficients'!AM166</f>
        <v>0</v>
      </c>
      <c r="AN166" s="318">
        <f>'6.1 Seeds'!AN166*'6.2 Coefficients'!AN166</f>
        <v>0</v>
      </c>
      <c r="AO166" s="318">
        <f>'6.1 Seeds'!AO166*'6.2 Coefficients'!AO166</f>
        <v>0</v>
      </c>
      <c r="AP166" s="318">
        <f>'6.1 Seeds'!AP166*'6.2 Coefficients'!AP166</f>
        <v>0</v>
      </c>
      <c r="AQ166" s="318">
        <f>'6.1 Seeds'!AQ166*'6.2 Coefficients'!AQ166</f>
        <v>0</v>
      </c>
      <c r="AR166" s="318">
        <f>'6.1 Seeds'!AR166*'6.2 Coefficients'!AR166</f>
        <v>0</v>
      </c>
      <c r="AS166" s="318">
        <f>'6.1 Seeds'!AS166*'6.2 Coefficients'!AS166</f>
        <v>0</v>
      </c>
    </row>
    <row r="167" spans="1:45" x14ac:dyDescent="0.25">
      <c r="A167" s="273" t="s">
        <v>17</v>
      </c>
      <c r="B167" s="264"/>
      <c r="C167" s="264"/>
      <c r="D167" s="264"/>
      <c r="E167" s="264"/>
      <c r="F167" s="120" t="s">
        <v>19</v>
      </c>
      <c r="G167" s="120"/>
      <c r="H167" s="292" t="s">
        <v>18</v>
      </c>
      <c r="I167" s="318">
        <f>'6.1 Seeds'!I167*'6.2 Coefficients'!I167</f>
        <v>0</v>
      </c>
      <c r="J167" s="318">
        <f>'6.1 Seeds'!J167*'6.2 Coefficients'!J167</f>
        <v>0</v>
      </c>
      <c r="K167" s="318">
        <f>'6.1 Seeds'!K167*'6.2 Coefficients'!K167</f>
        <v>0</v>
      </c>
      <c r="L167" s="318">
        <f>'6.1 Seeds'!L167*'6.2 Coefficients'!L167</f>
        <v>0</v>
      </c>
      <c r="M167" s="318">
        <f>'6.1 Seeds'!M167*'6.2 Coefficients'!M167</f>
        <v>0</v>
      </c>
      <c r="N167" s="318">
        <f>'6.1 Seeds'!N167*'6.2 Coefficients'!N167</f>
        <v>2.1157000000000004</v>
      </c>
      <c r="O167" s="318">
        <f>'6.1 Seeds'!O167*'6.2 Coefficients'!O167</f>
        <v>1.9780000000000002</v>
      </c>
      <c r="P167" s="318">
        <f>'6.1 Seeds'!P167*'6.2 Coefficients'!P167</f>
        <v>2.3368000000000002</v>
      </c>
      <c r="Q167" s="318">
        <f>'6.1 Seeds'!Q167*'6.2 Coefficients'!Q167</f>
        <v>1.9764000000000002</v>
      </c>
      <c r="R167" s="318">
        <f>'6.1 Seeds'!R167*'6.2 Coefficients'!R167</f>
        <v>2.4451999999999998</v>
      </c>
      <c r="S167" s="318">
        <f>'6.1 Seeds'!S167*'6.2 Coefficients'!S167</f>
        <v>1.7263000000000002</v>
      </c>
      <c r="T167" s="318">
        <f>'6.1 Seeds'!T167*'6.2 Coefficients'!T167</f>
        <v>1.3523000000000001</v>
      </c>
      <c r="U167" s="318">
        <f>'6.1 Seeds'!U167*'6.2 Coefficients'!U167</f>
        <v>2.1755</v>
      </c>
      <c r="V167" s="318">
        <f>'6.1 Seeds'!V167*'6.2 Coefficients'!V167</f>
        <v>4.0439999999999996</v>
      </c>
      <c r="W167" s="318">
        <f>'6.1 Seeds'!W167*'6.2 Coefficients'!W167</f>
        <v>12.214400000000001</v>
      </c>
      <c r="X167" s="318">
        <f>'6.1 Seeds'!X167*'6.2 Coefficients'!X167</f>
        <v>16.4053</v>
      </c>
      <c r="Y167" s="318">
        <f>'6.1 Seeds'!Y167*'6.2 Coefficients'!Y167</f>
        <v>0</v>
      </c>
      <c r="Z167" s="318">
        <f>'6.1 Seeds'!Z167*'6.2 Coefficients'!Z167</f>
        <v>14.837499999999993</v>
      </c>
      <c r="AA167" s="318">
        <f>'6.1 Seeds'!AA167*'6.2 Coefficients'!AA167</f>
        <v>19.912400000000002</v>
      </c>
      <c r="AB167" s="318">
        <f>'6.1 Seeds'!AB167*'6.2 Coefficients'!AB167</f>
        <v>13.292199999999998</v>
      </c>
      <c r="AC167" s="318">
        <f>'6.1 Seeds'!AC167*'6.2 Coefficients'!AC167</f>
        <v>8.6866000000000003</v>
      </c>
      <c r="AD167" s="318">
        <f>'6.1 Seeds'!AD167*'6.2 Coefficients'!AD167</f>
        <v>7.0149999999999988</v>
      </c>
      <c r="AE167" s="318">
        <f>'6.1 Seeds'!AE167*'6.2 Coefficients'!AE167</f>
        <v>12.262500000000001</v>
      </c>
      <c r="AF167" s="318">
        <f>'6.1 Seeds'!AF167*'6.2 Coefficients'!AF167</f>
        <v>9.9384999999999994</v>
      </c>
      <c r="AG167" s="318">
        <f>'6.1 Seeds'!AG167*'6.2 Coefficients'!AG167</f>
        <v>15.830399999999999</v>
      </c>
      <c r="AH167" s="318">
        <f>'6.1 Seeds'!AH167*'6.2 Coefficients'!AH167</f>
        <v>11.524999999999999</v>
      </c>
      <c r="AI167" s="318">
        <f>'6.1 Seeds'!AI167*'6.2 Coefficients'!AI167</f>
        <v>20.532299999999999</v>
      </c>
      <c r="AJ167" s="318">
        <f>'6.1 Seeds'!AJ167*'6.2 Coefficients'!AJ167</f>
        <v>8.2762999999999991</v>
      </c>
      <c r="AK167" s="318">
        <f>'6.1 Seeds'!AK167*'6.2 Coefficients'!AK167</f>
        <v>8.4722999999999988</v>
      </c>
      <c r="AL167" s="318">
        <f>'6.1 Seeds'!AL167*'6.2 Coefficients'!AL167</f>
        <v>10.174800000000001</v>
      </c>
      <c r="AM167" s="318">
        <f>'6.1 Seeds'!AM167*'6.2 Coefficients'!AM167</f>
        <v>10.619199999999998</v>
      </c>
      <c r="AN167" s="318">
        <f>'6.1 Seeds'!AN167*'6.2 Coefficients'!AN167</f>
        <v>8.5691000000000006</v>
      </c>
      <c r="AO167" s="318">
        <f>'6.1 Seeds'!AO167*'6.2 Coefficients'!AO167</f>
        <v>4.8153999999999995</v>
      </c>
      <c r="AP167" s="318">
        <f>'6.1 Seeds'!AP167*'6.2 Coefficients'!AP167</f>
        <v>3.9603000000000002</v>
      </c>
      <c r="AQ167" s="318">
        <f>'6.1 Seeds'!AQ167*'6.2 Coefficients'!AQ167</f>
        <v>2.5352000000000001</v>
      </c>
      <c r="AR167" s="318">
        <f>'6.1 Seeds'!AR167*'6.2 Coefficients'!AR167</f>
        <v>1.6338999999999997</v>
      </c>
      <c r="AS167" s="318">
        <f>'6.1 Seeds'!AS167*'6.2 Coefficients'!AS167</f>
        <v>1.5567</v>
      </c>
    </row>
  </sheetData>
  <mergeCells count="3">
    <mergeCell ref="A1:H1"/>
    <mergeCell ref="AI1:AM1"/>
    <mergeCell ref="B2:G2"/>
  </mergeCells>
  <phoneticPr fontId="29" type="noConversion"/>
  <printOptions gridLines="1"/>
  <pageMargins left="0.98425196850393704" right="0" top="0.51181102362204722" bottom="0.31496062992125984" header="0.19685039370078741" footer="0.19685039370078741"/>
  <pageSetup paperSize="8" scale="29" fitToWidth="2" orientation="landscape" r:id="rId1"/>
  <headerFooter alignWithMargins="0">
    <oddHeader>&amp;LCOUNTRY:        ESPAÑA</oddHeader>
    <oddFooter>&amp;R&amp;"Times,Normal"&amp;D</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AT245"/>
  <sheetViews>
    <sheetView zoomScale="85" zoomScaleNormal="85" zoomScaleSheetLayoutView="70" workbookViewId="0">
      <pane xSplit="7" topLeftCell="AD1" activePane="topRight" state="frozen"/>
      <selection activeCell="CF8" sqref="CF8"/>
      <selection pane="topRight" activeCell="AD2" sqref="AD2"/>
    </sheetView>
  </sheetViews>
  <sheetFormatPr baseColWidth="10" defaultColWidth="9.140625" defaultRowHeight="14.1" customHeight="1" outlineLevelCol="1" x14ac:dyDescent="0.25"/>
  <cols>
    <col min="1" max="1" width="12" style="264" customWidth="1"/>
    <col min="2" max="3" width="3" style="264" customWidth="1"/>
    <col min="4" max="6" width="2.28515625" style="264" customWidth="1"/>
    <col min="7" max="7" width="53.85546875" style="264" customWidth="1"/>
    <col min="8" max="8" width="5" style="264" customWidth="1"/>
    <col min="9" max="9" width="32" style="361" customWidth="1"/>
    <col min="10" max="14" width="6.28515625" style="362" hidden="1" customWidth="1" outlineLevel="1"/>
    <col min="15" max="15" width="9" style="362" customWidth="1" collapsed="1"/>
    <col min="16" max="18" width="9" style="362" customWidth="1"/>
    <col min="19" max="19" width="8.28515625" style="362" customWidth="1" collapsed="1"/>
    <col min="20" max="20" width="8.28515625" style="120" customWidth="1" collapsed="1"/>
    <col min="21" max="23" width="9" style="120" customWidth="1"/>
    <col min="24" max="24" width="9" style="120" customWidth="1" collapsed="1"/>
    <col min="25" max="25" width="9" style="120" customWidth="1"/>
    <col min="26" max="26" width="9" style="120" customWidth="1" collapsed="1"/>
    <col min="27" max="27" width="9" style="120" customWidth="1"/>
    <col min="28" max="28" width="9" style="120" customWidth="1" collapsed="1"/>
    <col min="29" max="38" width="9" style="120" customWidth="1"/>
    <col min="39" max="39" width="9" style="120" customWidth="1" collapsed="1"/>
    <col min="40" max="46" width="9" style="120" customWidth="1"/>
    <col min="47" max="16384" width="9.140625" style="120"/>
  </cols>
  <sheetData>
    <row r="1" spans="1:46" s="303" customFormat="1" ht="14.1" customHeight="1" x14ac:dyDescent="0.2">
      <c r="A1" s="768" t="s">
        <v>32</v>
      </c>
      <c r="B1" s="768"/>
      <c r="C1" s="768"/>
      <c r="D1" s="768"/>
      <c r="E1" s="768"/>
      <c r="F1" s="768"/>
      <c r="G1" s="768"/>
      <c r="H1" s="768"/>
      <c r="I1" s="768"/>
      <c r="J1" s="302"/>
      <c r="K1" s="302"/>
      <c r="L1" s="302"/>
      <c r="N1" s="304"/>
      <c r="O1" s="302"/>
      <c r="P1" s="302"/>
      <c r="Q1" s="302"/>
      <c r="R1" s="302"/>
      <c r="S1" s="302"/>
      <c r="T1" s="305"/>
      <c r="U1" s="305"/>
      <c r="Y1" s="455"/>
      <c r="Z1" s="455"/>
      <c r="AA1" s="455"/>
      <c r="AB1" s="455"/>
      <c r="AC1" s="455"/>
      <c r="AD1" s="455"/>
      <c r="AE1" s="455"/>
      <c r="AF1" s="455"/>
      <c r="AG1" s="455"/>
      <c r="AJ1" s="773" t="s">
        <v>1078</v>
      </c>
      <c r="AK1" s="773"/>
      <c r="AL1" s="773"/>
      <c r="AM1" s="773"/>
      <c r="AN1" s="773"/>
      <c r="AO1" s="455"/>
      <c r="AP1" s="455"/>
      <c r="AQ1" s="455"/>
      <c r="AR1" s="455"/>
      <c r="AS1" s="455"/>
      <c r="AT1" s="455"/>
    </row>
    <row r="2" spans="1:46" s="306" customFormat="1" ht="28.5" x14ac:dyDescent="0.2">
      <c r="A2" s="580" t="s">
        <v>1129</v>
      </c>
      <c r="B2" s="769" t="s">
        <v>122</v>
      </c>
      <c r="C2" s="769"/>
      <c r="D2" s="769"/>
      <c r="E2" s="769"/>
      <c r="F2" s="769"/>
      <c r="G2" s="769"/>
      <c r="H2" s="769"/>
      <c r="I2" s="298" t="s">
        <v>121</v>
      </c>
      <c r="J2" s="506">
        <v>1985</v>
      </c>
      <c r="K2" s="506">
        <v>1986</v>
      </c>
      <c r="L2" s="506">
        <v>1987</v>
      </c>
      <c r="M2" s="506">
        <v>1988</v>
      </c>
      <c r="N2" s="506">
        <v>1989</v>
      </c>
      <c r="O2" s="506">
        <v>1990</v>
      </c>
      <c r="P2" s="506">
        <v>1991</v>
      </c>
      <c r="Q2" s="506">
        <v>1992</v>
      </c>
      <c r="R2" s="506">
        <v>1993</v>
      </c>
      <c r="S2" s="506">
        <v>1994</v>
      </c>
      <c r="T2" s="506">
        <v>1995</v>
      </c>
      <c r="U2" s="506">
        <v>1996</v>
      </c>
      <c r="V2" s="499">
        <v>1997</v>
      </c>
      <c r="W2" s="499">
        <v>1998</v>
      </c>
      <c r="X2" s="499">
        <v>1999</v>
      </c>
      <c r="Y2" s="499">
        <v>2000</v>
      </c>
      <c r="Z2" s="499">
        <v>2001</v>
      </c>
      <c r="AA2" s="499">
        <v>2002</v>
      </c>
      <c r="AB2" s="499">
        <v>2003</v>
      </c>
      <c r="AC2" s="499">
        <v>2004</v>
      </c>
      <c r="AD2" s="499">
        <v>2005</v>
      </c>
      <c r="AE2" s="499">
        <v>2006</v>
      </c>
      <c r="AF2" s="499">
        <v>2007</v>
      </c>
      <c r="AG2" s="499">
        <v>2008</v>
      </c>
      <c r="AH2" s="499">
        <v>2009</v>
      </c>
      <c r="AI2" s="499">
        <v>2010</v>
      </c>
      <c r="AJ2" s="499">
        <v>2011</v>
      </c>
      <c r="AK2" s="499">
        <v>2012</v>
      </c>
      <c r="AL2" s="499">
        <v>2013</v>
      </c>
      <c r="AM2" s="499">
        <v>2014</v>
      </c>
      <c r="AN2" s="499">
        <v>2015</v>
      </c>
      <c r="AO2" s="499">
        <v>2016</v>
      </c>
      <c r="AP2" s="499">
        <v>2017</v>
      </c>
      <c r="AQ2" s="499">
        <v>2018</v>
      </c>
      <c r="AR2" s="499">
        <v>2019</v>
      </c>
      <c r="AS2" s="499">
        <v>2020</v>
      </c>
      <c r="AT2" s="499">
        <v>2021</v>
      </c>
    </row>
    <row r="3" spans="1:46" s="306" customFormat="1" ht="14.1" customHeight="1" x14ac:dyDescent="0.2">
      <c r="A3" s="177"/>
      <c r="B3" s="177"/>
      <c r="C3" s="177"/>
      <c r="D3" s="177"/>
      <c r="E3" s="177"/>
      <c r="F3" s="177"/>
      <c r="G3" s="177"/>
      <c r="H3" s="177"/>
      <c r="I3" s="555"/>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row>
    <row r="4" spans="1:46" s="306" customFormat="1" ht="20.25" customHeight="1" x14ac:dyDescent="0.25">
      <c r="A4" s="167" t="s">
        <v>554</v>
      </c>
      <c r="B4" s="370" t="s">
        <v>553</v>
      </c>
      <c r="C4" s="166"/>
      <c r="D4" s="122"/>
      <c r="E4" s="122"/>
      <c r="F4" s="122"/>
      <c r="G4" s="123"/>
      <c r="H4" s="123"/>
      <c r="I4" s="299" t="s">
        <v>31</v>
      </c>
      <c r="J4" s="310">
        <f t="shared" ref="J4:AI4" si="0">J6+J33+J47+J55+J82+J141+J179+J181+J183</f>
        <v>0</v>
      </c>
      <c r="K4" s="310">
        <f t="shared" si="0"/>
        <v>0</v>
      </c>
      <c r="L4" s="310">
        <f t="shared" si="0"/>
        <v>0</v>
      </c>
      <c r="M4" s="310">
        <f t="shared" si="0"/>
        <v>0</v>
      </c>
      <c r="N4" s="310">
        <f t="shared" si="0"/>
        <v>0</v>
      </c>
      <c r="O4" s="584">
        <f t="shared" si="0"/>
        <v>98882.969014531307</v>
      </c>
      <c r="P4" s="584">
        <f t="shared" si="0"/>
        <v>101449.84519241538</v>
      </c>
      <c r="Q4" s="584">
        <f t="shared" si="0"/>
        <v>82924.25419146815</v>
      </c>
      <c r="R4" s="584">
        <f t="shared" si="0"/>
        <v>84083.200873933849</v>
      </c>
      <c r="S4" s="584">
        <f t="shared" si="0"/>
        <v>81316.92024890591</v>
      </c>
      <c r="T4" s="584">
        <f t="shared" si="0"/>
        <v>68655.025813904998</v>
      </c>
      <c r="U4" s="584">
        <f t="shared" si="0"/>
        <v>108375.54120135026</v>
      </c>
      <c r="V4" s="310">
        <f t="shared" si="0"/>
        <v>105682.58059288708</v>
      </c>
      <c r="W4" s="310">
        <f t="shared" si="0"/>
        <v>110784.2491379347</v>
      </c>
      <c r="X4" s="584">
        <f t="shared" si="0"/>
        <v>95693.660528525084</v>
      </c>
      <c r="Y4" s="310">
        <f t="shared" si="0"/>
        <v>117834.39403902792</v>
      </c>
      <c r="Z4" s="584">
        <f t="shared" si="0"/>
        <v>105726.79062415502</v>
      </c>
      <c r="AA4" s="584">
        <f t="shared" si="0"/>
        <v>110718.44825744808</v>
      </c>
      <c r="AB4" s="310">
        <f t="shared" si="0"/>
        <v>114552.28137244614</v>
      </c>
      <c r="AC4" s="310">
        <f t="shared" si="0"/>
        <v>121101.140153448</v>
      </c>
      <c r="AD4" s="310">
        <f t="shared" si="0"/>
        <v>87314.191943867976</v>
      </c>
      <c r="AE4" s="584">
        <f t="shared" si="0"/>
        <v>99181.532555405138</v>
      </c>
      <c r="AF4" s="310">
        <f t="shared" si="0"/>
        <v>114966.11209024805</v>
      </c>
      <c r="AG4" s="310">
        <f t="shared" si="0"/>
        <v>115056.38394935701</v>
      </c>
      <c r="AH4" s="310">
        <f t="shared" si="0"/>
        <v>95906.86401971367</v>
      </c>
      <c r="AI4" s="310">
        <f t="shared" si="0"/>
        <v>101234.3522325134</v>
      </c>
      <c r="AJ4" s="584">
        <f t="shared" ref="AJ4:AO4" si="1">AJ6+AJ33+AJ47+AJ55+AJ82+AJ141+AJ179+AJ181+AJ183</f>
        <v>110901.32613316718</v>
      </c>
      <c r="AK4" s="310">
        <f t="shared" si="1"/>
        <v>93689.124198380101</v>
      </c>
      <c r="AL4" s="310">
        <f t="shared" si="1"/>
        <v>126000.66174122534</v>
      </c>
      <c r="AM4" s="310">
        <f t="shared" si="1"/>
        <v>105634.62153603265</v>
      </c>
      <c r="AN4" s="310">
        <f t="shared" si="1"/>
        <v>106343.90401695814</v>
      </c>
      <c r="AO4" s="310">
        <f t="shared" si="1"/>
        <v>115974.61184421902</v>
      </c>
      <c r="AP4" s="310">
        <f>AP6+AP33+AP47+AP55+AP82+AP141+AP179+AP181+AP183</f>
        <v>93130.324287446812</v>
      </c>
      <c r="AQ4" s="310">
        <f>AQ6+AQ33+AQ47+AQ55+AQ82+AQ141+AQ179+AQ181+AQ183</f>
        <v>119286.47234779906</v>
      </c>
      <c r="AR4" s="310">
        <f>AR6+AR33+AR47+AR55+AR82+AR141+AR179+AR181+AR183</f>
        <v>102442.80722338369</v>
      </c>
      <c r="AS4" s="310">
        <f>AS6+AS33+AS47+AS55+AS82+AS141+AS179+AS181+AS183</f>
        <v>123123.06451860256</v>
      </c>
      <c r="AT4" s="310">
        <f>AT6+AT33+AT47+AT55+AT82+AT141+AT179+AT181+AT183</f>
        <v>119973.07083672751</v>
      </c>
    </row>
    <row r="5" spans="1:46" s="307" customFormat="1" ht="14.1" customHeight="1" x14ac:dyDescent="0.2">
      <c r="A5" s="262"/>
      <c r="B5" s="262"/>
      <c r="C5" s="262"/>
      <c r="D5" s="262"/>
      <c r="E5" s="262"/>
      <c r="F5" s="262"/>
      <c r="G5" s="262"/>
      <c r="H5" s="262"/>
      <c r="I5" s="300"/>
      <c r="J5" s="311"/>
      <c r="K5" s="311"/>
      <c r="L5" s="311"/>
      <c r="M5" s="311"/>
      <c r="N5" s="311"/>
      <c r="O5" s="585"/>
      <c r="P5" s="585"/>
      <c r="Q5" s="585"/>
      <c r="R5" s="585"/>
      <c r="S5" s="585"/>
      <c r="T5" s="585"/>
      <c r="U5" s="585"/>
      <c r="V5" s="311"/>
      <c r="W5" s="311"/>
      <c r="X5" s="585"/>
      <c r="Y5" s="311"/>
      <c r="Z5" s="585"/>
      <c r="AA5" s="585"/>
      <c r="AB5" s="311"/>
      <c r="AC5" s="311"/>
      <c r="AD5" s="311"/>
      <c r="AE5" s="585"/>
      <c r="AF5" s="311"/>
      <c r="AG5" s="311"/>
      <c r="AH5" s="311"/>
      <c r="AI5" s="311"/>
      <c r="AJ5" s="585"/>
      <c r="AK5" s="311"/>
      <c r="AL5" s="311"/>
      <c r="AM5" s="311"/>
      <c r="AN5" s="311"/>
      <c r="AO5" s="311"/>
      <c r="AP5" s="311"/>
      <c r="AQ5" s="311"/>
      <c r="AR5" s="311"/>
      <c r="AS5" s="311"/>
      <c r="AT5" s="311"/>
    </row>
    <row r="6" spans="1:46" ht="14.1" customHeight="1" x14ac:dyDescent="0.25">
      <c r="A6" s="266" t="s">
        <v>312</v>
      </c>
      <c r="B6" s="266"/>
      <c r="C6" s="267"/>
      <c r="D6" s="267" t="s">
        <v>340</v>
      </c>
      <c r="E6" s="267"/>
      <c r="F6" s="267"/>
      <c r="G6" s="266"/>
      <c r="H6" s="266"/>
      <c r="I6" s="292" t="s">
        <v>947</v>
      </c>
      <c r="J6" s="321">
        <f t="shared" ref="J6:AI6" si="2">SUM(J8:J31)</f>
        <v>0</v>
      </c>
      <c r="K6" s="321">
        <f t="shared" si="2"/>
        <v>0</v>
      </c>
      <c r="L6" s="321">
        <f t="shared" si="2"/>
        <v>0</v>
      </c>
      <c r="M6" s="321">
        <f t="shared" si="2"/>
        <v>0</v>
      </c>
      <c r="N6" s="321">
        <f t="shared" si="2"/>
        <v>0</v>
      </c>
      <c r="O6" s="583">
        <f t="shared" si="2"/>
        <v>81945.415444226004</v>
      </c>
      <c r="P6" s="583">
        <f t="shared" si="2"/>
        <v>85304.729497718974</v>
      </c>
      <c r="Q6" s="583">
        <f t="shared" si="2"/>
        <v>65943.502050651005</v>
      </c>
      <c r="R6" s="583">
        <f t="shared" si="2"/>
        <v>68007.918744387323</v>
      </c>
      <c r="S6" s="583">
        <f t="shared" si="2"/>
        <v>65849.094819699094</v>
      </c>
      <c r="T6" s="583">
        <f t="shared" si="2"/>
        <v>55016.850341013698</v>
      </c>
      <c r="U6" s="583">
        <f t="shared" si="2"/>
        <v>90288.862199858675</v>
      </c>
      <c r="V6" s="583">
        <f t="shared" si="2"/>
        <v>85147.058358381328</v>
      </c>
      <c r="W6" s="583">
        <f t="shared" si="2"/>
        <v>92766.430781644463</v>
      </c>
      <c r="X6" s="583">
        <f t="shared" si="2"/>
        <v>78155.951459952877</v>
      </c>
      <c r="Y6" s="583">
        <f t="shared" si="2"/>
        <v>98438.336157023237</v>
      </c>
      <c r="Z6" s="583">
        <f t="shared" si="2"/>
        <v>83623.386025415253</v>
      </c>
      <c r="AA6" s="583">
        <f t="shared" si="2"/>
        <v>91104.637702742242</v>
      </c>
      <c r="AB6" s="583">
        <f t="shared" si="2"/>
        <v>90853.290584074435</v>
      </c>
      <c r="AC6" s="583">
        <f t="shared" si="2"/>
        <v>100698.48723287291</v>
      </c>
      <c r="AD6" s="583">
        <f t="shared" si="2"/>
        <v>69331.705937847262</v>
      </c>
      <c r="AE6" s="583">
        <f t="shared" si="2"/>
        <v>77929.936177788666</v>
      </c>
      <c r="AF6" s="583">
        <f t="shared" si="2"/>
        <v>94417.645071977531</v>
      </c>
      <c r="AG6" s="583">
        <f t="shared" si="2"/>
        <v>94521.052915620588</v>
      </c>
      <c r="AH6" s="583">
        <f t="shared" si="2"/>
        <v>74544.615712968152</v>
      </c>
      <c r="AI6" s="583">
        <f t="shared" si="2"/>
        <v>78651.491579139416</v>
      </c>
      <c r="AJ6" s="583">
        <f t="shared" ref="AJ6:AO6" si="3">SUM(AJ8:AJ31)</f>
        <v>87761.985844584502</v>
      </c>
      <c r="AK6" s="583">
        <f t="shared" si="3"/>
        <v>75775.607074953194</v>
      </c>
      <c r="AL6" s="313">
        <f t="shared" si="3"/>
        <v>100216.97988932178</v>
      </c>
      <c r="AM6" s="313">
        <f t="shared" si="3"/>
        <v>85626.43975340492</v>
      </c>
      <c r="AN6" s="313">
        <f t="shared" si="3"/>
        <v>83797.268176667145</v>
      </c>
      <c r="AO6" s="313">
        <f t="shared" si="3"/>
        <v>93018.744042158636</v>
      </c>
      <c r="AP6" s="313">
        <f t="shared" ref="AP6:AQ6" si="4">SUM(AP8:AP31)</f>
        <v>71338.478030259008</v>
      </c>
      <c r="AQ6" s="313">
        <f t="shared" si="4"/>
        <v>92538.048389240226</v>
      </c>
      <c r="AR6" s="313">
        <f t="shared" ref="AR6:AS6" si="5">SUM(AR8:AR31)</f>
        <v>80788.296382882094</v>
      </c>
      <c r="AS6" s="313">
        <f t="shared" si="5"/>
        <v>98767.908991524222</v>
      </c>
      <c r="AT6" s="313">
        <f t="shared" ref="AT6" si="6">SUM(AT8:AT31)</f>
        <v>94609.317573838969</v>
      </c>
    </row>
    <row r="7" spans="1:46" ht="14.1" customHeight="1" x14ac:dyDescent="0.25">
      <c r="A7" s="268" t="s">
        <v>531</v>
      </c>
      <c r="B7" s="268"/>
      <c r="C7" s="269"/>
      <c r="D7" s="269"/>
      <c r="E7" s="269" t="s">
        <v>532</v>
      </c>
      <c r="F7" s="269"/>
      <c r="G7" s="268"/>
      <c r="H7" s="268"/>
      <c r="I7" s="292" t="s">
        <v>948</v>
      </c>
      <c r="J7" s="314"/>
      <c r="K7" s="314"/>
      <c r="L7" s="314"/>
      <c r="M7" s="314"/>
      <c r="N7" s="314"/>
      <c r="O7" s="582"/>
      <c r="P7" s="582"/>
      <c r="Q7" s="582"/>
      <c r="R7" s="582"/>
      <c r="S7" s="582"/>
      <c r="T7" s="582"/>
      <c r="U7" s="582"/>
      <c r="V7" s="582"/>
      <c r="W7" s="582"/>
      <c r="X7" s="582"/>
      <c r="Y7" s="582"/>
      <c r="Z7" s="582"/>
      <c r="AA7" s="582"/>
      <c r="AB7" s="582"/>
      <c r="AC7" s="582"/>
      <c r="AD7" s="582"/>
      <c r="AE7" s="582"/>
      <c r="AF7" s="582"/>
      <c r="AG7" s="582"/>
      <c r="AH7" s="582"/>
      <c r="AI7" s="582"/>
      <c r="AJ7" s="582"/>
      <c r="AK7" s="582"/>
      <c r="AL7" s="314"/>
      <c r="AM7" s="314"/>
      <c r="AN7" s="314"/>
      <c r="AO7" s="314"/>
      <c r="AP7" s="314"/>
      <c r="AQ7" s="314"/>
      <c r="AR7" s="314"/>
      <c r="AS7" s="314"/>
      <c r="AT7" s="314"/>
    </row>
    <row r="8" spans="1:46" ht="14.1" customHeight="1" x14ac:dyDescent="0.25">
      <c r="A8" s="265" t="s">
        <v>314</v>
      </c>
      <c r="B8" s="265"/>
      <c r="C8" s="265"/>
      <c r="F8" s="264" t="s">
        <v>170</v>
      </c>
      <c r="G8" s="265"/>
      <c r="H8" s="265"/>
      <c r="I8" s="293" t="s">
        <v>949</v>
      </c>
      <c r="J8" s="315"/>
      <c r="K8" s="315"/>
      <c r="L8" s="315"/>
      <c r="M8" s="315"/>
      <c r="N8" s="315"/>
      <c r="O8" s="673">
        <v>16580.836110499404</v>
      </c>
      <c r="P8" s="673">
        <v>18935.343295267838</v>
      </c>
      <c r="Q8" s="673">
        <v>15562.279747981491</v>
      </c>
      <c r="R8" s="673">
        <v>17391.021173988829</v>
      </c>
      <c r="S8" s="673">
        <v>15224.652750703077</v>
      </c>
      <c r="T8" s="673">
        <v>11962.048028380985</v>
      </c>
      <c r="U8" s="673">
        <v>20216.381335205941</v>
      </c>
      <c r="V8" s="673">
        <v>16288.834098044352</v>
      </c>
      <c r="W8" s="673">
        <v>18422.229132494907</v>
      </c>
      <c r="X8" s="673">
        <v>18608.739228894119</v>
      </c>
      <c r="Y8" s="673">
        <v>24476.191778856413</v>
      </c>
      <c r="Z8" s="673">
        <v>17636.760228641171</v>
      </c>
      <c r="AA8" s="673">
        <v>22968.945527404798</v>
      </c>
      <c r="AB8" s="673">
        <v>20596.567229001656</v>
      </c>
      <c r="AC8" s="673">
        <v>23466.793691656829</v>
      </c>
      <c r="AD8" s="673">
        <v>14985.127841101257</v>
      </c>
      <c r="AE8" s="673">
        <v>18636.566868261776</v>
      </c>
      <c r="AF8" s="673">
        <v>21077.999779313293</v>
      </c>
      <c r="AG8" s="673">
        <v>22790.785747872502</v>
      </c>
      <c r="AH8" s="673">
        <v>16293.136720193766</v>
      </c>
      <c r="AI8" s="673">
        <v>19722.847659651699</v>
      </c>
      <c r="AJ8" s="673">
        <v>22551.276514296613</v>
      </c>
      <c r="AK8" s="673">
        <v>17894.199207286711</v>
      </c>
      <c r="AL8" s="673">
        <v>25247.013917822533</v>
      </c>
      <c r="AM8" s="673">
        <v>21655.328413100968</v>
      </c>
      <c r="AN8" s="673">
        <v>21351.093019624477</v>
      </c>
      <c r="AO8" s="318">
        <v>25629.291847380402</v>
      </c>
      <c r="AP8" s="318">
        <v>17054.649091478757</v>
      </c>
      <c r="AQ8" s="318">
        <v>25885.013725622422</v>
      </c>
      <c r="AR8" s="318">
        <v>19251.03528060493</v>
      </c>
      <c r="AS8" s="318">
        <v>25198.937101735915</v>
      </c>
      <c r="AT8" s="318">
        <v>26670.988340095719</v>
      </c>
    </row>
    <row r="9" spans="1:46" ht="14.1" customHeight="1" x14ac:dyDescent="0.25">
      <c r="A9" s="268" t="s">
        <v>315</v>
      </c>
      <c r="B9" s="265"/>
      <c r="C9" s="265"/>
      <c r="F9" s="265"/>
      <c r="G9" s="120" t="s">
        <v>313</v>
      </c>
      <c r="H9" s="120"/>
      <c r="I9" s="294" t="s">
        <v>950</v>
      </c>
      <c r="J9" s="314"/>
      <c r="K9" s="314"/>
      <c r="L9" s="314"/>
      <c r="M9" s="314"/>
      <c r="N9" s="314"/>
      <c r="O9" s="666"/>
      <c r="P9" s="666"/>
      <c r="Q9" s="666"/>
      <c r="R9" s="666"/>
      <c r="S9" s="666"/>
      <c r="T9" s="666"/>
      <c r="U9" s="666"/>
      <c r="V9" s="666"/>
      <c r="W9" s="666"/>
      <c r="X9" s="666"/>
      <c r="Y9" s="666"/>
      <c r="Z9" s="666"/>
      <c r="AA9" s="666"/>
      <c r="AB9" s="666"/>
      <c r="AC9" s="666"/>
      <c r="AD9" s="666"/>
      <c r="AE9" s="666"/>
      <c r="AF9" s="666"/>
      <c r="AG9" s="666"/>
      <c r="AH9" s="666"/>
      <c r="AI9" s="666"/>
      <c r="AJ9" s="666"/>
      <c r="AK9" s="666"/>
      <c r="AL9" s="666"/>
      <c r="AM9" s="666"/>
      <c r="AN9" s="666"/>
      <c r="AO9" s="314"/>
      <c r="AP9" s="314"/>
      <c r="AQ9" s="314"/>
      <c r="AR9" s="314"/>
      <c r="AS9" s="314"/>
      <c r="AT9" s="314"/>
    </row>
    <row r="10" spans="1:46" ht="14.1" customHeight="1" x14ac:dyDescent="0.25">
      <c r="A10" s="265" t="s">
        <v>316</v>
      </c>
      <c r="B10" s="265"/>
      <c r="C10" s="265"/>
      <c r="G10" s="270" t="s">
        <v>224</v>
      </c>
      <c r="H10" s="270"/>
      <c r="I10" s="292" t="s">
        <v>951</v>
      </c>
      <c r="J10" s="312"/>
      <c r="K10" s="312"/>
      <c r="L10" s="312"/>
      <c r="M10" s="312"/>
      <c r="N10" s="312"/>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312"/>
      <c r="AP10" s="312"/>
      <c r="AQ10" s="312"/>
      <c r="AR10" s="312"/>
      <c r="AS10" s="312"/>
      <c r="AT10" s="312"/>
    </row>
    <row r="11" spans="1:46" ht="14.1" customHeight="1" x14ac:dyDescent="0.25">
      <c r="A11" s="264" t="s">
        <v>670</v>
      </c>
      <c r="G11" s="270" t="s">
        <v>478</v>
      </c>
      <c r="H11" s="270"/>
      <c r="I11" s="292" t="s">
        <v>952</v>
      </c>
      <c r="J11" s="314"/>
      <c r="K11" s="314"/>
      <c r="L11" s="314"/>
      <c r="M11" s="314"/>
      <c r="N11" s="314"/>
      <c r="O11" s="666"/>
      <c r="P11" s="666"/>
      <c r="Q11" s="666"/>
      <c r="R11" s="666"/>
      <c r="S11" s="666"/>
      <c r="T11" s="666"/>
      <c r="U11" s="666"/>
      <c r="V11" s="666"/>
      <c r="W11" s="666"/>
      <c r="X11" s="666"/>
      <c r="Y11" s="666"/>
      <c r="Z11" s="666"/>
      <c r="AA11" s="666"/>
      <c r="AB11" s="666"/>
      <c r="AC11" s="666"/>
      <c r="AD11" s="666"/>
      <c r="AE11" s="666"/>
      <c r="AF11" s="666"/>
      <c r="AG11" s="666"/>
      <c r="AH11" s="666"/>
      <c r="AI11" s="666"/>
      <c r="AJ11" s="666"/>
      <c r="AK11" s="666"/>
      <c r="AL11" s="666"/>
      <c r="AM11" s="666"/>
      <c r="AN11" s="666"/>
      <c r="AO11" s="314"/>
      <c r="AP11" s="314"/>
      <c r="AQ11" s="314"/>
      <c r="AR11" s="314"/>
      <c r="AS11" s="314"/>
      <c r="AT11" s="314"/>
    </row>
    <row r="12" spans="1:46" ht="14.1" customHeight="1" x14ac:dyDescent="0.25">
      <c r="A12" s="265" t="s">
        <v>317</v>
      </c>
      <c r="B12" s="265"/>
      <c r="C12" s="265"/>
      <c r="G12" s="120" t="s">
        <v>171</v>
      </c>
      <c r="H12" s="120"/>
      <c r="I12" s="292" t="s">
        <v>953</v>
      </c>
      <c r="J12" s="314"/>
      <c r="K12" s="314"/>
      <c r="L12" s="314"/>
      <c r="M12" s="314"/>
      <c r="N12" s="314"/>
      <c r="O12" s="666"/>
      <c r="P12" s="666"/>
      <c r="Q12" s="666"/>
      <c r="R12" s="666"/>
      <c r="S12" s="666"/>
      <c r="T12" s="666"/>
      <c r="U12" s="666"/>
      <c r="V12" s="666"/>
      <c r="W12" s="666"/>
      <c r="X12" s="666"/>
      <c r="Y12" s="666"/>
      <c r="Z12" s="666"/>
      <c r="AA12" s="666"/>
      <c r="AB12" s="666"/>
      <c r="AC12" s="666"/>
      <c r="AD12" s="666"/>
      <c r="AE12" s="666"/>
      <c r="AF12" s="666"/>
      <c r="AG12" s="666"/>
      <c r="AH12" s="666"/>
      <c r="AI12" s="666"/>
      <c r="AJ12" s="666"/>
      <c r="AK12" s="666"/>
      <c r="AL12" s="666"/>
      <c r="AM12" s="666"/>
      <c r="AN12" s="666"/>
      <c r="AO12" s="314"/>
      <c r="AP12" s="314"/>
      <c r="AQ12" s="314"/>
      <c r="AR12" s="314"/>
      <c r="AS12" s="314"/>
      <c r="AT12" s="314"/>
    </row>
    <row r="13" spans="1:46" ht="14.1" customHeight="1" x14ac:dyDescent="0.25">
      <c r="A13" s="265" t="s">
        <v>217</v>
      </c>
      <c r="B13" s="265"/>
      <c r="C13" s="265"/>
      <c r="G13" s="270" t="s">
        <v>327</v>
      </c>
      <c r="H13" s="270"/>
      <c r="I13" s="292" t="s">
        <v>954</v>
      </c>
      <c r="J13" s="312"/>
      <c r="K13" s="312"/>
      <c r="L13" s="312"/>
      <c r="M13" s="312"/>
      <c r="N13" s="312"/>
      <c r="O13" s="674"/>
      <c r="P13" s="674"/>
      <c r="Q13" s="674"/>
      <c r="R13" s="674"/>
      <c r="S13" s="674"/>
      <c r="T13" s="674"/>
      <c r="U13" s="674"/>
      <c r="V13" s="674"/>
      <c r="W13" s="674"/>
      <c r="X13" s="674"/>
      <c r="Y13" s="674"/>
      <c r="Z13" s="674"/>
      <c r="AA13" s="674"/>
      <c r="AB13" s="674"/>
      <c r="AC13" s="674"/>
      <c r="AD13" s="674"/>
      <c r="AE13" s="674"/>
      <c r="AF13" s="674"/>
      <c r="AG13" s="674"/>
      <c r="AH13" s="674"/>
      <c r="AI13" s="674"/>
      <c r="AJ13" s="674"/>
      <c r="AK13" s="674"/>
      <c r="AL13" s="674"/>
      <c r="AM13" s="674"/>
      <c r="AN13" s="674"/>
      <c r="AO13" s="312"/>
      <c r="AP13" s="312"/>
      <c r="AQ13" s="312"/>
      <c r="AR13" s="312"/>
      <c r="AS13" s="312"/>
      <c r="AT13" s="312"/>
    </row>
    <row r="14" spans="1:46" ht="14.1" customHeight="1" x14ac:dyDescent="0.25">
      <c r="A14" s="265" t="s">
        <v>218</v>
      </c>
      <c r="B14" s="265"/>
      <c r="C14" s="265"/>
      <c r="G14" s="270" t="s">
        <v>328</v>
      </c>
      <c r="H14" s="270"/>
      <c r="I14" s="292" t="s">
        <v>955</v>
      </c>
      <c r="J14" s="312"/>
      <c r="K14" s="312"/>
      <c r="L14" s="312"/>
      <c r="M14" s="312"/>
      <c r="N14" s="312"/>
      <c r="O14" s="674"/>
      <c r="P14" s="674"/>
      <c r="Q14" s="674"/>
      <c r="R14" s="674"/>
      <c r="S14" s="674"/>
      <c r="T14" s="674"/>
      <c r="U14" s="674"/>
      <c r="V14" s="674"/>
      <c r="W14" s="674"/>
      <c r="X14" s="674"/>
      <c r="Y14" s="674"/>
      <c r="Z14" s="674"/>
      <c r="AA14" s="674"/>
      <c r="AB14" s="674"/>
      <c r="AC14" s="674"/>
      <c r="AD14" s="674"/>
      <c r="AE14" s="674"/>
      <c r="AF14" s="674"/>
      <c r="AG14" s="674"/>
      <c r="AH14" s="674"/>
      <c r="AI14" s="674"/>
      <c r="AJ14" s="674"/>
      <c r="AK14" s="674"/>
      <c r="AL14" s="674"/>
      <c r="AM14" s="674"/>
      <c r="AN14" s="674"/>
      <c r="AO14" s="312"/>
      <c r="AP14" s="312"/>
      <c r="AQ14" s="312"/>
      <c r="AR14" s="312"/>
      <c r="AS14" s="312"/>
      <c r="AT14" s="312"/>
    </row>
    <row r="15" spans="1:46" ht="14.1" customHeight="1" x14ac:dyDescent="0.25">
      <c r="A15" s="265" t="s">
        <v>479</v>
      </c>
      <c r="B15" s="265"/>
      <c r="C15" s="265"/>
      <c r="F15" s="265" t="s">
        <v>480</v>
      </c>
      <c r="G15" s="120"/>
      <c r="H15" s="120"/>
      <c r="I15" s="294" t="s">
        <v>956</v>
      </c>
      <c r="J15" s="316"/>
      <c r="K15" s="316"/>
      <c r="L15" s="316"/>
      <c r="M15" s="316"/>
      <c r="N15" s="316"/>
      <c r="O15" s="708"/>
      <c r="P15" s="708"/>
      <c r="Q15" s="708"/>
      <c r="R15" s="708"/>
      <c r="S15" s="708"/>
      <c r="T15" s="674"/>
      <c r="U15" s="674"/>
      <c r="V15" s="674"/>
      <c r="W15" s="674"/>
      <c r="X15" s="674"/>
      <c r="Y15" s="674"/>
      <c r="Z15" s="674"/>
      <c r="AA15" s="674"/>
      <c r="AB15" s="674"/>
      <c r="AC15" s="674"/>
      <c r="AD15" s="674"/>
      <c r="AE15" s="674"/>
      <c r="AF15" s="674"/>
      <c r="AG15" s="674"/>
      <c r="AH15" s="674"/>
      <c r="AI15" s="674"/>
      <c r="AJ15" s="674"/>
      <c r="AK15" s="674"/>
      <c r="AL15" s="674"/>
      <c r="AM15" s="674"/>
      <c r="AN15" s="674"/>
      <c r="AO15" s="312"/>
      <c r="AP15" s="312"/>
      <c r="AQ15" s="312"/>
      <c r="AR15" s="312"/>
      <c r="AS15" s="312"/>
      <c r="AT15" s="312"/>
    </row>
    <row r="16" spans="1:46" ht="14.1" customHeight="1" x14ac:dyDescent="0.25">
      <c r="A16" s="265" t="s">
        <v>322</v>
      </c>
      <c r="B16" s="265"/>
      <c r="C16" s="265"/>
      <c r="F16" s="120"/>
      <c r="G16" s="264" t="s">
        <v>175</v>
      </c>
      <c r="I16" s="293" t="s">
        <v>957</v>
      </c>
      <c r="J16" s="318"/>
      <c r="K16" s="318"/>
      <c r="L16" s="318"/>
      <c r="M16" s="318"/>
      <c r="N16" s="318"/>
      <c r="O16" s="673">
        <v>833.68081638707815</v>
      </c>
      <c r="P16" s="673">
        <v>758.61631967092512</v>
      </c>
      <c r="Q16" s="673">
        <v>713.5131625694105</v>
      </c>
      <c r="R16" s="673">
        <v>997.81071610755998</v>
      </c>
      <c r="S16" s="673">
        <v>649.71328252177557</v>
      </c>
      <c r="T16" s="673">
        <v>564.51109582745596</v>
      </c>
      <c r="U16" s="673">
        <v>868.61030977026576</v>
      </c>
      <c r="V16" s="673">
        <v>655.13965481446087</v>
      </c>
      <c r="W16" s="673">
        <v>637.32185623874557</v>
      </c>
      <c r="X16" s="673">
        <v>645.89086470397001</v>
      </c>
      <c r="Y16" s="673">
        <v>639.31274324689389</v>
      </c>
      <c r="Z16" s="673">
        <v>365.38724213841346</v>
      </c>
      <c r="AA16" s="673">
        <v>521.29739780393948</v>
      </c>
      <c r="AB16" s="673">
        <v>527.32377991538817</v>
      </c>
      <c r="AC16" s="673">
        <v>472.67534077161099</v>
      </c>
      <c r="AD16" s="673">
        <v>418.17467415040443</v>
      </c>
      <c r="AE16" s="673">
        <v>504.59905436937834</v>
      </c>
      <c r="AF16" s="673">
        <v>756.70561865950015</v>
      </c>
      <c r="AG16" s="673">
        <v>818.32844993690708</v>
      </c>
      <c r="AH16" s="673">
        <v>581.16250640232806</v>
      </c>
      <c r="AI16" s="673">
        <v>760.85230659303863</v>
      </c>
      <c r="AJ16" s="673">
        <v>1048.3307906403545</v>
      </c>
      <c r="AK16" s="673">
        <v>775.08146609846108</v>
      </c>
      <c r="AL16" s="673">
        <v>1110.0612047074194</v>
      </c>
      <c r="AM16" s="673">
        <v>701.07711263259159</v>
      </c>
      <c r="AN16" s="673">
        <v>832.95995024500667</v>
      </c>
      <c r="AO16" s="318">
        <v>1092.0521021787324</v>
      </c>
      <c r="AP16" s="318">
        <v>464.04212230896724</v>
      </c>
      <c r="AQ16" s="318">
        <v>1120.3768937871705</v>
      </c>
      <c r="AR16" s="318">
        <v>760.66011871625562</v>
      </c>
      <c r="AS16" s="318">
        <v>1129.55417632997</v>
      </c>
      <c r="AT16" s="318">
        <v>875.08457585974975</v>
      </c>
    </row>
    <row r="17" spans="1:46" ht="14.1" customHeight="1" x14ac:dyDescent="0.25">
      <c r="A17" s="265" t="s">
        <v>336</v>
      </c>
      <c r="B17" s="265"/>
      <c r="C17" s="265"/>
      <c r="G17" s="270" t="s">
        <v>338</v>
      </c>
      <c r="H17" s="270"/>
      <c r="I17" s="292" t="s">
        <v>958</v>
      </c>
      <c r="J17" s="312"/>
      <c r="K17" s="312"/>
      <c r="L17" s="312"/>
      <c r="M17" s="312"/>
      <c r="N17" s="312"/>
      <c r="O17" s="674"/>
      <c r="P17" s="674"/>
      <c r="Q17" s="674"/>
      <c r="R17" s="674"/>
      <c r="S17" s="674"/>
      <c r="T17" s="674"/>
      <c r="U17" s="674"/>
      <c r="V17" s="674"/>
      <c r="W17" s="674"/>
      <c r="X17" s="674"/>
      <c r="Y17" s="674"/>
      <c r="Z17" s="674"/>
      <c r="AA17" s="674"/>
      <c r="AB17" s="674"/>
      <c r="AC17" s="674"/>
      <c r="AD17" s="674"/>
      <c r="AE17" s="674"/>
      <c r="AF17" s="674"/>
      <c r="AG17" s="674"/>
      <c r="AH17" s="674"/>
      <c r="AI17" s="674"/>
      <c r="AJ17" s="674"/>
      <c r="AK17" s="674"/>
      <c r="AL17" s="674"/>
      <c r="AM17" s="674"/>
      <c r="AN17" s="674"/>
      <c r="AO17" s="312"/>
      <c r="AP17" s="312"/>
      <c r="AQ17" s="312"/>
      <c r="AR17" s="312"/>
      <c r="AS17" s="312"/>
      <c r="AT17" s="312"/>
    </row>
    <row r="18" spans="1:46" ht="14.1" customHeight="1" x14ac:dyDescent="0.25">
      <c r="A18" s="265" t="s">
        <v>337</v>
      </c>
      <c r="B18" s="265"/>
      <c r="C18" s="265"/>
      <c r="G18" s="270" t="s">
        <v>339</v>
      </c>
      <c r="H18" s="270"/>
      <c r="I18" s="292" t="s">
        <v>959</v>
      </c>
      <c r="J18" s="312"/>
      <c r="K18" s="312"/>
      <c r="L18" s="312"/>
      <c r="M18" s="312"/>
      <c r="N18" s="312"/>
      <c r="O18" s="674"/>
      <c r="P18" s="674"/>
      <c r="Q18" s="674"/>
      <c r="R18" s="674"/>
      <c r="S18" s="674"/>
      <c r="T18" s="674"/>
      <c r="U18" s="674"/>
      <c r="V18" s="674"/>
      <c r="W18" s="674"/>
      <c r="X18" s="674"/>
      <c r="Y18" s="674"/>
      <c r="Z18" s="674"/>
      <c r="AA18" s="674"/>
      <c r="AB18" s="674"/>
      <c r="AC18" s="674"/>
      <c r="AD18" s="674"/>
      <c r="AE18" s="674"/>
      <c r="AF18" s="674"/>
      <c r="AG18" s="674"/>
      <c r="AH18" s="674"/>
      <c r="AI18" s="674"/>
      <c r="AJ18" s="674"/>
      <c r="AK18" s="674"/>
      <c r="AL18" s="674"/>
      <c r="AM18" s="674"/>
      <c r="AN18" s="674"/>
      <c r="AO18" s="312"/>
      <c r="AP18" s="312"/>
      <c r="AQ18" s="312"/>
      <c r="AR18" s="312"/>
      <c r="AS18" s="312"/>
      <c r="AT18" s="312"/>
    </row>
    <row r="19" spans="1:46" ht="14.1" customHeight="1" x14ac:dyDescent="0.25">
      <c r="A19" s="265" t="s">
        <v>326</v>
      </c>
      <c r="B19" s="265"/>
      <c r="C19" s="265"/>
      <c r="G19" s="264" t="s">
        <v>481</v>
      </c>
      <c r="I19" s="293" t="s">
        <v>960</v>
      </c>
      <c r="J19" s="318"/>
      <c r="K19" s="318"/>
      <c r="L19" s="318"/>
      <c r="M19" s="318"/>
      <c r="N19" s="318"/>
      <c r="O19" s="673">
        <v>47.807636064426077</v>
      </c>
      <c r="P19" s="673">
        <v>5.7045429615933658</v>
      </c>
      <c r="Q19" s="673">
        <v>44.268048776052645</v>
      </c>
      <c r="R19" s="673">
        <v>5.8557129583579197</v>
      </c>
      <c r="S19" s="673">
        <v>41.203568042563923</v>
      </c>
      <c r="T19" s="673">
        <v>25.731287936205696</v>
      </c>
      <c r="U19" s="673">
        <v>73.236305084631866</v>
      </c>
      <c r="V19" s="673">
        <v>90.908205132720539</v>
      </c>
      <c r="W19" s="673">
        <v>123.04506404538103</v>
      </c>
      <c r="X19" s="673">
        <v>44.765532370228016</v>
      </c>
      <c r="Y19" s="673">
        <v>155.3021519614301</v>
      </c>
      <c r="Z19" s="673">
        <v>62.152733529975791</v>
      </c>
      <c r="AA19" s="673">
        <v>131.67275050312932</v>
      </c>
      <c r="AB19" s="673">
        <v>132.85769834412113</v>
      </c>
      <c r="AC19" s="673">
        <v>128.44040453064827</v>
      </c>
      <c r="AD19" s="673">
        <v>55.228304036471592</v>
      </c>
      <c r="AE19" s="673">
        <v>188.20908450973116</v>
      </c>
      <c r="AF19" s="673">
        <v>184.42824253466449</v>
      </c>
      <c r="AG19" s="673">
        <v>175.87478547603553</v>
      </c>
      <c r="AH19" s="673">
        <v>177.33975224014796</v>
      </c>
      <c r="AI19" s="673">
        <v>185.4884432017181</v>
      </c>
      <c r="AJ19" s="673">
        <v>194.03866317894267</v>
      </c>
      <c r="AK19" s="673">
        <v>167.19225333338079</v>
      </c>
      <c r="AL19" s="673">
        <v>207.30357923453303</v>
      </c>
      <c r="AM19" s="673">
        <v>214.99652096257049</v>
      </c>
      <c r="AN19" s="673">
        <v>178.15677968010712</v>
      </c>
      <c r="AO19" s="318">
        <v>217.88315469520666</v>
      </c>
      <c r="AP19" s="318">
        <v>211.40229671618957</v>
      </c>
      <c r="AQ19" s="318">
        <v>397.61876479120912</v>
      </c>
      <c r="AR19" s="318">
        <v>245.22107903080214</v>
      </c>
      <c r="AS19" s="318">
        <v>354.92166654886552</v>
      </c>
      <c r="AT19" s="318">
        <v>341.51047732088006</v>
      </c>
    </row>
    <row r="20" spans="1:46" ht="14.1" customHeight="1" x14ac:dyDescent="0.25">
      <c r="A20" s="265" t="s">
        <v>319</v>
      </c>
      <c r="B20" s="265"/>
      <c r="C20" s="265"/>
      <c r="F20" s="264" t="s">
        <v>173</v>
      </c>
      <c r="G20" s="120"/>
      <c r="H20" s="120"/>
      <c r="I20" s="294" t="s">
        <v>961</v>
      </c>
      <c r="J20" s="318"/>
      <c r="K20" s="318"/>
      <c r="L20" s="318"/>
      <c r="M20" s="318"/>
      <c r="N20" s="318"/>
      <c r="O20" s="673">
        <v>31176.28251966527</v>
      </c>
      <c r="P20" s="673">
        <v>31024.102363852922</v>
      </c>
      <c r="Q20" s="673">
        <v>21757.689431591785</v>
      </c>
      <c r="R20" s="673">
        <v>31570.092743052668</v>
      </c>
      <c r="S20" s="673">
        <v>25203.675453833188</v>
      </c>
      <c r="T20" s="673">
        <v>18282.288650870571</v>
      </c>
      <c r="U20" s="673">
        <v>33903.018855907256</v>
      </c>
      <c r="V20" s="673">
        <v>28185.219164534028</v>
      </c>
      <c r="W20" s="673">
        <v>34424.40404579608</v>
      </c>
      <c r="X20" s="673">
        <v>24885.841098455669</v>
      </c>
      <c r="Y20" s="673">
        <v>34646.717481054038</v>
      </c>
      <c r="Z20" s="673">
        <v>21242.784056187389</v>
      </c>
      <c r="AA20" s="673">
        <v>26743.021281541081</v>
      </c>
      <c r="AB20" s="673">
        <v>27825.742154610845</v>
      </c>
      <c r="AC20" s="673">
        <v>33326.295296970187</v>
      </c>
      <c r="AD20" s="673">
        <v>17418.595602701855</v>
      </c>
      <c r="AE20" s="673">
        <v>26312.099475543262</v>
      </c>
      <c r="AF20" s="673">
        <v>36944.356176798159</v>
      </c>
      <c r="AG20" s="673">
        <v>35364.20978223181</v>
      </c>
      <c r="AH20" s="673">
        <v>23566.728299505579</v>
      </c>
      <c r="AI20" s="673">
        <v>25946.969651008054</v>
      </c>
      <c r="AJ20" s="673">
        <v>26154.649521418771</v>
      </c>
      <c r="AK20" s="673">
        <v>19863.184603124369</v>
      </c>
      <c r="AL20" s="673">
        <v>31050.314035141302</v>
      </c>
      <c r="AM20" s="673">
        <v>22580.27099048196</v>
      </c>
      <c r="AN20" s="673">
        <v>21758.189881094193</v>
      </c>
      <c r="AO20" s="318">
        <v>28444.895689709174</v>
      </c>
      <c r="AP20" s="318">
        <v>19400.676071876296</v>
      </c>
      <c r="AQ20" s="318">
        <v>28291.352735567099</v>
      </c>
      <c r="AR20" s="318">
        <v>23685.303357076238</v>
      </c>
      <c r="AS20" s="318">
        <v>33573.049022237246</v>
      </c>
      <c r="AT20" s="318">
        <v>27564.963602175987</v>
      </c>
    </row>
    <row r="21" spans="1:46" ht="14.1" customHeight="1" x14ac:dyDescent="0.25">
      <c r="A21" s="265" t="s">
        <v>332</v>
      </c>
      <c r="B21" s="265"/>
      <c r="C21" s="265"/>
      <c r="G21" s="270" t="s">
        <v>334</v>
      </c>
      <c r="H21" s="270"/>
      <c r="I21" s="292" t="s">
        <v>962</v>
      </c>
      <c r="J21" s="312"/>
      <c r="K21" s="312"/>
      <c r="L21" s="312"/>
      <c r="M21" s="312"/>
      <c r="N21" s="312"/>
      <c r="O21" s="674"/>
      <c r="P21" s="674"/>
      <c r="Q21" s="674"/>
      <c r="R21" s="674"/>
      <c r="S21" s="674"/>
      <c r="T21" s="674"/>
      <c r="U21" s="674"/>
      <c r="V21" s="674"/>
      <c r="W21" s="674"/>
      <c r="X21" s="674"/>
      <c r="Y21" s="674"/>
      <c r="Z21" s="674"/>
      <c r="AA21" s="674"/>
      <c r="AB21" s="674"/>
      <c r="AC21" s="674"/>
      <c r="AD21" s="674"/>
      <c r="AE21" s="674"/>
      <c r="AF21" s="674"/>
      <c r="AG21" s="674"/>
      <c r="AH21" s="674"/>
      <c r="AI21" s="674"/>
      <c r="AJ21" s="674"/>
      <c r="AK21" s="674"/>
      <c r="AL21" s="674"/>
      <c r="AM21" s="674"/>
      <c r="AN21" s="674"/>
      <c r="AO21" s="312"/>
      <c r="AP21" s="312"/>
      <c r="AQ21" s="312"/>
      <c r="AR21" s="312"/>
      <c r="AS21" s="312"/>
      <c r="AT21" s="312"/>
    </row>
    <row r="22" spans="1:46" ht="14.1" customHeight="1" x14ac:dyDescent="0.25">
      <c r="A22" s="265" t="s">
        <v>333</v>
      </c>
      <c r="B22" s="265"/>
      <c r="C22" s="265"/>
      <c r="G22" s="270" t="s">
        <v>335</v>
      </c>
      <c r="H22" s="270"/>
      <c r="I22" s="292" t="s">
        <v>963</v>
      </c>
      <c r="J22" s="312"/>
      <c r="K22" s="312"/>
      <c r="L22" s="312"/>
      <c r="M22" s="312"/>
      <c r="N22" s="312"/>
      <c r="O22" s="674"/>
      <c r="P22" s="674"/>
      <c r="Q22" s="674"/>
      <c r="R22" s="674"/>
      <c r="S22" s="674"/>
      <c r="T22" s="674"/>
      <c r="U22" s="674"/>
      <c r="V22" s="674"/>
      <c r="W22" s="674"/>
      <c r="X22" s="674"/>
      <c r="Y22" s="674"/>
      <c r="Z22" s="674"/>
      <c r="AA22" s="674"/>
      <c r="AB22" s="674"/>
      <c r="AC22" s="674"/>
      <c r="AD22" s="674"/>
      <c r="AE22" s="674"/>
      <c r="AF22" s="674"/>
      <c r="AG22" s="674"/>
      <c r="AH22" s="674"/>
      <c r="AI22" s="674"/>
      <c r="AJ22" s="674"/>
      <c r="AK22" s="674"/>
      <c r="AL22" s="674"/>
      <c r="AM22" s="674"/>
      <c r="AN22" s="674"/>
      <c r="AO22" s="312"/>
      <c r="AP22" s="312"/>
      <c r="AQ22" s="312"/>
      <c r="AR22" s="312"/>
      <c r="AS22" s="312"/>
      <c r="AT22" s="312"/>
    </row>
    <row r="23" spans="1:46" ht="14.1" customHeight="1" x14ac:dyDescent="0.25">
      <c r="A23" s="265" t="s">
        <v>321</v>
      </c>
      <c r="B23" s="265"/>
      <c r="C23" s="265"/>
      <c r="F23" s="264" t="s">
        <v>482</v>
      </c>
      <c r="G23" s="120"/>
      <c r="H23" s="120"/>
      <c r="I23" s="294" t="s">
        <v>964</v>
      </c>
      <c r="J23" s="319"/>
      <c r="K23" s="319"/>
      <c r="L23" s="319"/>
      <c r="M23" s="319"/>
      <c r="N23" s="319"/>
      <c r="O23" s="709"/>
      <c r="P23" s="709"/>
      <c r="Q23" s="709"/>
      <c r="R23" s="709"/>
      <c r="S23" s="709"/>
      <c r="T23" s="710"/>
      <c r="U23" s="710"/>
      <c r="V23" s="710"/>
      <c r="W23" s="710"/>
      <c r="X23" s="710"/>
      <c r="Y23" s="710"/>
      <c r="Z23" s="710"/>
      <c r="AA23" s="710"/>
      <c r="AB23" s="710"/>
      <c r="AC23" s="710"/>
      <c r="AD23" s="710"/>
      <c r="AE23" s="710"/>
      <c r="AF23" s="710"/>
      <c r="AG23" s="710"/>
      <c r="AH23" s="710"/>
      <c r="AI23" s="710"/>
      <c r="AJ23" s="710"/>
      <c r="AK23" s="710"/>
      <c r="AL23" s="710"/>
      <c r="AM23" s="710"/>
      <c r="AN23" s="710"/>
      <c r="AO23" s="327"/>
      <c r="AP23" s="327"/>
      <c r="AQ23" s="327"/>
      <c r="AR23" s="327"/>
      <c r="AS23" s="327"/>
      <c r="AT23" s="327"/>
    </row>
    <row r="24" spans="1:46" ht="14.1" customHeight="1" x14ac:dyDescent="0.25">
      <c r="A24" s="265" t="s">
        <v>331</v>
      </c>
      <c r="B24" s="265"/>
      <c r="C24" s="265"/>
      <c r="G24" s="270" t="s">
        <v>174</v>
      </c>
      <c r="H24" s="270"/>
      <c r="I24" s="292" t="s">
        <v>964</v>
      </c>
      <c r="J24" s="318"/>
      <c r="K24" s="318"/>
      <c r="L24" s="318"/>
      <c r="M24" s="318"/>
      <c r="N24" s="318"/>
      <c r="O24" s="673">
        <v>2295.0528870086314</v>
      </c>
      <c r="P24" s="673">
        <v>1930.5808867364692</v>
      </c>
      <c r="Q24" s="673">
        <v>1621.0302982828287</v>
      </c>
      <c r="R24" s="673">
        <v>1982.3931235311702</v>
      </c>
      <c r="S24" s="673">
        <v>2001.6643423845987</v>
      </c>
      <c r="T24" s="673">
        <v>1208.4685114379679</v>
      </c>
      <c r="U24" s="673">
        <v>2898.8740889711362</v>
      </c>
      <c r="V24" s="673">
        <v>2494.2644855248527</v>
      </c>
      <c r="W24" s="673">
        <v>3170.9760790801529</v>
      </c>
      <c r="X24" s="673">
        <v>2534.6270633488848</v>
      </c>
      <c r="Y24" s="673">
        <v>4010.6689820613578</v>
      </c>
      <c r="Z24" s="673">
        <v>2984.8352413577841</v>
      </c>
      <c r="AA24" s="673">
        <v>3812.0491781252294</v>
      </c>
      <c r="AB24" s="673">
        <v>3824.1977581502683</v>
      </c>
      <c r="AC24" s="673">
        <v>4386.0998389281531</v>
      </c>
      <c r="AD24" s="673">
        <v>2608.4340828063678</v>
      </c>
      <c r="AE24" s="673">
        <v>4120.0027516548862</v>
      </c>
      <c r="AF24" s="673">
        <v>5462.6248718319202</v>
      </c>
      <c r="AG24" s="673">
        <v>5044.7501185718202</v>
      </c>
      <c r="AH24" s="673">
        <v>4085.1796492090061</v>
      </c>
      <c r="AI24" s="673">
        <v>4385.9637310176549</v>
      </c>
      <c r="AJ24" s="673">
        <v>4742.9768618867993</v>
      </c>
      <c r="AK24" s="673">
        <v>3088.4631220424808</v>
      </c>
      <c r="AL24" s="673">
        <v>4045.2834517219139</v>
      </c>
      <c r="AM24" s="673">
        <v>2939.3721243811065</v>
      </c>
      <c r="AN24" s="673">
        <v>3505.4297145852315</v>
      </c>
      <c r="AO24" s="318">
        <v>4760.8241247691994</v>
      </c>
      <c r="AP24" s="318">
        <v>3868.280524638506</v>
      </c>
      <c r="AQ24" s="318">
        <v>6181.20662149286</v>
      </c>
      <c r="AR24" s="318">
        <v>3552.9228229345836</v>
      </c>
      <c r="AS24" s="318">
        <v>5496.616509739003</v>
      </c>
      <c r="AT24" s="318">
        <v>4830.5815202372787</v>
      </c>
    </row>
    <row r="25" spans="1:46" ht="14.1" customHeight="1" x14ac:dyDescent="0.25">
      <c r="A25" s="265" t="s">
        <v>324</v>
      </c>
      <c r="B25" s="265"/>
      <c r="C25" s="265"/>
      <c r="G25" s="264" t="s">
        <v>533</v>
      </c>
      <c r="I25" s="293" t="s">
        <v>965</v>
      </c>
      <c r="J25" s="312"/>
      <c r="K25" s="312"/>
      <c r="L25" s="312"/>
      <c r="M25" s="312"/>
      <c r="N25" s="312"/>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312"/>
      <c r="AP25" s="312"/>
      <c r="AQ25" s="312"/>
      <c r="AR25" s="312"/>
      <c r="AS25" s="312"/>
      <c r="AT25" s="312"/>
    </row>
    <row r="26" spans="1:46" ht="14.1" customHeight="1" x14ac:dyDescent="0.25">
      <c r="A26" s="265" t="s">
        <v>320</v>
      </c>
      <c r="B26" s="265"/>
      <c r="C26" s="265"/>
      <c r="F26" s="264" t="s">
        <v>483</v>
      </c>
      <c r="G26" s="120"/>
      <c r="H26" s="120"/>
      <c r="I26" s="294" t="s">
        <v>966</v>
      </c>
      <c r="J26" s="318"/>
      <c r="K26" s="318"/>
      <c r="L26" s="318"/>
      <c r="M26" s="318"/>
      <c r="N26" s="318"/>
      <c r="O26" s="673">
        <v>27824.298433234566</v>
      </c>
      <c r="P26" s="673">
        <v>29175.503397347271</v>
      </c>
      <c r="Q26" s="673">
        <v>23314.945025611429</v>
      </c>
      <c r="R26" s="673">
        <v>14399.569934948962</v>
      </c>
      <c r="S26" s="673">
        <v>20383.653352359594</v>
      </c>
      <c r="T26" s="673">
        <v>21297.570970581528</v>
      </c>
      <c r="U26" s="673">
        <v>28683.342416606014</v>
      </c>
      <c r="V26" s="673">
        <v>33746.98830035999</v>
      </c>
      <c r="W26" s="673">
        <v>32264.328996367069</v>
      </c>
      <c r="X26" s="673">
        <v>27752.750515800133</v>
      </c>
      <c r="Y26" s="673">
        <v>30497.467979896781</v>
      </c>
      <c r="Z26" s="673">
        <v>37141.731749379491</v>
      </c>
      <c r="AA26" s="673">
        <v>33006.768584989972</v>
      </c>
      <c r="AB26" s="673">
        <v>33899.749240021003</v>
      </c>
      <c r="AC26" s="673">
        <v>34717.49034866436</v>
      </c>
      <c r="AD26" s="673">
        <v>30001.265937118344</v>
      </c>
      <c r="AE26" s="673">
        <v>24543.884330463254</v>
      </c>
      <c r="AF26" s="673">
        <v>26288.442066348536</v>
      </c>
      <c r="AG26" s="673">
        <v>27027.840938241516</v>
      </c>
      <c r="AH26" s="673">
        <v>25454.759621117704</v>
      </c>
      <c r="AI26" s="673">
        <v>23194.81174387001</v>
      </c>
      <c r="AJ26" s="673">
        <v>28400.381978830577</v>
      </c>
      <c r="AK26" s="673">
        <v>29510.99267297615</v>
      </c>
      <c r="AL26" s="673">
        <v>33551.402234603913</v>
      </c>
      <c r="AM26" s="673">
        <v>32452.484467749098</v>
      </c>
      <c r="AN26" s="673">
        <v>31020.140732915876</v>
      </c>
      <c r="AO26" s="318">
        <v>27618.491019988291</v>
      </c>
      <c r="AP26" s="318">
        <v>25651.681953996213</v>
      </c>
      <c r="AQ26" s="318">
        <v>25423.998677020845</v>
      </c>
      <c r="AR26" s="318">
        <v>28188.963181761355</v>
      </c>
      <c r="AS26" s="318">
        <v>27548.064009956328</v>
      </c>
      <c r="AT26" s="318">
        <v>29463.025443214159</v>
      </c>
    </row>
    <row r="27" spans="1:46" ht="14.1" customHeight="1" x14ac:dyDescent="0.25">
      <c r="A27" s="265" t="s">
        <v>323</v>
      </c>
      <c r="B27" s="265"/>
      <c r="C27" s="265"/>
      <c r="F27" s="264" t="s">
        <v>176</v>
      </c>
      <c r="G27" s="120"/>
      <c r="H27" s="120"/>
      <c r="I27" s="294" t="s">
        <v>967</v>
      </c>
      <c r="J27" s="318"/>
      <c r="K27" s="318"/>
      <c r="L27" s="318"/>
      <c r="M27" s="318"/>
      <c r="N27" s="318"/>
      <c r="O27" s="673">
        <v>446.91238168759486</v>
      </c>
      <c r="P27" s="673">
        <v>519.80381837148275</v>
      </c>
      <c r="Q27" s="673">
        <v>243.37517512882923</v>
      </c>
      <c r="R27" s="673">
        <v>117.05970026273852</v>
      </c>
      <c r="S27" s="673">
        <v>420.77956775093662</v>
      </c>
      <c r="T27" s="673">
        <v>144.2128869706651</v>
      </c>
      <c r="U27" s="673">
        <v>230.42755113275646</v>
      </c>
      <c r="V27" s="673">
        <v>252.95367792585159</v>
      </c>
      <c r="W27" s="673">
        <v>303.17376099527053</v>
      </c>
      <c r="X27" s="673">
        <v>181.89612958129257</v>
      </c>
      <c r="Y27" s="673">
        <v>221.54421479613825</v>
      </c>
      <c r="Z27" s="673">
        <v>187.96896903602664</v>
      </c>
      <c r="AA27" s="673">
        <v>159.50911113593691</v>
      </c>
      <c r="AB27" s="673">
        <v>124.10021341912858</v>
      </c>
      <c r="AC27" s="673">
        <v>147.79338441069243</v>
      </c>
      <c r="AD27" s="673">
        <v>128.50813536047539</v>
      </c>
      <c r="AE27" s="673">
        <v>115.57427347013441</v>
      </c>
      <c r="AF27" s="673">
        <v>152.40864027196011</v>
      </c>
      <c r="AG27" s="673">
        <v>131.08278626287927</v>
      </c>
      <c r="AH27" s="673">
        <v>176.48994357401421</v>
      </c>
      <c r="AI27" s="673">
        <v>192.64642856168081</v>
      </c>
      <c r="AJ27" s="673">
        <v>204.54643953030939</v>
      </c>
      <c r="AK27" s="673">
        <v>165.19683096345139</v>
      </c>
      <c r="AL27" s="673">
        <v>229.80063150256484</v>
      </c>
      <c r="AM27" s="673">
        <v>226.33305945982022</v>
      </c>
      <c r="AN27" s="673">
        <v>252.12563463870865</v>
      </c>
      <c r="AO27" s="318">
        <v>194.13292750921255</v>
      </c>
      <c r="AP27" s="318">
        <v>163.92771096620382</v>
      </c>
      <c r="AQ27" s="318">
        <v>0</v>
      </c>
      <c r="AR27" s="318">
        <v>142.00306344390424</v>
      </c>
      <c r="AS27" s="318">
        <v>176.80778863496278</v>
      </c>
      <c r="AT27" s="318">
        <v>92.254873957125696</v>
      </c>
    </row>
    <row r="28" spans="1:46" ht="14.1" customHeight="1" x14ac:dyDescent="0.25">
      <c r="A28" s="265" t="s">
        <v>325</v>
      </c>
      <c r="B28" s="265"/>
      <c r="C28" s="265"/>
      <c r="F28" s="264" t="s">
        <v>177</v>
      </c>
      <c r="G28" s="120"/>
      <c r="H28" s="120"/>
      <c r="I28" s="294" t="s">
        <v>177</v>
      </c>
      <c r="J28" s="318"/>
      <c r="K28" s="318"/>
      <c r="L28" s="318"/>
      <c r="M28" s="318"/>
      <c r="N28" s="318"/>
      <c r="O28" s="673">
        <v>307.59646128847106</v>
      </c>
      <c r="P28" s="673">
        <v>438.76451706455043</v>
      </c>
      <c r="Q28" s="673">
        <v>365.18359628347935</v>
      </c>
      <c r="R28" s="673">
        <v>153.22866983248377</v>
      </c>
      <c r="S28" s="673">
        <v>156.56251111645599</v>
      </c>
      <c r="T28" s="673">
        <v>80.495622118831932</v>
      </c>
      <c r="U28" s="673">
        <v>242.33714272203633</v>
      </c>
      <c r="V28" s="673">
        <v>183.29449204396889</v>
      </c>
      <c r="W28" s="673">
        <v>143.87341464693463</v>
      </c>
      <c r="X28" s="673">
        <v>100.4444200489914</v>
      </c>
      <c r="Y28" s="673">
        <v>274.04348495999454</v>
      </c>
      <c r="Z28" s="673">
        <v>257.62442105596637</v>
      </c>
      <c r="AA28" s="673">
        <v>278.53784284703823</v>
      </c>
      <c r="AB28" s="673">
        <v>275.44594773994845</v>
      </c>
      <c r="AC28" s="673">
        <v>292.06785750149533</v>
      </c>
      <c r="AD28" s="673">
        <v>167.92586231847767</v>
      </c>
      <c r="AE28" s="673">
        <v>330.60972376980527</v>
      </c>
      <c r="AF28" s="673">
        <v>381.40548118087412</v>
      </c>
      <c r="AG28" s="673">
        <v>394.88155315154796</v>
      </c>
      <c r="AH28" s="673">
        <v>404.545745056942</v>
      </c>
      <c r="AI28" s="673">
        <v>422.3933316594738</v>
      </c>
      <c r="AJ28" s="673">
        <v>600.73906930779572</v>
      </c>
      <c r="AK28" s="673">
        <v>665.27619049091732</v>
      </c>
      <c r="AL28" s="673">
        <v>1141.6710538766185</v>
      </c>
      <c r="AM28" s="673">
        <v>1318.1549534958285</v>
      </c>
      <c r="AN28" s="673">
        <v>1326.3454287771176</v>
      </c>
      <c r="AO28" s="318">
        <v>1587.6302732440265</v>
      </c>
      <c r="AP28" s="318">
        <v>1084.1908647236414</v>
      </c>
      <c r="AQ28" s="318">
        <v>1870.180735776865</v>
      </c>
      <c r="AR28" s="318">
        <v>1675.351268911875</v>
      </c>
      <c r="AS28" s="318">
        <v>2193.7776960431247</v>
      </c>
      <c r="AT28" s="318">
        <v>2199.7171506792547</v>
      </c>
    </row>
    <row r="29" spans="1:46" ht="14.1" customHeight="1" x14ac:dyDescent="0.25">
      <c r="A29" s="265" t="s">
        <v>329</v>
      </c>
      <c r="B29" s="265"/>
      <c r="C29" s="265"/>
      <c r="G29" s="270" t="s">
        <v>330</v>
      </c>
      <c r="H29" s="270"/>
      <c r="I29" s="292" t="s">
        <v>968</v>
      </c>
      <c r="J29" s="312"/>
      <c r="K29" s="312"/>
      <c r="L29" s="312"/>
      <c r="M29" s="312"/>
      <c r="N29" s="312"/>
      <c r="O29" s="674"/>
      <c r="P29" s="674"/>
      <c r="Q29" s="674"/>
      <c r="R29" s="674"/>
      <c r="S29" s="674"/>
      <c r="T29" s="674"/>
      <c r="U29" s="674"/>
      <c r="V29" s="674"/>
      <c r="W29" s="674"/>
      <c r="X29" s="674"/>
      <c r="Y29" s="674"/>
      <c r="Z29" s="674"/>
      <c r="AA29" s="674"/>
      <c r="AB29" s="674"/>
      <c r="AC29" s="674"/>
      <c r="AD29" s="674"/>
      <c r="AE29" s="674"/>
      <c r="AF29" s="674"/>
      <c r="AG29" s="674"/>
      <c r="AH29" s="674"/>
      <c r="AI29" s="674"/>
      <c r="AJ29" s="674"/>
      <c r="AK29" s="674"/>
      <c r="AL29" s="674"/>
      <c r="AM29" s="674"/>
      <c r="AN29" s="674"/>
      <c r="AO29" s="312"/>
      <c r="AP29" s="312"/>
      <c r="AQ29" s="312"/>
      <c r="AR29" s="312"/>
      <c r="AS29" s="312"/>
      <c r="AT29" s="312"/>
    </row>
    <row r="30" spans="1:46" ht="14.1" customHeight="1" x14ac:dyDescent="0.25">
      <c r="A30" s="264" t="s">
        <v>397</v>
      </c>
      <c r="F30" s="271" t="s">
        <v>398</v>
      </c>
      <c r="G30" s="120"/>
      <c r="H30" s="120"/>
      <c r="I30" s="294" t="s">
        <v>969</v>
      </c>
      <c r="J30" s="320"/>
      <c r="K30" s="320"/>
      <c r="L30" s="320"/>
      <c r="M30" s="320"/>
      <c r="N30" s="320"/>
      <c r="O30" s="711">
        <v>42.317198638859935</v>
      </c>
      <c r="P30" s="711">
        <v>77.720750663095913</v>
      </c>
      <c r="Q30" s="711">
        <v>35.134127866458726</v>
      </c>
      <c r="R30" s="711">
        <v>60.870473436952103</v>
      </c>
      <c r="S30" s="711">
        <v>49.649133300557885</v>
      </c>
      <c r="T30" s="711">
        <v>48.869674489629766</v>
      </c>
      <c r="U30" s="711">
        <v>171.5127763949674</v>
      </c>
      <c r="V30" s="711">
        <v>102.52662780961442</v>
      </c>
      <c r="W30" s="711">
        <v>42.401477140114352</v>
      </c>
      <c r="X30" s="711">
        <v>82.530372356414873</v>
      </c>
      <c r="Y30" s="711">
        <v>134.98093048690268</v>
      </c>
      <c r="Z30" s="711">
        <v>150.81199923935409</v>
      </c>
      <c r="AA30" s="711">
        <v>138.69831608312407</v>
      </c>
      <c r="AB30" s="711">
        <v>138.29759813937383</v>
      </c>
      <c r="AC30" s="711">
        <v>133.74639489807566</v>
      </c>
      <c r="AD30" s="711">
        <v>92.227088731567392</v>
      </c>
      <c r="AE30" s="711">
        <v>196.79841096467194</v>
      </c>
      <c r="AF30" s="711">
        <v>174.27797345094586</v>
      </c>
      <c r="AG30" s="711">
        <v>159.64979558607828</v>
      </c>
      <c r="AH30" s="711">
        <v>129.03703051880203</v>
      </c>
      <c r="AI30" s="711">
        <v>110.38891226293498</v>
      </c>
      <c r="AJ30" s="711">
        <v>118.2933756944084</v>
      </c>
      <c r="AK30" s="711">
        <v>41.745616422388096</v>
      </c>
      <c r="AL30" s="711">
        <v>110.42589597842334</v>
      </c>
      <c r="AM30" s="711">
        <v>121.05213358334504</v>
      </c>
      <c r="AN30" s="711">
        <v>172.81225503771043</v>
      </c>
      <c r="AO30" s="320">
        <v>98.353836766603862</v>
      </c>
      <c r="AP30" s="320">
        <v>65.902215280754177</v>
      </c>
      <c r="AQ30" s="320">
        <v>127.44531447913515</v>
      </c>
      <c r="AR30" s="320">
        <v>135.82563341307582</v>
      </c>
      <c r="AS30" s="320">
        <v>85.290995252100359</v>
      </c>
      <c r="AT30" s="320">
        <v>50.93638023592149</v>
      </c>
    </row>
    <row r="31" spans="1:46" ht="14.1" customHeight="1" x14ac:dyDescent="0.25">
      <c r="A31" s="265" t="s">
        <v>318</v>
      </c>
      <c r="B31" s="265"/>
      <c r="C31" s="265"/>
      <c r="E31" s="264" t="s">
        <v>172</v>
      </c>
      <c r="F31" s="120"/>
      <c r="G31" s="265"/>
      <c r="H31" s="265"/>
      <c r="I31" s="292" t="s">
        <v>970</v>
      </c>
      <c r="J31" s="318"/>
      <c r="K31" s="318"/>
      <c r="L31" s="318"/>
      <c r="M31" s="318"/>
      <c r="N31" s="318"/>
      <c r="O31" s="673">
        <v>2390.6309997517092</v>
      </c>
      <c r="P31" s="673">
        <v>2438.5896057828163</v>
      </c>
      <c r="Q31" s="673">
        <v>2286.0834365592455</v>
      </c>
      <c r="R31" s="673">
        <v>1330.0164962676081</v>
      </c>
      <c r="S31" s="673">
        <v>1717.540857686346</v>
      </c>
      <c r="T31" s="673">
        <v>1402.6536123998608</v>
      </c>
      <c r="U31" s="673">
        <v>3001.1214180636543</v>
      </c>
      <c r="V31" s="673">
        <v>3146.9296521914935</v>
      </c>
      <c r="W31" s="673">
        <v>3234.6769548398138</v>
      </c>
      <c r="X31" s="673">
        <v>3318.4662343931686</v>
      </c>
      <c r="Y31" s="673">
        <v>3382.1064097032786</v>
      </c>
      <c r="Z31" s="673">
        <v>3593.3293848496824</v>
      </c>
      <c r="AA31" s="673">
        <v>3344.1377123079783</v>
      </c>
      <c r="AB31" s="673">
        <v>3509.0089647327136</v>
      </c>
      <c r="AC31" s="673">
        <v>3627.0846745408612</v>
      </c>
      <c r="AD31" s="673">
        <v>3456.2184095220459</v>
      </c>
      <c r="AE31" s="673">
        <v>2981.5922047817403</v>
      </c>
      <c r="AF31" s="673">
        <v>2994.9962215876858</v>
      </c>
      <c r="AG31" s="673">
        <v>2613.6489582894928</v>
      </c>
      <c r="AH31" s="673">
        <v>3676.2364451498916</v>
      </c>
      <c r="AI31" s="673">
        <v>3729.1293713131417</v>
      </c>
      <c r="AJ31" s="673">
        <v>3746.7526297999352</v>
      </c>
      <c r="AK31" s="673">
        <v>3604.2751122148916</v>
      </c>
      <c r="AL31" s="673">
        <v>3523.7038847325448</v>
      </c>
      <c r="AM31" s="673">
        <v>3417.3699775576306</v>
      </c>
      <c r="AN31" s="673">
        <v>3400.0147800687128</v>
      </c>
      <c r="AO31" s="318">
        <v>3375.1890659177839</v>
      </c>
      <c r="AP31" s="318">
        <v>3373.7251782734634</v>
      </c>
      <c r="AQ31" s="318">
        <v>3240.8549207026072</v>
      </c>
      <c r="AR31" s="318">
        <v>3151.0105769890856</v>
      </c>
      <c r="AS31" s="318">
        <v>3010.8900250467168</v>
      </c>
      <c r="AT31" s="318">
        <v>2520.2552100629136</v>
      </c>
    </row>
    <row r="32" spans="1:46" ht="14.1" customHeight="1" x14ac:dyDescent="0.25">
      <c r="I32" s="293"/>
      <c r="J32" s="312"/>
      <c r="K32" s="312"/>
      <c r="L32" s="312"/>
      <c r="M32" s="312"/>
      <c r="N32" s="312"/>
      <c r="O32" s="674"/>
      <c r="P32" s="674"/>
      <c r="Q32" s="674"/>
      <c r="R32" s="674"/>
      <c r="S32" s="674"/>
      <c r="T32" s="674"/>
      <c r="U32" s="674"/>
      <c r="V32" s="674"/>
      <c r="W32" s="674"/>
      <c r="X32" s="674"/>
      <c r="Y32" s="674"/>
      <c r="Z32" s="674"/>
      <c r="AA32" s="674"/>
      <c r="AB32" s="674"/>
      <c r="AC32" s="674"/>
      <c r="AD32" s="674"/>
      <c r="AE32" s="674"/>
      <c r="AF32" s="674"/>
      <c r="AG32" s="674"/>
      <c r="AH32" s="674"/>
      <c r="AI32" s="674"/>
      <c r="AJ32" s="674"/>
      <c r="AK32" s="674"/>
      <c r="AL32" s="674"/>
      <c r="AM32" s="674"/>
      <c r="AN32" s="674"/>
      <c r="AO32" s="312"/>
      <c r="AP32" s="312"/>
      <c r="AQ32" s="312"/>
      <c r="AR32" s="312"/>
      <c r="AS32" s="312"/>
      <c r="AT32" s="312"/>
    </row>
    <row r="33" spans="1:46" ht="14.1" customHeight="1" x14ac:dyDescent="0.25">
      <c r="A33" s="267" t="s">
        <v>354</v>
      </c>
      <c r="B33" s="267"/>
      <c r="C33" s="267"/>
      <c r="D33" s="267" t="s">
        <v>484</v>
      </c>
      <c r="E33" s="267"/>
      <c r="F33" s="267"/>
      <c r="G33" s="266"/>
      <c r="H33" s="266"/>
      <c r="I33" s="292" t="s">
        <v>971</v>
      </c>
      <c r="J33" s="321">
        <f t="shared" ref="J33:N33" si="7">SUM(J35:J45)</f>
        <v>0</v>
      </c>
      <c r="K33" s="321">
        <f t="shared" si="7"/>
        <v>0</v>
      </c>
      <c r="L33" s="313">
        <f t="shared" si="7"/>
        <v>0</v>
      </c>
      <c r="M33" s="313">
        <f t="shared" si="7"/>
        <v>0</v>
      </c>
      <c r="N33" s="313">
        <f t="shared" si="7"/>
        <v>0</v>
      </c>
      <c r="O33" s="313">
        <f t="shared" ref="O33:AN33" si="8">SUM(O35:O45)</f>
        <v>4.1065068012713368E-13</v>
      </c>
      <c r="P33" s="313">
        <f t="shared" si="8"/>
        <v>2.7516877665334505E-13</v>
      </c>
      <c r="Q33" s="313">
        <f t="shared" si="8"/>
        <v>1.7146006836554761E-13</v>
      </c>
      <c r="R33" s="313">
        <f t="shared" si="8"/>
        <v>1.2435885654582535E-13</v>
      </c>
      <c r="S33" s="313">
        <f t="shared" si="8"/>
        <v>3.2505595437548607E-13</v>
      </c>
      <c r="T33" s="313">
        <f t="shared" si="8"/>
        <v>1.93570853790348E-13</v>
      </c>
      <c r="U33" s="313">
        <f t="shared" si="8"/>
        <v>7.5545819600009168E-13</v>
      </c>
      <c r="V33" s="313">
        <f t="shared" si="8"/>
        <v>4.9241166699687255E-13</v>
      </c>
      <c r="W33" s="313">
        <f t="shared" si="8"/>
        <v>2.7609164954256471E-13</v>
      </c>
      <c r="X33" s="313">
        <f t="shared" si="8"/>
        <v>2.0652229926199084E-13</v>
      </c>
      <c r="Y33" s="313">
        <f t="shared" si="8"/>
        <v>4.9618989472755004E-13</v>
      </c>
      <c r="Z33" s="313">
        <f t="shared" si="8"/>
        <v>3.9531572459949871E-13</v>
      </c>
      <c r="AA33" s="313">
        <f t="shared" si="8"/>
        <v>3.062272657672338E-13</v>
      </c>
      <c r="AB33" s="313">
        <f t="shared" si="8"/>
        <v>8.0874196228819528E-13</v>
      </c>
      <c r="AC33" s="313">
        <f t="shared" si="8"/>
        <v>3.2562494367560646E-13</v>
      </c>
      <c r="AD33" s="313">
        <f t="shared" si="8"/>
        <v>3.2175997977113013E-13</v>
      </c>
      <c r="AE33" s="313">
        <f t="shared" si="8"/>
        <v>3.2296734731040999E-13</v>
      </c>
      <c r="AF33" s="313">
        <f t="shared" si="8"/>
        <v>1.3873624471472112E-13</v>
      </c>
      <c r="AG33" s="313">
        <f t="shared" si="8"/>
        <v>2.1168483632649782E-13</v>
      </c>
      <c r="AH33" s="313">
        <f t="shared" si="8"/>
        <v>2.8128194218268732E-13</v>
      </c>
      <c r="AI33" s="313">
        <f t="shared" si="8"/>
        <v>4.2220740792409117E-13</v>
      </c>
      <c r="AJ33" s="313">
        <f t="shared" si="8"/>
        <v>1.7452359002412265E-13</v>
      </c>
      <c r="AK33" s="313">
        <f t="shared" si="8"/>
        <v>2.7245219968996537E-13</v>
      </c>
      <c r="AL33" s="313">
        <f t="shared" si="8"/>
        <v>4.5454959241020276E-13</v>
      </c>
      <c r="AM33" s="313">
        <f t="shared" si="8"/>
        <v>4.5796005876397317E-13</v>
      </c>
      <c r="AN33" s="313">
        <f t="shared" si="8"/>
        <v>1.887309752923727E-13</v>
      </c>
      <c r="AO33" s="313">
        <f t="shared" ref="AO33:AP33" si="9">SUM(AO35:AO45)</f>
        <v>5.9010088482303047E-13</v>
      </c>
      <c r="AP33" s="313">
        <f t="shared" si="9"/>
        <v>4.3434700280897687E-13</v>
      </c>
      <c r="AQ33" s="313">
        <f t="shared" ref="AQ33:AS33" si="10">SUM(AQ35:AQ45)</f>
        <v>5.8364771349239675E-13</v>
      </c>
      <c r="AR33" s="313">
        <f t="shared" si="10"/>
        <v>4.440753320622548E-13</v>
      </c>
      <c r="AS33" s="313">
        <f t="shared" si="10"/>
        <v>4.3394454696255025E-13</v>
      </c>
      <c r="AT33" s="313">
        <f t="shared" ref="AT33" si="11">SUM(AT35:AT45)</f>
        <v>3.1243757581123077E-13</v>
      </c>
    </row>
    <row r="34" spans="1:46" ht="14.1" customHeight="1" x14ac:dyDescent="0.25">
      <c r="A34" s="269" t="s">
        <v>356</v>
      </c>
      <c r="B34" s="269"/>
      <c r="C34" s="269"/>
      <c r="D34" s="269"/>
      <c r="E34" s="269"/>
      <c r="F34" s="269" t="s">
        <v>355</v>
      </c>
      <c r="G34" s="268"/>
      <c r="H34" s="268"/>
      <c r="I34" s="292"/>
      <c r="J34" s="322"/>
      <c r="K34" s="322"/>
      <c r="L34" s="322"/>
      <c r="M34" s="322"/>
      <c r="N34" s="322"/>
      <c r="O34" s="712"/>
      <c r="P34" s="712"/>
      <c r="Q34" s="712"/>
      <c r="R34" s="712"/>
      <c r="S34" s="712"/>
      <c r="T34" s="712"/>
      <c r="U34" s="712"/>
      <c r="V34" s="712"/>
      <c r="W34" s="712"/>
      <c r="X34" s="712"/>
      <c r="Y34" s="712"/>
      <c r="Z34" s="712"/>
      <c r="AA34" s="712"/>
      <c r="AB34" s="712"/>
      <c r="AC34" s="712"/>
      <c r="AD34" s="712"/>
      <c r="AE34" s="712"/>
      <c r="AF34" s="712"/>
      <c r="AG34" s="712"/>
      <c r="AH34" s="712"/>
      <c r="AI34" s="712"/>
      <c r="AJ34" s="712"/>
      <c r="AK34" s="712"/>
      <c r="AL34" s="712"/>
      <c r="AM34" s="712"/>
      <c r="AN34" s="712"/>
      <c r="AO34" s="322"/>
      <c r="AP34" s="322"/>
      <c r="AQ34" s="322"/>
      <c r="AR34" s="322"/>
      <c r="AS34" s="322"/>
      <c r="AT34" s="322"/>
    </row>
    <row r="35" spans="1:46" ht="14.1" customHeight="1" x14ac:dyDescent="0.25">
      <c r="A35" s="269" t="s">
        <v>357</v>
      </c>
      <c r="B35" s="269"/>
      <c r="C35" s="269"/>
      <c r="D35" s="269"/>
      <c r="E35" s="269"/>
      <c r="F35" s="269"/>
      <c r="G35" s="269" t="s">
        <v>358</v>
      </c>
      <c r="H35" s="269"/>
      <c r="I35" s="293" t="s">
        <v>973</v>
      </c>
      <c r="J35" s="323"/>
      <c r="K35" s="323"/>
      <c r="L35" s="323"/>
      <c r="M35" s="323"/>
      <c r="N35" s="323"/>
      <c r="O35" s="713">
        <v>7.0568551002736513E-15</v>
      </c>
      <c r="P35" s="713">
        <v>8.5625950774215198E-15</v>
      </c>
      <c r="Q35" s="713">
        <v>8.6319840164605921E-15</v>
      </c>
      <c r="R35" s="713">
        <v>1.226796442210798E-14</v>
      </c>
      <c r="S35" s="713">
        <v>1.3236634011093429E-13</v>
      </c>
      <c r="T35" s="713">
        <v>9.5479180117763462E-15</v>
      </c>
      <c r="U35" s="713">
        <v>1.1671219546371958E-14</v>
      </c>
      <c r="V35" s="713">
        <v>3.1197266991966899E-14</v>
      </c>
      <c r="W35" s="713">
        <v>6.1201044232461754E-15</v>
      </c>
      <c r="X35" s="713">
        <v>1.9581558596826198E-14</v>
      </c>
      <c r="Y35" s="713">
        <v>1.2000123117417161E-13</v>
      </c>
      <c r="Z35" s="713">
        <v>2.7255975254547593E-14</v>
      </c>
      <c r="AA35" s="713">
        <v>6.0847160643362486E-14</v>
      </c>
      <c r="AB35" s="713">
        <v>2.999822612537173E-13</v>
      </c>
      <c r="AC35" s="713">
        <v>9.466039063710241E-14</v>
      </c>
      <c r="AD35" s="713">
        <v>6.4309668701412193E-14</v>
      </c>
      <c r="AE35" s="713">
        <v>1.5015766408055242E-13</v>
      </c>
      <c r="AF35" s="713">
        <v>3.1974423109204508E-14</v>
      </c>
      <c r="AG35" s="713">
        <v>1.6411871861521377E-13</v>
      </c>
      <c r="AH35" s="713">
        <v>5.0293103015519591E-14</v>
      </c>
      <c r="AI35" s="713">
        <v>2.8799185258776561E-13</v>
      </c>
      <c r="AJ35" s="713">
        <v>3.2640556923979602E-14</v>
      </c>
      <c r="AK35" s="713">
        <v>8.7152507433074788E-14</v>
      </c>
      <c r="AL35" s="713">
        <v>2.9756752617515758E-13</v>
      </c>
      <c r="AM35" s="713">
        <v>1.2170819907453279E-13</v>
      </c>
      <c r="AN35" s="713">
        <v>4.9349413444588208E-14</v>
      </c>
      <c r="AO35" s="323">
        <v>3.6329272923296685E-13</v>
      </c>
      <c r="AP35" s="323">
        <v>9.0205620750793969E-15</v>
      </c>
      <c r="AQ35" s="323">
        <v>3.0778157800170902E-13</v>
      </c>
      <c r="AR35" s="323">
        <v>4.6213033400022141E-14</v>
      </c>
      <c r="AS35" s="323">
        <v>1.4299672557172016E-13</v>
      </c>
      <c r="AT35" s="323">
        <v>1.04638520070921E-13</v>
      </c>
    </row>
    <row r="36" spans="1:46" ht="14.1" customHeight="1" x14ac:dyDescent="0.25">
      <c r="A36" s="269" t="s">
        <v>485</v>
      </c>
      <c r="B36" s="269"/>
      <c r="C36" s="269"/>
      <c r="D36" s="269"/>
      <c r="E36" s="269"/>
      <c r="F36" s="269"/>
      <c r="G36" s="269" t="s">
        <v>486</v>
      </c>
      <c r="H36" s="269"/>
      <c r="I36" s="293" t="s">
        <v>974</v>
      </c>
      <c r="J36" s="323"/>
      <c r="K36" s="323"/>
      <c r="L36" s="323"/>
      <c r="M36" s="323"/>
      <c r="N36" s="323"/>
      <c r="O36" s="713">
        <v>3.0142555118573E-14</v>
      </c>
      <c r="P36" s="713">
        <v>8.1434858856255232E-14</v>
      </c>
      <c r="Q36" s="713">
        <v>1.1560197243909442E-14</v>
      </c>
      <c r="R36" s="713">
        <v>6.5482341771172514E-14</v>
      </c>
      <c r="S36" s="713">
        <v>7.7833572920127381E-14</v>
      </c>
      <c r="T36" s="713">
        <v>4.1862346922272309E-14</v>
      </c>
      <c r="U36" s="713">
        <v>1.4753476218487549E-13</v>
      </c>
      <c r="V36" s="713">
        <v>3.0652563820510181E-13</v>
      </c>
      <c r="W36" s="713">
        <v>6.9666494795228573E-14</v>
      </c>
      <c r="X36" s="713">
        <v>3.998190667431345E-14</v>
      </c>
      <c r="Y36" s="713">
        <v>2.1081747458850941E-13</v>
      </c>
      <c r="Z36" s="713">
        <v>1.8651052924312239E-13</v>
      </c>
      <c r="AA36" s="713">
        <v>9.5187746573799359E-14</v>
      </c>
      <c r="AB36" s="713">
        <v>1.9446250165700008E-13</v>
      </c>
      <c r="AC36" s="713">
        <v>1.6611712005953905E-14</v>
      </c>
      <c r="AD36" s="713">
        <v>6.4455385473394244E-14</v>
      </c>
      <c r="AE36" s="713">
        <v>7.8603790143461083E-14</v>
      </c>
      <c r="AF36" s="713">
        <v>3.1946667533588879E-14</v>
      </c>
      <c r="AG36" s="713">
        <v>1.0262624083878791E-14</v>
      </c>
      <c r="AH36" s="713">
        <v>6.629419235792966E-14</v>
      </c>
      <c r="AI36" s="713">
        <v>3.0975222387041867E-14</v>
      </c>
      <c r="AJ36" s="713">
        <v>5.5115634278735115E-14</v>
      </c>
      <c r="AK36" s="713">
        <v>8.0727091678056695E-14</v>
      </c>
      <c r="AL36" s="713">
        <v>1.6604773112049998E-14</v>
      </c>
      <c r="AM36" s="713">
        <v>1.6792123247455493E-14</v>
      </c>
      <c r="AN36" s="713">
        <v>2.9226621123257246E-14</v>
      </c>
      <c r="AO36" s="323">
        <v>3.2418512319054571E-14</v>
      </c>
      <c r="AP36" s="323">
        <v>1.7225110227059304E-13</v>
      </c>
      <c r="AQ36" s="323">
        <v>4.5352610555937645E-14</v>
      </c>
      <c r="AR36" s="323">
        <v>4.030803468779709E-14</v>
      </c>
      <c r="AS36" s="323">
        <v>1.5093482019779003E-13</v>
      </c>
      <c r="AT36" s="323">
        <v>1.266209359584991E-13</v>
      </c>
    </row>
    <row r="37" spans="1:46" ht="14.1" customHeight="1" x14ac:dyDescent="0.25">
      <c r="A37" s="269" t="s">
        <v>359</v>
      </c>
      <c r="B37" s="269"/>
      <c r="C37" s="269"/>
      <c r="D37" s="269"/>
      <c r="E37" s="269"/>
      <c r="F37" s="272" t="s">
        <v>536</v>
      </c>
      <c r="G37" s="287"/>
      <c r="H37" s="287"/>
      <c r="I37" s="292"/>
      <c r="J37" s="322"/>
      <c r="K37" s="322"/>
      <c r="L37" s="322"/>
      <c r="M37" s="322"/>
      <c r="N37" s="322"/>
      <c r="O37" s="712"/>
      <c r="P37" s="712"/>
      <c r="Q37" s="712"/>
      <c r="R37" s="712"/>
      <c r="S37" s="712"/>
      <c r="T37" s="712"/>
      <c r="U37" s="712"/>
      <c r="V37" s="712"/>
      <c r="W37" s="712"/>
      <c r="X37" s="712"/>
      <c r="Y37" s="712"/>
      <c r="Z37" s="712"/>
      <c r="AA37" s="712"/>
      <c r="AB37" s="712"/>
      <c r="AC37" s="712"/>
      <c r="AD37" s="712"/>
      <c r="AE37" s="712"/>
      <c r="AF37" s="712"/>
      <c r="AG37" s="712"/>
      <c r="AH37" s="712"/>
      <c r="AI37" s="712"/>
      <c r="AJ37" s="712"/>
      <c r="AK37" s="712"/>
      <c r="AL37" s="712"/>
      <c r="AM37" s="712"/>
      <c r="AN37" s="712"/>
      <c r="AO37" s="322"/>
      <c r="AP37" s="322"/>
      <c r="AQ37" s="322"/>
      <c r="AR37" s="322"/>
      <c r="AS37" s="322"/>
      <c r="AT37" s="322"/>
    </row>
    <row r="38" spans="1:46" ht="14.1" customHeight="1" x14ac:dyDescent="0.25">
      <c r="A38" s="269" t="s">
        <v>360</v>
      </c>
      <c r="B38" s="269"/>
      <c r="C38" s="269"/>
      <c r="D38" s="269"/>
      <c r="E38" s="269"/>
      <c r="F38" s="269"/>
      <c r="G38" s="268" t="s">
        <v>361</v>
      </c>
      <c r="H38" s="268"/>
      <c r="I38" s="292" t="s">
        <v>975</v>
      </c>
      <c r="J38" s="323"/>
      <c r="K38" s="323"/>
      <c r="L38" s="323"/>
      <c r="M38" s="323"/>
      <c r="N38" s="323"/>
      <c r="O38" s="713">
        <v>1.9463597400459776E-13</v>
      </c>
      <c r="P38" s="713">
        <v>1.3655743202889425E-14</v>
      </c>
      <c r="Q38" s="713">
        <v>4.7850612361344247E-14</v>
      </c>
      <c r="R38" s="713">
        <v>2.298161660974074E-14</v>
      </c>
      <c r="S38" s="713">
        <v>9.783840404509192E-15</v>
      </c>
      <c r="T38" s="713">
        <v>6.501743587961073E-14</v>
      </c>
      <c r="U38" s="713">
        <v>6.6058269965196814E-15</v>
      </c>
      <c r="V38" s="713">
        <v>1.0047518372857667E-14</v>
      </c>
      <c r="W38" s="713">
        <v>8.659739592076221E-15</v>
      </c>
      <c r="X38" s="713">
        <v>6.9388939039072284E-15</v>
      </c>
      <c r="Y38" s="713">
        <v>1.1712852909795402E-14</v>
      </c>
      <c r="Z38" s="713">
        <v>1.0103029524088925E-14</v>
      </c>
      <c r="AA38" s="713">
        <v>4.4075854077618715E-14</v>
      </c>
      <c r="AB38" s="713">
        <v>8.5487172896137054E-15</v>
      </c>
      <c r="AC38" s="713">
        <v>2.886579864025407E-15</v>
      </c>
      <c r="AD38" s="713">
        <v>3.1252778143198157E-14</v>
      </c>
      <c r="AE38" s="713">
        <v>2.3592239273284576E-14</v>
      </c>
      <c r="AF38" s="713">
        <v>1.6653345369377348E-15</v>
      </c>
      <c r="AG38" s="713">
        <v>2.0539125955565396E-15</v>
      </c>
      <c r="AH38" s="713">
        <v>7.6660899850367059E-14</v>
      </c>
      <c r="AI38" s="713">
        <v>9.9920072216264089E-16</v>
      </c>
      <c r="AJ38" s="713">
        <v>2.7269853042355408E-15</v>
      </c>
      <c r="AK38" s="713">
        <v>2.5882074261573962E-15</v>
      </c>
      <c r="AL38" s="713">
        <v>7.9380946260698693E-15</v>
      </c>
      <c r="AM38" s="713">
        <v>1.3114509478384662E-14</v>
      </c>
      <c r="AN38" s="713">
        <v>1.235470059590682E-14</v>
      </c>
      <c r="AO38" s="323">
        <v>5.1625370645069779E-15</v>
      </c>
      <c r="AP38" s="323">
        <v>9.4507734971216451E-15</v>
      </c>
      <c r="AQ38" s="323">
        <v>1.1796119636642288E-14</v>
      </c>
      <c r="AR38" s="323">
        <v>4.4408920985006262E-15</v>
      </c>
      <c r="AS38" s="323">
        <v>6.106226635438361E-16</v>
      </c>
      <c r="AT38" s="323">
        <v>1.4988010832439613E-15</v>
      </c>
    </row>
    <row r="39" spans="1:46" ht="14.1" customHeight="1" x14ac:dyDescent="0.25">
      <c r="A39" s="1" t="s">
        <v>534</v>
      </c>
      <c r="B39" s="272"/>
      <c r="C39" s="272"/>
      <c r="D39" s="272"/>
      <c r="E39" s="121"/>
      <c r="F39" s="272"/>
      <c r="G39" s="272" t="s">
        <v>535</v>
      </c>
      <c r="H39" s="272"/>
      <c r="I39" s="295" t="s">
        <v>976</v>
      </c>
      <c r="J39" s="323"/>
      <c r="K39" s="323"/>
      <c r="L39" s="323"/>
      <c r="M39" s="323"/>
      <c r="N39" s="323"/>
      <c r="O39" s="713">
        <v>9.0816243414337805E-14</v>
      </c>
      <c r="P39" s="713">
        <v>3.677613769070831E-15</v>
      </c>
      <c r="Q39" s="713">
        <v>1.6542323066914832E-14</v>
      </c>
      <c r="R39" s="713">
        <v>3.5527136788005009E-15</v>
      </c>
      <c r="S39" s="713">
        <v>3.5527136788005009E-15</v>
      </c>
      <c r="T39" s="713">
        <v>0</v>
      </c>
      <c r="U39" s="713">
        <v>1.8318679906315083E-15</v>
      </c>
      <c r="V39" s="713">
        <v>5.1625370645069779E-15</v>
      </c>
      <c r="W39" s="713">
        <v>1.8596235662471372E-15</v>
      </c>
      <c r="X39" s="713">
        <v>1.0269562977782698E-14</v>
      </c>
      <c r="Y39" s="713">
        <v>2.7144952952085077E-14</v>
      </c>
      <c r="Z39" s="713">
        <v>9.5479180117763462E-15</v>
      </c>
      <c r="AA39" s="713">
        <v>8.6042284408449632E-15</v>
      </c>
      <c r="AB39" s="713">
        <v>7.2788997051986826E-14</v>
      </c>
      <c r="AC39" s="713">
        <v>1.0205725153866751E-13</v>
      </c>
      <c r="AD39" s="713">
        <v>2.3869795029440866E-15</v>
      </c>
      <c r="AE39" s="713">
        <v>5.3290705182007514E-15</v>
      </c>
      <c r="AF39" s="713">
        <v>3.0309088572266774E-14</v>
      </c>
      <c r="AG39" s="713">
        <v>2.7755575615628914E-16</v>
      </c>
      <c r="AH39" s="713">
        <v>1.8873791418627661E-15</v>
      </c>
      <c r="AI39" s="713">
        <v>3.7747582837255322E-15</v>
      </c>
      <c r="AJ39" s="713">
        <v>3.7747582837255322E-15</v>
      </c>
      <c r="AK39" s="713">
        <v>1.1102230246251565E-15</v>
      </c>
      <c r="AL39" s="713">
        <v>1.7763568394002505E-15</v>
      </c>
      <c r="AM39" s="713">
        <v>0</v>
      </c>
      <c r="AN39" s="713">
        <v>3.1308289294429414E-14</v>
      </c>
      <c r="AO39" s="323">
        <v>1.5654144647214707E-14</v>
      </c>
      <c r="AP39" s="323">
        <v>1.8873791418627661E-15</v>
      </c>
      <c r="AQ39" s="323">
        <v>2.8976820942716586E-14</v>
      </c>
      <c r="AR39" s="323">
        <v>9.5756735873919752E-16</v>
      </c>
      <c r="AS39" s="323">
        <v>8.8817841970012523E-16</v>
      </c>
      <c r="AT39" s="323">
        <v>1.67990621413594E-14</v>
      </c>
    </row>
    <row r="40" spans="1:46" ht="14.1" customHeight="1" x14ac:dyDescent="0.25">
      <c r="A40" s="269" t="s">
        <v>362</v>
      </c>
      <c r="B40" s="269"/>
      <c r="C40" s="269"/>
      <c r="D40" s="269"/>
      <c r="E40" s="269"/>
      <c r="F40" s="269" t="s">
        <v>363</v>
      </c>
      <c r="G40" s="272"/>
      <c r="H40" s="272"/>
      <c r="I40" s="295"/>
      <c r="J40" s="322"/>
      <c r="K40" s="322"/>
      <c r="L40" s="322"/>
      <c r="M40" s="322"/>
      <c r="N40" s="322"/>
      <c r="O40" s="712"/>
      <c r="P40" s="712"/>
      <c r="Q40" s="712"/>
      <c r="R40" s="712"/>
      <c r="S40" s="712"/>
      <c r="T40" s="712"/>
      <c r="U40" s="712"/>
      <c r="V40" s="712"/>
      <c r="W40" s="712"/>
      <c r="X40" s="712"/>
      <c r="Y40" s="712"/>
      <c r="Z40" s="712"/>
      <c r="AA40" s="712"/>
      <c r="AB40" s="712"/>
      <c r="AC40" s="712"/>
      <c r="AD40" s="712"/>
      <c r="AE40" s="712"/>
      <c r="AF40" s="712"/>
      <c r="AG40" s="712"/>
      <c r="AH40" s="712"/>
      <c r="AI40" s="712"/>
      <c r="AJ40" s="712"/>
      <c r="AK40" s="712"/>
      <c r="AL40" s="712"/>
      <c r="AM40" s="712"/>
      <c r="AN40" s="712"/>
      <c r="AO40" s="322"/>
      <c r="AP40" s="322"/>
      <c r="AQ40" s="322"/>
      <c r="AR40" s="322"/>
      <c r="AS40" s="322"/>
      <c r="AT40" s="322"/>
    </row>
    <row r="41" spans="1:46" ht="14.1" customHeight="1" x14ac:dyDescent="0.25">
      <c r="A41" s="269" t="s">
        <v>364</v>
      </c>
      <c r="B41" s="269"/>
      <c r="C41" s="269"/>
      <c r="D41" s="269"/>
      <c r="E41" s="269"/>
      <c r="F41" s="269"/>
      <c r="G41" s="268" t="s">
        <v>365</v>
      </c>
      <c r="H41" s="268"/>
      <c r="I41" s="292" t="s">
        <v>977</v>
      </c>
      <c r="J41" s="323"/>
      <c r="K41" s="323"/>
      <c r="L41" s="323"/>
      <c r="M41" s="323"/>
      <c r="N41" s="323"/>
      <c r="O41" s="713">
        <v>4.7108150713626173E-14</v>
      </c>
      <c r="P41" s="713">
        <v>1.07705511176448E-13</v>
      </c>
      <c r="Q41" s="713">
        <v>5.4949100825041342E-14</v>
      </c>
      <c r="R41" s="713">
        <v>2.8727020762175925E-15</v>
      </c>
      <c r="S41" s="713">
        <v>5.4421744888344392E-14</v>
      </c>
      <c r="T41" s="713">
        <v>3.6810832160227847E-15</v>
      </c>
      <c r="U41" s="713">
        <v>1.2372047830666588E-14</v>
      </c>
      <c r="V41" s="713">
        <v>3.2890357104520263E-14</v>
      </c>
      <c r="W41" s="713">
        <v>5.7800986219547212E-14</v>
      </c>
      <c r="X41" s="713">
        <v>1.9501761316931265E-14</v>
      </c>
      <c r="Y41" s="713">
        <v>2.0157486790850498E-15</v>
      </c>
      <c r="Z41" s="713">
        <v>9.0413787567911186E-15</v>
      </c>
      <c r="AA41" s="713">
        <v>1.0526302052227265E-14</v>
      </c>
      <c r="AB41" s="713">
        <v>5.9313665090598988E-14</v>
      </c>
      <c r="AC41" s="713">
        <v>1.3079815008865125E-15</v>
      </c>
      <c r="AD41" s="713">
        <v>2.0022178359724307E-14</v>
      </c>
      <c r="AE41" s="713">
        <v>3.0149494012476907E-15</v>
      </c>
      <c r="AF41" s="713">
        <v>5.7315263646273706E-15</v>
      </c>
      <c r="AG41" s="713">
        <v>2.0469737016526324E-15</v>
      </c>
      <c r="AH41" s="713">
        <v>6.7241351375812997E-14</v>
      </c>
      <c r="AI41" s="713">
        <v>3.8639230703907401E-14</v>
      </c>
      <c r="AJ41" s="713">
        <v>7.5044137570756675E-15</v>
      </c>
      <c r="AK41" s="713">
        <v>7.4766581814600386E-15</v>
      </c>
      <c r="AL41" s="713">
        <v>7.584557981665796E-14</v>
      </c>
      <c r="AM41" s="713">
        <v>1.3603701498610121E-14</v>
      </c>
      <c r="AN41" s="713">
        <v>1.778785452266618E-14</v>
      </c>
      <c r="AO41" s="323">
        <v>1.028586937845688E-13</v>
      </c>
      <c r="AP41" s="323">
        <v>4.0453751459779141E-14</v>
      </c>
      <c r="AQ41" s="323">
        <v>2.2246093855926574E-14</v>
      </c>
      <c r="AR41" s="323">
        <v>1.6316809015037848E-13</v>
      </c>
      <c r="AS41" s="323">
        <v>6.8653416285258118E-14</v>
      </c>
      <c r="AT41" s="323">
        <v>3.7268799157885724E-14</v>
      </c>
    </row>
    <row r="42" spans="1:46" ht="14.1" customHeight="1" x14ac:dyDescent="0.25">
      <c r="A42" s="269" t="s">
        <v>369</v>
      </c>
      <c r="B42" s="269"/>
      <c r="C42" s="269"/>
      <c r="D42" s="269"/>
      <c r="E42" s="269"/>
      <c r="F42" s="269"/>
      <c r="G42" s="268" t="s">
        <v>366</v>
      </c>
      <c r="H42" s="268"/>
      <c r="I42" s="292" t="s">
        <v>978</v>
      </c>
      <c r="J42" s="323"/>
      <c r="K42" s="323"/>
      <c r="L42" s="323"/>
      <c r="M42" s="323"/>
      <c r="N42" s="323"/>
      <c r="O42" s="713">
        <v>1.4765966227514582E-14</v>
      </c>
      <c r="P42" s="713">
        <v>3.7025937871248971E-14</v>
      </c>
      <c r="Q42" s="713">
        <v>1.354472090042691E-14</v>
      </c>
      <c r="R42" s="713">
        <v>1.4765966227514582E-14</v>
      </c>
      <c r="S42" s="713">
        <v>4.1418257712422246E-14</v>
      </c>
      <c r="T42" s="713">
        <v>3.47499806707674E-14</v>
      </c>
      <c r="U42" s="713">
        <v>5.1976478676607485E-13</v>
      </c>
      <c r="V42" s="713">
        <v>2.4355517602714372E-14</v>
      </c>
      <c r="W42" s="713">
        <v>8.7055362918420087E-14</v>
      </c>
      <c r="X42" s="713">
        <v>8.1989970368567811E-14</v>
      </c>
      <c r="Y42" s="713">
        <v>5.4012350148013866E-14</v>
      </c>
      <c r="Z42" s="713">
        <v>2.6825763832505345E-14</v>
      </c>
      <c r="AA42" s="713">
        <v>6.3532512584174583E-14</v>
      </c>
      <c r="AB42" s="713">
        <v>1.2707890295615698E-13</v>
      </c>
      <c r="AC42" s="713">
        <v>9.0705221111875289E-14</v>
      </c>
      <c r="AD42" s="713">
        <v>9.7477581562088744E-14</v>
      </c>
      <c r="AE42" s="713">
        <v>1.8762769116165146E-14</v>
      </c>
      <c r="AF42" s="713">
        <v>2.3092638912203256E-14</v>
      </c>
      <c r="AG42" s="713">
        <v>1.7985612998927536E-14</v>
      </c>
      <c r="AH42" s="713">
        <v>1.2490009027033011E-15</v>
      </c>
      <c r="AI42" s="713">
        <v>4.854450175173497E-14</v>
      </c>
      <c r="AJ42" s="713">
        <v>6.2866378769399489E-14</v>
      </c>
      <c r="AK42" s="713">
        <v>5.3568260938163803E-14</v>
      </c>
      <c r="AL42" s="713">
        <v>3.2432390106862385E-14</v>
      </c>
      <c r="AM42" s="713">
        <v>9.7769015106052848E-15</v>
      </c>
      <c r="AN42" s="713">
        <v>1.1574075031717257E-14</v>
      </c>
      <c r="AO42" s="323">
        <v>5.6246673985071993E-14</v>
      </c>
      <c r="AP42" s="323">
        <v>6.308842337432452E-14</v>
      </c>
      <c r="AQ42" s="323">
        <v>1.008915173628111E-13</v>
      </c>
      <c r="AR42" s="323">
        <v>1.2223555501122974E-13</v>
      </c>
      <c r="AS42" s="323">
        <v>6.6738281567779723E-14</v>
      </c>
      <c r="AT42" s="323">
        <v>9.9920072216264089E-16</v>
      </c>
    </row>
    <row r="43" spans="1:46" ht="14.1" customHeight="1" x14ac:dyDescent="0.25">
      <c r="A43" s="269" t="s">
        <v>370</v>
      </c>
      <c r="B43" s="269"/>
      <c r="C43" s="269"/>
      <c r="D43" s="269"/>
      <c r="E43" s="269"/>
      <c r="F43" s="269"/>
      <c r="G43" s="268" t="s">
        <v>367</v>
      </c>
      <c r="H43" s="268"/>
      <c r="I43" s="292" t="s">
        <v>979</v>
      </c>
      <c r="J43" s="318"/>
      <c r="K43" s="318"/>
      <c r="L43" s="318"/>
      <c r="M43" s="318"/>
      <c r="N43" s="318"/>
      <c r="O43" s="673">
        <v>4.2466030691912238E-15</v>
      </c>
      <c r="P43" s="673">
        <v>9.9920072216264089E-16</v>
      </c>
      <c r="Q43" s="673">
        <v>1.1657341758564144E-15</v>
      </c>
      <c r="R43" s="673">
        <v>1.2073675392798577E-15</v>
      </c>
      <c r="S43" s="673">
        <v>7.8409501114151681E-16</v>
      </c>
      <c r="T43" s="673">
        <v>3.0100921755149557E-14</v>
      </c>
      <c r="U43" s="673">
        <v>5.3859694482127907E-14</v>
      </c>
      <c r="V43" s="673">
        <v>4.891920202254596E-15</v>
      </c>
      <c r="W43" s="673">
        <v>1.6806001035263307E-14</v>
      </c>
      <c r="X43" s="673">
        <v>9.4126095806501553E-15</v>
      </c>
      <c r="Y43" s="673">
        <v>3.0288271890555052E-14</v>
      </c>
      <c r="Z43" s="673">
        <v>1.73749903353837E-14</v>
      </c>
      <c r="AA43" s="673">
        <v>1.16157083951407E-14</v>
      </c>
      <c r="AB43" s="673">
        <v>3.0815627827252001E-14</v>
      </c>
      <c r="AC43" s="673">
        <v>8.4238171993433753E-15</v>
      </c>
      <c r="AD43" s="673">
        <v>1.2073675392798577E-14</v>
      </c>
      <c r="AE43" s="673">
        <v>3.8490044484973396E-14</v>
      </c>
      <c r="AF43" s="673">
        <v>1.2004286453759505E-14</v>
      </c>
      <c r="AG43" s="673">
        <v>1.2247147740396258E-14</v>
      </c>
      <c r="AH43" s="673">
        <v>1.8596235662471372E-15</v>
      </c>
      <c r="AI43" s="673">
        <v>9.8254737679326354E-15</v>
      </c>
      <c r="AJ43" s="673">
        <v>1.1102230246251565E-15</v>
      </c>
      <c r="AK43" s="673">
        <v>9.1315843775419125E-15</v>
      </c>
      <c r="AL43" s="673">
        <v>1.609823385706477E-15</v>
      </c>
      <c r="AM43" s="673">
        <v>2.4077961846558082E-15</v>
      </c>
      <c r="AN43" s="673">
        <v>2.1163626406917047E-15</v>
      </c>
      <c r="AO43" s="318">
        <v>6.6752159355587537E-15</v>
      </c>
      <c r="AP43" s="318">
        <v>7.6189055064901368E-15</v>
      </c>
      <c r="AQ43" s="318">
        <v>5.5892790395972725E-15</v>
      </c>
      <c r="AR43" s="318">
        <v>4.010680676458378E-15</v>
      </c>
      <c r="AS43" s="318">
        <v>6.7307270867900115E-16</v>
      </c>
      <c r="AT43" s="318">
        <v>7.1054273576010019E-15</v>
      </c>
    </row>
    <row r="44" spans="1:46" ht="14.1" customHeight="1" x14ac:dyDescent="0.25">
      <c r="A44" s="269" t="s">
        <v>371</v>
      </c>
      <c r="B44" s="269"/>
      <c r="C44" s="269"/>
      <c r="G44" s="265" t="s">
        <v>368</v>
      </c>
      <c r="H44" s="265"/>
      <c r="I44" s="292" t="s">
        <v>980</v>
      </c>
      <c r="J44" s="318"/>
      <c r="K44" s="318"/>
      <c r="L44" s="318"/>
      <c r="M44" s="318"/>
      <c r="N44" s="318"/>
      <c r="O44" s="673">
        <v>1.2996548282018239E-14</v>
      </c>
      <c r="P44" s="673">
        <v>7.230327447871332E-15</v>
      </c>
      <c r="Q44" s="673">
        <v>1.1171619185290638E-15</v>
      </c>
      <c r="R44" s="673">
        <v>2.2204460492503131E-16</v>
      </c>
      <c r="S44" s="673">
        <v>4.8849813083506888E-15</v>
      </c>
      <c r="T44" s="673">
        <v>2.4980018054066022E-16</v>
      </c>
      <c r="U44" s="673">
        <v>1.5543122344752192E-15</v>
      </c>
      <c r="V44" s="673">
        <v>1.8318679906315083E-15</v>
      </c>
      <c r="W44" s="673">
        <v>4.4755865680201623E-15</v>
      </c>
      <c r="X44" s="673">
        <v>1.9428902930940239E-16</v>
      </c>
      <c r="Y44" s="673">
        <v>1.1102230246251565E-15</v>
      </c>
      <c r="Z44" s="673">
        <v>5.5511151231257827E-17</v>
      </c>
      <c r="AA44" s="673">
        <v>9.4368957093138306E-16</v>
      </c>
      <c r="AB44" s="673">
        <v>6.9388939039072284E-16</v>
      </c>
      <c r="AC44" s="673">
        <v>8.8887230909051596E-15</v>
      </c>
      <c r="AD44" s="673">
        <v>2.4980018054066022E-16</v>
      </c>
      <c r="AE44" s="673">
        <v>4.2327252813834093E-15</v>
      </c>
      <c r="AF44" s="673">
        <v>1.1102230246251565E-16</v>
      </c>
      <c r="AG44" s="673">
        <v>5.5511151231257827E-16</v>
      </c>
      <c r="AH44" s="673">
        <v>9.4368957093138306E-16</v>
      </c>
      <c r="AI44" s="673">
        <v>9.4368957093138306E-16</v>
      </c>
      <c r="AJ44" s="673">
        <v>4.163336342344337E-16</v>
      </c>
      <c r="AK44" s="673">
        <v>1.7763568394002505E-15</v>
      </c>
      <c r="AL44" s="673">
        <v>3.3306690738754696E-16</v>
      </c>
      <c r="AM44" s="673">
        <v>3.7084918469432182E-14</v>
      </c>
      <c r="AN44" s="673">
        <v>4.2604808569990382E-15</v>
      </c>
      <c r="AO44" s="318">
        <v>7.1123662515049091E-15</v>
      </c>
      <c r="AP44" s="318">
        <v>9.2148511043887993E-15</v>
      </c>
      <c r="AQ44" s="318">
        <v>1.6653345369377348E-16</v>
      </c>
      <c r="AR44" s="318">
        <v>1.9650947535865271E-14</v>
      </c>
      <c r="AS44" s="318">
        <v>2.2898349882893854E-16</v>
      </c>
      <c r="AT44" s="318">
        <v>9.38832345198648E-15</v>
      </c>
    </row>
    <row r="45" spans="1:46" ht="14.1" customHeight="1" x14ac:dyDescent="0.25">
      <c r="A45" s="273" t="s">
        <v>1092</v>
      </c>
      <c r="B45" s="269"/>
      <c r="C45" s="269"/>
      <c r="G45" s="265" t="s">
        <v>116</v>
      </c>
      <c r="H45" s="265"/>
      <c r="I45" s="292" t="s">
        <v>88</v>
      </c>
      <c r="J45" s="328"/>
      <c r="K45" s="328"/>
      <c r="L45" s="328"/>
      <c r="M45" s="328"/>
      <c r="N45" s="328"/>
      <c r="O45" s="673">
        <v>8.8817841970012523E-15</v>
      </c>
      <c r="P45" s="673">
        <v>1.4876988529977098E-14</v>
      </c>
      <c r="Q45" s="673">
        <v>1.609823385706477E-14</v>
      </c>
      <c r="R45" s="673">
        <v>1.0061396160665481E-15</v>
      </c>
      <c r="S45" s="673">
        <v>1.0408340855860843E-17</v>
      </c>
      <c r="T45" s="673">
        <v>8.3613671542082102E-15</v>
      </c>
      <c r="U45" s="673">
        <v>2.6367796834847468E-16</v>
      </c>
      <c r="V45" s="673">
        <v>7.5509043462318459E-14</v>
      </c>
      <c r="W45" s="673">
        <v>2.3647750424515834E-14</v>
      </c>
      <c r="X45" s="673">
        <v>1.865174681370263E-14</v>
      </c>
      <c r="Y45" s="673">
        <v>3.9086789360709417E-14</v>
      </c>
      <c r="Z45" s="673">
        <v>1.0860062849005203E-13</v>
      </c>
      <c r="AA45" s="673">
        <v>1.0894063429134349E-14</v>
      </c>
      <c r="AB45" s="673">
        <v>1.5057399771478686E-14</v>
      </c>
      <c r="AC45" s="673">
        <v>8.3266726846886741E-17</v>
      </c>
      <c r="AD45" s="673">
        <v>2.9531932455029164E-14</v>
      </c>
      <c r="AE45" s="673">
        <v>7.8409501114151681E-16</v>
      </c>
      <c r="AF45" s="673">
        <v>1.9012569296705806E-15</v>
      </c>
      <c r="AG45" s="673">
        <v>2.1371793224034263E-15</v>
      </c>
      <c r="AH45" s="673">
        <v>1.4852702401313422E-14</v>
      </c>
      <c r="AI45" s="673">
        <v>5.134781488891349E-16</v>
      </c>
      <c r="AJ45" s="673">
        <v>8.3683060481121174E-15</v>
      </c>
      <c r="AK45" s="673">
        <v>2.8921309791485328E-14</v>
      </c>
      <c r="AL45" s="673">
        <v>2.0441981440910695E-14</v>
      </c>
      <c r="AM45" s="673">
        <v>2.4347190930029683E-13</v>
      </c>
      <c r="AN45" s="673">
        <v>3.0753177782116836E-14</v>
      </c>
      <c r="AO45" s="318">
        <v>6.8001160258290838E-16</v>
      </c>
      <c r="AP45" s="318">
        <v>1.2136125437933742E-13</v>
      </c>
      <c r="AQ45" s="318">
        <v>6.0847160643362486E-14</v>
      </c>
      <c r="AR45" s="318">
        <v>4.3090531143263888E-14</v>
      </c>
      <c r="AS45" s="318">
        <v>2.2204460492503131E-15</v>
      </c>
      <c r="AT45" s="318">
        <v>8.1185058675714572E-15</v>
      </c>
    </row>
    <row r="46" spans="1:46" ht="14.1" customHeight="1" x14ac:dyDescent="0.25">
      <c r="A46" s="363"/>
      <c r="B46" s="269"/>
      <c r="C46" s="269"/>
      <c r="G46" s="265"/>
      <c r="H46" s="265"/>
      <c r="I46" s="292"/>
      <c r="J46" s="314"/>
      <c r="K46" s="314"/>
      <c r="L46" s="314"/>
      <c r="M46" s="314"/>
      <c r="N46" s="314"/>
      <c r="O46" s="666"/>
      <c r="P46" s="666"/>
      <c r="Q46" s="666"/>
      <c r="R46" s="666"/>
      <c r="S46" s="666"/>
      <c r="T46" s="666"/>
      <c r="U46" s="666"/>
      <c r="V46" s="666"/>
      <c r="W46" s="666"/>
      <c r="X46" s="666"/>
      <c r="Y46" s="666"/>
      <c r="Z46" s="666"/>
      <c r="AA46" s="666"/>
      <c r="AB46" s="666"/>
      <c r="AC46" s="666"/>
      <c r="AD46" s="666"/>
      <c r="AE46" s="666"/>
      <c r="AF46" s="666"/>
      <c r="AG46" s="666"/>
      <c r="AH46" s="666"/>
      <c r="AI46" s="666"/>
      <c r="AJ46" s="666"/>
      <c r="AK46" s="666"/>
      <c r="AL46" s="666"/>
      <c r="AM46" s="666"/>
      <c r="AN46" s="666"/>
      <c r="AO46" s="314"/>
      <c r="AP46" s="314"/>
      <c r="AQ46" s="314"/>
      <c r="AR46" s="314"/>
      <c r="AS46" s="314"/>
      <c r="AT46" s="314"/>
    </row>
    <row r="47" spans="1:46" ht="14.1" customHeight="1" x14ac:dyDescent="0.25">
      <c r="A47" s="267" t="s">
        <v>399</v>
      </c>
      <c r="B47" s="267"/>
      <c r="C47" s="267"/>
      <c r="D47" s="267" t="s">
        <v>488</v>
      </c>
      <c r="E47" s="267"/>
      <c r="F47" s="267"/>
      <c r="G47" s="266"/>
      <c r="H47" s="266"/>
      <c r="I47" s="292" t="s">
        <v>981</v>
      </c>
      <c r="J47" s="321">
        <f t="shared" ref="J47:N47" si="12">SUM(J48:J53)</f>
        <v>0</v>
      </c>
      <c r="K47" s="321">
        <f t="shared" si="12"/>
        <v>0</v>
      </c>
      <c r="L47" s="321">
        <f t="shared" si="12"/>
        <v>0</v>
      </c>
      <c r="M47" s="313">
        <f t="shared" si="12"/>
        <v>0</v>
      </c>
      <c r="N47" s="313">
        <f t="shared" si="12"/>
        <v>0</v>
      </c>
      <c r="O47" s="313">
        <f t="shared" ref="O47:AN47" si="13">SUM(O48:O53)</f>
        <v>3.1523048060755343E-13</v>
      </c>
      <c r="P47" s="313">
        <f t="shared" si="13"/>
        <v>1.4723985919395943E-12</v>
      </c>
      <c r="Q47" s="313">
        <f t="shared" si="13"/>
        <v>6.3841293362898455E-13</v>
      </c>
      <c r="R47" s="313">
        <f t="shared" si="13"/>
        <v>3.4830645312400321E-13</v>
      </c>
      <c r="S47" s="313">
        <f t="shared" si="13"/>
        <v>5.186094609310743E-13</v>
      </c>
      <c r="T47" s="313">
        <f t="shared" si="13"/>
        <v>1.4972745265851017E-12</v>
      </c>
      <c r="U47" s="313">
        <f t="shared" si="13"/>
        <v>2.3265417370410546E-13</v>
      </c>
      <c r="V47" s="313">
        <f t="shared" si="13"/>
        <v>4.4573372770528863E-13</v>
      </c>
      <c r="W47" s="313">
        <f t="shared" si="13"/>
        <v>3.6311925688536917E-13</v>
      </c>
      <c r="X47" s="313">
        <f t="shared" si="13"/>
        <v>5.3137008682035969E-13</v>
      </c>
      <c r="Y47" s="313">
        <f t="shared" si="13"/>
        <v>6.7269453896123821E-13</v>
      </c>
      <c r="Z47" s="313">
        <f t="shared" si="13"/>
        <v>1.1525502774389906E-12</v>
      </c>
      <c r="AA47" s="313">
        <f t="shared" si="13"/>
        <v>8.981287935583282E-13</v>
      </c>
      <c r="AB47" s="313">
        <f t="shared" si="13"/>
        <v>1.0785955462111474E-12</v>
      </c>
      <c r="AC47" s="313">
        <f t="shared" si="13"/>
        <v>8.3615753210253274E-13</v>
      </c>
      <c r="AD47" s="313">
        <f t="shared" si="13"/>
        <v>3.6744912668140728E-13</v>
      </c>
      <c r="AE47" s="313">
        <f t="shared" si="13"/>
        <v>3.9776558782844695E-13</v>
      </c>
      <c r="AF47" s="313">
        <f t="shared" si="13"/>
        <v>4.916830831369623E-13</v>
      </c>
      <c r="AG47" s="313">
        <f t="shared" si="13"/>
        <v>2.6691149290769545E-13</v>
      </c>
      <c r="AH47" s="313">
        <f t="shared" si="13"/>
        <v>4.5950396265759252E-13</v>
      </c>
      <c r="AI47" s="313">
        <f t="shared" si="13"/>
        <v>3.1636498976084226E-13</v>
      </c>
      <c r="AJ47" s="313">
        <f t="shared" si="13"/>
        <v>8.212909519134115E-13</v>
      </c>
      <c r="AK47" s="313">
        <f t="shared" si="13"/>
        <v>3.2866070975856587E-13</v>
      </c>
      <c r="AL47" s="313">
        <f t="shared" si="13"/>
        <v>2.5119489821534557E-13</v>
      </c>
      <c r="AM47" s="313">
        <f t="shared" si="13"/>
        <v>4.1623995916673096E-13</v>
      </c>
      <c r="AN47" s="313">
        <f t="shared" si="13"/>
        <v>4.7885306830863783E-13</v>
      </c>
      <c r="AO47" s="313">
        <f t="shared" ref="AO47:AP47" si="14">SUM(AO48:AO53)</f>
        <v>2.8619814851360559E-13</v>
      </c>
      <c r="AP47" s="313">
        <f t="shared" si="14"/>
        <v>4.5143229432387244E-13</v>
      </c>
      <c r="AQ47" s="313">
        <f t="shared" ref="AQ47:AS47" si="15">SUM(AQ48:AQ53)</f>
        <v>5.9288424864023526E-13</v>
      </c>
      <c r="AR47" s="313">
        <f t="shared" si="15"/>
        <v>2.9399399581464536E-13</v>
      </c>
      <c r="AS47" s="313">
        <f t="shared" si="15"/>
        <v>1.439959262938828E-13</v>
      </c>
      <c r="AT47" s="313">
        <f t="shared" ref="AT47" si="16">SUM(AT48:AT53)</f>
        <v>4.1283643170686446E-13</v>
      </c>
    </row>
    <row r="48" spans="1:46" ht="14.1" customHeight="1" x14ac:dyDescent="0.25">
      <c r="A48" s="264" t="s">
        <v>404</v>
      </c>
      <c r="F48" s="264" t="s">
        <v>179</v>
      </c>
      <c r="G48" s="265"/>
      <c r="H48" s="265"/>
      <c r="I48" s="292" t="s">
        <v>982</v>
      </c>
      <c r="J48" s="324"/>
      <c r="K48" s="324"/>
      <c r="L48" s="324"/>
      <c r="M48" s="324"/>
      <c r="N48" s="324"/>
      <c r="O48" s="714"/>
      <c r="P48" s="714"/>
      <c r="Q48" s="714"/>
      <c r="R48" s="714"/>
      <c r="S48" s="714"/>
      <c r="T48" s="714"/>
      <c r="U48" s="714"/>
      <c r="V48" s="714"/>
      <c r="W48" s="714"/>
      <c r="X48" s="714"/>
      <c r="Y48" s="714"/>
      <c r="Z48" s="714"/>
      <c r="AA48" s="714"/>
      <c r="AB48" s="714"/>
      <c r="AC48" s="714"/>
      <c r="AD48" s="714"/>
      <c r="AE48" s="714"/>
      <c r="AF48" s="714"/>
      <c r="AG48" s="714"/>
      <c r="AH48" s="714"/>
      <c r="AI48" s="714"/>
      <c r="AJ48" s="714"/>
      <c r="AK48" s="714"/>
      <c r="AL48" s="714"/>
      <c r="AM48" s="714"/>
      <c r="AN48" s="714"/>
      <c r="AO48" s="324"/>
      <c r="AP48" s="324"/>
      <c r="AQ48" s="324"/>
      <c r="AR48" s="324"/>
      <c r="AS48" s="324"/>
      <c r="AT48" s="324"/>
    </row>
    <row r="49" spans="1:46" ht="14.1" customHeight="1" x14ac:dyDescent="0.25">
      <c r="A49" s="264" t="s">
        <v>400</v>
      </c>
      <c r="F49" s="120"/>
      <c r="G49" s="264" t="s">
        <v>401</v>
      </c>
      <c r="I49" s="293" t="s">
        <v>1084</v>
      </c>
      <c r="J49" s="318"/>
      <c r="K49" s="318"/>
      <c r="L49" s="318"/>
      <c r="M49" s="318"/>
      <c r="N49" s="318"/>
      <c r="O49" s="673">
        <v>4.4089731865426529E-14</v>
      </c>
      <c r="P49" s="673">
        <v>1.1102230246251565E-14</v>
      </c>
      <c r="Q49" s="673">
        <v>9.1121554746109723E-14</v>
      </c>
      <c r="R49" s="673">
        <v>6.1721461275254796E-14</v>
      </c>
      <c r="S49" s="673">
        <v>8.3502649239619586E-14</v>
      </c>
      <c r="T49" s="673">
        <v>6.7293393080092301E-14</v>
      </c>
      <c r="U49" s="673">
        <v>1.5154544286133387E-14</v>
      </c>
      <c r="V49" s="673">
        <v>1.8873791418627661E-14</v>
      </c>
      <c r="W49" s="673">
        <v>4.9862891593477343E-14</v>
      </c>
      <c r="X49" s="673">
        <v>4.2865017091386903E-14</v>
      </c>
      <c r="Y49" s="673">
        <v>5.2520487958673812E-14</v>
      </c>
      <c r="Z49" s="673">
        <v>7.7229889150487452E-14</v>
      </c>
      <c r="AA49" s="673">
        <v>4.1078251911130792E-14</v>
      </c>
      <c r="AB49" s="673">
        <v>2.5382473900492641E-14</v>
      </c>
      <c r="AC49" s="673">
        <v>2.4320823133194835E-14</v>
      </c>
      <c r="AD49" s="673">
        <v>2.5771051959111446E-14</v>
      </c>
      <c r="AE49" s="673">
        <v>1.8319113587184077E-14</v>
      </c>
      <c r="AF49" s="673">
        <v>2.4424906541753444E-14</v>
      </c>
      <c r="AG49" s="673">
        <v>3.3084646133829665E-14</v>
      </c>
      <c r="AH49" s="673">
        <v>2.3925306180672123E-14</v>
      </c>
      <c r="AI49" s="673">
        <v>2.8227420401094605E-14</v>
      </c>
      <c r="AJ49" s="673">
        <v>3.24462678946702E-14</v>
      </c>
      <c r="AK49" s="673">
        <v>2.6756374893466273E-14</v>
      </c>
      <c r="AL49" s="673">
        <v>5.9396931817445875E-15</v>
      </c>
      <c r="AM49" s="673">
        <v>1.9900747716405931E-14</v>
      </c>
      <c r="AN49" s="673">
        <v>4.3520742565306136E-14</v>
      </c>
      <c r="AO49" s="318">
        <v>1.6960391424625243E-14</v>
      </c>
      <c r="AP49" s="318">
        <v>6.6282049293597822E-14</v>
      </c>
      <c r="AQ49" s="318">
        <v>1.6935237934223579E-14</v>
      </c>
      <c r="AR49" s="318">
        <v>7.3885342288804168E-14</v>
      </c>
      <c r="AS49" s="318">
        <v>3.5749181392930041E-14</v>
      </c>
      <c r="AT49" s="318">
        <v>2.708944180085382E-14</v>
      </c>
    </row>
    <row r="50" spans="1:46" ht="14.1" customHeight="1" x14ac:dyDescent="0.25">
      <c r="A50" s="264" t="s">
        <v>402</v>
      </c>
      <c r="G50" s="265" t="s">
        <v>403</v>
      </c>
      <c r="H50" s="265"/>
      <c r="I50" s="292" t="s">
        <v>983</v>
      </c>
      <c r="J50" s="318"/>
      <c r="K50" s="318"/>
      <c r="L50" s="318"/>
      <c r="M50" s="318"/>
      <c r="N50" s="318"/>
      <c r="O50" s="673">
        <v>2.013944566670034E-13</v>
      </c>
      <c r="P50" s="673">
        <v>6.581402089977928E-13</v>
      </c>
      <c r="Q50" s="673">
        <v>1.3056222769591841E-13</v>
      </c>
      <c r="R50" s="673">
        <v>1.8474111129762605E-13</v>
      </c>
      <c r="S50" s="673">
        <v>3.1996627569697011E-13</v>
      </c>
      <c r="T50" s="673">
        <v>4.276579090856103E-13</v>
      </c>
      <c r="U50" s="673">
        <v>2.0251161858553246E-13</v>
      </c>
      <c r="V50" s="673">
        <v>1.716404796070492E-13</v>
      </c>
      <c r="W50" s="673">
        <v>2.9598545836506673E-13</v>
      </c>
      <c r="X50" s="673">
        <v>1.7541523789077473E-13</v>
      </c>
      <c r="Y50" s="673">
        <v>2.7355895326763857E-13</v>
      </c>
      <c r="Z50" s="673">
        <v>5.0459636469213365E-14</v>
      </c>
      <c r="AA50" s="673">
        <v>2.2427892876208944E-13</v>
      </c>
      <c r="AB50" s="673">
        <v>2.5313084961453569E-13</v>
      </c>
      <c r="AC50" s="673">
        <v>1.5566714584025476E-13</v>
      </c>
      <c r="AD50" s="673">
        <v>2.137803822854778E-13</v>
      </c>
      <c r="AE50" s="673">
        <v>3.1268043709786753E-13</v>
      </c>
      <c r="AF50" s="673">
        <v>1.2240902735882742E-13</v>
      </c>
      <c r="AG50" s="673">
        <v>7.53563877964325E-14</v>
      </c>
      <c r="AH50" s="673">
        <v>9.1843199712116075E-14</v>
      </c>
      <c r="AI50" s="673">
        <v>1.9939605522267811E-13</v>
      </c>
      <c r="AJ50" s="673">
        <v>4.1973369224734824E-14</v>
      </c>
      <c r="AK50" s="673">
        <v>1.8074430840897548E-13</v>
      </c>
      <c r="AL50" s="673">
        <v>7.4662498406041777E-14</v>
      </c>
      <c r="AM50" s="673">
        <v>1.6076376341267462E-13</v>
      </c>
      <c r="AN50" s="673">
        <v>2.0083934515469082E-13</v>
      </c>
      <c r="AO50" s="318">
        <v>2.6745272663220021E-13</v>
      </c>
      <c r="AP50" s="318">
        <v>8.9261931179862586E-14</v>
      </c>
      <c r="AQ50" s="318">
        <v>6.1728400169158704E-14</v>
      </c>
      <c r="AR50" s="318">
        <v>1.5548673459875317E-13</v>
      </c>
      <c r="AS50" s="318">
        <v>9.9587005308876542E-14</v>
      </c>
      <c r="AT50" s="318">
        <v>1.2273515537231106E-13</v>
      </c>
    </row>
    <row r="51" spans="1:46" ht="14.1" customHeight="1" x14ac:dyDescent="0.25">
      <c r="A51" s="264" t="s">
        <v>1090</v>
      </c>
      <c r="F51" s="264" t="s">
        <v>115</v>
      </c>
      <c r="G51" s="265"/>
      <c r="H51" s="265"/>
      <c r="I51" s="292" t="s">
        <v>10</v>
      </c>
      <c r="J51" s="312"/>
      <c r="K51" s="312"/>
      <c r="L51" s="312"/>
      <c r="M51" s="312"/>
      <c r="N51" s="312"/>
      <c r="O51" s="674"/>
      <c r="P51" s="674"/>
      <c r="Q51" s="674"/>
      <c r="R51" s="674"/>
      <c r="S51" s="674"/>
      <c r="T51" s="674"/>
      <c r="U51" s="674"/>
      <c r="V51" s="674"/>
      <c r="W51" s="674"/>
      <c r="X51" s="674"/>
      <c r="Y51" s="674"/>
      <c r="Z51" s="674"/>
      <c r="AA51" s="674"/>
      <c r="AB51" s="674"/>
      <c r="AC51" s="674"/>
      <c r="AD51" s="674"/>
      <c r="AE51" s="674"/>
      <c r="AF51" s="674"/>
      <c r="AG51" s="674"/>
      <c r="AH51" s="674"/>
      <c r="AI51" s="674"/>
      <c r="AJ51" s="674"/>
      <c r="AK51" s="674"/>
      <c r="AL51" s="674"/>
      <c r="AM51" s="674"/>
      <c r="AN51" s="674"/>
      <c r="AO51" s="312"/>
      <c r="AP51" s="312"/>
      <c r="AQ51" s="312"/>
      <c r="AR51" s="312"/>
      <c r="AS51" s="312"/>
      <c r="AT51" s="312"/>
    </row>
    <row r="52" spans="1:46" ht="14.1" customHeight="1" x14ac:dyDescent="0.25">
      <c r="A52" s="264" t="s">
        <v>372</v>
      </c>
      <c r="F52" s="264" t="s">
        <v>184</v>
      </c>
      <c r="I52" s="293" t="s">
        <v>984</v>
      </c>
      <c r="J52" s="318"/>
      <c r="K52" s="318"/>
      <c r="L52" s="318"/>
      <c r="M52" s="318"/>
      <c r="N52" s="318"/>
      <c r="O52" s="673">
        <v>6.5725203057809267E-14</v>
      </c>
      <c r="P52" s="673">
        <v>7.9936057773011271E-13</v>
      </c>
      <c r="Q52" s="673">
        <v>4.1566750041965861E-13</v>
      </c>
      <c r="R52" s="673">
        <v>9.9475983006414026E-14</v>
      </c>
      <c r="S52" s="673">
        <v>1.0969003483296547E-13</v>
      </c>
      <c r="T52" s="673">
        <v>1.0023093466315913E-12</v>
      </c>
      <c r="U52" s="673">
        <v>1.4432899320127035E-14</v>
      </c>
      <c r="V52" s="673">
        <v>2.5335289421946072E-13</v>
      </c>
      <c r="W52" s="673">
        <v>1.5987211554602254E-14</v>
      </c>
      <c r="X52" s="673">
        <v>3.127498260369066E-13</v>
      </c>
      <c r="Y52" s="673">
        <v>3.4283687000424834E-13</v>
      </c>
      <c r="Z52" s="673">
        <v>1.0240697179142444E-12</v>
      </c>
      <c r="AA52" s="673">
        <v>6.2883032114768866E-13</v>
      </c>
      <c r="AB52" s="673">
        <v>7.9958262233503774E-13</v>
      </c>
      <c r="AC52" s="673">
        <v>6.5569771834361745E-13</v>
      </c>
      <c r="AD52" s="673">
        <v>1.2789769243681803E-13</v>
      </c>
      <c r="AE52" s="673">
        <v>6.0507154842071031E-14</v>
      </c>
      <c r="AF52" s="673">
        <v>3.4461322684364859E-13</v>
      </c>
      <c r="AG52" s="673">
        <v>1.5232259897857148E-13</v>
      </c>
      <c r="AH52" s="673">
        <v>3.4372504842394846E-13</v>
      </c>
      <c r="AI52" s="673">
        <v>8.6819440525687241E-14</v>
      </c>
      <c r="AJ52" s="673">
        <v>7.4296124807915476E-13</v>
      </c>
      <c r="AK52" s="673">
        <v>1.2101430968414206E-13</v>
      </c>
      <c r="AL52" s="673">
        <v>1.7053025658242404E-13</v>
      </c>
      <c r="AM52" s="673">
        <v>2.283728761653947E-13</v>
      </c>
      <c r="AN52" s="673">
        <v>2.2915003228263231E-13</v>
      </c>
      <c r="AO52" s="318">
        <v>8.8817841970012523E-16</v>
      </c>
      <c r="AP52" s="318">
        <v>2.9132252166164108E-13</v>
      </c>
      <c r="AQ52" s="318">
        <v>5.1186832550342842E-13</v>
      </c>
      <c r="AR52" s="318">
        <v>6.3948846218409017E-14</v>
      </c>
      <c r="AS52" s="318">
        <v>5.5511151231257827E-16</v>
      </c>
      <c r="AT52" s="318">
        <v>2.6290081223123707E-13</v>
      </c>
    </row>
    <row r="53" spans="1:46" ht="14.1" customHeight="1" x14ac:dyDescent="0.25">
      <c r="A53" s="264" t="s">
        <v>373</v>
      </c>
      <c r="F53" s="120"/>
      <c r="G53" s="270" t="s">
        <v>498</v>
      </c>
      <c r="H53" s="270"/>
      <c r="I53" s="292" t="s">
        <v>9</v>
      </c>
      <c r="J53" s="318"/>
      <c r="K53" s="318"/>
      <c r="L53" s="318"/>
      <c r="M53" s="318"/>
      <c r="N53" s="318"/>
      <c r="O53" s="673">
        <v>4.0210890173142388E-15</v>
      </c>
      <c r="P53" s="673">
        <v>3.7955749654372539E-15</v>
      </c>
      <c r="Q53" s="673">
        <v>1.0616507672978059E-15</v>
      </c>
      <c r="R53" s="673">
        <v>2.3678975447083417E-15</v>
      </c>
      <c r="S53" s="673">
        <v>5.4505011615191279E-15</v>
      </c>
      <c r="T53" s="673">
        <v>1.3877787807814457E-17</v>
      </c>
      <c r="U53" s="673">
        <v>5.5511151231257827E-16</v>
      </c>
      <c r="V53" s="673">
        <v>1.8665624601510444E-15</v>
      </c>
      <c r="W53" s="673">
        <v>1.2836953722228372E-15</v>
      </c>
      <c r="X53" s="673">
        <v>3.4000580129145419E-16</v>
      </c>
      <c r="Y53" s="673">
        <v>3.7782277306774859E-15</v>
      </c>
      <c r="Z53" s="673">
        <v>7.9103390504542404E-16</v>
      </c>
      <c r="AA53" s="673">
        <v>3.9412917374193057E-15</v>
      </c>
      <c r="AB53" s="673">
        <v>4.9960036108132044E-16</v>
      </c>
      <c r="AC53" s="673">
        <v>4.7184478546569153E-16</v>
      </c>
      <c r="AD53" s="673">
        <v>0</v>
      </c>
      <c r="AE53" s="673">
        <v>6.25888230132432E-15</v>
      </c>
      <c r="AF53" s="673">
        <v>2.3592239273284576E-16</v>
      </c>
      <c r="AG53" s="673">
        <v>6.1478599988618043E-15</v>
      </c>
      <c r="AH53" s="673">
        <v>1.0408340855860843E-17</v>
      </c>
      <c r="AI53" s="673">
        <v>1.9220736113823023E-15</v>
      </c>
      <c r="AJ53" s="673">
        <v>3.9100667148517232E-15</v>
      </c>
      <c r="AK53" s="673">
        <v>1.457167719820518E-16</v>
      </c>
      <c r="AL53" s="673">
        <v>6.2450045135165055E-17</v>
      </c>
      <c r="AM53" s="673">
        <v>7.2025718722557031E-15</v>
      </c>
      <c r="AN53" s="673">
        <v>5.3429483060085659E-15</v>
      </c>
      <c r="AO53" s="318">
        <v>8.9685203708000927E-16</v>
      </c>
      <c r="AP53" s="318">
        <v>4.5657921887709563E-15</v>
      </c>
      <c r="AQ53" s="318">
        <v>2.3522850334245504E-15</v>
      </c>
      <c r="AR53" s="318">
        <v>6.7307270867900115E-16</v>
      </c>
      <c r="AS53" s="318">
        <v>8.1046280797636427E-15</v>
      </c>
      <c r="AT53" s="318">
        <v>1.1102230246251565E-16</v>
      </c>
    </row>
    <row r="54" spans="1:46" ht="14.1" customHeight="1" x14ac:dyDescent="0.25">
      <c r="A54" s="269"/>
      <c r="B54" s="269"/>
      <c r="C54" s="269"/>
      <c r="G54" s="265"/>
      <c r="H54" s="265"/>
      <c r="I54" s="292"/>
      <c r="J54" s="312"/>
      <c r="K54" s="312"/>
      <c r="L54" s="312"/>
      <c r="M54" s="312"/>
      <c r="N54" s="312"/>
      <c r="O54" s="674"/>
      <c r="P54" s="674"/>
      <c r="Q54" s="674"/>
      <c r="R54" s="674"/>
      <c r="S54" s="674"/>
      <c r="T54" s="674"/>
      <c r="U54" s="674"/>
      <c r="V54" s="674"/>
      <c r="W54" s="674"/>
      <c r="X54" s="674"/>
      <c r="Y54" s="674"/>
      <c r="Z54" s="674"/>
      <c r="AA54" s="674"/>
      <c r="AB54" s="674"/>
      <c r="AC54" s="674"/>
      <c r="AD54" s="674"/>
      <c r="AE54" s="674"/>
      <c r="AF54" s="674"/>
      <c r="AG54" s="674"/>
      <c r="AH54" s="674"/>
      <c r="AI54" s="674"/>
      <c r="AJ54" s="674"/>
      <c r="AK54" s="674"/>
      <c r="AL54" s="674"/>
      <c r="AM54" s="674"/>
      <c r="AN54" s="674"/>
      <c r="AO54" s="312"/>
      <c r="AP54" s="312"/>
      <c r="AQ54" s="312"/>
      <c r="AR54" s="312"/>
      <c r="AS54" s="312"/>
      <c r="AT54" s="312"/>
    </row>
    <row r="55" spans="1:46" ht="14.1" customHeight="1" x14ac:dyDescent="0.25">
      <c r="A55" s="266" t="s">
        <v>406</v>
      </c>
      <c r="B55" s="266"/>
      <c r="C55" s="266"/>
      <c r="D55" s="266" t="s">
        <v>407</v>
      </c>
      <c r="E55" s="266"/>
      <c r="F55" s="267"/>
      <c r="G55" s="266"/>
      <c r="H55" s="266"/>
      <c r="I55" s="292" t="s">
        <v>992</v>
      </c>
      <c r="J55" s="313">
        <f t="shared" ref="J55:AN55" si="17">SUM(J58:J80)</f>
        <v>0</v>
      </c>
      <c r="K55" s="313">
        <f t="shared" si="17"/>
        <v>0</v>
      </c>
      <c r="L55" s="313">
        <f t="shared" si="17"/>
        <v>0</v>
      </c>
      <c r="M55" s="313">
        <f t="shared" si="17"/>
        <v>0</v>
      </c>
      <c r="N55" s="313">
        <f t="shared" si="17"/>
        <v>0</v>
      </c>
      <c r="O55" s="313">
        <f t="shared" si="17"/>
        <v>37.804993520002895</v>
      </c>
      <c r="P55" s="313">
        <f t="shared" si="17"/>
        <v>33.848486924403225</v>
      </c>
      <c r="Q55" s="313">
        <f t="shared" si="17"/>
        <v>23.481833790002501</v>
      </c>
      <c r="R55" s="313">
        <f t="shared" si="17"/>
        <v>36.600606272006168</v>
      </c>
      <c r="S55" s="313">
        <f t="shared" si="17"/>
        <v>35.839458624002013</v>
      </c>
      <c r="T55" s="313">
        <f t="shared" si="17"/>
        <v>30.776899360001693</v>
      </c>
      <c r="U55" s="313">
        <f t="shared" si="17"/>
        <v>25.033288741724068</v>
      </c>
      <c r="V55" s="313">
        <f t="shared" si="17"/>
        <v>21.296589281202913</v>
      </c>
      <c r="W55" s="313">
        <f t="shared" si="17"/>
        <v>25.239504720004629</v>
      </c>
      <c r="X55" s="313">
        <f t="shared" si="17"/>
        <v>27.360620816401987</v>
      </c>
      <c r="Y55" s="313">
        <f t="shared" si="17"/>
        <v>24.566763520003345</v>
      </c>
      <c r="Z55" s="313">
        <f t="shared" si="17"/>
        <v>24.582695075201208</v>
      </c>
      <c r="AA55" s="313">
        <f t="shared" si="17"/>
        <v>21.232204283600943</v>
      </c>
      <c r="AB55" s="313">
        <f t="shared" si="17"/>
        <v>22.503207475601126</v>
      </c>
      <c r="AC55" s="313">
        <f t="shared" si="17"/>
        <v>22.989356000002733</v>
      </c>
      <c r="AD55" s="313">
        <f t="shared" si="17"/>
        <v>22.279673930000968</v>
      </c>
      <c r="AE55" s="313">
        <f t="shared" si="17"/>
        <v>19.816945920001196</v>
      </c>
      <c r="AF55" s="313">
        <f t="shared" si="17"/>
        <v>16.784970400001914</v>
      </c>
      <c r="AG55" s="313">
        <f t="shared" si="17"/>
        <v>14.435861610001405</v>
      </c>
      <c r="AH55" s="313">
        <f t="shared" si="17"/>
        <v>17.623509363601819</v>
      </c>
      <c r="AI55" s="313">
        <f t="shared" si="17"/>
        <v>17.985709114003058</v>
      </c>
      <c r="AJ55" s="313">
        <f t="shared" si="17"/>
        <v>16.85334953480162</v>
      </c>
      <c r="AK55" s="313">
        <f t="shared" si="17"/>
        <v>18.07048982240153</v>
      </c>
      <c r="AL55" s="313">
        <f t="shared" si="17"/>
        <v>15.347884889602927</v>
      </c>
      <c r="AM55" s="313">
        <f t="shared" si="17"/>
        <v>16.709189263601456</v>
      </c>
      <c r="AN55" s="313">
        <f t="shared" si="17"/>
        <v>15.712865240000836</v>
      </c>
      <c r="AO55" s="313">
        <f t="shared" ref="AO55:AP55" si="18">SUM(AO58:AO80)</f>
        <v>16.802941880001455</v>
      </c>
      <c r="AP55" s="313">
        <f t="shared" si="18"/>
        <v>12.835217687602226</v>
      </c>
      <c r="AQ55" s="313">
        <f t="shared" ref="AQ55:AS55" si="19">SUM(AQ58:AQ80)</f>
        <v>16.16519086400146</v>
      </c>
      <c r="AR55" s="313">
        <f t="shared" si="19"/>
        <v>17.174196894573733</v>
      </c>
      <c r="AS55" s="313">
        <f t="shared" si="19"/>
        <v>18.331968372762223</v>
      </c>
      <c r="AT55" s="313">
        <f t="shared" ref="AT55" si="20">SUM(AT58:AT80)</f>
        <v>19.092916411203042</v>
      </c>
    </row>
    <row r="56" spans="1:46" ht="14.1" customHeight="1" x14ac:dyDescent="0.25">
      <c r="A56" s="269" t="s">
        <v>341</v>
      </c>
      <c r="B56" s="269"/>
      <c r="C56" s="269"/>
      <c r="D56" s="120"/>
      <c r="E56" s="269" t="s">
        <v>499</v>
      </c>
      <c r="F56" s="269"/>
      <c r="G56" s="268"/>
      <c r="H56" s="268"/>
      <c r="I56" s="292" t="s">
        <v>993</v>
      </c>
      <c r="J56" s="325"/>
      <c r="K56" s="325"/>
      <c r="L56" s="325"/>
      <c r="M56" s="325"/>
      <c r="N56" s="325"/>
      <c r="O56" s="715"/>
      <c r="P56" s="715"/>
      <c r="Q56" s="715"/>
      <c r="R56" s="715"/>
      <c r="S56" s="715"/>
      <c r="T56" s="715"/>
      <c r="U56" s="715"/>
      <c r="V56" s="715"/>
      <c r="W56" s="715"/>
      <c r="X56" s="715"/>
      <c r="Y56" s="715"/>
      <c r="Z56" s="715"/>
      <c r="AA56" s="715"/>
      <c r="AB56" s="715"/>
      <c r="AC56" s="715"/>
      <c r="AD56" s="715"/>
      <c r="AE56" s="715"/>
      <c r="AF56" s="715"/>
      <c r="AG56" s="715"/>
      <c r="AH56" s="715"/>
      <c r="AI56" s="715"/>
      <c r="AJ56" s="715"/>
      <c r="AK56" s="715"/>
      <c r="AL56" s="715"/>
      <c r="AM56" s="715"/>
      <c r="AN56" s="715"/>
      <c r="AO56" s="325"/>
      <c r="AP56" s="325"/>
      <c r="AQ56" s="325"/>
      <c r="AR56" s="325"/>
      <c r="AS56" s="325"/>
      <c r="AT56" s="325"/>
    </row>
    <row r="57" spans="1:46" ht="14.1" customHeight="1" x14ac:dyDescent="0.25">
      <c r="A57" s="264" t="s">
        <v>344</v>
      </c>
      <c r="F57" s="264" t="s">
        <v>503</v>
      </c>
      <c r="I57" s="293" t="s">
        <v>994</v>
      </c>
      <c r="J57" s="312"/>
      <c r="K57" s="312"/>
      <c r="L57" s="312"/>
      <c r="M57" s="312"/>
      <c r="N57" s="312"/>
      <c r="O57" s="674"/>
      <c r="P57" s="674"/>
      <c r="Q57" s="674"/>
      <c r="R57" s="674"/>
      <c r="S57" s="674"/>
      <c r="T57" s="674"/>
      <c r="U57" s="674"/>
      <c r="V57" s="674"/>
      <c r="W57" s="674"/>
      <c r="X57" s="674"/>
      <c r="Y57" s="674"/>
      <c r="Z57" s="674"/>
      <c r="AA57" s="674"/>
      <c r="AB57" s="674"/>
      <c r="AC57" s="674"/>
      <c r="AD57" s="674"/>
      <c r="AE57" s="674"/>
      <c r="AF57" s="674"/>
      <c r="AG57" s="674"/>
      <c r="AH57" s="674"/>
      <c r="AI57" s="674"/>
      <c r="AJ57" s="674"/>
      <c r="AK57" s="674"/>
      <c r="AL57" s="674"/>
      <c r="AM57" s="674"/>
      <c r="AN57" s="674"/>
      <c r="AO57" s="312"/>
      <c r="AP57" s="312"/>
      <c r="AQ57" s="312"/>
      <c r="AR57" s="312"/>
      <c r="AS57" s="312"/>
      <c r="AT57" s="312"/>
    </row>
    <row r="58" spans="1:46" ht="14.1" customHeight="1" x14ac:dyDescent="0.25">
      <c r="A58" s="264" t="s">
        <v>345</v>
      </c>
      <c r="F58" s="120"/>
      <c r="G58" s="264" t="s">
        <v>178</v>
      </c>
      <c r="I58" s="293" t="s">
        <v>1082</v>
      </c>
      <c r="J58" s="320"/>
      <c r="K58" s="320"/>
      <c r="L58" s="320"/>
      <c r="M58" s="320"/>
      <c r="N58" s="320"/>
      <c r="O58" s="711">
        <v>2.0095036745715333E-14</v>
      </c>
      <c r="P58" s="711">
        <v>2.836619827917275E-14</v>
      </c>
      <c r="Q58" s="711">
        <v>2.836619827917275E-14</v>
      </c>
      <c r="R58" s="711">
        <v>3.3528735343679728E-14</v>
      </c>
      <c r="S58" s="711">
        <v>8.9317442331093844E-14</v>
      </c>
      <c r="T58" s="711">
        <v>1.2989609388114332E-13</v>
      </c>
      <c r="U58" s="711">
        <v>2.3869795029440866E-13</v>
      </c>
      <c r="V58" s="711">
        <v>2.6585678103430155E-13</v>
      </c>
      <c r="W58" s="711">
        <v>5.5733195836182858E-14</v>
      </c>
      <c r="X58" s="711">
        <v>1.7408990915512845E-13</v>
      </c>
      <c r="Y58" s="711">
        <v>1.7774670624248756E-13</v>
      </c>
      <c r="Z58" s="711">
        <v>5.9841021027295938E-14</v>
      </c>
      <c r="AA58" s="711">
        <v>3.4694469519536142E-14</v>
      </c>
      <c r="AB58" s="711">
        <v>3.3306690738754696E-15</v>
      </c>
      <c r="AC58" s="711">
        <v>1.0325074129013956E-14</v>
      </c>
      <c r="AD58" s="711">
        <v>4.8988590961585032E-15</v>
      </c>
      <c r="AE58" s="711">
        <v>2.3314683517128287E-14</v>
      </c>
      <c r="AF58" s="711">
        <v>1.1192435867002359E-13</v>
      </c>
      <c r="AG58" s="711">
        <v>4.6448955792754987E-14</v>
      </c>
      <c r="AH58" s="711">
        <v>7.2386541205560206E-14</v>
      </c>
      <c r="AI58" s="711">
        <v>4.0634162701280729E-14</v>
      </c>
      <c r="AJ58" s="711">
        <v>1.3944401189291966E-13</v>
      </c>
      <c r="AK58" s="711">
        <v>2.3808732763086482E-13</v>
      </c>
      <c r="AL58" s="711">
        <v>3.0864200084579352E-13</v>
      </c>
      <c r="AM58" s="711">
        <v>1.6264767310758543E-13</v>
      </c>
      <c r="AN58" s="711">
        <v>1.6786572132332367E-13</v>
      </c>
      <c r="AO58" s="320">
        <v>3.9668268669856843E-13</v>
      </c>
      <c r="AP58" s="320">
        <v>2.0528023725319144E-13</v>
      </c>
      <c r="AQ58" s="320">
        <v>4.2166270475263445E-13</v>
      </c>
      <c r="AR58" s="320">
        <v>4.8538950636611844E-13</v>
      </c>
      <c r="AS58" s="320">
        <v>4.1333603206794578E-13</v>
      </c>
      <c r="AT58" s="320">
        <v>4.5352610555937645E-13</v>
      </c>
    </row>
    <row r="59" spans="1:46" ht="14.1" customHeight="1" x14ac:dyDescent="0.25">
      <c r="A59" s="264" t="s">
        <v>346</v>
      </c>
      <c r="G59" s="270" t="s">
        <v>215</v>
      </c>
      <c r="H59" s="270"/>
      <c r="I59" s="292" t="s">
        <v>995</v>
      </c>
      <c r="J59" s="312"/>
      <c r="K59" s="312"/>
      <c r="L59" s="312"/>
      <c r="M59" s="312"/>
      <c r="N59" s="312"/>
      <c r="O59" s="674"/>
      <c r="P59" s="674"/>
      <c r="Q59" s="674"/>
      <c r="R59" s="674"/>
      <c r="S59" s="674"/>
      <c r="T59" s="674"/>
      <c r="U59" s="674"/>
      <c r="V59" s="674"/>
      <c r="W59" s="674"/>
      <c r="X59" s="674"/>
      <c r="Y59" s="674"/>
      <c r="Z59" s="674"/>
      <c r="AA59" s="674"/>
      <c r="AB59" s="674"/>
      <c r="AC59" s="674"/>
      <c r="AD59" s="674"/>
      <c r="AE59" s="674"/>
      <c r="AF59" s="674"/>
      <c r="AG59" s="674"/>
      <c r="AH59" s="674"/>
      <c r="AI59" s="674"/>
      <c r="AJ59" s="674"/>
      <c r="AK59" s="674"/>
      <c r="AL59" s="674"/>
      <c r="AM59" s="674"/>
      <c r="AN59" s="674"/>
      <c r="AO59" s="312"/>
      <c r="AP59" s="312"/>
      <c r="AQ59" s="312"/>
      <c r="AR59" s="312"/>
      <c r="AS59" s="312"/>
      <c r="AT59" s="312"/>
    </row>
    <row r="60" spans="1:46" ht="14.1" customHeight="1" x14ac:dyDescent="0.25">
      <c r="A60" s="264" t="s">
        <v>347</v>
      </c>
      <c r="G60" s="270" t="s">
        <v>348</v>
      </c>
      <c r="H60" s="270"/>
      <c r="I60" s="292" t="s">
        <v>996</v>
      </c>
      <c r="J60" s="312"/>
      <c r="K60" s="312"/>
      <c r="L60" s="312"/>
      <c r="M60" s="312"/>
      <c r="N60" s="312"/>
      <c r="O60" s="674"/>
      <c r="P60" s="674"/>
      <c r="Q60" s="674"/>
      <c r="R60" s="674"/>
      <c r="S60" s="674"/>
      <c r="T60" s="674"/>
      <c r="U60" s="674"/>
      <c r="V60" s="674"/>
      <c r="W60" s="674"/>
      <c r="X60" s="674"/>
      <c r="Y60" s="674"/>
      <c r="Z60" s="674"/>
      <c r="AA60" s="674"/>
      <c r="AB60" s="674"/>
      <c r="AC60" s="674"/>
      <c r="AD60" s="674"/>
      <c r="AE60" s="674"/>
      <c r="AF60" s="674"/>
      <c r="AG60" s="674"/>
      <c r="AH60" s="674"/>
      <c r="AI60" s="674"/>
      <c r="AJ60" s="674"/>
      <c r="AK60" s="674"/>
      <c r="AL60" s="674"/>
      <c r="AM60" s="674"/>
      <c r="AN60" s="674"/>
      <c r="AO60" s="312"/>
      <c r="AP60" s="312"/>
      <c r="AQ60" s="312"/>
      <c r="AR60" s="312"/>
      <c r="AS60" s="312"/>
      <c r="AT60" s="312"/>
    </row>
    <row r="61" spans="1:46" ht="14.1" customHeight="1" x14ac:dyDescent="0.25">
      <c r="A61" s="264" t="s">
        <v>350</v>
      </c>
      <c r="G61" s="265" t="s">
        <v>349</v>
      </c>
      <c r="H61" s="265"/>
      <c r="I61" s="292" t="s">
        <v>997</v>
      </c>
      <c r="J61" s="312"/>
      <c r="K61" s="312"/>
      <c r="L61" s="312"/>
      <c r="M61" s="312"/>
      <c r="N61" s="312"/>
      <c r="O61" s="674"/>
      <c r="P61" s="674"/>
      <c r="Q61" s="674"/>
      <c r="R61" s="674"/>
      <c r="S61" s="674"/>
      <c r="T61" s="674"/>
      <c r="U61" s="674"/>
      <c r="V61" s="674"/>
      <c r="W61" s="674"/>
      <c r="X61" s="674"/>
      <c r="Y61" s="674"/>
      <c r="Z61" s="674"/>
      <c r="AA61" s="674"/>
      <c r="AB61" s="674"/>
      <c r="AC61" s="674"/>
      <c r="AD61" s="674"/>
      <c r="AE61" s="674"/>
      <c r="AF61" s="674"/>
      <c r="AG61" s="674"/>
      <c r="AH61" s="674"/>
      <c r="AI61" s="674"/>
      <c r="AJ61" s="674"/>
      <c r="AK61" s="674"/>
      <c r="AL61" s="674"/>
      <c r="AM61" s="674"/>
      <c r="AN61" s="674"/>
      <c r="AO61" s="312"/>
      <c r="AP61" s="312"/>
      <c r="AQ61" s="312"/>
      <c r="AR61" s="312"/>
      <c r="AS61" s="312"/>
      <c r="AT61" s="312"/>
    </row>
    <row r="62" spans="1:46" ht="14.1" customHeight="1" x14ac:dyDescent="0.25">
      <c r="A62" s="264" t="s">
        <v>343</v>
      </c>
      <c r="F62" s="264" t="s">
        <v>408</v>
      </c>
      <c r="I62" s="293" t="s">
        <v>998</v>
      </c>
      <c r="J62" s="318"/>
      <c r="K62" s="318"/>
      <c r="L62" s="318"/>
      <c r="M62" s="318"/>
      <c r="N62" s="318"/>
      <c r="O62" s="673">
        <v>2.7234603461323559E-12</v>
      </c>
      <c r="P62" s="673">
        <v>3.1425417823527368E-12</v>
      </c>
      <c r="Q62" s="673">
        <v>2.2293278334473143E-12</v>
      </c>
      <c r="R62" s="673">
        <v>6.0396132539608516E-12</v>
      </c>
      <c r="S62" s="673">
        <v>1.876165889314052E-12</v>
      </c>
      <c r="T62" s="673">
        <v>1.50293666401069E-12</v>
      </c>
      <c r="U62" s="673">
        <v>9.9922847773825652E-13</v>
      </c>
      <c r="V62" s="673">
        <v>2.1969093211282598E-12</v>
      </c>
      <c r="W62" s="673">
        <v>4.2179593151558947E-12</v>
      </c>
      <c r="X62" s="673">
        <v>1.5476508963274682E-12</v>
      </c>
      <c r="Y62" s="673">
        <v>3.0191404931656507E-12</v>
      </c>
      <c r="Z62" s="673">
        <v>1.0107470416187425E-12</v>
      </c>
      <c r="AA62" s="673">
        <v>6.326050794314142E-13</v>
      </c>
      <c r="AB62" s="673">
        <v>1.0961231922124171E-12</v>
      </c>
      <c r="AC62" s="673">
        <v>2.5552893134772603E-12</v>
      </c>
      <c r="AD62" s="673">
        <v>4.8488990600503712E-13</v>
      </c>
      <c r="AE62" s="673">
        <v>1.1571021918399538E-12</v>
      </c>
      <c r="AF62" s="673">
        <v>1.3339329640871256E-12</v>
      </c>
      <c r="AG62" s="673">
        <v>1.3467039983172668E-12</v>
      </c>
      <c r="AH62" s="673">
        <v>1.6087270404696596E-12</v>
      </c>
      <c r="AI62" s="673">
        <v>2.9581892491137296E-12</v>
      </c>
      <c r="AJ62" s="673">
        <v>1.4478487853075706E-12</v>
      </c>
      <c r="AK62" s="673">
        <v>8.172074128509621E-13</v>
      </c>
      <c r="AL62" s="673">
        <v>2.5629082189837504E-12</v>
      </c>
      <c r="AM62" s="673">
        <v>1.2528311721382579E-12</v>
      </c>
      <c r="AN62" s="673">
        <v>6.4760696805166162E-13</v>
      </c>
      <c r="AO62" s="318">
        <v>1.0442757769624222E-12</v>
      </c>
      <c r="AP62" s="318">
        <v>1.8978291160820504E-12</v>
      </c>
      <c r="AQ62" s="318">
        <v>8.5360885027085942E-13</v>
      </c>
      <c r="AR62" s="318">
        <v>8.8293261590877137E-13</v>
      </c>
      <c r="AS62" s="318">
        <v>1.8379256450096193E-12</v>
      </c>
      <c r="AT62" s="318">
        <v>2.4587068492287756E-12</v>
      </c>
    </row>
    <row r="63" spans="1:46" ht="14.1" customHeight="1" x14ac:dyDescent="0.25">
      <c r="A63" s="264" t="s">
        <v>351</v>
      </c>
      <c r="F63" s="265" t="s">
        <v>409</v>
      </c>
      <c r="I63" s="293" t="s">
        <v>999</v>
      </c>
      <c r="J63" s="318"/>
      <c r="K63" s="318"/>
      <c r="L63" s="318"/>
      <c r="M63" s="318"/>
      <c r="N63" s="318"/>
      <c r="O63" s="673">
        <v>0</v>
      </c>
      <c r="P63" s="673">
        <v>0</v>
      </c>
      <c r="Q63" s="673">
        <v>0</v>
      </c>
      <c r="R63" s="673">
        <v>0</v>
      </c>
      <c r="S63" s="673">
        <v>7.1054273576010019E-15</v>
      </c>
      <c r="T63" s="673">
        <v>2.4980018054066022E-15</v>
      </c>
      <c r="U63" s="673">
        <v>3.3861802251067274E-14</v>
      </c>
      <c r="V63" s="673">
        <v>1.6964207816272392E-13</v>
      </c>
      <c r="W63" s="673">
        <v>1.5792922525292852E-13</v>
      </c>
      <c r="X63" s="673">
        <v>1.2895240431021193E-13</v>
      </c>
      <c r="Y63" s="673">
        <v>1.0869083411080283E-13</v>
      </c>
      <c r="Z63" s="673">
        <v>3.4000580129145419E-15</v>
      </c>
      <c r="AA63" s="673">
        <v>1.3600232051658168E-15</v>
      </c>
      <c r="AB63" s="673">
        <v>6.1756155744774333E-16</v>
      </c>
      <c r="AC63" s="673">
        <v>8.3266726846886741E-16</v>
      </c>
      <c r="AD63" s="673">
        <v>3.8857805861880479E-16</v>
      </c>
      <c r="AE63" s="673">
        <v>3.0531133177191805E-16</v>
      </c>
      <c r="AF63" s="673">
        <v>1.3877787807814457E-17</v>
      </c>
      <c r="AG63" s="673">
        <v>1.1102230246251565E-16</v>
      </c>
      <c r="AH63" s="673">
        <v>0</v>
      </c>
      <c r="AI63" s="673">
        <v>8.3266726846886741E-17</v>
      </c>
      <c r="AJ63" s="673">
        <v>9.0205620750793969E-17</v>
      </c>
      <c r="AK63" s="673">
        <v>2.2204460492503131E-16</v>
      </c>
      <c r="AL63" s="673">
        <v>3.4694469519536142E-18</v>
      </c>
      <c r="AM63" s="673">
        <v>0</v>
      </c>
      <c r="AN63" s="673">
        <v>0</v>
      </c>
      <c r="AO63" s="318">
        <v>0</v>
      </c>
      <c r="AP63" s="318">
        <v>0</v>
      </c>
      <c r="AQ63" s="318">
        <v>0</v>
      </c>
      <c r="AR63" s="318">
        <v>1.3877787807814457E-17</v>
      </c>
      <c r="AS63" s="318">
        <v>2.7755575615628914E-17</v>
      </c>
      <c r="AT63" s="318">
        <v>1.2281842209915794E-15</v>
      </c>
    </row>
    <row r="64" spans="1:46" ht="14.1" customHeight="1" x14ac:dyDescent="0.25">
      <c r="A64" s="264" t="s">
        <v>342</v>
      </c>
      <c r="F64" s="264" t="s">
        <v>500</v>
      </c>
      <c r="I64" s="293" t="s">
        <v>1000</v>
      </c>
      <c r="J64" s="318"/>
      <c r="K64" s="318"/>
      <c r="L64" s="318"/>
      <c r="M64" s="318"/>
      <c r="N64" s="318"/>
      <c r="O64" s="673">
        <v>3.7136960173711486E-14</v>
      </c>
      <c r="P64" s="673">
        <v>5.8425486670898863E-15</v>
      </c>
      <c r="Q64" s="673">
        <v>2.0541901513126959E-13</v>
      </c>
      <c r="R64" s="673">
        <v>5.5511151231257827E-17</v>
      </c>
      <c r="S64" s="673">
        <v>8.6111673347488704E-15</v>
      </c>
      <c r="T64" s="673">
        <v>7.6744166577213946E-15</v>
      </c>
      <c r="U64" s="673">
        <v>1.3850032232198828E-14</v>
      </c>
      <c r="V64" s="673">
        <v>4.9960036108132044E-15</v>
      </c>
      <c r="W64" s="673">
        <v>3.3861802251067274E-14</v>
      </c>
      <c r="X64" s="673">
        <v>3.5471625636773751E-14</v>
      </c>
      <c r="Y64" s="673">
        <v>2.1094237467877974E-15</v>
      </c>
      <c r="Z64" s="673">
        <v>2.0816681711721685E-15</v>
      </c>
      <c r="AA64" s="673">
        <v>1.5543122344752192E-15</v>
      </c>
      <c r="AB64" s="673">
        <v>2.6645352591003757E-15</v>
      </c>
      <c r="AC64" s="673">
        <v>9.5756735873919752E-16</v>
      </c>
      <c r="AD64" s="673">
        <v>1.9984014443252818E-15</v>
      </c>
      <c r="AE64" s="673">
        <v>4.6629367034256575E-15</v>
      </c>
      <c r="AF64" s="673">
        <v>2.4841240175987878E-15</v>
      </c>
      <c r="AG64" s="673">
        <v>0</v>
      </c>
      <c r="AH64" s="673">
        <v>9.4368957093138306E-16</v>
      </c>
      <c r="AI64" s="673">
        <v>4.0939474033052647E-15</v>
      </c>
      <c r="AJ64" s="673">
        <v>7.6605388699135801E-15</v>
      </c>
      <c r="AK64" s="673">
        <v>6.2172489379008766E-15</v>
      </c>
      <c r="AL64" s="673">
        <v>2.4147350785597155E-15</v>
      </c>
      <c r="AM64" s="673">
        <v>2.7755575615628914E-16</v>
      </c>
      <c r="AN64" s="673">
        <v>5.1070259132757201E-15</v>
      </c>
      <c r="AO64" s="318">
        <v>2.8033131371785203E-15</v>
      </c>
      <c r="AP64" s="318">
        <v>1.2795320358804929E-14</v>
      </c>
      <c r="AQ64" s="318">
        <v>2.8699265186560297E-14</v>
      </c>
      <c r="AR64" s="318">
        <v>4.714284518314571E-14</v>
      </c>
      <c r="AS64" s="318">
        <v>4.9266146717741321E-15</v>
      </c>
      <c r="AT64" s="318">
        <v>6.7029715111743826E-15</v>
      </c>
    </row>
    <row r="65" spans="1:46" ht="14.1" customHeight="1" x14ac:dyDescent="0.25">
      <c r="A65" s="264" t="s">
        <v>352</v>
      </c>
      <c r="F65" s="364" t="s">
        <v>513</v>
      </c>
      <c r="G65" s="120"/>
      <c r="H65" s="120"/>
      <c r="I65" s="292" t="s">
        <v>1001</v>
      </c>
      <c r="J65" s="326"/>
      <c r="K65" s="326"/>
      <c r="L65" s="326"/>
      <c r="M65" s="326"/>
      <c r="N65" s="326"/>
      <c r="O65" s="716"/>
      <c r="P65" s="716"/>
      <c r="Q65" s="716"/>
      <c r="R65" s="716"/>
      <c r="S65" s="716"/>
      <c r="T65" s="716"/>
      <c r="U65" s="716"/>
      <c r="V65" s="716"/>
      <c r="W65" s="716"/>
      <c r="X65" s="716"/>
      <c r="Y65" s="716"/>
      <c r="Z65" s="716"/>
      <c r="AA65" s="716"/>
      <c r="AB65" s="716"/>
      <c r="AC65" s="716"/>
      <c r="AD65" s="716"/>
      <c r="AE65" s="716"/>
      <c r="AF65" s="716"/>
      <c r="AG65" s="716"/>
      <c r="AH65" s="716"/>
      <c r="AI65" s="716"/>
      <c r="AJ65" s="716"/>
      <c r="AK65" s="716"/>
      <c r="AL65" s="716"/>
      <c r="AM65" s="716"/>
      <c r="AN65" s="716"/>
      <c r="AO65" s="326"/>
      <c r="AP65" s="326"/>
      <c r="AQ65" s="326"/>
      <c r="AR65" s="326"/>
      <c r="AS65" s="326"/>
      <c r="AT65" s="326"/>
    </row>
    <row r="66" spans="1:46" ht="14.1" customHeight="1" x14ac:dyDescent="0.25">
      <c r="A66" s="264" t="s">
        <v>353</v>
      </c>
      <c r="F66" s="264" t="s">
        <v>501</v>
      </c>
      <c r="I66" s="293" t="s">
        <v>1002</v>
      </c>
      <c r="J66" s="312"/>
      <c r="K66" s="312"/>
      <c r="L66" s="312"/>
      <c r="M66" s="312"/>
      <c r="N66" s="312"/>
      <c r="O66" s="674"/>
      <c r="P66" s="674"/>
      <c r="Q66" s="674"/>
      <c r="R66" s="674"/>
      <c r="S66" s="674"/>
      <c r="T66" s="674"/>
      <c r="U66" s="674"/>
      <c r="V66" s="674"/>
      <c r="W66" s="674"/>
      <c r="X66" s="674"/>
      <c r="Y66" s="674"/>
      <c r="Z66" s="674"/>
      <c r="AA66" s="674"/>
      <c r="AB66" s="674"/>
      <c r="AC66" s="674"/>
      <c r="AD66" s="674"/>
      <c r="AE66" s="674"/>
      <c r="AF66" s="674"/>
      <c r="AG66" s="674"/>
      <c r="AH66" s="674"/>
      <c r="AI66" s="674"/>
      <c r="AJ66" s="674"/>
      <c r="AK66" s="674"/>
      <c r="AL66" s="674"/>
      <c r="AM66" s="674"/>
      <c r="AN66" s="674"/>
      <c r="AO66" s="312"/>
      <c r="AP66" s="312"/>
      <c r="AQ66" s="312"/>
      <c r="AR66" s="312"/>
      <c r="AS66" s="312"/>
      <c r="AT66" s="312"/>
    </row>
    <row r="67" spans="1:46" ht="14.1" customHeight="1" x14ac:dyDescent="0.25">
      <c r="A67" s="264" t="s">
        <v>376</v>
      </c>
      <c r="E67" s="269" t="s">
        <v>502</v>
      </c>
      <c r="F67" s="120"/>
      <c r="G67" s="265"/>
      <c r="H67" s="265"/>
      <c r="I67" s="293" t="s">
        <v>1003</v>
      </c>
      <c r="J67" s="312"/>
      <c r="K67" s="312"/>
      <c r="L67" s="312"/>
      <c r="M67" s="312"/>
      <c r="N67" s="312"/>
      <c r="O67" s="674"/>
      <c r="P67" s="674"/>
      <c r="Q67" s="674"/>
      <c r="R67" s="674"/>
      <c r="S67" s="674"/>
      <c r="T67" s="674"/>
      <c r="U67" s="674"/>
      <c r="V67" s="674"/>
      <c r="W67" s="674"/>
      <c r="X67" s="674"/>
      <c r="Y67" s="674"/>
      <c r="Z67" s="674"/>
      <c r="AA67" s="674"/>
      <c r="AB67" s="674"/>
      <c r="AC67" s="674"/>
      <c r="AD67" s="674"/>
      <c r="AE67" s="674"/>
      <c r="AF67" s="674"/>
      <c r="AG67" s="674"/>
      <c r="AH67" s="674"/>
      <c r="AI67" s="674"/>
      <c r="AJ67" s="674"/>
      <c r="AK67" s="674"/>
      <c r="AL67" s="674"/>
      <c r="AM67" s="674"/>
      <c r="AN67" s="674"/>
      <c r="AO67" s="312"/>
      <c r="AP67" s="312"/>
      <c r="AQ67" s="312"/>
      <c r="AR67" s="312"/>
      <c r="AS67" s="312"/>
      <c r="AT67" s="312"/>
    </row>
    <row r="68" spans="1:46" ht="14.1" customHeight="1" x14ac:dyDescent="0.25">
      <c r="A68" s="264" t="s">
        <v>377</v>
      </c>
      <c r="F68" s="264" t="s">
        <v>374</v>
      </c>
      <c r="G68" s="120"/>
      <c r="H68" s="120"/>
      <c r="I68" s="294" t="s">
        <v>1004</v>
      </c>
      <c r="J68" s="312"/>
      <c r="K68" s="312"/>
      <c r="L68" s="312"/>
      <c r="M68" s="312"/>
      <c r="N68" s="312"/>
      <c r="O68" s="674"/>
      <c r="P68" s="674"/>
      <c r="Q68" s="674"/>
      <c r="R68" s="674"/>
      <c r="S68" s="674"/>
      <c r="T68" s="674"/>
      <c r="U68" s="674"/>
      <c r="V68" s="674"/>
      <c r="W68" s="674"/>
      <c r="X68" s="674"/>
      <c r="Y68" s="674"/>
      <c r="Z68" s="674"/>
      <c r="AA68" s="674"/>
      <c r="AB68" s="674"/>
      <c r="AC68" s="674"/>
      <c r="AD68" s="674"/>
      <c r="AE68" s="674"/>
      <c r="AF68" s="674"/>
      <c r="AG68" s="674"/>
      <c r="AH68" s="674"/>
      <c r="AI68" s="674"/>
      <c r="AJ68" s="674"/>
      <c r="AK68" s="674"/>
      <c r="AL68" s="674"/>
      <c r="AM68" s="674"/>
      <c r="AN68" s="674"/>
      <c r="AO68" s="312"/>
      <c r="AP68" s="312"/>
      <c r="AQ68" s="312"/>
      <c r="AR68" s="312"/>
      <c r="AS68" s="312"/>
      <c r="AT68" s="312"/>
    </row>
    <row r="69" spans="1:46" ht="14.1" customHeight="1" x14ac:dyDescent="0.25">
      <c r="A69" s="264" t="s">
        <v>378</v>
      </c>
      <c r="F69" s="264" t="s">
        <v>375</v>
      </c>
      <c r="G69" s="120"/>
      <c r="H69" s="120"/>
      <c r="I69" s="294" t="s">
        <v>1005</v>
      </c>
      <c r="J69" s="318"/>
      <c r="K69" s="318"/>
      <c r="L69" s="318"/>
      <c r="M69" s="318"/>
      <c r="N69" s="318"/>
      <c r="O69" s="673">
        <v>0</v>
      </c>
      <c r="P69" s="673">
        <v>0</v>
      </c>
      <c r="Q69" s="673">
        <v>0</v>
      </c>
      <c r="R69" s="673">
        <v>0</v>
      </c>
      <c r="S69" s="673">
        <v>0</v>
      </c>
      <c r="T69" s="673">
        <v>1.5987211554602254E-14</v>
      </c>
      <c r="U69" s="673">
        <v>0</v>
      </c>
      <c r="V69" s="673">
        <v>2.2239154962022667E-15</v>
      </c>
      <c r="W69" s="673">
        <v>1.4349632593280148E-14</v>
      </c>
      <c r="X69" s="673">
        <v>6.106226635438361E-15</v>
      </c>
      <c r="Y69" s="673">
        <v>2.6645352591003757E-15</v>
      </c>
      <c r="Z69" s="673">
        <v>9.4368957093138306E-16</v>
      </c>
      <c r="AA69" s="673">
        <v>0</v>
      </c>
      <c r="AB69" s="673">
        <v>0</v>
      </c>
      <c r="AC69" s="673">
        <v>0</v>
      </c>
      <c r="AD69" s="673">
        <v>0</v>
      </c>
      <c r="AE69" s="673">
        <v>2.7755575615628914E-17</v>
      </c>
      <c r="AF69" s="673">
        <v>2.0816681711721685E-17</v>
      </c>
      <c r="AG69" s="673">
        <v>0</v>
      </c>
      <c r="AH69" s="673">
        <v>1.1102230246251565E-16</v>
      </c>
      <c r="AI69" s="673">
        <v>0</v>
      </c>
      <c r="AJ69" s="673">
        <v>0</v>
      </c>
      <c r="AK69" s="673">
        <v>0</v>
      </c>
      <c r="AL69" s="673">
        <v>0</v>
      </c>
      <c r="AM69" s="673">
        <v>1.1102230246251565E-16</v>
      </c>
      <c r="AN69" s="673">
        <v>5.5511151231257827E-17</v>
      </c>
      <c r="AO69" s="318">
        <v>0</v>
      </c>
      <c r="AP69" s="318">
        <v>8.8817841970012523E-16</v>
      </c>
      <c r="AQ69" s="318">
        <v>9.055256544598933E-16</v>
      </c>
      <c r="AR69" s="318">
        <v>4.1980308118638732E-16</v>
      </c>
      <c r="AS69" s="318">
        <v>1.197176038858494E-15</v>
      </c>
      <c r="AT69" s="318">
        <v>5.5511151231257827E-17</v>
      </c>
    </row>
    <row r="70" spans="1:46" ht="14.1" customHeight="1" x14ac:dyDescent="0.25">
      <c r="A70" s="264" t="s">
        <v>379</v>
      </c>
      <c r="F70" s="264" t="s">
        <v>504</v>
      </c>
      <c r="G70" s="120"/>
      <c r="H70" s="120"/>
      <c r="I70" s="294" t="s">
        <v>1006</v>
      </c>
      <c r="J70" s="318"/>
      <c r="K70" s="318"/>
      <c r="L70" s="318"/>
      <c r="M70" s="318"/>
      <c r="N70" s="318"/>
      <c r="O70" s="673">
        <v>2.8421709430404007E-14</v>
      </c>
      <c r="P70" s="673">
        <v>3.1086244689504383E-15</v>
      </c>
      <c r="Q70" s="673">
        <v>0</v>
      </c>
      <c r="R70" s="673">
        <v>5.6843418860808015E-14</v>
      </c>
      <c r="S70" s="673">
        <v>0</v>
      </c>
      <c r="T70" s="673">
        <v>3.3084646133829665E-14</v>
      </c>
      <c r="U70" s="673">
        <v>9.1660012913052924E-13</v>
      </c>
      <c r="V70" s="673">
        <v>2.5668356329333619E-13</v>
      </c>
      <c r="W70" s="673">
        <v>1.1546319456101628E-13</v>
      </c>
      <c r="X70" s="673">
        <v>5.773159728050814E-14</v>
      </c>
      <c r="Y70" s="673">
        <v>2.2204460492503131E-16</v>
      </c>
      <c r="Z70" s="673">
        <v>1.1368683772161603E-13</v>
      </c>
      <c r="AA70" s="673">
        <v>2.4402702081260941E-13</v>
      </c>
      <c r="AB70" s="673">
        <v>1.865174681370263E-14</v>
      </c>
      <c r="AC70" s="673">
        <v>1.4210854715202004E-13</v>
      </c>
      <c r="AD70" s="673">
        <v>4.6185277824406512E-13</v>
      </c>
      <c r="AE70" s="673">
        <v>8.8817841970012523E-16</v>
      </c>
      <c r="AF70" s="673">
        <v>4.5474735088646412E-13</v>
      </c>
      <c r="AG70" s="673">
        <v>0</v>
      </c>
      <c r="AH70" s="673">
        <v>1.2811973704174306E-13</v>
      </c>
      <c r="AI70" s="673">
        <v>7.1054273576010019E-15</v>
      </c>
      <c r="AJ70" s="673">
        <v>0</v>
      </c>
      <c r="AK70" s="673">
        <v>4.5652370772586437E-13</v>
      </c>
      <c r="AL70" s="673">
        <v>2.8428648324307915E-14</v>
      </c>
      <c r="AM70" s="673">
        <v>2.7755575615628914E-17</v>
      </c>
      <c r="AN70" s="673">
        <v>0</v>
      </c>
      <c r="AO70" s="318">
        <v>0</v>
      </c>
      <c r="AP70" s="318">
        <v>5.7287508070658077E-14</v>
      </c>
      <c r="AQ70" s="318">
        <v>4.4408920985006262E-16</v>
      </c>
      <c r="AR70" s="318">
        <v>4.4408920985006262E-16</v>
      </c>
      <c r="AS70" s="318">
        <v>4.5474735088646412E-13</v>
      </c>
      <c r="AT70" s="318">
        <v>1.1368683772161603E-13</v>
      </c>
    </row>
    <row r="71" spans="1:46" ht="14.1" customHeight="1" x14ac:dyDescent="0.25">
      <c r="A71" s="264" t="s">
        <v>380</v>
      </c>
      <c r="F71" s="264" t="s">
        <v>185</v>
      </c>
      <c r="G71" s="120"/>
      <c r="H71" s="120"/>
      <c r="I71" s="294" t="s">
        <v>1007</v>
      </c>
      <c r="J71" s="312"/>
      <c r="K71" s="312"/>
      <c r="L71" s="312"/>
      <c r="M71" s="312"/>
      <c r="N71" s="312"/>
      <c r="O71" s="674"/>
      <c r="P71" s="674"/>
      <c r="Q71" s="674"/>
      <c r="R71" s="674"/>
      <c r="S71" s="674"/>
      <c r="T71" s="674"/>
      <c r="U71" s="674"/>
      <c r="V71" s="674"/>
      <c r="W71" s="674"/>
      <c r="X71" s="674"/>
      <c r="Y71" s="674"/>
      <c r="Z71" s="674"/>
      <c r="AA71" s="674"/>
      <c r="AB71" s="674"/>
      <c r="AC71" s="674"/>
      <c r="AD71" s="674"/>
      <c r="AE71" s="674"/>
      <c r="AF71" s="674"/>
      <c r="AG71" s="674"/>
      <c r="AH71" s="674"/>
      <c r="AI71" s="674"/>
      <c r="AJ71" s="674"/>
      <c r="AK71" s="674"/>
      <c r="AL71" s="674"/>
      <c r="AM71" s="674"/>
      <c r="AN71" s="674"/>
      <c r="AO71" s="312"/>
      <c r="AP71" s="312"/>
      <c r="AQ71" s="312"/>
      <c r="AR71" s="312"/>
      <c r="AS71" s="312"/>
      <c r="AT71" s="312"/>
    </row>
    <row r="72" spans="1:46" ht="14.1" customHeight="1" x14ac:dyDescent="0.25">
      <c r="A72" s="264" t="s">
        <v>382</v>
      </c>
      <c r="E72" s="264" t="s">
        <v>187</v>
      </c>
      <c r="F72" s="120"/>
      <c r="G72" s="120"/>
      <c r="H72" s="120"/>
      <c r="I72" s="294" t="s">
        <v>1008</v>
      </c>
      <c r="J72" s="318"/>
      <c r="K72" s="318"/>
      <c r="L72" s="318"/>
      <c r="M72" s="318"/>
      <c r="N72" s="318"/>
      <c r="O72" s="673">
        <v>7.1123662515049091E-15</v>
      </c>
      <c r="P72" s="673">
        <v>2.5673907444456745E-16</v>
      </c>
      <c r="Q72" s="673">
        <v>5.3360094121046586E-15</v>
      </c>
      <c r="R72" s="673">
        <v>4.0190073491430667E-14</v>
      </c>
      <c r="S72" s="673">
        <v>0</v>
      </c>
      <c r="T72" s="673">
        <v>4.4408920985006262E-16</v>
      </c>
      <c r="U72" s="673">
        <v>1.3322676295501878E-15</v>
      </c>
      <c r="V72" s="673">
        <v>4.6629367034256575E-15</v>
      </c>
      <c r="W72" s="673">
        <v>6.5503158452884236E-15</v>
      </c>
      <c r="X72" s="673">
        <v>2.886579864025407E-15</v>
      </c>
      <c r="Y72" s="673">
        <v>3.7747582837255322E-15</v>
      </c>
      <c r="Z72" s="673">
        <v>9.9920072216264089E-16</v>
      </c>
      <c r="AA72" s="673">
        <v>1.1102230246251565E-15</v>
      </c>
      <c r="AB72" s="673">
        <v>1.7763568394002505E-15</v>
      </c>
      <c r="AC72" s="673">
        <v>0</v>
      </c>
      <c r="AD72" s="673">
        <v>1.3322676295501878E-15</v>
      </c>
      <c r="AE72" s="673">
        <v>2.248201624865942E-15</v>
      </c>
      <c r="AF72" s="673">
        <v>2.7755575615628914E-16</v>
      </c>
      <c r="AG72" s="673">
        <v>1.1102230246251565E-16</v>
      </c>
      <c r="AH72" s="673">
        <v>1.3877787807814457E-17</v>
      </c>
      <c r="AI72" s="673">
        <v>5.7592819402429996E-16</v>
      </c>
      <c r="AJ72" s="673">
        <v>1.2212453270876722E-15</v>
      </c>
      <c r="AK72" s="673">
        <v>2.7755575615628914E-16</v>
      </c>
      <c r="AL72" s="673">
        <v>1.3877787807814457E-17</v>
      </c>
      <c r="AM72" s="673">
        <v>8.8817841970012523E-16</v>
      </c>
      <c r="AN72" s="673">
        <v>1.1102230246251565E-16</v>
      </c>
      <c r="AO72" s="318">
        <v>1.7763568394002505E-15</v>
      </c>
      <c r="AP72" s="318">
        <v>8.8817841970012523E-16</v>
      </c>
      <c r="AQ72" s="318">
        <v>1.1379786002407855E-13</v>
      </c>
      <c r="AR72" s="318">
        <v>5.5511151231257827E-17</v>
      </c>
      <c r="AS72" s="318">
        <v>0</v>
      </c>
      <c r="AT72" s="318">
        <v>1.1102230246251565E-16</v>
      </c>
    </row>
    <row r="73" spans="1:46" ht="14.1" customHeight="1" x14ac:dyDescent="0.25">
      <c r="A73" s="264" t="s">
        <v>384</v>
      </c>
      <c r="E73" s="264" t="s">
        <v>505</v>
      </c>
      <c r="F73" s="120"/>
      <c r="G73" s="120"/>
      <c r="H73" s="120"/>
      <c r="I73" s="292" t="s">
        <v>1009</v>
      </c>
      <c r="J73" s="320"/>
      <c r="K73" s="320"/>
      <c r="L73" s="320"/>
      <c r="M73" s="320"/>
      <c r="N73" s="320"/>
      <c r="O73" s="711">
        <v>37.804993519999996</v>
      </c>
      <c r="P73" s="711">
        <v>33.848486924399992</v>
      </c>
      <c r="Q73" s="711">
        <v>23.481833789999992</v>
      </c>
      <c r="R73" s="711">
        <v>36.600606271999986</v>
      </c>
      <c r="S73" s="711">
        <v>35.839458624000009</v>
      </c>
      <c r="T73" s="711">
        <v>30.776899359999998</v>
      </c>
      <c r="U73" s="711">
        <v>25.033288741721861</v>
      </c>
      <c r="V73" s="711">
        <v>21.296589281200003</v>
      </c>
      <c r="W73" s="711">
        <v>25.239504720000006</v>
      </c>
      <c r="X73" s="711">
        <v>27.360620816399997</v>
      </c>
      <c r="Y73" s="711">
        <v>24.566763520000002</v>
      </c>
      <c r="Z73" s="711">
        <v>24.5826950752</v>
      </c>
      <c r="AA73" s="711">
        <v>21.232204283600005</v>
      </c>
      <c r="AB73" s="711">
        <v>22.503207475600004</v>
      </c>
      <c r="AC73" s="711">
        <v>22.989356000000001</v>
      </c>
      <c r="AD73" s="711">
        <v>22.279673929999998</v>
      </c>
      <c r="AE73" s="711">
        <v>19.816945919999998</v>
      </c>
      <c r="AF73" s="711">
        <v>16.784970399999999</v>
      </c>
      <c r="AG73" s="711">
        <v>14.43586161</v>
      </c>
      <c r="AH73" s="711">
        <v>17.6235093636</v>
      </c>
      <c r="AI73" s="711">
        <v>17.985709114000002</v>
      </c>
      <c r="AJ73" s="711">
        <v>16.853349534800003</v>
      </c>
      <c r="AK73" s="711">
        <v>18.070489822399999</v>
      </c>
      <c r="AL73" s="711">
        <v>15.347884889600003</v>
      </c>
      <c r="AM73" s="711">
        <v>16.709189263599999</v>
      </c>
      <c r="AN73" s="711">
        <v>15.712865239999996</v>
      </c>
      <c r="AO73" s="320">
        <v>16.802941880000002</v>
      </c>
      <c r="AP73" s="320">
        <v>12.835217687599997</v>
      </c>
      <c r="AQ73" s="320">
        <v>16.165190864000003</v>
      </c>
      <c r="AR73" s="320">
        <v>17.174196894572294</v>
      </c>
      <c r="AS73" s="320">
        <v>18.331968372759448</v>
      </c>
      <c r="AT73" s="320">
        <v>19.092916411199997</v>
      </c>
    </row>
    <row r="74" spans="1:46" ht="14.1" customHeight="1" x14ac:dyDescent="0.25">
      <c r="A74" s="264" t="s">
        <v>381</v>
      </c>
      <c r="E74" s="264" t="s">
        <v>186</v>
      </c>
      <c r="F74" s="120"/>
      <c r="G74" s="265"/>
      <c r="H74" s="265"/>
      <c r="I74" s="294" t="s">
        <v>1010</v>
      </c>
      <c r="J74" s="318"/>
      <c r="K74" s="318"/>
      <c r="L74" s="318"/>
      <c r="M74" s="318"/>
      <c r="N74" s="318"/>
      <c r="O74" s="673">
        <v>6.9722005946459831E-14</v>
      </c>
      <c r="P74" s="673">
        <v>4.8308579359002124E-14</v>
      </c>
      <c r="Q74" s="673">
        <v>3.2421981766006525E-14</v>
      </c>
      <c r="R74" s="673">
        <v>6.4863479171117788E-15</v>
      </c>
      <c r="S74" s="673">
        <v>7.2799839073711681E-15</v>
      </c>
      <c r="T74" s="673">
        <v>5.1631333757018449E-15</v>
      </c>
      <c r="U74" s="673">
        <v>4.2743586448068527E-15</v>
      </c>
      <c r="V74" s="673">
        <v>1.2212995371962965E-15</v>
      </c>
      <c r="W74" s="673">
        <v>1.5099087345010753E-14</v>
      </c>
      <c r="X74" s="673">
        <v>1.9845236565174673E-14</v>
      </c>
      <c r="Y74" s="673">
        <v>1.469657728847551E-14</v>
      </c>
      <c r="Z74" s="673">
        <v>9.6034291630076041E-15</v>
      </c>
      <c r="AA74" s="673">
        <v>1.2715523078909996E-14</v>
      </c>
      <c r="AB74" s="673">
        <v>1.2351231148954867E-15</v>
      </c>
      <c r="AC74" s="673">
        <v>1.4752955801444756E-14</v>
      </c>
      <c r="AD74" s="673">
        <v>1.0273086634843276E-14</v>
      </c>
      <c r="AE74" s="673">
        <v>6.6786853825107073E-15</v>
      </c>
      <c r="AF74" s="673">
        <v>1.1546427876318877E-14</v>
      </c>
      <c r="AG74" s="673">
        <v>1.2719100946079198E-14</v>
      </c>
      <c r="AH74" s="673">
        <v>7.730036229169901E-15</v>
      </c>
      <c r="AI74" s="673">
        <v>4.4749035206514964E-14</v>
      </c>
      <c r="AJ74" s="673">
        <v>2.0678012253860789E-14</v>
      </c>
      <c r="AK74" s="673">
        <v>1.3447576385772209E-14</v>
      </c>
      <c r="AL74" s="673">
        <v>2.0608514894604468E-14</v>
      </c>
      <c r="AM74" s="673">
        <v>3.9248335484409758E-14</v>
      </c>
      <c r="AN74" s="673">
        <v>2.0344836926255994E-14</v>
      </c>
      <c r="AO74" s="318">
        <v>6.5537852922403772E-15</v>
      </c>
      <c r="AP74" s="318">
        <v>5.5011550870176507E-14</v>
      </c>
      <c r="AQ74" s="318">
        <v>3.7442271505483404E-14</v>
      </c>
      <c r="AR74" s="318">
        <v>2.0761170560490427E-14</v>
      </c>
      <c r="AS74" s="318">
        <v>6.5003558091802915E-14</v>
      </c>
      <c r="AT74" s="318">
        <v>1.2323475573339238E-14</v>
      </c>
    </row>
    <row r="75" spans="1:46" ht="14.1" customHeight="1" x14ac:dyDescent="0.25">
      <c r="A75" s="264" t="s">
        <v>383</v>
      </c>
      <c r="F75" s="264" t="s">
        <v>188</v>
      </c>
      <c r="G75" s="120"/>
      <c r="H75" s="120"/>
      <c r="I75" s="294" t="s">
        <v>1011</v>
      </c>
      <c r="J75" s="312"/>
      <c r="K75" s="312"/>
      <c r="L75" s="312"/>
      <c r="M75" s="312"/>
      <c r="N75" s="312"/>
      <c r="O75" s="674"/>
      <c r="P75" s="674"/>
      <c r="Q75" s="674"/>
      <c r="R75" s="674"/>
      <c r="S75" s="674"/>
      <c r="T75" s="674"/>
      <c r="U75" s="674"/>
      <c r="V75" s="674"/>
      <c r="W75" s="674"/>
      <c r="X75" s="674"/>
      <c r="Y75" s="674"/>
      <c r="Z75" s="674"/>
      <c r="AA75" s="674"/>
      <c r="AB75" s="674"/>
      <c r="AC75" s="674"/>
      <c r="AD75" s="674"/>
      <c r="AE75" s="674"/>
      <c r="AF75" s="674"/>
      <c r="AG75" s="674"/>
      <c r="AH75" s="674"/>
      <c r="AI75" s="674"/>
      <c r="AJ75" s="674"/>
      <c r="AK75" s="674"/>
      <c r="AL75" s="674"/>
      <c r="AM75" s="674"/>
      <c r="AN75" s="674"/>
      <c r="AO75" s="312"/>
      <c r="AP75" s="312"/>
      <c r="AQ75" s="312"/>
      <c r="AR75" s="312"/>
      <c r="AS75" s="312"/>
      <c r="AT75" s="312"/>
    </row>
    <row r="76" spans="1:46" ht="14.1" customHeight="1" x14ac:dyDescent="0.25">
      <c r="A76" s="264" t="s">
        <v>506</v>
      </c>
      <c r="F76" s="264" t="s">
        <v>507</v>
      </c>
      <c r="G76" s="120"/>
      <c r="H76" s="120"/>
      <c r="I76" s="293" t="s">
        <v>1012</v>
      </c>
      <c r="J76" s="312"/>
      <c r="K76" s="312"/>
      <c r="L76" s="312"/>
      <c r="M76" s="312"/>
      <c r="N76" s="312"/>
      <c r="O76" s="674"/>
      <c r="P76" s="674"/>
      <c r="Q76" s="674"/>
      <c r="R76" s="674"/>
      <c r="S76" s="674"/>
      <c r="T76" s="674"/>
      <c r="U76" s="674"/>
      <c r="V76" s="674"/>
      <c r="W76" s="674"/>
      <c r="X76" s="674"/>
      <c r="Y76" s="674"/>
      <c r="Z76" s="674"/>
      <c r="AA76" s="674"/>
      <c r="AB76" s="674"/>
      <c r="AC76" s="674"/>
      <c r="AD76" s="674"/>
      <c r="AE76" s="674"/>
      <c r="AF76" s="674"/>
      <c r="AG76" s="674"/>
      <c r="AH76" s="674"/>
      <c r="AI76" s="674"/>
      <c r="AJ76" s="674"/>
      <c r="AK76" s="674"/>
      <c r="AL76" s="674"/>
      <c r="AM76" s="674"/>
      <c r="AN76" s="674"/>
      <c r="AO76" s="312"/>
      <c r="AP76" s="312"/>
      <c r="AQ76" s="312"/>
      <c r="AR76" s="312"/>
      <c r="AS76" s="312"/>
      <c r="AT76" s="312"/>
    </row>
    <row r="77" spans="1:46" ht="14.1" customHeight="1" x14ac:dyDescent="0.25">
      <c r="A77" s="264" t="s">
        <v>385</v>
      </c>
      <c r="F77" s="264" t="s">
        <v>386</v>
      </c>
      <c r="I77" s="293" t="s">
        <v>1013</v>
      </c>
      <c r="J77" s="327"/>
      <c r="K77" s="327"/>
      <c r="L77" s="327"/>
      <c r="M77" s="327"/>
      <c r="N77" s="327"/>
      <c r="O77" s="710"/>
      <c r="P77" s="710"/>
      <c r="Q77" s="710"/>
      <c r="R77" s="710"/>
      <c r="S77" s="710"/>
      <c r="T77" s="710"/>
      <c r="U77" s="710"/>
      <c r="V77" s="710"/>
      <c r="W77" s="710"/>
      <c r="X77" s="710"/>
      <c r="Y77" s="710"/>
      <c r="Z77" s="710"/>
      <c r="AA77" s="710"/>
      <c r="AB77" s="710"/>
      <c r="AC77" s="710"/>
      <c r="AD77" s="710"/>
      <c r="AE77" s="710"/>
      <c r="AF77" s="710"/>
      <c r="AG77" s="710"/>
      <c r="AH77" s="710"/>
      <c r="AI77" s="710"/>
      <c r="AJ77" s="710"/>
      <c r="AK77" s="710"/>
      <c r="AL77" s="710"/>
      <c r="AM77" s="710"/>
      <c r="AN77" s="710"/>
      <c r="AO77" s="327"/>
      <c r="AP77" s="327"/>
      <c r="AQ77" s="327"/>
      <c r="AR77" s="327"/>
      <c r="AS77" s="327"/>
      <c r="AT77" s="327"/>
    </row>
    <row r="78" spans="1:46" ht="14.1" customHeight="1" x14ac:dyDescent="0.25">
      <c r="A78" s="264" t="s">
        <v>508</v>
      </c>
      <c r="G78" s="264" t="s">
        <v>509</v>
      </c>
      <c r="I78" s="293" t="s">
        <v>1014</v>
      </c>
      <c r="J78" s="327"/>
      <c r="K78" s="327"/>
      <c r="L78" s="327"/>
      <c r="M78" s="327"/>
      <c r="N78" s="327"/>
      <c r="O78" s="710"/>
      <c r="P78" s="710"/>
      <c r="Q78" s="710"/>
      <c r="R78" s="710"/>
      <c r="S78" s="710"/>
      <c r="T78" s="710"/>
      <c r="U78" s="710"/>
      <c r="V78" s="710"/>
      <c r="W78" s="710"/>
      <c r="X78" s="710"/>
      <c r="Y78" s="710"/>
      <c r="Z78" s="710"/>
      <c r="AA78" s="710"/>
      <c r="AB78" s="710"/>
      <c r="AC78" s="710"/>
      <c r="AD78" s="710"/>
      <c r="AE78" s="710"/>
      <c r="AF78" s="710"/>
      <c r="AG78" s="710"/>
      <c r="AH78" s="710"/>
      <c r="AI78" s="710"/>
      <c r="AJ78" s="710"/>
      <c r="AK78" s="710"/>
      <c r="AL78" s="710"/>
      <c r="AM78" s="710"/>
      <c r="AN78" s="710"/>
      <c r="AO78" s="327"/>
      <c r="AP78" s="327"/>
      <c r="AQ78" s="327"/>
      <c r="AR78" s="327"/>
      <c r="AS78" s="327"/>
      <c r="AT78" s="327"/>
    </row>
    <row r="79" spans="1:46" ht="14.1" customHeight="1" x14ac:dyDescent="0.25">
      <c r="A79" s="264" t="s">
        <v>537</v>
      </c>
      <c r="F79" s="264" t="s">
        <v>538</v>
      </c>
      <c r="I79" s="365" t="s">
        <v>1015</v>
      </c>
      <c r="J79" s="327"/>
      <c r="K79" s="327"/>
      <c r="L79" s="327"/>
      <c r="M79" s="327"/>
      <c r="N79" s="327"/>
      <c r="O79" s="710"/>
      <c r="P79" s="710"/>
      <c r="Q79" s="710"/>
      <c r="R79" s="710"/>
      <c r="S79" s="710"/>
      <c r="T79" s="710"/>
      <c r="U79" s="710"/>
      <c r="V79" s="710"/>
      <c r="W79" s="710"/>
      <c r="X79" s="710"/>
      <c r="Y79" s="710"/>
      <c r="Z79" s="710"/>
      <c r="AA79" s="710"/>
      <c r="AB79" s="710"/>
      <c r="AC79" s="710"/>
      <c r="AD79" s="710"/>
      <c r="AE79" s="710"/>
      <c r="AF79" s="710"/>
      <c r="AG79" s="710"/>
      <c r="AH79" s="710"/>
      <c r="AI79" s="710"/>
      <c r="AJ79" s="710"/>
      <c r="AK79" s="710"/>
      <c r="AL79" s="710"/>
      <c r="AM79" s="710"/>
      <c r="AN79" s="710"/>
      <c r="AO79" s="327"/>
      <c r="AP79" s="327"/>
      <c r="AQ79" s="327"/>
      <c r="AR79" s="327"/>
      <c r="AS79" s="327"/>
      <c r="AT79" s="327"/>
    </row>
    <row r="80" spans="1:46" ht="14.1" customHeight="1" x14ac:dyDescent="0.25">
      <c r="A80" s="273" t="s">
        <v>1093</v>
      </c>
      <c r="F80" s="264" t="s">
        <v>114</v>
      </c>
      <c r="G80" s="98"/>
      <c r="H80" s="98"/>
      <c r="I80" s="292" t="s">
        <v>1085</v>
      </c>
      <c r="J80" s="318"/>
      <c r="K80" s="318"/>
      <c r="L80" s="318"/>
      <c r="M80" s="318"/>
      <c r="N80" s="318"/>
      <c r="O80" s="673">
        <v>1.4210854715202004E-14</v>
      </c>
      <c r="P80" s="673">
        <v>0</v>
      </c>
      <c r="Q80" s="673">
        <v>7.5772721430666934E-15</v>
      </c>
      <c r="R80" s="673">
        <v>7.1331829332166308E-15</v>
      </c>
      <c r="S80" s="673">
        <v>1.4238610290817633E-14</v>
      </c>
      <c r="T80" s="673">
        <v>0</v>
      </c>
      <c r="U80" s="673">
        <v>2.7755575615628914E-17</v>
      </c>
      <c r="V80" s="673">
        <v>7.1331829332166308E-15</v>
      </c>
      <c r="W80" s="673">
        <v>7.1331829332166308E-15</v>
      </c>
      <c r="X80" s="673">
        <v>1.4238610290817633E-14</v>
      </c>
      <c r="Y80" s="673">
        <v>1.4210854715202004E-14</v>
      </c>
      <c r="Z80" s="673">
        <v>7.1331829332166308E-15</v>
      </c>
      <c r="AA80" s="673">
        <v>7.1331829332166308E-15</v>
      </c>
      <c r="AB80" s="673">
        <v>2.7755575615628914E-17</v>
      </c>
      <c r="AC80" s="673">
        <v>7.1331829332166308E-15</v>
      </c>
      <c r="AD80" s="673">
        <v>1.7763568394002505E-15</v>
      </c>
      <c r="AE80" s="673">
        <v>0</v>
      </c>
      <c r="AF80" s="673">
        <v>2.7755575615628914E-17</v>
      </c>
      <c r="AG80" s="673">
        <v>0</v>
      </c>
      <c r="AH80" s="673">
        <v>0</v>
      </c>
      <c r="AI80" s="673">
        <v>2.7755575615628914E-17</v>
      </c>
      <c r="AJ80" s="673">
        <v>0</v>
      </c>
      <c r="AK80" s="673">
        <v>0</v>
      </c>
      <c r="AL80" s="673">
        <v>2.7755575615628914E-17</v>
      </c>
      <c r="AM80" s="673">
        <v>8.3266726846886741E-17</v>
      </c>
      <c r="AN80" s="673">
        <v>2.7755575615628914E-17</v>
      </c>
      <c r="AO80" s="318">
        <v>2.4980018054066022E-16</v>
      </c>
      <c r="AP80" s="318">
        <v>8.3266726846886741E-17</v>
      </c>
      <c r="AQ80" s="318">
        <v>2.7755575615628914E-17</v>
      </c>
      <c r="AR80" s="318">
        <v>5.5511151231257827E-17</v>
      </c>
      <c r="AS80" s="318">
        <v>2.8189256484623115E-17</v>
      </c>
      <c r="AT80" s="318">
        <v>1.1102230246251565E-16</v>
      </c>
    </row>
    <row r="81" spans="1:46" ht="14.1" customHeight="1" x14ac:dyDescent="0.25">
      <c r="A81" s="363"/>
      <c r="G81" s="98"/>
      <c r="H81" s="98"/>
      <c r="I81" s="292"/>
      <c r="J81" s="314"/>
      <c r="K81" s="314"/>
      <c r="L81" s="314"/>
      <c r="M81" s="314"/>
      <c r="N81" s="314"/>
      <c r="O81" s="666"/>
      <c r="P81" s="666"/>
      <c r="Q81" s="666"/>
      <c r="R81" s="666"/>
      <c r="S81" s="666"/>
      <c r="T81" s="666"/>
      <c r="U81" s="666"/>
      <c r="V81" s="666"/>
      <c r="W81" s="666"/>
      <c r="X81" s="666"/>
      <c r="Y81" s="666"/>
      <c r="Z81" s="666"/>
      <c r="AA81" s="666"/>
      <c r="AB81" s="666"/>
      <c r="AC81" s="666"/>
      <c r="AD81" s="666"/>
      <c r="AE81" s="666"/>
      <c r="AF81" s="666"/>
      <c r="AG81" s="666"/>
      <c r="AH81" s="666"/>
      <c r="AI81" s="666"/>
      <c r="AJ81" s="666"/>
      <c r="AK81" s="666"/>
      <c r="AL81" s="666"/>
      <c r="AM81" s="666"/>
      <c r="AN81" s="666"/>
      <c r="AO81" s="314"/>
      <c r="AP81" s="314"/>
      <c r="AQ81" s="314"/>
      <c r="AR81" s="314"/>
      <c r="AS81" s="314"/>
      <c r="AT81" s="314"/>
    </row>
    <row r="82" spans="1:46" ht="14.1" customHeight="1" x14ac:dyDescent="0.25">
      <c r="A82" s="267" t="s">
        <v>410</v>
      </c>
      <c r="B82" s="267"/>
      <c r="C82" s="267"/>
      <c r="D82" s="267" t="s">
        <v>183</v>
      </c>
      <c r="E82" s="267"/>
      <c r="F82" s="267"/>
      <c r="G82" s="266"/>
      <c r="H82" s="266"/>
      <c r="I82" s="292" t="s">
        <v>1016</v>
      </c>
      <c r="J82" s="313">
        <f t="shared" ref="J82:N82" si="21">SUM(J84:J139)</f>
        <v>0</v>
      </c>
      <c r="K82" s="313">
        <f t="shared" si="21"/>
        <v>0</v>
      </c>
      <c r="L82" s="313">
        <f t="shared" si="21"/>
        <v>0</v>
      </c>
      <c r="M82" s="313">
        <f t="shared" si="21"/>
        <v>0</v>
      </c>
      <c r="N82" s="313">
        <f t="shared" si="21"/>
        <v>0</v>
      </c>
      <c r="O82" s="313">
        <f t="shared" ref="O82:AN82" si="22">SUM(O84:O139)</f>
        <v>2674.3806875074865</v>
      </c>
      <c r="P82" s="313">
        <f t="shared" si="22"/>
        <v>2551.4637707667775</v>
      </c>
      <c r="Q82" s="313">
        <f t="shared" si="22"/>
        <v>2530.103189434245</v>
      </c>
      <c r="R82" s="313">
        <f t="shared" si="22"/>
        <v>2214.1484542841181</v>
      </c>
      <c r="S82" s="313">
        <f t="shared" si="22"/>
        <v>1936.5767484464438</v>
      </c>
      <c r="T82" s="313">
        <f t="shared" si="22"/>
        <v>1717.304856203802</v>
      </c>
      <c r="U82" s="313">
        <f t="shared" si="22"/>
        <v>1698.5325487606754</v>
      </c>
      <c r="V82" s="313">
        <f t="shared" si="22"/>
        <v>1714.9592486591532</v>
      </c>
      <c r="W82" s="313">
        <f t="shared" si="22"/>
        <v>1621.7141844943321</v>
      </c>
      <c r="X82" s="313">
        <f t="shared" si="22"/>
        <v>1743.1984367529185</v>
      </c>
      <c r="Y82" s="313">
        <f t="shared" si="22"/>
        <v>1764.729388327848</v>
      </c>
      <c r="Z82" s="313">
        <f t="shared" si="22"/>
        <v>1569.7917287265427</v>
      </c>
      <c r="AA82" s="313">
        <f t="shared" si="22"/>
        <v>1745.9371038066786</v>
      </c>
      <c r="AB82" s="313">
        <f t="shared" si="22"/>
        <v>1799.7065421758373</v>
      </c>
      <c r="AC82" s="313">
        <f t="shared" si="22"/>
        <v>1713.9359217063272</v>
      </c>
      <c r="AD82" s="313">
        <f t="shared" si="22"/>
        <v>1298.0848325205563</v>
      </c>
      <c r="AE82" s="313">
        <f t="shared" si="22"/>
        <v>1399.2881277581862</v>
      </c>
      <c r="AF82" s="313">
        <f t="shared" si="22"/>
        <v>1301.1579857413274</v>
      </c>
      <c r="AG82" s="313">
        <f t="shared" si="22"/>
        <v>1217.2314889725415</v>
      </c>
      <c r="AH82" s="313">
        <f t="shared" si="22"/>
        <v>1209.898591870462</v>
      </c>
      <c r="AI82" s="313">
        <f t="shared" si="22"/>
        <v>1090.5724987049059</v>
      </c>
      <c r="AJ82" s="313">
        <f t="shared" si="22"/>
        <v>1218.7116192063645</v>
      </c>
      <c r="AK82" s="313">
        <f t="shared" si="22"/>
        <v>1225.8689112617233</v>
      </c>
      <c r="AL82" s="313">
        <f t="shared" si="22"/>
        <v>1208.6546370277595</v>
      </c>
      <c r="AM82" s="313">
        <f t="shared" si="22"/>
        <v>1271.9771836125362</v>
      </c>
      <c r="AN82" s="313">
        <f t="shared" si="22"/>
        <v>1282.4939175446546</v>
      </c>
      <c r="AO82" s="313">
        <f t="shared" ref="AO82:AP82" si="23">SUM(AO84:AO139)</f>
        <v>1404.3623133568958</v>
      </c>
      <c r="AP82" s="313">
        <f t="shared" si="23"/>
        <v>1413.695239551542</v>
      </c>
      <c r="AQ82" s="313">
        <f t="shared" ref="AQ82:AS82" si="24">SUM(AQ84:AQ139)</f>
        <v>1388.9225129992678</v>
      </c>
      <c r="AR82" s="313">
        <f t="shared" si="24"/>
        <v>1301.8670159647436</v>
      </c>
      <c r="AS82" s="313">
        <f t="shared" si="24"/>
        <v>1323.8027274567439</v>
      </c>
      <c r="AT82" s="313">
        <f t="shared" ref="AT82" si="25">SUM(AT84:AT139)</f>
        <v>1373.5671216497144</v>
      </c>
    </row>
    <row r="83" spans="1:46" ht="14.1" customHeight="1" x14ac:dyDescent="0.25">
      <c r="A83" s="269" t="s">
        <v>440</v>
      </c>
      <c r="B83" s="269"/>
      <c r="C83" s="269"/>
      <c r="D83" s="269"/>
      <c r="E83" s="269" t="s">
        <v>510</v>
      </c>
      <c r="F83" s="268"/>
      <c r="G83" s="120"/>
      <c r="H83" s="120"/>
      <c r="I83" s="293" t="s">
        <v>1017</v>
      </c>
      <c r="J83" s="314"/>
      <c r="K83" s="314"/>
      <c r="L83" s="314"/>
      <c r="M83" s="314"/>
      <c r="N83" s="314"/>
      <c r="O83" s="666"/>
      <c r="P83" s="666"/>
      <c r="Q83" s="666"/>
      <c r="R83" s="666"/>
      <c r="S83" s="666"/>
      <c r="T83" s="666"/>
      <c r="U83" s="666"/>
      <c r="V83" s="666"/>
      <c r="W83" s="666"/>
      <c r="X83" s="666"/>
      <c r="Y83" s="666"/>
      <c r="Z83" s="666"/>
      <c r="AA83" s="666"/>
      <c r="AB83" s="666"/>
      <c r="AC83" s="666"/>
      <c r="AD83" s="666"/>
      <c r="AE83" s="666"/>
      <c r="AF83" s="666"/>
      <c r="AG83" s="666"/>
      <c r="AH83" s="666"/>
      <c r="AI83" s="666"/>
      <c r="AJ83" s="666"/>
      <c r="AK83" s="666"/>
      <c r="AL83" s="666"/>
      <c r="AM83" s="666"/>
      <c r="AN83" s="666"/>
      <c r="AO83" s="314"/>
      <c r="AP83" s="314"/>
      <c r="AQ83" s="314"/>
      <c r="AR83" s="314"/>
      <c r="AS83" s="314"/>
      <c r="AT83" s="314"/>
    </row>
    <row r="84" spans="1:46" ht="14.1" customHeight="1" x14ac:dyDescent="0.25">
      <c r="A84" s="268" t="s">
        <v>671</v>
      </c>
      <c r="B84" s="120"/>
      <c r="C84" s="269"/>
      <c r="D84" s="269"/>
      <c r="E84" s="269"/>
      <c r="F84" s="268" t="s">
        <v>672</v>
      </c>
      <c r="G84" s="120"/>
      <c r="H84" s="120"/>
      <c r="I84" s="294" t="s">
        <v>1018</v>
      </c>
      <c r="J84" s="318"/>
      <c r="K84" s="318"/>
      <c r="L84" s="318"/>
      <c r="M84" s="318"/>
      <c r="N84" s="318"/>
      <c r="O84" s="673">
        <v>2.3980817331903381E-14</v>
      </c>
      <c r="P84" s="673">
        <v>1.840194663316197E-14</v>
      </c>
      <c r="Q84" s="673">
        <v>3.9898639947466563E-14</v>
      </c>
      <c r="R84" s="673">
        <v>8.0963014070789541E-14</v>
      </c>
      <c r="S84" s="673">
        <v>8.5265128291212022E-14</v>
      </c>
      <c r="T84" s="673">
        <v>6.9916294975769233E-14</v>
      </c>
      <c r="U84" s="673">
        <v>3.2918112680135891E-14</v>
      </c>
      <c r="V84" s="673">
        <v>1.7555401576885288E-14</v>
      </c>
      <c r="W84" s="673">
        <v>2.5620131016701464E-14</v>
      </c>
      <c r="X84" s="673">
        <v>1.7805201757425948E-14</v>
      </c>
      <c r="Y84" s="673">
        <v>3.0531133177191805E-14</v>
      </c>
      <c r="Z84" s="673">
        <v>2.7255975254547593E-14</v>
      </c>
      <c r="AA84" s="673">
        <v>3.0281332996651145E-14</v>
      </c>
      <c r="AB84" s="673">
        <v>3.0556113195245871E-13</v>
      </c>
      <c r="AC84" s="673">
        <v>3.6803893266323939E-14</v>
      </c>
      <c r="AD84" s="673">
        <v>2.1671553440683056E-13</v>
      </c>
      <c r="AE84" s="673">
        <v>2.4687196731321137E-13</v>
      </c>
      <c r="AF84" s="673">
        <v>1.7541523789077473E-14</v>
      </c>
      <c r="AG84" s="673">
        <v>3.0850322296771537E-14</v>
      </c>
      <c r="AH84" s="673">
        <v>2.3708812690870218E-13</v>
      </c>
      <c r="AI84" s="673">
        <v>2.5934809855243657E-13</v>
      </c>
      <c r="AJ84" s="673">
        <v>1.6189827256596345E-13</v>
      </c>
      <c r="AK84" s="673">
        <v>6.4531713306337224E-14</v>
      </c>
      <c r="AL84" s="673">
        <v>3.0414559759606163E-13</v>
      </c>
      <c r="AM84" s="673">
        <v>3.0669911055269949E-14</v>
      </c>
      <c r="AN84" s="673">
        <v>2.7935986857130501E-13</v>
      </c>
      <c r="AO84" s="318">
        <v>1.253719350557958E-13</v>
      </c>
      <c r="AP84" s="318">
        <v>4.203651315926038E-13</v>
      </c>
      <c r="AQ84" s="318">
        <v>8.3356932467637535E-14</v>
      </c>
      <c r="AR84" s="318">
        <v>3.2385899517706207E-13</v>
      </c>
      <c r="AS84" s="318">
        <v>2.7959579096403786E-13</v>
      </c>
      <c r="AT84" s="318">
        <v>4.624078897563777E-14</v>
      </c>
    </row>
    <row r="85" spans="1:46" ht="14.1" customHeight="1" x14ac:dyDescent="0.25">
      <c r="A85" s="273" t="s">
        <v>1094</v>
      </c>
      <c r="B85" s="120"/>
      <c r="C85" s="269"/>
      <c r="D85" s="269"/>
      <c r="E85" s="269"/>
      <c r="F85" s="268" t="s">
        <v>106</v>
      </c>
      <c r="G85" s="120"/>
      <c r="H85" s="120"/>
      <c r="I85" s="292" t="s">
        <v>75</v>
      </c>
      <c r="J85" s="318"/>
      <c r="K85" s="318"/>
      <c r="L85" s="318"/>
      <c r="M85" s="318"/>
      <c r="N85" s="318"/>
      <c r="O85" s="673">
        <v>6.7973404682675209E-14</v>
      </c>
      <c r="P85" s="673">
        <v>3.3889557826682903E-14</v>
      </c>
      <c r="Q85" s="673">
        <v>3.8816172498457036E-14</v>
      </c>
      <c r="R85" s="673">
        <v>5.007105841059456E-14</v>
      </c>
      <c r="S85" s="673">
        <v>2.4202861936828413E-14</v>
      </c>
      <c r="T85" s="673">
        <v>6.0063065632220969E-14</v>
      </c>
      <c r="U85" s="673">
        <v>5.978550987606468E-14</v>
      </c>
      <c r="V85" s="673">
        <v>2.1371793224034263E-14</v>
      </c>
      <c r="W85" s="673">
        <v>3.487488076103773E-14</v>
      </c>
      <c r="X85" s="673">
        <v>2.931682674400804E-14</v>
      </c>
      <c r="Y85" s="673">
        <v>4.586608870482678E-14</v>
      </c>
      <c r="Z85" s="673">
        <v>2.6020852139652106E-14</v>
      </c>
      <c r="AA85" s="673">
        <v>5.9952043329758453E-14</v>
      </c>
      <c r="AB85" s="673">
        <v>2.2301605007157832E-14</v>
      </c>
      <c r="AC85" s="673">
        <v>1.3711254354120683E-14</v>
      </c>
      <c r="AD85" s="673">
        <v>6.181166689600559E-14</v>
      </c>
      <c r="AE85" s="673">
        <v>5.9757754300449051E-14</v>
      </c>
      <c r="AF85" s="673">
        <v>6.5114580394265431E-14</v>
      </c>
      <c r="AG85" s="673">
        <v>8.2434059578417873E-15</v>
      </c>
      <c r="AH85" s="673">
        <v>2.3314683517128287E-14</v>
      </c>
      <c r="AI85" s="673">
        <v>3.9301895071730542E-14</v>
      </c>
      <c r="AJ85" s="673">
        <v>3.9301895071730542E-14</v>
      </c>
      <c r="AK85" s="673">
        <v>2.9143354396410359E-14</v>
      </c>
      <c r="AL85" s="673">
        <v>3.8510861166685117E-14</v>
      </c>
      <c r="AM85" s="673">
        <v>8.3100193393192967E-14</v>
      </c>
      <c r="AN85" s="673">
        <v>1.955380302121057E-14</v>
      </c>
      <c r="AO85" s="318">
        <v>4.3326453535996734E-14</v>
      </c>
      <c r="AP85" s="318">
        <v>1.8374191057546341E-14</v>
      </c>
      <c r="AQ85" s="318">
        <v>6.1090021929999239E-14</v>
      </c>
      <c r="AR85" s="318">
        <v>4.1078251911130792E-14</v>
      </c>
      <c r="AS85" s="318">
        <v>3.4194869158454821E-14</v>
      </c>
      <c r="AT85" s="318">
        <v>2.989275493803234E-14</v>
      </c>
    </row>
    <row r="86" spans="1:46" ht="14.1" customHeight="1" x14ac:dyDescent="0.25">
      <c r="A86" s="268" t="s">
        <v>673</v>
      </c>
      <c r="B86" s="120"/>
      <c r="C86" s="269"/>
      <c r="D86" s="269"/>
      <c r="E86" s="269"/>
      <c r="F86" s="268" t="s">
        <v>674</v>
      </c>
      <c r="G86" s="120"/>
      <c r="H86" s="120"/>
      <c r="I86" s="294" t="s">
        <v>1019</v>
      </c>
      <c r="J86" s="314"/>
      <c r="K86" s="314"/>
      <c r="L86" s="314"/>
      <c r="M86" s="314"/>
      <c r="N86" s="314"/>
      <c r="O86" s="666"/>
      <c r="P86" s="666"/>
      <c r="Q86" s="666"/>
      <c r="R86" s="666"/>
      <c r="S86" s="666"/>
      <c r="T86" s="666"/>
      <c r="U86" s="666"/>
      <c r="V86" s="666"/>
      <c r="W86" s="666"/>
      <c r="X86" s="666"/>
      <c r="Y86" s="666"/>
      <c r="Z86" s="666"/>
      <c r="AA86" s="666"/>
      <c r="AB86" s="666"/>
      <c r="AC86" s="666"/>
      <c r="AD86" s="666"/>
      <c r="AE86" s="666"/>
      <c r="AF86" s="666"/>
      <c r="AG86" s="666"/>
      <c r="AH86" s="666"/>
      <c r="AI86" s="666"/>
      <c r="AJ86" s="666"/>
      <c r="AK86" s="666"/>
      <c r="AL86" s="666"/>
      <c r="AM86" s="666"/>
      <c r="AN86" s="666"/>
      <c r="AO86" s="314"/>
      <c r="AP86" s="314"/>
      <c r="AQ86" s="314"/>
      <c r="AR86" s="314"/>
      <c r="AS86" s="314"/>
      <c r="AT86" s="314"/>
    </row>
    <row r="87" spans="1:46" ht="14.1" customHeight="1" x14ac:dyDescent="0.25">
      <c r="A87" s="268" t="s">
        <v>675</v>
      </c>
      <c r="B87" s="120"/>
      <c r="C87" s="269"/>
      <c r="D87" s="269"/>
      <c r="E87" s="269"/>
      <c r="F87" s="268" t="s">
        <v>676</v>
      </c>
      <c r="G87" s="120"/>
      <c r="H87" s="120"/>
      <c r="I87" s="294" t="s">
        <v>1020</v>
      </c>
      <c r="J87" s="314"/>
      <c r="K87" s="314"/>
      <c r="L87" s="314"/>
      <c r="M87" s="314"/>
      <c r="N87" s="314"/>
      <c r="O87" s="666"/>
      <c r="P87" s="666"/>
      <c r="Q87" s="666"/>
      <c r="R87" s="666"/>
      <c r="S87" s="666"/>
      <c r="T87" s="666"/>
      <c r="U87" s="666"/>
      <c r="V87" s="666"/>
      <c r="W87" s="666"/>
      <c r="X87" s="666"/>
      <c r="Y87" s="666"/>
      <c r="Z87" s="666"/>
      <c r="AA87" s="666"/>
      <c r="AB87" s="666"/>
      <c r="AC87" s="666"/>
      <c r="AD87" s="666"/>
      <c r="AE87" s="666"/>
      <c r="AF87" s="666"/>
      <c r="AG87" s="666"/>
      <c r="AH87" s="666"/>
      <c r="AI87" s="666"/>
      <c r="AJ87" s="666"/>
      <c r="AK87" s="666"/>
      <c r="AL87" s="666"/>
      <c r="AM87" s="666"/>
      <c r="AN87" s="666"/>
      <c r="AO87" s="314"/>
      <c r="AP87" s="314"/>
      <c r="AQ87" s="314"/>
      <c r="AR87" s="314"/>
      <c r="AS87" s="314"/>
      <c r="AT87" s="314"/>
    </row>
    <row r="88" spans="1:46" ht="14.1" customHeight="1" x14ac:dyDescent="0.25">
      <c r="A88" s="274" t="s">
        <v>1180</v>
      </c>
      <c r="B88" s="120"/>
      <c r="C88" s="269"/>
      <c r="D88" s="269"/>
      <c r="E88" s="269"/>
      <c r="F88" s="268" t="s">
        <v>105</v>
      </c>
      <c r="G88" s="120"/>
      <c r="H88" s="120"/>
      <c r="I88" s="292" t="s">
        <v>76</v>
      </c>
      <c r="J88" s="318"/>
      <c r="K88" s="318"/>
      <c r="L88" s="318"/>
      <c r="M88" s="318"/>
      <c r="N88" s="318"/>
      <c r="O88" s="673">
        <v>1.2156942119645464E-14</v>
      </c>
      <c r="P88" s="673">
        <v>1.7791323969618134E-14</v>
      </c>
      <c r="Q88" s="673">
        <v>1.4155343563970746E-14</v>
      </c>
      <c r="R88" s="673">
        <v>9.4924068605450884E-15</v>
      </c>
      <c r="S88" s="673">
        <v>5.6621374255882984E-15</v>
      </c>
      <c r="T88" s="673">
        <v>2.9282132274488504E-15</v>
      </c>
      <c r="U88" s="673">
        <v>1.0796918914479647E-14</v>
      </c>
      <c r="V88" s="673">
        <v>1.0630385460785874E-14</v>
      </c>
      <c r="W88" s="673">
        <v>1.5473733405713119E-14</v>
      </c>
      <c r="X88" s="673">
        <v>2.886579864025407E-15</v>
      </c>
      <c r="Y88" s="673">
        <v>8.1046280797636427E-15</v>
      </c>
      <c r="Z88" s="673">
        <v>0</v>
      </c>
      <c r="AA88" s="673">
        <v>2.9420910152566648E-15</v>
      </c>
      <c r="AB88" s="673">
        <v>3.8857805861880479E-16</v>
      </c>
      <c r="AC88" s="673">
        <v>2.8310687127941492E-15</v>
      </c>
      <c r="AD88" s="673">
        <v>2.6645352591003757E-15</v>
      </c>
      <c r="AE88" s="673">
        <v>2.9420910152566648E-15</v>
      </c>
      <c r="AF88" s="673">
        <v>2.9976021664879227E-15</v>
      </c>
      <c r="AG88" s="673">
        <v>1.1657341758564144E-15</v>
      </c>
      <c r="AH88" s="673">
        <v>2.0539125955565396E-15</v>
      </c>
      <c r="AI88" s="673">
        <v>4.9960036108132044E-16</v>
      </c>
      <c r="AJ88" s="673">
        <v>7.3691053259494765E-15</v>
      </c>
      <c r="AK88" s="673">
        <v>4.3576253716537394E-15</v>
      </c>
      <c r="AL88" s="673">
        <v>6.8278716014447127E-15</v>
      </c>
      <c r="AM88" s="673">
        <v>2.2898349882893854E-15</v>
      </c>
      <c r="AN88" s="673">
        <v>2.3175905639050143E-15</v>
      </c>
      <c r="AO88" s="318">
        <v>1.915134717478395E-15</v>
      </c>
      <c r="AP88" s="318">
        <v>9.298117831235686E-15</v>
      </c>
      <c r="AQ88" s="318">
        <v>2.6367796834847468E-15</v>
      </c>
      <c r="AR88" s="318">
        <v>1.2906342661267445E-15</v>
      </c>
      <c r="AS88" s="318">
        <v>5.2735593669694936E-16</v>
      </c>
      <c r="AT88" s="318">
        <v>3.5527136788005009E-15</v>
      </c>
    </row>
    <row r="89" spans="1:46" ht="14.1" customHeight="1" x14ac:dyDescent="0.25">
      <c r="A89" s="268" t="s">
        <v>677</v>
      </c>
      <c r="B89" s="120"/>
      <c r="C89" s="269"/>
      <c r="D89" s="269"/>
      <c r="E89" s="269"/>
      <c r="F89" s="268" t="s">
        <v>678</v>
      </c>
      <c r="G89" s="120"/>
      <c r="H89" s="120"/>
      <c r="I89" s="294" t="s">
        <v>1021</v>
      </c>
      <c r="J89" s="314"/>
      <c r="K89" s="314"/>
      <c r="L89" s="314"/>
      <c r="M89" s="314"/>
      <c r="N89" s="314"/>
      <c r="O89" s="666"/>
      <c r="P89" s="666"/>
      <c r="Q89" s="666"/>
      <c r="R89" s="666"/>
      <c r="S89" s="666"/>
      <c r="T89" s="666"/>
      <c r="U89" s="666"/>
      <c r="V89" s="666"/>
      <c r="W89" s="666"/>
      <c r="X89" s="666"/>
      <c r="Y89" s="666"/>
      <c r="Z89" s="666"/>
      <c r="AA89" s="666"/>
      <c r="AB89" s="666"/>
      <c r="AC89" s="666"/>
      <c r="AD89" s="666"/>
      <c r="AE89" s="666"/>
      <c r="AF89" s="666"/>
      <c r="AG89" s="666"/>
      <c r="AH89" s="666"/>
      <c r="AI89" s="666"/>
      <c r="AJ89" s="666"/>
      <c r="AK89" s="666"/>
      <c r="AL89" s="666"/>
      <c r="AM89" s="666"/>
      <c r="AN89" s="666"/>
      <c r="AO89" s="314"/>
      <c r="AP89" s="314"/>
      <c r="AQ89" s="314"/>
      <c r="AR89" s="314"/>
      <c r="AS89" s="314"/>
      <c r="AT89" s="314"/>
    </row>
    <row r="90" spans="1:46" ht="14.1" customHeight="1" x14ac:dyDescent="0.25">
      <c r="A90" s="269" t="s">
        <v>441</v>
      </c>
      <c r="B90" s="269"/>
      <c r="C90" s="269"/>
      <c r="D90" s="269"/>
      <c r="E90" s="269" t="s">
        <v>442</v>
      </c>
      <c r="F90" s="268"/>
      <c r="G90" s="120"/>
      <c r="H90" s="120"/>
      <c r="I90" s="294" t="s">
        <v>1022</v>
      </c>
      <c r="J90" s="314"/>
      <c r="K90" s="314"/>
      <c r="L90" s="314"/>
      <c r="M90" s="314"/>
      <c r="N90" s="314"/>
      <c r="O90" s="666"/>
      <c r="P90" s="666"/>
      <c r="Q90" s="666"/>
      <c r="R90" s="666"/>
      <c r="S90" s="666"/>
      <c r="T90" s="666"/>
      <c r="U90" s="666"/>
      <c r="V90" s="666"/>
      <c r="W90" s="666"/>
      <c r="X90" s="666"/>
      <c r="Y90" s="666"/>
      <c r="Z90" s="666"/>
      <c r="AA90" s="666"/>
      <c r="AB90" s="666"/>
      <c r="AC90" s="666"/>
      <c r="AD90" s="666"/>
      <c r="AE90" s="666"/>
      <c r="AF90" s="666"/>
      <c r="AG90" s="666"/>
      <c r="AH90" s="666"/>
      <c r="AI90" s="666"/>
      <c r="AJ90" s="666"/>
      <c r="AK90" s="666"/>
      <c r="AL90" s="666"/>
      <c r="AM90" s="666"/>
      <c r="AN90" s="666"/>
      <c r="AO90" s="314"/>
      <c r="AP90" s="314"/>
      <c r="AQ90" s="314"/>
      <c r="AR90" s="314"/>
      <c r="AS90" s="314"/>
      <c r="AT90" s="314"/>
    </row>
    <row r="91" spans="1:46" ht="14.1" customHeight="1" x14ac:dyDescent="0.25">
      <c r="A91" s="268" t="s">
        <v>679</v>
      </c>
      <c r="B91" s="120"/>
      <c r="C91" s="269"/>
      <c r="D91" s="269"/>
      <c r="E91" s="269"/>
      <c r="F91" s="268" t="s">
        <v>680</v>
      </c>
      <c r="G91" s="120"/>
      <c r="H91" s="120"/>
      <c r="I91" s="294" t="s">
        <v>1023</v>
      </c>
      <c r="J91" s="314"/>
      <c r="K91" s="314"/>
      <c r="L91" s="314"/>
      <c r="M91" s="314"/>
      <c r="N91" s="314"/>
      <c r="O91" s="666"/>
      <c r="P91" s="666"/>
      <c r="Q91" s="666"/>
      <c r="R91" s="666"/>
      <c r="S91" s="666"/>
      <c r="T91" s="666"/>
      <c r="U91" s="666"/>
      <c r="V91" s="666"/>
      <c r="W91" s="666"/>
      <c r="X91" s="666"/>
      <c r="Y91" s="666"/>
      <c r="Z91" s="666"/>
      <c r="AA91" s="666"/>
      <c r="AB91" s="666"/>
      <c r="AC91" s="666"/>
      <c r="AD91" s="666"/>
      <c r="AE91" s="666"/>
      <c r="AF91" s="666"/>
      <c r="AG91" s="666"/>
      <c r="AH91" s="666"/>
      <c r="AI91" s="666"/>
      <c r="AJ91" s="666"/>
      <c r="AK91" s="666"/>
      <c r="AL91" s="666"/>
      <c r="AM91" s="666"/>
      <c r="AN91" s="666"/>
      <c r="AO91" s="314"/>
      <c r="AP91" s="314"/>
      <c r="AQ91" s="314"/>
      <c r="AR91" s="314"/>
      <c r="AS91" s="314"/>
      <c r="AT91" s="314"/>
    </row>
    <row r="92" spans="1:46" ht="14.1" customHeight="1" x14ac:dyDescent="0.25">
      <c r="A92" s="268" t="s">
        <v>681</v>
      </c>
      <c r="B92" s="120"/>
      <c r="C92" s="269"/>
      <c r="D92" s="269"/>
      <c r="E92" s="269"/>
      <c r="F92" s="268" t="s">
        <v>682</v>
      </c>
      <c r="G92" s="120"/>
      <c r="H92" s="120"/>
      <c r="I92" s="294" t="s">
        <v>1024</v>
      </c>
      <c r="J92" s="318"/>
      <c r="K92" s="318"/>
      <c r="L92" s="318"/>
      <c r="M92" s="318"/>
      <c r="N92" s="318"/>
      <c r="O92" s="673">
        <v>1.3322676295501878E-14</v>
      </c>
      <c r="P92" s="673">
        <v>1.8207657603852567E-14</v>
      </c>
      <c r="Q92" s="673">
        <v>9.4368957093138306E-16</v>
      </c>
      <c r="R92" s="673">
        <v>3.6470826358936392E-14</v>
      </c>
      <c r="S92" s="673">
        <v>7.6050277186823223E-15</v>
      </c>
      <c r="T92" s="673">
        <v>1.5577816814271728E-15</v>
      </c>
      <c r="U92" s="673">
        <v>0</v>
      </c>
      <c r="V92" s="673">
        <v>8.4411644341031433E-15</v>
      </c>
      <c r="W92" s="673">
        <v>5.1625370645069779E-15</v>
      </c>
      <c r="X92" s="673">
        <v>1.3600232051658168E-15</v>
      </c>
      <c r="Y92" s="673">
        <v>1.2247147740396258E-15</v>
      </c>
      <c r="Z92" s="673">
        <v>0</v>
      </c>
      <c r="AA92" s="673">
        <v>4.0939474033052647E-16</v>
      </c>
      <c r="AB92" s="673">
        <v>4.7253867485608225E-15</v>
      </c>
      <c r="AC92" s="673">
        <v>1.7277845820728999E-15</v>
      </c>
      <c r="AD92" s="673">
        <v>2.4147350785597155E-15</v>
      </c>
      <c r="AE92" s="673">
        <v>6.6613381477509392E-15</v>
      </c>
      <c r="AF92" s="673">
        <v>6.1756155744774333E-16</v>
      </c>
      <c r="AG92" s="673">
        <v>2.3314683517128287E-15</v>
      </c>
      <c r="AH92" s="673">
        <v>2.8761715231695462E-14</v>
      </c>
      <c r="AI92" s="673">
        <v>3.8857805861880479E-16</v>
      </c>
      <c r="AJ92" s="673">
        <v>1.1102230246251565E-16</v>
      </c>
      <c r="AK92" s="673">
        <v>3.084338340286763E-14</v>
      </c>
      <c r="AL92" s="673">
        <v>3.0198066269804258E-14</v>
      </c>
      <c r="AM92" s="673">
        <v>1.3322676295501878E-15</v>
      </c>
      <c r="AN92" s="673">
        <v>2.8449465006019636E-14</v>
      </c>
      <c r="AO92" s="318">
        <v>2.6645352591003757E-15</v>
      </c>
      <c r="AP92" s="318">
        <v>2.7200464103316335E-15</v>
      </c>
      <c r="AQ92" s="318">
        <v>9.0205620750793969E-16</v>
      </c>
      <c r="AR92" s="318">
        <v>6.1756155744774333E-16</v>
      </c>
      <c r="AS92" s="318">
        <v>5.0653925498522767E-16</v>
      </c>
      <c r="AT92" s="318">
        <v>3.3306690738754696E-16</v>
      </c>
    </row>
    <row r="93" spans="1:46" ht="14.1" customHeight="1" x14ac:dyDescent="0.25">
      <c r="A93" s="268" t="s">
        <v>683</v>
      </c>
      <c r="B93" s="120"/>
      <c r="C93" s="269"/>
      <c r="D93" s="269"/>
      <c r="E93" s="269"/>
      <c r="F93" s="268" t="s">
        <v>684</v>
      </c>
      <c r="G93" s="120"/>
      <c r="H93" s="120"/>
      <c r="I93" s="294" t="s">
        <v>1025</v>
      </c>
      <c r="J93" s="318"/>
      <c r="K93" s="318"/>
      <c r="L93" s="318"/>
      <c r="M93" s="318"/>
      <c r="N93" s="318"/>
      <c r="O93" s="673">
        <v>1.9775847626135601E-15</v>
      </c>
      <c r="P93" s="673">
        <v>9.7699626167013776E-15</v>
      </c>
      <c r="Q93" s="673">
        <v>6.016021014687567E-15</v>
      </c>
      <c r="R93" s="673">
        <v>1.0519363158323358E-14</v>
      </c>
      <c r="S93" s="673">
        <v>7.2788997051986826E-15</v>
      </c>
      <c r="T93" s="673">
        <v>5.5441762292218755E-15</v>
      </c>
      <c r="U93" s="673">
        <v>9.3605678763708511E-15</v>
      </c>
      <c r="V93" s="673">
        <v>3.9135361618036768E-15</v>
      </c>
      <c r="W93" s="673">
        <v>6.7723604502134549E-15</v>
      </c>
      <c r="X93" s="673">
        <v>4.6074255521943996E-15</v>
      </c>
      <c r="Y93" s="673">
        <v>4.2466030691912238E-15</v>
      </c>
      <c r="Z93" s="673">
        <v>0</v>
      </c>
      <c r="AA93" s="673">
        <v>5.0098813986210189E-15</v>
      </c>
      <c r="AB93" s="673">
        <v>9.3813845580825728E-15</v>
      </c>
      <c r="AC93" s="673">
        <v>4.6629367034256575E-15</v>
      </c>
      <c r="AD93" s="673">
        <v>2.3314683517128287E-15</v>
      </c>
      <c r="AE93" s="673">
        <v>1.1102230246251565E-14</v>
      </c>
      <c r="AF93" s="673">
        <v>6.2172489379008766E-15</v>
      </c>
      <c r="AG93" s="673">
        <v>4.496403249731884E-15</v>
      </c>
      <c r="AH93" s="673">
        <v>1.6792123247455493E-15</v>
      </c>
      <c r="AI93" s="673">
        <v>2.1649348980190553E-15</v>
      </c>
      <c r="AJ93" s="673">
        <v>1.7652546091539989E-14</v>
      </c>
      <c r="AK93" s="673">
        <v>6.9250161160994139E-15</v>
      </c>
      <c r="AL93" s="673">
        <v>3.4694469519536142E-15</v>
      </c>
      <c r="AM93" s="673">
        <v>1.8096635301390052E-14</v>
      </c>
      <c r="AN93" s="673">
        <v>2.2579160763314121E-14</v>
      </c>
      <c r="AO93" s="318">
        <v>4.0523140398818214E-15</v>
      </c>
      <c r="AP93" s="318">
        <v>7.9658502016854982E-15</v>
      </c>
      <c r="AQ93" s="318">
        <v>8.4099394115355608E-15</v>
      </c>
      <c r="AR93" s="318">
        <v>5.8841820305133297E-15</v>
      </c>
      <c r="AS93" s="318">
        <v>2.400857290751901E-15</v>
      </c>
      <c r="AT93" s="318">
        <v>9.0205620750793969E-15</v>
      </c>
    </row>
    <row r="94" spans="1:46" ht="14.1" customHeight="1" x14ac:dyDescent="0.25">
      <c r="A94" s="268" t="s">
        <v>685</v>
      </c>
      <c r="B94" s="120"/>
      <c r="C94" s="269"/>
      <c r="D94" s="269"/>
      <c r="E94" s="269"/>
      <c r="F94" s="268" t="s">
        <v>686</v>
      </c>
      <c r="G94" s="120"/>
      <c r="H94" s="120"/>
      <c r="I94" s="294" t="s">
        <v>1086</v>
      </c>
      <c r="J94" s="318"/>
      <c r="K94" s="318"/>
      <c r="L94" s="318"/>
      <c r="M94" s="318"/>
      <c r="N94" s="318"/>
      <c r="O94" s="673">
        <v>1.1143863609675009E-13</v>
      </c>
      <c r="P94" s="673">
        <v>4.7632037203371169E-14</v>
      </c>
      <c r="Q94" s="673">
        <v>1.3791745523406007E-13</v>
      </c>
      <c r="R94" s="673">
        <v>1.2689849171465539E-13</v>
      </c>
      <c r="S94" s="673">
        <v>1.6900716937051641E-13</v>
      </c>
      <c r="T94" s="673">
        <v>1.5677736886487992E-13</v>
      </c>
      <c r="U94" s="673">
        <v>4.731631753074339E-14</v>
      </c>
      <c r="V94" s="673">
        <v>1.5623613514037515E-13</v>
      </c>
      <c r="W94" s="673">
        <v>8.086586955613484E-14</v>
      </c>
      <c r="X94" s="673">
        <v>6.6752159355587537E-15</v>
      </c>
      <c r="Y94" s="673">
        <v>2.7131075164277263E-14</v>
      </c>
      <c r="Z94" s="673">
        <v>1.762479051592436E-14</v>
      </c>
      <c r="AA94" s="673">
        <v>7.3774319986341652E-14</v>
      </c>
      <c r="AB94" s="673">
        <v>3.6397274083554976E-13</v>
      </c>
      <c r="AC94" s="673">
        <v>7.6674777638174874E-14</v>
      </c>
      <c r="AD94" s="673">
        <v>3.0368069170449985E-14</v>
      </c>
      <c r="AE94" s="673">
        <v>1.3833725831524646E-13</v>
      </c>
      <c r="AF94" s="673">
        <v>3.7372882566444332E-14</v>
      </c>
      <c r="AG94" s="673">
        <v>1.0023926133584382E-13</v>
      </c>
      <c r="AH94" s="673">
        <v>1.3455903058456897E-13</v>
      </c>
      <c r="AI94" s="673">
        <v>1.5237811012980274E-14</v>
      </c>
      <c r="AJ94" s="673">
        <v>7.1501832232812035E-14</v>
      </c>
      <c r="AK94" s="673">
        <v>8.4376949871511897E-15</v>
      </c>
      <c r="AL94" s="673">
        <v>2.4961283040525473E-13</v>
      </c>
      <c r="AM94" s="673">
        <v>4.2188474935755949E-15</v>
      </c>
      <c r="AN94" s="673">
        <v>1.2601031329495527E-14</v>
      </c>
      <c r="AO94" s="318">
        <v>7.7299278089526524E-15</v>
      </c>
      <c r="AP94" s="318">
        <v>2.137352794751024E-14</v>
      </c>
      <c r="AQ94" s="318">
        <v>2.9631852527245428E-13</v>
      </c>
      <c r="AR94" s="318">
        <v>8.5209617139980764E-15</v>
      </c>
      <c r="AS94" s="318">
        <v>2.5549007354186415E-14</v>
      </c>
      <c r="AT94" s="318">
        <v>4.7184478546569153E-15</v>
      </c>
    </row>
    <row r="95" spans="1:46" ht="14.1" customHeight="1" x14ac:dyDescent="0.25">
      <c r="A95" s="268" t="s">
        <v>687</v>
      </c>
      <c r="B95" s="120"/>
      <c r="C95" s="269"/>
      <c r="D95" s="269"/>
      <c r="E95" s="269"/>
      <c r="F95" s="268" t="s">
        <v>688</v>
      </c>
      <c r="G95" s="120"/>
      <c r="H95" s="120"/>
      <c r="I95" s="294" t="s">
        <v>1026</v>
      </c>
      <c r="J95" s="318"/>
      <c r="K95" s="318"/>
      <c r="L95" s="318"/>
      <c r="M95" s="318"/>
      <c r="N95" s="318"/>
      <c r="O95" s="673">
        <v>0</v>
      </c>
      <c r="P95" s="673">
        <v>0</v>
      </c>
      <c r="Q95" s="673">
        <v>0</v>
      </c>
      <c r="R95" s="673">
        <v>0</v>
      </c>
      <c r="S95" s="673">
        <v>0</v>
      </c>
      <c r="T95" s="673">
        <v>0</v>
      </c>
      <c r="U95" s="673">
        <v>0</v>
      </c>
      <c r="V95" s="673">
        <v>1.3877787807814457E-16</v>
      </c>
      <c r="W95" s="673">
        <v>8.3266726846886741E-17</v>
      </c>
      <c r="X95" s="673">
        <v>9.1593399531575415E-16</v>
      </c>
      <c r="Y95" s="673">
        <v>3.6359804056473877E-15</v>
      </c>
      <c r="Z95" s="673">
        <v>0</v>
      </c>
      <c r="AA95" s="673">
        <v>1.8041124150158794E-16</v>
      </c>
      <c r="AB95" s="673">
        <v>9.1593399531575415E-16</v>
      </c>
      <c r="AC95" s="673">
        <v>8.8817841970012523E-16</v>
      </c>
      <c r="AD95" s="673">
        <v>0</v>
      </c>
      <c r="AE95" s="673">
        <v>1.7763568394002505E-15</v>
      </c>
      <c r="AF95" s="673">
        <v>4.4408920985006262E-15</v>
      </c>
      <c r="AG95" s="673">
        <v>2.2204460492503131E-16</v>
      </c>
      <c r="AH95" s="673">
        <v>1.2212453270876722E-15</v>
      </c>
      <c r="AI95" s="673">
        <v>0</v>
      </c>
      <c r="AJ95" s="673">
        <v>1.8873791418627661E-15</v>
      </c>
      <c r="AK95" s="673">
        <v>8.8904578143811364E-16</v>
      </c>
      <c r="AL95" s="673">
        <v>3.4694469519536142E-18</v>
      </c>
      <c r="AM95" s="673">
        <v>3.4694469519536142E-18</v>
      </c>
      <c r="AN95" s="673">
        <v>3.4694469519536142E-18</v>
      </c>
      <c r="AO95" s="318">
        <v>8.8817841970012523E-16</v>
      </c>
      <c r="AP95" s="318">
        <v>8.8817841970012523E-16</v>
      </c>
      <c r="AQ95" s="318">
        <v>0</v>
      </c>
      <c r="AR95" s="318">
        <v>1.7763568394002505E-15</v>
      </c>
      <c r="AS95" s="318">
        <v>1.7763568394002505E-15</v>
      </c>
      <c r="AT95" s="318">
        <v>4.4408920985006262E-16</v>
      </c>
    </row>
    <row r="96" spans="1:46" ht="14.1" customHeight="1" x14ac:dyDescent="0.25">
      <c r="A96" s="275" t="s">
        <v>1095</v>
      </c>
      <c r="B96" s="120"/>
      <c r="C96" s="269"/>
      <c r="D96" s="269"/>
      <c r="E96" s="269"/>
      <c r="F96" s="268" t="s">
        <v>111</v>
      </c>
      <c r="G96" s="120"/>
      <c r="H96" s="120"/>
      <c r="I96" s="292" t="s">
        <v>77</v>
      </c>
      <c r="J96" s="318"/>
      <c r="K96" s="318"/>
      <c r="L96" s="318"/>
      <c r="M96" s="318"/>
      <c r="N96" s="318"/>
      <c r="O96" s="673">
        <v>1.5251688800788088E-14</v>
      </c>
      <c r="P96" s="673">
        <v>6.2762295360840881E-15</v>
      </c>
      <c r="Q96" s="673">
        <v>1.2483070133129104E-14</v>
      </c>
      <c r="R96" s="673">
        <v>1.4641066137244252E-15</v>
      </c>
      <c r="S96" s="673">
        <v>7.716050021144838E-15</v>
      </c>
      <c r="T96" s="673">
        <v>5.5372373353179682E-15</v>
      </c>
      <c r="U96" s="673">
        <v>4.4200754167889045E-15</v>
      </c>
      <c r="V96" s="673">
        <v>6.3143934525555778E-15</v>
      </c>
      <c r="W96" s="673">
        <v>4.2188474935755949E-15</v>
      </c>
      <c r="X96" s="673">
        <v>5.1209037010835345E-15</v>
      </c>
      <c r="Y96" s="673">
        <v>1.532107773982716E-14</v>
      </c>
      <c r="Z96" s="673">
        <v>5.2458037913538647E-15</v>
      </c>
      <c r="AA96" s="673">
        <v>7.1331829332166308E-15</v>
      </c>
      <c r="AB96" s="673">
        <v>1.2129186544029835E-14</v>
      </c>
      <c r="AC96" s="673">
        <v>3.3098523921637479E-15</v>
      </c>
      <c r="AD96" s="673">
        <v>2.2273849431542203E-15</v>
      </c>
      <c r="AE96" s="673">
        <v>3.1710745140856034E-15</v>
      </c>
      <c r="AF96" s="673">
        <v>5.5580540170296899E-15</v>
      </c>
      <c r="AG96" s="673">
        <v>3.9135361618036768E-15</v>
      </c>
      <c r="AH96" s="673">
        <v>9.1732177409653559E-15</v>
      </c>
      <c r="AI96" s="673">
        <v>5.3984594572398237E-15</v>
      </c>
      <c r="AJ96" s="673">
        <v>2.4952262478450393E-14</v>
      </c>
      <c r="AK96" s="673">
        <v>8.5487172896137054E-15</v>
      </c>
      <c r="AL96" s="673">
        <v>9.4368957093138306E-16</v>
      </c>
      <c r="AM96" s="673">
        <v>2.0261570199409107E-15</v>
      </c>
      <c r="AN96" s="673">
        <v>7.6466610821057657E-15</v>
      </c>
      <c r="AO96" s="318">
        <v>4.7184478546569153E-16</v>
      </c>
      <c r="AP96" s="318">
        <v>4.0800696154974503E-15</v>
      </c>
      <c r="AQ96" s="318">
        <v>1.8318679906315083E-15</v>
      </c>
      <c r="AR96" s="318">
        <v>2.248201624865942E-15</v>
      </c>
      <c r="AS96" s="318">
        <v>1.6250889522950729E-14</v>
      </c>
      <c r="AT96" s="318">
        <v>3.9829251008427491E-15</v>
      </c>
    </row>
    <row r="97" spans="1:46" ht="14.1" customHeight="1" x14ac:dyDescent="0.25">
      <c r="A97" s="275" t="s">
        <v>1096</v>
      </c>
      <c r="B97" s="120"/>
      <c r="C97" s="269"/>
      <c r="D97" s="269"/>
      <c r="E97" s="269"/>
      <c r="F97" s="268" t="s">
        <v>112</v>
      </c>
      <c r="G97" s="120"/>
      <c r="H97" s="120"/>
      <c r="I97" s="292" t="s">
        <v>78</v>
      </c>
      <c r="J97" s="318"/>
      <c r="K97" s="318"/>
      <c r="L97" s="318"/>
      <c r="M97" s="318"/>
      <c r="N97" s="318"/>
      <c r="O97" s="673">
        <v>7.716050021144838E-15</v>
      </c>
      <c r="P97" s="673">
        <v>1.2628786905111156E-14</v>
      </c>
      <c r="Q97" s="673">
        <v>1.4599432773820809E-14</v>
      </c>
      <c r="R97" s="673">
        <v>8.2295281700339729E-15</v>
      </c>
      <c r="S97" s="673">
        <v>9.5062846483529029E-15</v>
      </c>
      <c r="T97" s="673">
        <v>1.0685896612017132E-14</v>
      </c>
      <c r="U97" s="673">
        <v>3.8302694349567901E-15</v>
      </c>
      <c r="V97" s="673">
        <v>9.7977181923170065E-15</v>
      </c>
      <c r="W97" s="673">
        <v>4.9127368839663177E-15</v>
      </c>
      <c r="X97" s="673">
        <v>1.4113710200547303E-14</v>
      </c>
      <c r="Y97" s="673">
        <v>3.920475055707584E-15</v>
      </c>
      <c r="Z97" s="673">
        <v>3.7331249203020889E-15</v>
      </c>
      <c r="AA97" s="673">
        <v>4.2188474935755949E-15</v>
      </c>
      <c r="AB97" s="673">
        <v>2.2759572004815709E-15</v>
      </c>
      <c r="AC97" s="673">
        <v>4.3853809472693683E-15</v>
      </c>
      <c r="AD97" s="673">
        <v>4.0870085094013575E-15</v>
      </c>
      <c r="AE97" s="673">
        <v>1.5043521983670871E-14</v>
      </c>
      <c r="AF97" s="673">
        <v>4.5519144009631418E-15</v>
      </c>
      <c r="AG97" s="673">
        <v>6.106226635438361E-15</v>
      </c>
      <c r="AH97" s="673">
        <v>5.3429483060085659E-15</v>
      </c>
      <c r="AI97" s="673">
        <v>5.0098813986210189E-15</v>
      </c>
      <c r="AJ97" s="673">
        <v>1.1790915466214358E-14</v>
      </c>
      <c r="AK97" s="673">
        <v>1.2108369862318114E-14</v>
      </c>
      <c r="AL97" s="673">
        <v>4.891920202254596E-15</v>
      </c>
      <c r="AM97" s="673">
        <v>9.1732177409653559E-15</v>
      </c>
      <c r="AN97" s="673">
        <v>6.0507154842071031E-15</v>
      </c>
      <c r="AO97" s="318">
        <v>3.6637359812630166E-15</v>
      </c>
      <c r="AP97" s="318">
        <v>9.8046570862209137E-15</v>
      </c>
      <c r="AQ97" s="318">
        <v>6.7315944485279999E-15</v>
      </c>
      <c r="AR97" s="318">
        <v>7.3283393242640216E-15</v>
      </c>
      <c r="AS97" s="318">
        <v>5.5519824848637711E-15</v>
      </c>
      <c r="AT97" s="318">
        <v>6.8911890083178662E-15</v>
      </c>
    </row>
    <row r="98" spans="1:46" ht="14.1" customHeight="1" x14ac:dyDescent="0.25">
      <c r="A98" s="275" t="s">
        <v>1097</v>
      </c>
      <c r="B98" s="120"/>
      <c r="C98" s="269"/>
      <c r="D98" s="269"/>
      <c r="E98" s="269"/>
      <c r="F98" s="268" t="s">
        <v>113</v>
      </c>
      <c r="G98" s="120"/>
      <c r="H98" s="120"/>
      <c r="I98" s="292" t="s">
        <v>79</v>
      </c>
      <c r="J98" s="318"/>
      <c r="K98" s="318"/>
      <c r="L98" s="318"/>
      <c r="M98" s="318"/>
      <c r="N98" s="318"/>
      <c r="O98" s="673">
        <v>125.51526500382408</v>
      </c>
      <c r="P98" s="673">
        <v>314.50336035383197</v>
      </c>
      <c r="Q98" s="673">
        <v>310.96469328240306</v>
      </c>
      <c r="R98" s="673">
        <v>118.52495402714933</v>
      </c>
      <c r="S98" s="673">
        <v>134.5335968498037</v>
      </c>
      <c r="T98" s="673">
        <v>122.96221170099935</v>
      </c>
      <c r="U98" s="673">
        <v>0</v>
      </c>
      <c r="V98" s="673">
        <v>132.08752381157024</v>
      </c>
      <c r="W98" s="673">
        <v>133.08841294358552</v>
      </c>
      <c r="X98" s="673">
        <v>118.25092021938462</v>
      </c>
      <c r="Y98" s="673">
        <v>145.26705850816484</v>
      </c>
      <c r="Z98" s="673">
        <v>0</v>
      </c>
      <c r="AA98" s="673">
        <v>127.00803298848761</v>
      </c>
      <c r="AB98" s="673">
        <v>125.24909042332995</v>
      </c>
      <c r="AC98" s="673">
        <v>108.34400083111069</v>
      </c>
      <c r="AD98" s="673">
        <v>89.20174973779875</v>
      </c>
      <c r="AE98" s="673">
        <v>91.868227585316248</v>
      </c>
      <c r="AF98" s="673">
        <v>93.574979138687809</v>
      </c>
      <c r="AG98" s="673">
        <v>122.68723126153846</v>
      </c>
      <c r="AH98" s="673">
        <v>109.6694380574661</v>
      </c>
      <c r="AI98" s="673">
        <v>74.800119604411776</v>
      </c>
      <c r="AJ98" s="673">
        <v>105.25782402775454</v>
      </c>
      <c r="AK98" s="673">
        <v>106.79272173913412</v>
      </c>
      <c r="AL98" s="673">
        <v>84.902910507692326</v>
      </c>
      <c r="AM98" s="673">
        <v>96.621709804751134</v>
      </c>
      <c r="AN98" s="673">
        <v>92.246618372002274</v>
      </c>
      <c r="AO98" s="318">
        <v>93.888681222285058</v>
      </c>
      <c r="AP98" s="318">
        <v>83.342008820114671</v>
      </c>
      <c r="AQ98" s="318">
        <v>82.684614495124464</v>
      </c>
      <c r="AR98" s="318">
        <v>83.051212469789562</v>
      </c>
      <c r="AS98" s="318">
        <v>82.934570124223285</v>
      </c>
      <c r="AT98" s="318">
        <v>82.417669150377975</v>
      </c>
    </row>
    <row r="99" spans="1:46" ht="14.1" customHeight="1" x14ac:dyDescent="0.25">
      <c r="A99" s="268" t="s">
        <v>689</v>
      </c>
      <c r="B99" s="120"/>
      <c r="C99" s="269"/>
      <c r="D99" s="269"/>
      <c r="E99" s="269"/>
      <c r="F99" s="268" t="s">
        <v>690</v>
      </c>
      <c r="G99" s="120"/>
      <c r="H99" s="120"/>
      <c r="I99" s="294" t="s">
        <v>1027</v>
      </c>
      <c r="J99" s="318"/>
      <c r="K99" s="318"/>
      <c r="L99" s="318"/>
      <c r="M99" s="318"/>
      <c r="N99" s="318"/>
      <c r="O99" s="673">
        <v>7.292777493006497E-15</v>
      </c>
      <c r="P99" s="673">
        <v>1.0269562977782698E-15</v>
      </c>
      <c r="Q99" s="673">
        <v>3.2890357104520263E-15</v>
      </c>
      <c r="R99" s="673">
        <v>4.8780424144467815E-15</v>
      </c>
      <c r="S99" s="673">
        <v>1.2975731600306517E-15</v>
      </c>
      <c r="T99" s="673">
        <v>3.858025010572419E-15</v>
      </c>
      <c r="U99" s="673">
        <v>2.0608514894604468E-15</v>
      </c>
      <c r="V99" s="673">
        <v>1.6792123247455493E-15</v>
      </c>
      <c r="W99" s="673">
        <v>9.298117831235686E-15</v>
      </c>
      <c r="X99" s="673">
        <v>4.937023012629993E-15</v>
      </c>
      <c r="Y99" s="673">
        <v>8.3925921767757927E-15</v>
      </c>
      <c r="Z99" s="673">
        <v>9.9573127521068727E-16</v>
      </c>
      <c r="AA99" s="673">
        <v>2.5569824035898137E-15</v>
      </c>
      <c r="AB99" s="673">
        <v>3.6047553830798051E-15</v>
      </c>
      <c r="AC99" s="673">
        <v>9.1524010592536342E-15</v>
      </c>
      <c r="AD99" s="673">
        <v>2.7686186676589841E-15</v>
      </c>
      <c r="AE99" s="673">
        <v>1.0068335054569388E-14</v>
      </c>
      <c r="AF99" s="673">
        <v>5.6690763194922056E-15</v>
      </c>
      <c r="AG99" s="673">
        <v>7.4523720527963633E-15</v>
      </c>
      <c r="AH99" s="673">
        <v>1.4474532683550478E-14</v>
      </c>
      <c r="AI99" s="673">
        <v>5.6482596377804839E-15</v>
      </c>
      <c r="AJ99" s="673">
        <v>2.1857515797307769E-15</v>
      </c>
      <c r="AK99" s="673">
        <v>5.1209037010835345E-15</v>
      </c>
      <c r="AL99" s="673">
        <v>1.5621184901171148E-15</v>
      </c>
      <c r="AM99" s="673">
        <v>1.3686968225457008E-15</v>
      </c>
      <c r="AN99" s="673">
        <v>3.1311758741381368E-15</v>
      </c>
      <c r="AO99" s="318">
        <v>2.0122792321330962E-15</v>
      </c>
      <c r="AP99" s="318">
        <v>1.6046192152785466E-15</v>
      </c>
      <c r="AQ99" s="318">
        <v>1.0921819004749977E-14</v>
      </c>
      <c r="AR99" s="318">
        <v>2.7408630920433552E-15</v>
      </c>
      <c r="AS99" s="318">
        <v>9.7977181923170065E-15</v>
      </c>
      <c r="AT99" s="318">
        <v>1.9012569296705806E-15</v>
      </c>
    </row>
    <row r="100" spans="1:46" ht="14.1" customHeight="1" x14ac:dyDescent="0.25">
      <c r="A100" s="265" t="s">
        <v>691</v>
      </c>
      <c r="B100" s="120"/>
      <c r="C100" s="269"/>
      <c r="D100" s="269"/>
      <c r="E100" s="269"/>
      <c r="F100" s="268" t="s">
        <v>692</v>
      </c>
      <c r="G100" s="120"/>
      <c r="H100" s="120"/>
      <c r="I100" s="294" t="s">
        <v>1028</v>
      </c>
      <c r="J100" s="318"/>
      <c r="K100" s="318"/>
      <c r="L100" s="318"/>
      <c r="M100" s="318"/>
      <c r="N100" s="318"/>
      <c r="O100" s="673">
        <v>816.2817776091623</v>
      </c>
      <c r="P100" s="673">
        <v>777.71578344229556</v>
      </c>
      <c r="Q100" s="673">
        <v>748.52516453389217</v>
      </c>
      <c r="R100" s="673">
        <v>737.94822949861862</v>
      </c>
      <c r="S100" s="673">
        <v>652.431965381439</v>
      </c>
      <c r="T100" s="673">
        <v>579.89474376130204</v>
      </c>
      <c r="U100" s="673">
        <v>577.35059109773829</v>
      </c>
      <c r="V100" s="673">
        <v>479.17404457288194</v>
      </c>
      <c r="W100" s="673">
        <v>425.58391238189586</v>
      </c>
      <c r="X100" s="673">
        <v>463.09020299133289</v>
      </c>
      <c r="Y100" s="673">
        <v>457.02037759398297</v>
      </c>
      <c r="Z100" s="673">
        <v>459.38541215064231</v>
      </c>
      <c r="AA100" s="673">
        <v>445.79236140659037</v>
      </c>
      <c r="AB100" s="673">
        <v>447.21602654175615</v>
      </c>
      <c r="AC100" s="673">
        <v>403.62707855421638</v>
      </c>
      <c r="AD100" s="673">
        <v>368.95020217415663</v>
      </c>
      <c r="AE100" s="673">
        <v>386.6750794029976</v>
      </c>
      <c r="AF100" s="673">
        <v>297.70008397173876</v>
      </c>
      <c r="AG100" s="673">
        <v>274.98614873860237</v>
      </c>
      <c r="AH100" s="673">
        <v>316.14516542289499</v>
      </c>
      <c r="AI100" s="673">
        <v>333.60711770939304</v>
      </c>
      <c r="AJ100" s="673">
        <v>373.44068263650905</v>
      </c>
      <c r="AK100" s="673">
        <v>327.53406584488835</v>
      </c>
      <c r="AL100" s="673">
        <v>318.78477311886593</v>
      </c>
      <c r="AM100" s="673">
        <v>319.7355764591174</v>
      </c>
      <c r="AN100" s="673">
        <v>373.04197564715105</v>
      </c>
      <c r="AO100" s="318">
        <v>407.51153300180937</v>
      </c>
      <c r="AP100" s="318">
        <v>436.71082666962604</v>
      </c>
      <c r="AQ100" s="318">
        <v>471.67921262104193</v>
      </c>
      <c r="AR100" s="318">
        <v>418.08621469995353</v>
      </c>
      <c r="AS100" s="318">
        <v>452.19018840282001</v>
      </c>
      <c r="AT100" s="318">
        <v>431.57596747033585</v>
      </c>
    </row>
    <row r="101" spans="1:46" ht="14.1" customHeight="1" x14ac:dyDescent="0.25">
      <c r="A101" s="268" t="s">
        <v>693</v>
      </c>
      <c r="B101" s="120"/>
      <c r="C101" s="269"/>
      <c r="D101" s="269"/>
      <c r="E101" s="269"/>
      <c r="F101" s="268" t="s">
        <v>694</v>
      </c>
      <c r="G101" s="120"/>
      <c r="H101" s="120"/>
      <c r="I101" s="294" t="s">
        <v>1011</v>
      </c>
      <c r="J101" s="318"/>
      <c r="K101" s="318"/>
      <c r="L101" s="318"/>
      <c r="M101" s="318"/>
      <c r="N101" s="318"/>
      <c r="O101" s="673">
        <v>1.5681900222830336E-15</v>
      </c>
      <c r="P101" s="673">
        <v>1.3739009929736312E-15</v>
      </c>
      <c r="Q101" s="673">
        <v>2.9143354396410359E-16</v>
      </c>
      <c r="R101" s="673">
        <v>9.0205620750793969E-15</v>
      </c>
      <c r="S101" s="673">
        <v>1.8318679906315083E-15</v>
      </c>
      <c r="T101" s="673">
        <v>6.9388939039072284E-17</v>
      </c>
      <c r="U101" s="673">
        <v>5.5511151231257827E-17</v>
      </c>
      <c r="V101" s="673">
        <v>4.4408920985006262E-16</v>
      </c>
      <c r="W101" s="673">
        <v>1.7902346272080649E-15</v>
      </c>
      <c r="X101" s="673">
        <v>0</v>
      </c>
      <c r="Y101" s="673">
        <v>2.7755575615628914E-17</v>
      </c>
      <c r="Z101" s="673">
        <v>0</v>
      </c>
      <c r="AA101" s="673">
        <v>0</v>
      </c>
      <c r="AB101" s="673">
        <v>8.8817841970012523E-16</v>
      </c>
      <c r="AC101" s="673">
        <v>4.4408920985006262E-16</v>
      </c>
      <c r="AD101" s="673">
        <v>0</v>
      </c>
      <c r="AE101" s="673">
        <v>0</v>
      </c>
      <c r="AF101" s="673">
        <v>0</v>
      </c>
      <c r="AG101" s="673">
        <v>4.4408920985006262E-15</v>
      </c>
      <c r="AH101" s="673">
        <v>8.8817841970012523E-16</v>
      </c>
      <c r="AI101" s="673">
        <v>1.7763568394002505E-15</v>
      </c>
      <c r="AJ101" s="673">
        <v>0</v>
      </c>
      <c r="AK101" s="673">
        <v>2.7755575615628914E-17</v>
      </c>
      <c r="AL101" s="673">
        <v>6.6613381477509392E-16</v>
      </c>
      <c r="AM101" s="673">
        <v>9.1593399531575415E-16</v>
      </c>
      <c r="AN101" s="673">
        <v>2.7755575615628914E-17</v>
      </c>
      <c r="AO101" s="318">
        <v>8.8817841970012523E-16</v>
      </c>
      <c r="AP101" s="318">
        <v>5.5511151231257827E-17</v>
      </c>
      <c r="AQ101" s="318">
        <v>1.5612511283791264E-17</v>
      </c>
      <c r="AR101" s="318">
        <v>0</v>
      </c>
      <c r="AS101" s="318">
        <v>2.7755575615628914E-17</v>
      </c>
      <c r="AT101" s="318">
        <v>1.3877787807814457E-17</v>
      </c>
    </row>
    <row r="102" spans="1:46" ht="14.1" customHeight="1" x14ac:dyDescent="0.25">
      <c r="A102" s="275" t="s">
        <v>11</v>
      </c>
      <c r="B102" s="120"/>
      <c r="C102" s="269"/>
      <c r="D102" s="269"/>
      <c r="E102" s="269"/>
      <c r="F102" s="268" t="s">
        <v>15</v>
      </c>
      <c r="G102" s="120"/>
      <c r="H102" s="120"/>
      <c r="I102" s="294" t="s">
        <v>13</v>
      </c>
      <c r="J102" s="318"/>
      <c r="K102" s="318"/>
      <c r="L102" s="318"/>
      <c r="M102" s="318"/>
      <c r="N102" s="318"/>
      <c r="O102" s="673">
        <v>0</v>
      </c>
      <c r="P102" s="673">
        <v>0</v>
      </c>
      <c r="Q102" s="673">
        <v>0</v>
      </c>
      <c r="R102" s="673">
        <v>0</v>
      </c>
      <c r="S102" s="673">
        <v>0</v>
      </c>
      <c r="T102" s="673">
        <v>0</v>
      </c>
      <c r="U102" s="673">
        <v>0</v>
      </c>
      <c r="V102" s="673">
        <v>0</v>
      </c>
      <c r="W102" s="673">
        <v>5.3290705182007514E-15</v>
      </c>
      <c r="X102" s="673">
        <v>2.2204460492503131E-15</v>
      </c>
      <c r="Y102" s="673">
        <v>1.7763568394002505E-15</v>
      </c>
      <c r="Z102" s="673">
        <v>0</v>
      </c>
      <c r="AA102" s="673">
        <v>0</v>
      </c>
      <c r="AB102" s="673">
        <v>3.5527136788005009E-15</v>
      </c>
      <c r="AC102" s="673">
        <v>3.6637359812630166E-15</v>
      </c>
      <c r="AD102" s="673">
        <v>0</v>
      </c>
      <c r="AE102" s="673">
        <v>0</v>
      </c>
      <c r="AF102" s="673">
        <v>8.8817841970012523E-16</v>
      </c>
      <c r="AG102" s="673">
        <v>8.8817841970012523E-16</v>
      </c>
      <c r="AH102" s="673">
        <v>1.7763568394002505E-15</v>
      </c>
      <c r="AI102" s="673">
        <v>0</v>
      </c>
      <c r="AJ102" s="673">
        <v>0</v>
      </c>
      <c r="AK102" s="673">
        <v>0</v>
      </c>
      <c r="AL102" s="673">
        <v>9.1593399531575415E-16</v>
      </c>
      <c r="AM102" s="673">
        <v>0</v>
      </c>
      <c r="AN102" s="673">
        <v>2.7755575615628914E-17</v>
      </c>
      <c r="AO102" s="318">
        <v>8.3266726846886741E-17</v>
      </c>
      <c r="AP102" s="318">
        <v>5.5511151231257827E-17</v>
      </c>
      <c r="AQ102" s="318">
        <v>4.163336342344337E-17</v>
      </c>
      <c r="AR102" s="318">
        <v>1.3877787807814457E-17</v>
      </c>
      <c r="AS102" s="318">
        <v>2.7755575615628914E-17</v>
      </c>
      <c r="AT102" s="318">
        <v>2.7755575615628914E-17</v>
      </c>
    </row>
    <row r="103" spans="1:46" ht="14.1" customHeight="1" x14ac:dyDescent="0.25">
      <c r="A103" s="275" t="s">
        <v>12</v>
      </c>
      <c r="B103" s="120"/>
      <c r="C103" s="269"/>
      <c r="D103" s="269"/>
      <c r="E103" s="269"/>
      <c r="F103" s="268" t="s">
        <v>16</v>
      </c>
      <c r="G103" s="120"/>
      <c r="H103" s="120"/>
      <c r="I103" s="294" t="s">
        <v>14</v>
      </c>
      <c r="J103" s="318"/>
      <c r="K103" s="318"/>
      <c r="L103" s="318"/>
      <c r="M103" s="318"/>
      <c r="N103" s="318"/>
      <c r="O103" s="673">
        <v>0</v>
      </c>
      <c r="P103" s="673">
        <v>0</v>
      </c>
      <c r="Q103" s="673">
        <v>0</v>
      </c>
      <c r="R103" s="673">
        <v>0</v>
      </c>
      <c r="S103" s="673">
        <v>0</v>
      </c>
      <c r="T103" s="673">
        <v>0</v>
      </c>
      <c r="U103" s="673">
        <v>0</v>
      </c>
      <c r="V103" s="673">
        <v>0</v>
      </c>
      <c r="W103" s="673">
        <v>0</v>
      </c>
      <c r="X103" s="673">
        <v>0</v>
      </c>
      <c r="Y103" s="673">
        <v>0</v>
      </c>
      <c r="Z103" s="673">
        <v>0</v>
      </c>
      <c r="AA103" s="673">
        <v>0</v>
      </c>
      <c r="AB103" s="673">
        <v>0</v>
      </c>
      <c r="AC103" s="673">
        <v>0</v>
      </c>
      <c r="AD103" s="673">
        <v>0</v>
      </c>
      <c r="AE103" s="673">
        <v>0</v>
      </c>
      <c r="AF103" s="673">
        <v>0</v>
      </c>
      <c r="AG103" s="673">
        <v>0</v>
      </c>
      <c r="AH103" s="673">
        <v>4.2632564145606011E-14</v>
      </c>
      <c r="AI103" s="673">
        <v>3.5527136788005009E-14</v>
      </c>
      <c r="AJ103" s="673">
        <v>3.0642155479654321E-14</v>
      </c>
      <c r="AK103" s="673">
        <v>4.4408920985006262E-16</v>
      </c>
      <c r="AL103" s="673">
        <v>2.9309887850104133E-14</v>
      </c>
      <c r="AM103" s="673">
        <v>2.9309887850104133E-14</v>
      </c>
      <c r="AN103" s="673">
        <v>2.9753977059954195E-14</v>
      </c>
      <c r="AO103" s="318">
        <v>0</v>
      </c>
      <c r="AP103" s="318">
        <v>4.4408920985006262E-16</v>
      </c>
      <c r="AQ103" s="318">
        <v>0</v>
      </c>
      <c r="AR103" s="318">
        <v>1.5543122344752192E-14</v>
      </c>
      <c r="AS103" s="318">
        <v>1.5099033134902129E-14</v>
      </c>
      <c r="AT103" s="318">
        <v>1.4210854715202004E-14</v>
      </c>
    </row>
    <row r="104" spans="1:46" ht="14.1" customHeight="1" x14ac:dyDescent="0.25">
      <c r="A104" s="268" t="s">
        <v>695</v>
      </c>
      <c r="B104" s="120"/>
      <c r="C104" s="269"/>
      <c r="D104" s="269"/>
      <c r="E104" s="269"/>
      <c r="F104" s="268" t="s">
        <v>696</v>
      </c>
      <c r="G104" s="120"/>
      <c r="H104" s="120"/>
      <c r="I104" s="294" t="s">
        <v>1029</v>
      </c>
      <c r="J104" s="318"/>
      <c r="K104" s="318"/>
      <c r="L104" s="318"/>
      <c r="M104" s="318"/>
      <c r="N104" s="318"/>
      <c r="O104" s="673">
        <v>1732.5836448944999</v>
      </c>
      <c r="P104" s="673">
        <v>1459.2446269706497</v>
      </c>
      <c r="Q104" s="673">
        <v>1470.6133316179494</v>
      </c>
      <c r="R104" s="673">
        <v>1357.6752707583496</v>
      </c>
      <c r="S104" s="673">
        <v>1149.6111862152002</v>
      </c>
      <c r="T104" s="673">
        <v>1014.4479007414999</v>
      </c>
      <c r="U104" s="673">
        <v>1121.1819576629362</v>
      </c>
      <c r="V104" s="673">
        <v>1103.6976802747004</v>
      </c>
      <c r="W104" s="673">
        <v>1063.0418591688499</v>
      </c>
      <c r="X104" s="673">
        <v>1161.8573135422002</v>
      </c>
      <c r="Y104" s="673">
        <v>1162.4419522256999</v>
      </c>
      <c r="Z104" s="673">
        <v>1110.4063165759001</v>
      </c>
      <c r="AA104" s="673">
        <v>1173.1367094115999</v>
      </c>
      <c r="AB104" s="673">
        <v>1227.2414252107501</v>
      </c>
      <c r="AC104" s="673">
        <v>1201.9648423209999</v>
      </c>
      <c r="AD104" s="673">
        <v>839.93288060859982</v>
      </c>
      <c r="AE104" s="673">
        <v>920.74482076987022</v>
      </c>
      <c r="AF104" s="673">
        <v>909.88292263089977</v>
      </c>
      <c r="AG104" s="673">
        <v>819.55810897240008</v>
      </c>
      <c r="AH104" s="673">
        <v>784.08398839009976</v>
      </c>
      <c r="AI104" s="673">
        <v>682.16526139109999</v>
      </c>
      <c r="AJ104" s="673">
        <v>740.01311254210009</v>
      </c>
      <c r="AK104" s="673">
        <v>791.54212367770003</v>
      </c>
      <c r="AL104" s="673">
        <v>804.96695340120004</v>
      </c>
      <c r="AM104" s="673">
        <v>855.61989734866677</v>
      </c>
      <c r="AN104" s="673">
        <v>817.20532352549981</v>
      </c>
      <c r="AO104" s="318">
        <v>902.96209913279972</v>
      </c>
      <c r="AP104" s="318">
        <v>893.64240406179999</v>
      </c>
      <c r="AQ104" s="318">
        <v>834.5586858831</v>
      </c>
      <c r="AR104" s="318">
        <v>800.72958879499993</v>
      </c>
      <c r="AS104" s="318">
        <v>788.67796892969989</v>
      </c>
      <c r="AT104" s="318">
        <v>859.57348502899958</v>
      </c>
    </row>
    <row r="105" spans="1:46" ht="14.1" customHeight="1" x14ac:dyDescent="0.25">
      <c r="A105" s="265" t="s">
        <v>697</v>
      </c>
      <c r="B105" s="120"/>
      <c r="C105" s="269"/>
      <c r="D105" s="269"/>
      <c r="E105" s="268"/>
      <c r="F105" s="268" t="s">
        <v>698</v>
      </c>
      <c r="G105" s="120"/>
      <c r="H105" s="120"/>
      <c r="I105" s="294" t="s">
        <v>1030</v>
      </c>
      <c r="J105" s="314"/>
      <c r="K105" s="314"/>
      <c r="L105" s="314"/>
      <c r="M105" s="314"/>
      <c r="N105" s="314"/>
      <c r="O105" s="666"/>
      <c r="P105" s="666"/>
      <c r="Q105" s="666"/>
      <c r="R105" s="666"/>
      <c r="S105" s="666"/>
      <c r="T105" s="666"/>
      <c r="U105" s="666"/>
      <c r="V105" s="666"/>
      <c r="W105" s="666"/>
      <c r="X105" s="666"/>
      <c r="Y105" s="666"/>
      <c r="Z105" s="666"/>
      <c r="AA105" s="666"/>
      <c r="AB105" s="666"/>
      <c r="AC105" s="666"/>
      <c r="AD105" s="666"/>
      <c r="AE105" s="666"/>
      <c r="AF105" s="666"/>
      <c r="AG105" s="666"/>
      <c r="AH105" s="666"/>
      <c r="AI105" s="666"/>
      <c r="AJ105" s="666"/>
      <c r="AK105" s="666"/>
      <c r="AL105" s="666"/>
      <c r="AM105" s="666"/>
      <c r="AN105" s="666"/>
      <c r="AO105" s="314"/>
      <c r="AP105" s="314"/>
      <c r="AQ105" s="314"/>
      <c r="AR105" s="314"/>
      <c r="AS105" s="314"/>
      <c r="AT105" s="314"/>
    </row>
    <row r="106" spans="1:46" ht="14.1" customHeight="1" x14ac:dyDescent="0.25">
      <c r="A106" s="269" t="s">
        <v>443</v>
      </c>
      <c r="B106" s="269"/>
      <c r="C106" s="269"/>
      <c r="D106" s="269"/>
      <c r="E106" s="269" t="s">
        <v>444</v>
      </c>
      <c r="F106" s="268"/>
      <c r="G106" s="120"/>
      <c r="H106" s="120"/>
      <c r="I106" s="294" t="s">
        <v>1031</v>
      </c>
      <c r="J106" s="314"/>
      <c r="K106" s="314"/>
      <c r="L106" s="314"/>
      <c r="M106" s="314"/>
      <c r="N106" s="314"/>
      <c r="O106" s="666"/>
      <c r="P106" s="666"/>
      <c r="Q106" s="666"/>
      <c r="R106" s="666"/>
      <c r="S106" s="666"/>
      <c r="T106" s="666"/>
      <c r="U106" s="666"/>
      <c r="V106" s="666"/>
      <c r="W106" s="666"/>
      <c r="X106" s="666"/>
      <c r="Y106" s="666"/>
      <c r="Z106" s="666"/>
      <c r="AA106" s="666"/>
      <c r="AB106" s="666"/>
      <c r="AC106" s="666"/>
      <c r="AD106" s="666"/>
      <c r="AE106" s="666"/>
      <c r="AF106" s="666"/>
      <c r="AG106" s="666"/>
      <c r="AH106" s="666"/>
      <c r="AI106" s="666"/>
      <c r="AJ106" s="666"/>
      <c r="AK106" s="666"/>
      <c r="AL106" s="666"/>
      <c r="AM106" s="666"/>
      <c r="AN106" s="666"/>
      <c r="AO106" s="314"/>
      <c r="AP106" s="314"/>
      <c r="AQ106" s="314"/>
      <c r="AR106" s="314"/>
      <c r="AS106" s="314"/>
      <c r="AT106" s="314"/>
    </row>
    <row r="107" spans="1:46" ht="14.1" customHeight="1" x14ac:dyDescent="0.25">
      <c r="A107" s="269" t="s">
        <v>445</v>
      </c>
      <c r="B107" s="269"/>
      <c r="C107" s="269"/>
      <c r="D107" s="269"/>
      <c r="E107" s="269"/>
      <c r="F107" s="268" t="s">
        <v>446</v>
      </c>
      <c r="G107" s="120"/>
      <c r="H107" s="120"/>
      <c r="I107" s="294" t="s">
        <v>1032</v>
      </c>
      <c r="J107" s="318"/>
      <c r="K107" s="318"/>
      <c r="L107" s="318"/>
      <c r="M107" s="318"/>
      <c r="N107" s="318"/>
      <c r="O107" s="673">
        <v>2.0219936835985663E-14</v>
      </c>
      <c r="P107" s="673">
        <v>1.7076964842210884E-13</v>
      </c>
      <c r="Q107" s="673">
        <v>3.7157776855423208E-14</v>
      </c>
      <c r="R107" s="673">
        <v>1.0384748616587558E-13</v>
      </c>
      <c r="S107" s="673">
        <v>2.1384283233061296E-13</v>
      </c>
      <c r="T107" s="673">
        <v>1.7168211297047264E-13</v>
      </c>
      <c r="U107" s="673">
        <v>5.1292303737682232E-14</v>
      </c>
      <c r="V107" s="673">
        <v>1.1876610805927612E-13</v>
      </c>
      <c r="W107" s="673">
        <v>1.599276266972538E-13</v>
      </c>
      <c r="X107" s="673">
        <v>1.3235940121703038E-13</v>
      </c>
      <c r="Y107" s="673">
        <v>1.925161419169541E-13</v>
      </c>
      <c r="Z107" s="673">
        <v>2.9362623443773828E-13</v>
      </c>
      <c r="AA107" s="673">
        <v>2.12344031247369E-13</v>
      </c>
      <c r="AB107" s="673">
        <v>1.6869144969788863E-13</v>
      </c>
      <c r="AC107" s="673">
        <v>1.3653661534718253E-13</v>
      </c>
      <c r="AD107" s="673">
        <v>6.0691555947567366E-13</v>
      </c>
      <c r="AE107" s="673">
        <v>7.1310318761064195E-13</v>
      </c>
      <c r="AF107" s="673">
        <v>4.7475912090533257E-13</v>
      </c>
      <c r="AG107" s="673">
        <v>2.2773449792623524E-13</v>
      </c>
      <c r="AH107" s="673">
        <v>5.4759322076769479E-13</v>
      </c>
      <c r="AI107" s="673">
        <v>1.9867787970362372E-13</v>
      </c>
      <c r="AJ107" s="673">
        <v>1.4660841984870387E-13</v>
      </c>
      <c r="AK107" s="673">
        <v>1.8474111129762605E-13</v>
      </c>
      <c r="AL107" s="673">
        <v>2.425837308805967E-14</v>
      </c>
      <c r="AM107" s="673">
        <v>4.7697956695458288E-13</v>
      </c>
      <c r="AN107" s="673">
        <v>9.552948709856679E-13</v>
      </c>
      <c r="AO107" s="318">
        <v>4.8675646846518816E-13</v>
      </c>
      <c r="AP107" s="318">
        <v>1.5045603651842043E-13</v>
      </c>
      <c r="AQ107" s="318">
        <v>1.5046991430622825E-13</v>
      </c>
      <c r="AR107" s="318">
        <v>6.8035854727810374E-14</v>
      </c>
      <c r="AS107" s="318">
        <v>2.7109564593175151E-13</v>
      </c>
      <c r="AT107" s="318">
        <v>1.8339496588026805E-14</v>
      </c>
    </row>
    <row r="108" spans="1:46" ht="14.1" customHeight="1" x14ac:dyDescent="0.25">
      <c r="A108" s="269" t="s">
        <v>447</v>
      </c>
      <c r="B108" s="269"/>
      <c r="C108" s="269"/>
      <c r="D108" s="269"/>
      <c r="E108" s="269"/>
      <c r="F108" s="268" t="s">
        <v>448</v>
      </c>
      <c r="G108" s="120"/>
      <c r="H108" s="120"/>
      <c r="I108" s="294" t="s">
        <v>1033</v>
      </c>
      <c r="J108" s="318"/>
      <c r="K108" s="318"/>
      <c r="L108" s="318"/>
      <c r="M108" s="318"/>
      <c r="N108" s="318"/>
      <c r="O108" s="673">
        <v>2.0261570199409107E-15</v>
      </c>
      <c r="P108" s="673">
        <v>2.5882074261573962E-15</v>
      </c>
      <c r="Q108" s="673">
        <v>2.5257573810222311E-15</v>
      </c>
      <c r="R108" s="673">
        <v>3.6706748751669238E-15</v>
      </c>
      <c r="S108" s="673">
        <v>9.6415930794790938E-15</v>
      </c>
      <c r="T108" s="673">
        <v>1.0685896612017132E-15</v>
      </c>
      <c r="U108" s="673">
        <v>1.0890593982182395E-14</v>
      </c>
      <c r="V108" s="673">
        <v>4.6178338930502605E-15</v>
      </c>
      <c r="W108" s="673">
        <v>2.4771851236948805E-15</v>
      </c>
      <c r="X108" s="673">
        <v>2.4771851236948805E-15</v>
      </c>
      <c r="Y108" s="673">
        <v>7.2542666318398119E-14</v>
      </c>
      <c r="Z108" s="673">
        <v>2.8772123572551322E-14</v>
      </c>
      <c r="AA108" s="673">
        <v>3.5665914666083154E-15</v>
      </c>
      <c r="AB108" s="673">
        <v>4.8780424144467815E-15</v>
      </c>
      <c r="AC108" s="673">
        <v>6.6613381477509392E-16</v>
      </c>
      <c r="AD108" s="673">
        <v>8.0491169285323849E-15</v>
      </c>
      <c r="AE108" s="673">
        <v>3.4694469519536142E-17</v>
      </c>
      <c r="AF108" s="673">
        <v>9.3675067702747583E-16</v>
      </c>
      <c r="AG108" s="673">
        <v>1.2559397966072083E-15</v>
      </c>
      <c r="AH108" s="673">
        <v>2.4875934645507414E-15</v>
      </c>
      <c r="AI108" s="673">
        <v>7.5252304387873892E-15</v>
      </c>
      <c r="AJ108" s="673">
        <v>6.4878658001532585E-15</v>
      </c>
      <c r="AK108" s="673">
        <v>4.7184478546569153E-16</v>
      </c>
      <c r="AL108" s="673">
        <v>1.1550482792443972E-13</v>
      </c>
      <c r="AM108" s="673">
        <v>3.1120939159023919E-15</v>
      </c>
      <c r="AN108" s="673">
        <v>9.5062846483529029E-16</v>
      </c>
      <c r="AO108" s="318">
        <v>5.4886650779906176E-15</v>
      </c>
      <c r="AP108" s="318">
        <v>2.3939183968479938E-15</v>
      </c>
      <c r="AQ108" s="318">
        <v>4.7184478546569153E-16</v>
      </c>
      <c r="AR108" s="318">
        <v>7.6050277186823223E-15</v>
      </c>
      <c r="AS108" s="318">
        <v>4.9960036108132044E-16</v>
      </c>
      <c r="AT108" s="318">
        <v>9.5062846483529029E-16</v>
      </c>
    </row>
    <row r="109" spans="1:46" ht="14.1" customHeight="1" x14ac:dyDescent="0.25">
      <c r="A109" s="268" t="s">
        <v>699</v>
      </c>
      <c r="B109" s="120"/>
      <c r="C109" s="269"/>
      <c r="D109" s="269"/>
      <c r="E109" s="269"/>
      <c r="F109" s="268" t="s">
        <v>700</v>
      </c>
      <c r="G109" s="120"/>
      <c r="H109" s="120"/>
      <c r="I109" s="294" t="s">
        <v>1034</v>
      </c>
      <c r="J109" s="318"/>
      <c r="K109" s="318"/>
      <c r="L109" s="318"/>
      <c r="M109" s="318"/>
      <c r="N109" s="318"/>
      <c r="O109" s="673">
        <v>9.7699626167013776E-15</v>
      </c>
      <c r="P109" s="673">
        <v>2.3869795029440866E-15</v>
      </c>
      <c r="Q109" s="673">
        <v>1.1518563880485999E-15</v>
      </c>
      <c r="R109" s="673">
        <v>1.6930901125533637E-15</v>
      </c>
      <c r="S109" s="673">
        <v>3.3306690738754696E-16</v>
      </c>
      <c r="T109" s="673">
        <v>8.3960616237277463E-16</v>
      </c>
      <c r="U109" s="673">
        <v>1.8041124150158794E-16</v>
      </c>
      <c r="V109" s="673">
        <v>8.6042284408449632E-16</v>
      </c>
      <c r="W109" s="673">
        <v>1.1102230246251565E-15</v>
      </c>
      <c r="X109" s="673">
        <v>1.0547118733938987E-15</v>
      </c>
      <c r="Y109" s="673">
        <v>5.5511151231257827E-17</v>
      </c>
      <c r="Z109" s="673">
        <v>0</v>
      </c>
      <c r="AA109" s="673">
        <v>6.7307270867900115E-16</v>
      </c>
      <c r="AB109" s="673">
        <v>3.4000580129145419E-16</v>
      </c>
      <c r="AC109" s="673">
        <v>4.5796699765787707E-16</v>
      </c>
      <c r="AD109" s="673">
        <v>1.7763568394002505E-15</v>
      </c>
      <c r="AE109" s="673">
        <v>9.9920072216264089E-16</v>
      </c>
      <c r="AF109" s="673">
        <v>4.4408920985006262E-16</v>
      </c>
      <c r="AG109" s="673">
        <v>2.2204460492503131E-16</v>
      </c>
      <c r="AH109" s="673">
        <v>2.7755575615628914E-16</v>
      </c>
      <c r="AI109" s="673">
        <v>2.2204460492503131E-16</v>
      </c>
      <c r="AJ109" s="673">
        <v>2.2204460492503131E-16</v>
      </c>
      <c r="AK109" s="673">
        <v>0</v>
      </c>
      <c r="AL109" s="673">
        <v>2.7755575615628914E-17</v>
      </c>
      <c r="AM109" s="673">
        <v>2.5673907444456745E-16</v>
      </c>
      <c r="AN109" s="673">
        <v>4.163336342344337E-16</v>
      </c>
      <c r="AO109" s="318">
        <v>2.7755575615628914E-16</v>
      </c>
      <c r="AP109" s="318">
        <v>6.9388939039072284E-17</v>
      </c>
      <c r="AQ109" s="318">
        <v>0</v>
      </c>
      <c r="AR109" s="318">
        <v>0</v>
      </c>
      <c r="AS109" s="318">
        <v>0</v>
      </c>
      <c r="AT109" s="318">
        <v>0</v>
      </c>
    </row>
    <row r="110" spans="1:46" ht="14.1" customHeight="1" x14ac:dyDescent="0.25">
      <c r="A110" s="269" t="s">
        <v>449</v>
      </c>
      <c r="B110" s="269"/>
      <c r="C110" s="269"/>
      <c r="D110" s="269"/>
      <c r="E110" s="269"/>
      <c r="F110" s="268" t="s">
        <v>450</v>
      </c>
      <c r="G110" s="120"/>
      <c r="H110" s="120"/>
      <c r="I110" s="294" t="s">
        <v>1035</v>
      </c>
      <c r="J110" s="318"/>
      <c r="K110" s="318"/>
      <c r="L110" s="318"/>
      <c r="M110" s="318"/>
      <c r="N110" s="318"/>
      <c r="O110" s="673">
        <v>3.5749181392930041E-14</v>
      </c>
      <c r="P110" s="673">
        <v>8.3072437817577338E-14</v>
      </c>
      <c r="Q110" s="673">
        <v>1.1553258350005535E-14</v>
      </c>
      <c r="R110" s="673">
        <v>6.9187711115858974E-14</v>
      </c>
      <c r="S110" s="673">
        <v>1.6452117446164038E-14</v>
      </c>
      <c r="T110" s="673">
        <v>4.0079051188968151E-14</v>
      </c>
      <c r="U110" s="673">
        <v>1.1324274851176597E-14</v>
      </c>
      <c r="V110" s="673">
        <v>6.9194650009762881E-14</v>
      </c>
      <c r="W110" s="673">
        <v>1.2662440540545106E-13</v>
      </c>
      <c r="X110" s="673">
        <v>7.8548278992229825E-14</v>
      </c>
      <c r="Y110" s="673">
        <v>7.3552275381416621E-14</v>
      </c>
      <c r="Z110" s="673">
        <v>9.9809049913801573E-14</v>
      </c>
      <c r="AA110" s="673">
        <v>4.6254666763445584E-14</v>
      </c>
      <c r="AB110" s="673">
        <v>7.2775119264179011E-14</v>
      </c>
      <c r="AC110" s="673">
        <v>1.3163081735712012E-14</v>
      </c>
      <c r="AD110" s="673">
        <v>4.611588888536744E-14</v>
      </c>
      <c r="AE110" s="673">
        <v>1.5146217613448698E-13</v>
      </c>
      <c r="AF110" s="673">
        <v>1.6660284263281255E-14</v>
      </c>
      <c r="AG110" s="673">
        <v>7.971401316808624E-14</v>
      </c>
      <c r="AH110" s="673">
        <v>5.242334344401911E-14</v>
      </c>
      <c r="AI110" s="673">
        <v>7.2997163869104043E-14</v>
      </c>
      <c r="AJ110" s="673">
        <v>5.5580540170296899E-15</v>
      </c>
      <c r="AK110" s="673">
        <v>7.1387340483397566E-14</v>
      </c>
      <c r="AL110" s="673">
        <v>8.1254447614753644E-14</v>
      </c>
      <c r="AM110" s="673">
        <v>1.6882328868206287E-14</v>
      </c>
      <c r="AN110" s="673">
        <v>1.6542323066914832E-14</v>
      </c>
      <c r="AO110" s="318">
        <v>9.1801566348692631E-14</v>
      </c>
      <c r="AP110" s="318">
        <v>1.1102230246251565E-15</v>
      </c>
      <c r="AQ110" s="318">
        <v>9.8809849191638932E-15</v>
      </c>
      <c r="AR110" s="318">
        <v>5.9952043329758453E-14</v>
      </c>
      <c r="AS110" s="318">
        <v>5.7384652585312779E-15</v>
      </c>
      <c r="AT110" s="318">
        <v>7.4246164771807344E-15</v>
      </c>
    </row>
    <row r="111" spans="1:46" ht="14.1" customHeight="1" x14ac:dyDescent="0.25">
      <c r="A111" s="269" t="s">
        <v>451</v>
      </c>
      <c r="B111" s="269"/>
      <c r="C111" s="269"/>
      <c r="D111" s="269"/>
      <c r="E111" s="269"/>
      <c r="F111" s="268" t="s">
        <v>452</v>
      </c>
      <c r="G111" s="120"/>
      <c r="H111" s="120"/>
      <c r="I111" s="294" t="s">
        <v>1036</v>
      </c>
      <c r="J111" s="318"/>
      <c r="K111" s="318"/>
      <c r="L111" s="318"/>
      <c r="M111" s="318"/>
      <c r="N111" s="318"/>
      <c r="O111" s="673">
        <v>1.0897532876086302E-14</v>
      </c>
      <c r="P111" s="673">
        <v>7.5928846543504847E-15</v>
      </c>
      <c r="Q111" s="673">
        <v>1.8417559144445761E-14</v>
      </c>
      <c r="R111" s="673">
        <v>2.2672835831016869E-15</v>
      </c>
      <c r="S111" s="673">
        <v>1.0998146837692957E-14</v>
      </c>
      <c r="T111" s="673">
        <v>8.4134088584875144E-15</v>
      </c>
      <c r="U111" s="673">
        <v>2.7651492207070305E-15</v>
      </c>
      <c r="V111" s="673">
        <v>1.3877787807814457E-15</v>
      </c>
      <c r="W111" s="673">
        <v>8.0803419510999674E-15</v>
      </c>
      <c r="X111" s="673">
        <v>1.6764367671839864E-14</v>
      </c>
      <c r="Y111" s="673">
        <v>3.2612801348363973E-15</v>
      </c>
      <c r="Z111" s="673">
        <v>8.6736173798840355E-16</v>
      </c>
      <c r="AA111" s="673">
        <v>1.3461454173580023E-14</v>
      </c>
      <c r="AB111" s="673">
        <v>1.4058199049316045E-14</v>
      </c>
      <c r="AC111" s="673">
        <v>8.186507027829748E-14</v>
      </c>
      <c r="AD111" s="673">
        <v>3.2154834350706096E-14</v>
      </c>
      <c r="AE111" s="673">
        <v>6.8833827526759706E-15</v>
      </c>
      <c r="AF111" s="673">
        <v>1.2573275753879898E-14</v>
      </c>
      <c r="AG111" s="673">
        <v>1.2784218128558678E-13</v>
      </c>
      <c r="AH111" s="673">
        <v>4.2479908479720052E-14</v>
      </c>
      <c r="AI111" s="673">
        <v>1.1930734178378088E-13</v>
      </c>
      <c r="AJ111" s="673">
        <v>2.9004576518332215E-15</v>
      </c>
      <c r="AK111" s="673">
        <v>1.1005085731596864E-14</v>
      </c>
      <c r="AL111" s="673">
        <v>3.5596525727044082E-14</v>
      </c>
      <c r="AM111" s="673">
        <v>6.0645932720149176E-15</v>
      </c>
      <c r="AN111" s="673">
        <v>9.0899510141184692E-15</v>
      </c>
      <c r="AO111" s="318">
        <v>3.0673380502221903E-14</v>
      </c>
      <c r="AP111" s="318">
        <v>7.8388684432439959E-14</v>
      </c>
      <c r="AQ111" s="318">
        <v>1.1605300054284839E-14</v>
      </c>
      <c r="AR111" s="318">
        <v>1.5577816814271728E-15</v>
      </c>
      <c r="AS111" s="318">
        <v>1.0672018824209317E-14</v>
      </c>
      <c r="AT111" s="318">
        <v>6.0434296456080006E-14</v>
      </c>
    </row>
    <row r="112" spans="1:46" ht="14.1" customHeight="1" x14ac:dyDescent="0.25">
      <c r="A112" s="276" t="s">
        <v>431</v>
      </c>
      <c r="E112" s="120"/>
      <c r="F112" s="264" t="s">
        <v>432</v>
      </c>
      <c r="I112" s="293" t="s">
        <v>51</v>
      </c>
      <c r="J112" s="318"/>
      <c r="K112" s="318"/>
      <c r="L112" s="318"/>
      <c r="M112" s="318"/>
      <c r="N112" s="318"/>
      <c r="O112" s="673">
        <v>3.1086244689504383E-15</v>
      </c>
      <c r="P112" s="673">
        <v>4.3645642655576466E-15</v>
      </c>
      <c r="Q112" s="673">
        <v>1.1901590823981678E-13</v>
      </c>
      <c r="R112" s="673">
        <v>1.1965428647897625E-13</v>
      </c>
      <c r="S112" s="673">
        <v>1.1407541578023483E-13</v>
      </c>
      <c r="T112" s="673">
        <v>4.496403249731884E-15</v>
      </c>
      <c r="U112" s="673">
        <v>1.1909917496666367E-13</v>
      </c>
      <c r="V112" s="673">
        <v>5.8286708792820718E-15</v>
      </c>
      <c r="W112" s="673">
        <v>2.3847590568948362E-13</v>
      </c>
      <c r="X112" s="673">
        <v>6.6613381477509392E-16</v>
      </c>
      <c r="Y112" s="673">
        <v>7.6050277186823223E-15</v>
      </c>
      <c r="Z112" s="673">
        <v>6.106226635438361E-16</v>
      </c>
      <c r="AA112" s="673">
        <v>8.0491169285323849E-16</v>
      </c>
      <c r="AB112" s="673">
        <v>2.7478019859472624E-15</v>
      </c>
      <c r="AC112" s="673">
        <v>1.0269562977782698E-15</v>
      </c>
      <c r="AD112" s="673">
        <v>7.7438055967604669E-15</v>
      </c>
      <c r="AE112" s="673">
        <v>2.3167578966365454E-13</v>
      </c>
      <c r="AF112" s="673">
        <v>1.1843304115188857E-13</v>
      </c>
      <c r="AG112" s="673">
        <v>1.6375789613221059E-15</v>
      </c>
      <c r="AH112" s="673">
        <v>8.4654505627668186E-16</v>
      </c>
      <c r="AI112" s="673">
        <v>1.5265566588595902E-15</v>
      </c>
      <c r="AJ112" s="673">
        <v>1.1564360580251787E-13</v>
      </c>
      <c r="AK112" s="673">
        <v>8.6042284408449632E-16</v>
      </c>
      <c r="AL112" s="673">
        <v>5.5511151231257827E-16</v>
      </c>
      <c r="AM112" s="673">
        <v>2.1649348980190553E-15</v>
      </c>
      <c r="AN112" s="673">
        <v>9.1593399531575415E-16</v>
      </c>
      <c r="AO112" s="318">
        <v>3.8857805861880479E-16</v>
      </c>
      <c r="AP112" s="318">
        <v>2.095545958979983E-15</v>
      </c>
      <c r="AQ112" s="318">
        <v>1.2490009027033011E-15</v>
      </c>
      <c r="AR112" s="318">
        <v>3.4000580129145419E-16</v>
      </c>
      <c r="AS112" s="318">
        <v>2.0747292772682613E-15</v>
      </c>
      <c r="AT112" s="318">
        <v>1.4051260155412137E-15</v>
      </c>
    </row>
    <row r="113" spans="1:46" ht="14.1" customHeight="1" x14ac:dyDescent="0.25">
      <c r="A113" s="268" t="s">
        <v>701</v>
      </c>
      <c r="B113" s="120"/>
      <c r="C113" s="269"/>
      <c r="D113" s="269"/>
      <c r="E113" s="269"/>
      <c r="F113" s="268" t="s">
        <v>702</v>
      </c>
      <c r="G113" s="120"/>
      <c r="H113" s="120"/>
      <c r="I113" s="294" t="s">
        <v>1037</v>
      </c>
      <c r="J113" s="314"/>
      <c r="K113" s="314"/>
      <c r="L113" s="314"/>
      <c r="M113" s="314"/>
      <c r="N113" s="314"/>
      <c r="O113" s="666"/>
      <c r="P113" s="666"/>
      <c r="Q113" s="666"/>
      <c r="R113" s="666"/>
      <c r="S113" s="666"/>
      <c r="T113" s="666"/>
      <c r="U113" s="666"/>
      <c r="V113" s="666"/>
      <c r="W113" s="666"/>
      <c r="X113" s="666"/>
      <c r="Y113" s="666"/>
      <c r="Z113" s="666"/>
      <c r="AA113" s="666"/>
      <c r="AB113" s="666"/>
      <c r="AC113" s="666"/>
      <c r="AD113" s="666"/>
      <c r="AE113" s="666"/>
      <c r="AF113" s="666"/>
      <c r="AG113" s="666"/>
      <c r="AH113" s="666"/>
      <c r="AI113" s="666"/>
      <c r="AJ113" s="666"/>
      <c r="AK113" s="666"/>
      <c r="AL113" s="666"/>
      <c r="AM113" s="666"/>
      <c r="AN113" s="666"/>
      <c r="AO113" s="314"/>
      <c r="AP113" s="314"/>
      <c r="AQ113" s="314"/>
      <c r="AR113" s="314"/>
      <c r="AS113" s="314"/>
      <c r="AT113" s="314"/>
    </row>
    <row r="114" spans="1:46" ht="14.1" customHeight="1" x14ac:dyDescent="0.25">
      <c r="A114" s="268" t="s">
        <v>703</v>
      </c>
      <c r="B114" s="120"/>
      <c r="C114" s="269"/>
      <c r="D114" s="269"/>
      <c r="E114" s="269"/>
      <c r="F114" s="120"/>
      <c r="G114" s="268" t="s">
        <v>704</v>
      </c>
      <c r="H114" s="268"/>
      <c r="I114" s="292" t="s">
        <v>1038</v>
      </c>
      <c r="J114" s="318"/>
      <c r="K114" s="318"/>
      <c r="L114" s="318"/>
      <c r="M114" s="318"/>
      <c r="N114" s="318"/>
      <c r="O114" s="673">
        <v>1.5834555888716295E-14</v>
      </c>
      <c r="P114" s="673">
        <v>1.1907141939104804E-14</v>
      </c>
      <c r="Q114" s="673">
        <v>1.584843367652411E-14</v>
      </c>
      <c r="R114" s="673">
        <v>1.7291723608536813E-14</v>
      </c>
      <c r="S114" s="673">
        <v>8.507083926190262E-15</v>
      </c>
      <c r="T114" s="673">
        <v>5.9702243149217793E-14</v>
      </c>
      <c r="U114" s="673">
        <v>1.0796918914479647E-14</v>
      </c>
      <c r="V114" s="673">
        <v>1.8374191057546341E-14</v>
      </c>
      <c r="W114" s="673">
        <v>2.0011770018868447E-14</v>
      </c>
      <c r="X114" s="673">
        <v>1.354472090042691E-14</v>
      </c>
      <c r="Y114" s="673">
        <v>4.9960036108132044E-15</v>
      </c>
      <c r="Z114" s="673">
        <v>4.9682480351975755E-15</v>
      </c>
      <c r="AA114" s="673">
        <v>1.1018963519404679E-14</v>
      </c>
      <c r="AB114" s="673">
        <v>1.8138268664813495E-14</v>
      </c>
      <c r="AC114" s="673">
        <v>4.5102810375396984E-15</v>
      </c>
      <c r="AD114" s="673">
        <v>2.581268532253489E-14</v>
      </c>
      <c r="AE114" s="673">
        <v>1.8013368574543165E-14</v>
      </c>
      <c r="AF114" s="673">
        <v>1.2449763442390349E-13</v>
      </c>
      <c r="AG114" s="673">
        <v>5.773159728050814E-15</v>
      </c>
      <c r="AH114" s="673">
        <v>1.1879386363489175E-14</v>
      </c>
      <c r="AI114" s="673">
        <v>1.1629586182948515E-13</v>
      </c>
      <c r="AJ114" s="673">
        <v>1.260450077644748E-14</v>
      </c>
      <c r="AK114" s="673">
        <v>1.2384537839693621E-13</v>
      </c>
      <c r="AL114" s="673">
        <v>1.2390088954816747E-13</v>
      </c>
      <c r="AM114" s="673">
        <v>1.3267165144270621E-13</v>
      </c>
      <c r="AN114" s="673">
        <v>5.1070259132757201E-15</v>
      </c>
      <c r="AO114" s="318">
        <v>1.1868284133242923E-13</v>
      </c>
      <c r="AP114" s="318">
        <v>1.1957101975212936E-13</v>
      </c>
      <c r="AQ114" s="318">
        <v>9.4368957093138306E-15</v>
      </c>
      <c r="AR114" s="318">
        <v>1.1818324097134791E-13</v>
      </c>
      <c r="AS114" s="318">
        <v>9.7699626167013776E-15</v>
      </c>
      <c r="AT114" s="318">
        <v>6.6890937233665682E-15</v>
      </c>
    </row>
    <row r="115" spans="1:46" ht="14.1" customHeight="1" x14ac:dyDescent="0.25">
      <c r="A115" s="268" t="s">
        <v>705</v>
      </c>
      <c r="B115" s="120"/>
      <c r="C115" s="269"/>
      <c r="D115" s="269"/>
      <c r="E115" s="269"/>
      <c r="F115" s="120"/>
      <c r="G115" s="268" t="s">
        <v>706</v>
      </c>
      <c r="H115" s="268"/>
      <c r="I115" s="292" t="s">
        <v>1098</v>
      </c>
      <c r="J115" s="314"/>
      <c r="K115" s="314"/>
      <c r="L115" s="314"/>
      <c r="M115" s="314"/>
      <c r="N115" s="314"/>
      <c r="O115" s="666"/>
      <c r="P115" s="666"/>
      <c r="Q115" s="666"/>
      <c r="R115" s="666"/>
      <c r="S115" s="666"/>
      <c r="T115" s="666"/>
      <c r="U115" s="666"/>
      <c r="V115" s="666"/>
      <c r="W115" s="666"/>
      <c r="X115" s="666"/>
      <c r="Y115" s="666"/>
      <c r="Z115" s="666"/>
      <c r="AA115" s="666"/>
      <c r="AB115" s="666"/>
      <c r="AC115" s="666"/>
      <c r="AD115" s="666"/>
      <c r="AE115" s="666"/>
      <c r="AF115" s="666"/>
      <c r="AG115" s="666"/>
      <c r="AH115" s="666"/>
      <c r="AI115" s="666"/>
      <c r="AJ115" s="666"/>
      <c r="AK115" s="666"/>
      <c r="AL115" s="666"/>
      <c r="AM115" s="666"/>
      <c r="AN115" s="666"/>
      <c r="AO115" s="314"/>
      <c r="AP115" s="314"/>
      <c r="AQ115" s="314"/>
      <c r="AR115" s="314"/>
      <c r="AS115" s="314"/>
      <c r="AT115" s="314"/>
    </row>
    <row r="116" spans="1:46" ht="14.1" customHeight="1" x14ac:dyDescent="0.25">
      <c r="A116" s="268" t="s">
        <v>707</v>
      </c>
      <c r="B116" s="120"/>
      <c r="C116" s="269"/>
      <c r="D116" s="269"/>
      <c r="E116" s="269"/>
      <c r="F116" s="120"/>
      <c r="G116" s="268" t="s">
        <v>708</v>
      </c>
      <c r="H116" s="268"/>
      <c r="I116" s="292" t="s">
        <v>1099</v>
      </c>
      <c r="J116" s="318"/>
      <c r="K116" s="318"/>
      <c r="L116" s="318"/>
      <c r="M116" s="318"/>
      <c r="N116" s="318"/>
      <c r="O116" s="673">
        <v>1.0935696792557792E-14</v>
      </c>
      <c r="P116" s="673">
        <v>1.7597034940308731E-14</v>
      </c>
      <c r="Q116" s="673">
        <v>2.0886070650760757E-15</v>
      </c>
      <c r="R116" s="673">
        <v>4.9300841187260858E-15</v>
      </c>
      <c r="S116" s="673">
        <v>8.6215756756047313E-15</v>
      </c>
      <c r="T116" s="673">
        <v>6.4202115845901631E-15</v>
      </c>
      <c r="U116" s="673">
        <v>6.2241878318047839E-15</v>
      </c>
      <c r="V116" s="673">
        <v>1.7555401576885288E-15</v>
      </c>
      <c r="W116" s="673">
        <v>1.5265566588595902E-15</v>
      </c>
      <c r="X116" s="673">
        <v>4.3021142204224816E-15</v>
      </c>
      <c r="Y116" s="673">
        <v>3.8996583739958623E-15</v>
      </c>
      <c r="Z116" s="673">
        <v>0</v>
      </c>
      <c r="AA116" s="673">
        <v>1.5820678100908481E-15</v>
      </c>
      <c r="AB116" s="673">
        <v>4.1078251911130792E-15</v>
      </c>
      <c r="AC116" s="673">
        <v>4.1078251911130792E-15</v>
      </c>
      <c r="AD116" s="673">
        <v>4.0523140398818214E-15</v>
      </c>
      <c r="AE116" s="673">
        <v>6.6613381477509392E-16</v>
      </c>
      <c r="AF116" s="673">
        <v>1.9984014443252818E-15</v>
      </c>
      <c r="AG116" s="673">
        <v>6.3421490281712067E-15</v>
      </c>
      <c r="AH116" s="673">
        <v>1.1102230246251565E-16</v>
      </c>
      <c r="AI116" s="673">
        <v>8.0768725041480138E-15</v>
      </c>
      <c r="AJ116" s="673">
        <v>7.2164496600635175E-16</v>
      </c>
      <c r="AK116" s="673">
        <v>4.4686476741162551E-15</v>
      </c>
      <c r="AL116" s="673">
        <v>1.7763568394002505E-15</v>
      </c>
      <c r="AM116" s="673">
        <v>1.2212453270876722E-14</v>
      </c>
      <c r="AN116" s="673">
        <v>2.2343238370581275E-15</v>
      </c>
      <c r="AO116" s="318">
        <v>1.5390466678866233E-14</v>
      </c>
      <c r="AP116" s="318">
        <v>1.5432100042289676E-14</v>
      </c>
      <c r="AQ116" s="318">
        <v>1.9886869928598117E-14</v>
      </c>
      <c r="AR116" s="318">
        <v>8.0074835651089415E-15</v>
      </c>
      <c r="AS116" s="318">
        <v>2.0275447987216921E-14</v>
      </c>
      <c r="AT116" s="318">
        <v>9.783840404509192E-15</v>
      </c>
    </row>
    <row r="117" spans="1:46" ht="14.1" customHeight="1" x14ac:dyDescent="0.25">
      <c r="A117" s="264" t="s">
        <v>709</v>
      </c>
      <c r="B117" s="120"/>
      <c r="C117" s="269"/>
      <c r="D117" s="269"/>
      <c r="E117" s="269"/>
      <c r="F117" s="268"/>
      <c r="G117" s="264" t="s">
        <v>710</v>
      </c>
      <c r="I117" s="293" t="s">
        <v>1039</v>
      </c>
      <c r="J117" s="318"/>
      <c r="K117" s="318"/>
      <c r="L117" s="318"/>
      <c r="M117" s="318"/>
      <c r="N117" s="318"/>
      <c r="O117" s="673">
        <v>0</v>
      </c>
      <c r="P117" s="673">
        <v>0</v>
      </c>
      <c r="Q117" s="673">
        <v>0</v>
      </c>
      <c r="R117" s="673">
        <v>0</v>
      </c>
      <c r="S117" s="673">
        <v>0</v>
      </c>
      <c r="T117" s="673">
        <v>0</v>
      </c>
      <c r="U117" s="673">
        <v>0</v>
      </c>
      <c r="V117" s="673">
        <v>1.281544315112626E-13</v>
      </c>
      <c r="W117" s="673">
        <v>1.091488011084607E-14</v>
      </c>
      <c r="X117" s="673">
        <v>5.2180482157382357E-15</v>
      </c>
      <c r="Y117" s="673">
        <v>9.9087404947795221E-15</v>
      </c>
      <c r="Z117" s="673">
        <v>1.3600232051658168E-15</v>
      </c>
      <c r="AA117" s="673">
        <v>6.4670491184415368E-15</v>
      </c>
      <c r="AB117" s="673">
        <v>4.4686476741162551E-15</v>
      </c>
      <c r="AC117" s="673">
        <v>4.4408920985006262E-16</v>
      </c>
      <c r="AD117" s="673">
        <v>1.5210055437364645E-14</v>
      </c>
      <c r="AE117" s="673">
        <v>2.7929047963226594E-15</v>
      </c>
      <c r="AF117" s="673">
        <v>3.8788416922841407E-15</v>
      </c>
      <c r="AG117" s="673">
        <v>1.3225531780847177E-14</v>
      </c>
      <c r="AH117" s="673">
        <v>1.2857770403940094E-13</v>
      </c>
      <c r="AI117" s="673">
        <v>1.066507993030541E-14</v>
      </c>
      <c r="AJ117" s="673">
        <v>1.1018963519404679E-14</v>
      </c>
      <c r="AK117" s="673">
        <v>8.992806499463768E-15</v>
      </c>
      <c r="AL117" s="673">
        <v>9.0795426732626083E-15</v>
      </c>
      <c r="AM117" s="673">
        <v>6.9458327978111356E-15</v>
      </c>
      <c r="AN117" s="673">
        <v>7.3344108564299404E-15</v>
      </c>
      <c r="AO117" s="318">
        <v>1.6514567491299204E-14</v>
      </c>
      <c r="AP117" s="318">
        <v>1.2448375663609568E-14</v>
      </c>
      <c r="AQ117" s="318">
        <v>2.4924506902834764E-13</v>
      </c>
      <c r="AR117" s="318">
        <v>1.0005885009434223E-14</v>
      </c>
      <c r="AS117" s="318">
        <v>3.2807090377673376E-14</v>
      </c>
      <c r="AT117" s="318">
        <v>2.3914203950425872E-13</v>
      </c>
    </row>
    <row r="118" spans="1:46" ht="14.1" customHeight="1" x14ac:dyDescent="0.25">
      <c r="A118" s="264" t="s">
        <v>711</v>
      </c>
      <c r="B118" s="120"/>
      <c r="C118" s="269"/>
      <c r="D118" s="269"/>
      <c r="E118" s="269"/>
      <c r="F118" s="268"/>
      <c r="G118" s="264" t="s">
        <v>712</v>
      </c>
      <c r="I118" s="293" t="s">
        <v>1040</v>
      </c>
      <c r="J118" s="318"/>
      <c r="K118" s="318"/>
      <c r="L118" s="318"/>
      <c r="M118" s="318"/>
      <c r="N118" s="318"/>
      <c r="O118" s="673">
        <v>4.2466030691912238E-14</v>
      </c>
      <c r="P118" s="673">
        <v>1.6068396613277969E-13</v>
      </c>
      <c r="Q118" s="673">
        <v>1.4899192990469601E-13</v>
      </c>
      <c r="R118" s="673">
        <v>1.8419640812616933E-13</v>
      </c>
      <c r="S118" s="673">
        <v>1.3822276656583199E-14</v>
      </c>
      <c r="T118" s="673">
        <v>4.0524007760556202E-14</v>
      </c>
      <c r="U118" s="673">
        <v>2.361444373377708E-13</v>
      </c>
      <c r="V118" s="673">
        <v>3.269606807521086E-14</v>
      </c>
      <c r="W118" s="673">
        <v>2.8976820942716586E-14</v>
      </c>
      <c r="X118" s="673">
        <v>2.6251223417261826E-13</v>
      </c>
      <c r="Y118" s="673">
        <v>2.8921309791485328E-14</v>
      </c>
      <c r="Z118" s="673">
        <v>2.1094237467877974E-14</v>
      </c>
      <c r="AA118" s="673">
        <v>3.0653257709900572E-13</v>
      </c>
      <c r="AB118" s="673">
        <v>2.8338442703557121E-14</v>
      </c>
      <c r="AC118" s="673">
        <v>3.3764657736412573E-14</v>
      </c>
      <c r="AD118" s="673">
        <v>8.6736173798840355E-15</v>
      </c>
      <c r="AE118" s="673">
        <v>4.2636033592557965E-14</v>
      </c>
      <c r="AF118" s="673">
        <v>6.5725203057809267E-14</v>
      </c>
      <c r="AG118" s="673">
        <v>6.4670491184415368E-15</v>
      </c>
      <c r="AH118" s="673">
        <v>9.7317987002298878E-14</v>
      </c>
      <c r="AI118" s="673">
        <v>1.0130785099704553E-15</v>
      </c>
      <c r="AJ118" s="673">
        <v>9.2703622556200571E-15</v>
      </c>
      <c r="AK118" s="673">
        <v>2.6784130469081902E-14</v>
      </c>
      <c r="AL118" s="673">
        <v>2.0289325775024736E-14</v>
      </c>
      <c r="AM118" s="673">
        <v>7.070038998691075E-14</v>
      </c>
      <c r="AN118" s="673">
        <v>3.3098523921637479E-14</v>
      </c>
      <c r="AO118" s="318">
        <v>2.6402491304367004E-13</v>
      </c>
      <c r="AP118" s="318">
        <v>2.5526802893693912E-13</v>
      </c>
      <c r="AQ118" s="318">
        <v>2.8728408540956707E-13</v>
      </c>
      <c r="AR118" s="318">
        <v>3.9829251008427491E-14</v>
      </c>
      <c r="AS118" s="318">
        <v>5.7738536174412047E-14</v>
      </c>
      <c r="AT118" s="318">
        <v>5.4801996274278508E-13</v>
      </c>
    </row>
    <row r="119" spans="1:46" ht="14.1" customHeight="1" x14ac:dyDescent="0.25">
      <c r="A119" s="268" t="s">
        <v>713</v>
      </c>
      <c r="B119" s="120"/>
      <c r="C119" s="269"/>
      <c r="D119" s="269"/>
      <c r="E119" s="269"/>
      <c r="F119" s="268" t="s">
        <v>714</v>
      </c>
      <c r="G119" s="120"/>
      <c r="H119" s="120"/>
      <c r="I119" s="294" t="s">
        <v>1041</v>
      </c>
      <c r="J119" s="314"/>
      <c r="K119" s="314"/>
      <c r="L119" s="314"/>
      <c r="M119" s="314"/>
      <c r="N119" s="314"/>
      <c r="O119" s="666"/>
      <c r="P119" s="666"/>
      <c r="Q119" s="666"/>
      <c r="R119" s="666"/>
      <c r="S119" s="666"/>
      <c r="T119" s="666"/>
      <c r="U119" s="666"/>
      <c r="V119" s="666"/>
      <c r="W119" s="666"/>
      <c r="X119" s="666"/>
      <c r="Y119" s="666"/>
      <c r="Z119" s="666"/>
      <c r="AA119" s="666"/>
      <c r="AB119" s="666"/>
      <c r="AC119" s="666"/>
      <c r="AD119" s="666"/>
      <c r="AE119" s="666"/>
      <c r="AF119" s="666"/>
      <c r="AG119" s="666"/>
      <c r="AH119" s="666"/>
      <c r="AI119" s="666"/>
      <c r="AJ119" s="666"/>
      <c r="AK119" s="666"/>
      <c r="AL119" s="666"/>
      <c r="AM119" s="666"/>
      <c r="AN119" s="666"/>
      <c r="AO119" s="314"/>
      <c r="AP119" s="314"/>
      <c r="AQ119" s="314"/>
      <c r="AR119" s="314"/>
      <c r="AS119" s="314"/>
      <c r="AT119" s="314"/>
    </row>
    <row r="120" spans="1:46" ht="14.1" customHeight="1" x14ac:dyDescent="0.25">
      <c r="A120" s="269" t="s">
        <v>453</v>
      </c>
      <c r="B120" s="269"/>
      <c r="C120" s="269"/>
      <c r="D120" s="269"/>
      <c r="E120" s="269" t="s">
        <v>511</v>
      </c>
      <c r="F120" s="268"/>
      <c r="G120" s="120"/>
      <c r="H120" s="120"/>
      <c r="I120" s="294" t="s">
        <v>1042</v>
      </c>
      <c r="J120" s="314"/>
      <c r="K120" s="314"/>
      <c r="L120" s="314"/>
      <c r="M120" s="314"/>
      <c r="N120" s="314"/>
      <c r="O120" s="666"/>
      <c r="P120" s="666"/>
      <c r="Q120" s="666"/>
      <c r="R120" s="666"/>
      <c r="S120" s="666"/>
      <c r="T120" s="666"/>
      <c r="U120" s="666"/>
      <c r="V120" s="666"/>
      <c r="W120" s="666"/>
      <c r="X120" s="666"/>
      <c r="Y120" s="666"/>
      <c r="Z120" s="666"/>
      <c r="AA120" s="666"/>
      <c r="AB120" s="666"/>
      <c r="AC120" s="666"/>
      <c r="AD120" s="666"/>
      <c r="AE120" s="666"/>
      <c r="AF120" s="666"/>
      <c r="AG120" s="666"/>
      <c r="AH120" s="666"/>
      <c r="AI120" s="666"/>
      <c r="AJ120" s="666"/>
      <c r="AK120" s="666"/>
      <c r="AL120" s="666"/>
      <c r="AM120" s="666"/>
      <c r="AN120" s="666"/>
      <c r="AO120" s="314"/>
      <c r="AP120" s="314"/>
      <c r="AQ120" s="314"/>
      <c r="AR120" s="314"/>
      <c r="AS120" s="314"/>
      <c r="AT120" s="314"/>
    </row>
    <row r="121" spans="1:46" ht="14.1" customHeight="1" x14ac:dyDescent="0.25">
      <c r="A121" s="264" t="s">
        <v>715</v>
      </c>
      <c r="B121" s="120"/>
      <c r="C121" s="269"/>
      <c r="D121" s="269"/>
      <c r="E121" s="269"/>
      <c r="F121" s="264" t="s">
        <v>716</v>
      </c>
      <c r="G121" s="120"/>
      <c r="H121" s="120"/>
      <c r="I121" s="294" t="s">
        <v>1043</v>
      </c>
      <c r="J121" s="314"/>
      <c r="K121" s="314"/>
      <c r="L121" s="314"/>
      <c r="M121" s="314"/>
      <c r="N121" s="314"/>
      <c r="O121" s="666"/>
      <c r="P121" s="666"/>
      <c r="Q121" s="666"/>
      <c r="R121" s="666"/>
      <c r="S121" s="666"/>
      <c r="T121" s="666"/>
      <c r="U121" s="666"/>
      <c r="V121" s="666"/>
      <c r="W121" s="666"/>
      <c r="X121" s="666"/>
      <c r="Y121" s="666"/>
      <c r="Z121" s="666"/>
      <c r="AA121" s="666"/>
      <c r="AB121" s="666"/>
      <c r="AC121" s="666"/>
      <c r="AD121" s="666"/>
      <c r="AE121" s="666"/>
      <c r="AF121" s="666"/>
      <c r="AG121" s="666"/>
      <c r="AH121" s="666"/>
      <c r="AI121" s="666"/>
      <c r="AJ121" s="666"/>
      <c r="AK121" s="666"/>
      <c r="AL121" s="666"/>
      <c r="AM121" s="666"/>
      <c r="AN121" s="666"/>
      <c r="AO121" s="314"/>
      <c r="AP121" s="314"/>
      <c r="AQ121" s="314"/>
      <c r="AR121" s="314"/>
      <c r="AS121" s="314"/>
      <c r="AT121" s="314"/>
    </row>
    <row r="122" spans="1:46" ht="14.1" customHeight="1" x14ac:dyDescent="0.25">
      <c r="A122" s="264" t="s">
        <v>717</v>
      </c>
      <c r="B122" s="120"/>
      <c r="C122" s="269"/>
      <c r="D122" s="269"/>
      <c r="E122" s="269"/>
      <c r="F122" s="264" t="s">
        <v>718</v>
      </c>
      <c r="G122" s="120"/>
      <c r="H122" s="120"/>
      <c r="I122" s="294" t="s">
        <v>997</v>
      </c>
      <c r="J122" s="318"/>
      <c r="K122" s="318"/>
      <c r="L122" s="318"/>
      <c r="M122" s="318"/>
      <c r="N122" s="318"/>
      <c r="O122" s="673">
        <v>1.7902346272080649E-15</v>
      </c>
      <c r="P122" s="673">
        <v>3.6498581934552021E-15</v>
      </c>
      <c r="Q122" s="673">
        <v>8.3960616237277463E-16</v>
      </c>
      <c r="R122" s="673">
        <v>2.3661628212323649E-15</v>
      </c>
      <c r="S122" s="673">
        <v>1.4155343563970746E-15</v>
      </c>
      <c r="T122" s="673">
        <v>1.2212453270876722E-15</v>
      </c>
      <c r="U122" s="673">
        <v>3.8441472227646045E-15</v>
      </c>
      <c r="V122" s="673">
        <v>8.8817841970012523E-15</v>
      </c>
      <c r="W122" s="673">
        <v>1.0012823903338131E-14</v>
      </c>
      <c r="X122" s="673">
        <v>3.6082248300317588E-16</v>
      </c>
      <c r="Y122" s="673">
        <v>7.7715611723760958E-16</v>
      </c>
      <c r="Z122" s="673">
        <v>0</v>
      </c>
      <c r="AA122" s="673">
        <v>1.5439038936193583E-14</v>
      </c>
      <c r="AB122" s="673">
        <v>7.3274719625260332E-15</v>
      </c>
      <c r="AC122" s="673">
        <v>7.5078832040276211E-15</v>
      </c>
      <c r="AD122" s="673">
        <v>3.2612801348363973E-16</v>
      </c>
      <c r="AE122" s="673">
        <v>1.016547956922409E-14</v>
      </c>
      <c r="AF122" s="673">
        <v>3.5790814756353484E-14</v>
      </c>
      <c r="AG122" s="673">
        <v>3.9274139496114913E-15</v>
      </c>
      <c r="AH122" s="673">
        <v>2.7824964554667986E-15</v>
      </c>
      <c r="AI122" s="673">
        <v>9.1593399531575415E-16</v>
      </c>
      <c r="AJ122" s="673">
        <v>2.4980018054066022E-16</v>
      </c>
      <c r="AK122" s="673">
        <v>1.0547118733938987E-15</v>
      </c>
      <c r="AL122" s="673">
        <v>5.5511151231257827E-17</v>
      </c>
      <c r="AM122" s="673">
        <v>1.0269562977782698E-15</v>
      </c>
      <c r="AN122" s="673">
        <v>2.6645352591003757E-15</v>
      </c>
      <c r="AO122" s="318">
        <v>3.5665914666083154E-15</v>
      </c>
      <c r="AP122" s="318">
        <v>1.5959455978986625E-15</v>
      </c>
      <c r="AQ122" s="318">
        <v>3.3584246494910985E-15</v>
      </c>
      <c r="AR122" s="318">
        <v>1.8873791418627661E-15</v>
      </c>
      <c r="AS122" s="318">
        <v>5.5511151231257827E-16</v>
      </c>
      <c r="AT122" s="318">
        <v>1.3392065234540951E-15</v>
      </c>
    </row>
    <row r="123" spans="1:46" ht="14.1" customHeight="1" x14ac:dyDescent="0.25">
      <c r="A123" s="269" t="s">
        <v>454</v>
      </c>
      <c r="B123" s="269"/>
      <c r="C123" s="269"/>
      <c r="D123" s="269"/>
      <c r="E123" s="269"/>
      <c r="F123" s="268" t="s">
        <v>455</v>
      </c>
      <c r="G123" s="120"/>
      <c r="H123" s="120"/>
      <c r="I123" s="294" t="s">
        <v>1044</v>
      </c>
      <c r="J123" s="318"/>
      <c r="K123" s="318"/>
      <c r="L123" s="318"/>
      <c r="M123" s="318"/>
      <c r="N123" s="318"/>
      <c r="O123" s="673">
        <v>8.3266726846886741E-15</v>
      </c>
      <c r="P123" s="673">
        <v>7.4218409196191715E-14</v>
      </c>
      <c r="Q123" s="673">
        <v>4.8988590961585032E-15</v>
      </c>
      <c r="R123" s="673">
        <v>1.8485213360008856E-14</v>
      </c>
      <c r="S123" s="673">
        <v>2.964295475749168E-14</v>
      </c>
      <c r="T123" s="673">
        <v>6.0076943420028783E-14</v>
      </c>
      <c r="U123" s="673">
        <v>1.7319479184152442E-14</v>
      </c>
      <c r="V123" s="673">
        <v>5.900835375882707E-14</v>
      </c>
      <c r="W123" s="673">
        <v>9.9920072216264089E-15</v>
      </c>
      <c r="X123" s="673">
        <v>1.8163248682867561E-13</v>
      </c>
      <c r="Y123" s="673">
        <v>1.0387524174149121E-14</v>
      </c>
      <c r="Z123" s="673">
        <v>4.1078251911130792E-15</v>
      </c>
      <c r="AA123" s="673">
        <v>7.9103390504542404E-15</v>
      </c>
      <c r="AB123" s="673">
        <v>3.7192471324942744E-15</v>
      </c>
      <c r="AC123" s="673">
        <v>2.3869795029440866E-15</v>
      </c>
      <c r="AD123" s="673">
        <v>6.411537967210279E-14</v>
      </c>
      <c r="AE123" s="673">
        <v>1.64923630308067E-13</v>
      </c>
      <c r="AF123" s="673">
        <v>4.0689673852511987E-14</v>
      </c>
      <c r="AG123" s="673">
        <v>1.1213252548714081E-14</v>
      </c>
      <c r="AH123" s="673">
        <v>2.6978419498391304E-14</v>
      </c>
      <c r="AI123" s="673">
        <v>3.3875680038875089E-14</v>
      </c>
      <c r="AJ123" s="673">
        <v>5.9507954119908391E-14</v>
      </c>
      <c r="AK123" s="673">
        <v>1.503241975342462E-13</v>
      </c>
      <c r="AL123" s="673">
        <v>8.2156503822261584E-15</v>
      </c>
      <c r="AM123" s="673">
        <v>7.5495165674510645E-15</v>
      </c>
      <c r="AN123" s="673">
        <v>5.0903725679063427E-14</v>
      </c>
      <c r="AO123" s="318">
        <v>9.7699626167013776E-15</v>
      </c>
      <c r="AP123" s="318">
        <v>1.1268763699945339E-14</v>
      </c>
      <c r="AQ123" s="318">
        <v>3.6082248300317588E-16</v>
      </c>
      <c r="AR123" s="318">
        <v>2.1094237467877974E-14</v>
      </c>
      <c r="AS123" s="318">
        <v>4.4408920985006262E-16</v>
      </c>
      <c r="AT123" s="318">
        <v>6.0840221749458578E-14</v>
      </c>
    </row>
    <row r="124" spans="1:46" ht="14.1" customHeight="1" x14ac:dyDescent="0.25">
      <c r="A124" s="268" t="s">
        <v>719</v>
      </c>
      <c r="B124" s="120"/>
      <c r="C124" s="269"/>
      <c r="D124" s="269"/>
      <c r="E124" s="269"/>
      <c r="F124" s="268" t="s">
        <v>720</v>
      </c>
      <c r="G124" s="120"/>
      <c r="H124" s="120"/>
      <c r="I124" s="294" t="s">
        <v>1045</v>
      </c>
      <c r="J124" s="318"/>
      <c r="K124" s="318"/>
      <c r="L124" s="318"/>
      <c r="M124" s="318"/>
      <c r="N124" s="318"/>
      <c r="O124" s="673">
        <v>3.9537817464463387E-14</v>
      </c>
      <c r="P124" s="673">
        <v>6.2408411771741612E-14</v>
      </c>
      <c r="Q124" s="673">
        <v>3.9926395523082192E-14</v>
      </c>
      <c r="R124" s="673">
        <v>2.4272250875867485E-14</v>
      </c>
      <c r="S124" s="673">
        <v>5.8314464368436347E-14</v>
      </c>
      <c r="T124" s="673">
        <v>1.4835355166553654E-14</v>
      </c>
      <c r="U124" s="673">
        <v>1.1789180742738381E-14</v>
      </c>
      <c r="V124" s="673">
        <v>1.0942635686461699E-14</v>
      </c>
      <c r="W124" s="673">
        <v>1.4023504579796509E-14</v>
      </c>
      <c r="X124" s="673">
        <v>1.7805201757425948E-14</v>
      </c>
      <c r="Y124" s="673">
        <v>3.9086789360709417E-14</v>
      </c>
      <c r="Z124" s="673">
        <v>3.5339786652599514E-14</v>
      </c>
      <c r="AA124" s="673">
        <v>7.1588568406610875E-14</v>
      </c>
      <c r="AB124" s="673">
        <v>1.5057399771478686E-14</v>
      </c>
      <c r="AC124" s="673">
        <v>4.7739590058881731E-15</v>
      </c>
      <c r="AD124" s="673">
        <v>7.1886940844478886E-14</v>
      </c>
      <c r="AE124" s="673">
        <v>2.1108115255685789E-14</v>
      </c>
      <c r="AF124" s="673">
        <v>4.3506864777498322E-14</v>
      </c>
      <c r="AG124" s="673">
        <v>7.53563877964325E-15</v>
      </c>
      <c r="AH124" s="673">
        <v>3.7206349112750559E-14</v>
      </c>
      <c r="AI124" s="673">
        <v>3.372302437298913E-15</v>
      </c>
      <c r="AJ124" s="673">
        <v>6.4670491184415368E-15</v>
      </c>
      <c r="AK124" s="673">
        <v>4.6268544551253399E-14</v>
      </c>
      <c r="AL124" s="673">
        <v>1.7725404477531015E-14</v>
      </c>
      <c r="AM124" s="673">
        <v>1.0755285551056204E-14</v>
      </c>
      <c r="AN124" s="673">
        <v>1.9664825323673085E-14</v>
      </c>
      <c r="AO124" s="318">
        <v>4.0370484732932255E-14</v>
      </c>
      <c r="AP124" s="318">
        <v>1.0276501871686605E-14</v>
      </c>
      <c r="AQ124" s="318">
        <v>1.151023720780131E-13</v>
      </c>
      <c r="AR124" s="318">
        <v>3.6241842860107454E-14</v>
      </c>
      <c r="AS124" s="318">
        <v>1.4818007931793886E-13</v>
      </c>
      <c r="AT124" s="318">
        <v>2.3675506000131463E-14</v>
      </c>
    </row>
    <row r="125" spans="1:46" ht="14.1" customHeight="1" x14ac:dyDescent="0.25">
      <c r="A125" s="265" t="s">
        <v>721</v>
      </c>
      <c r="B125" s="120"/>
      <c r="C125" s="269"/>
      <c r="D125" s="269"/>
      <c r="E125" s="269"/>
      <c r="F125" s="265" t="s">
        <v>722</v>
      </c>
      <c r="G125" s="120"/>
      <c r="H125" s="120"/>
      <c r="I125" s="294" t="s">
        <v>1046</v>
      </c>
      <c r="J125" s="318"/>
      <c r="K125" s="318"/>
      <c r="L125" s="318"/>
      <c r="M125" s="318"/>
      <c r="N125" s="318"/>
      <c r="O125" s="673">
        <v>1.4435674877688598E-13</v>
      </c>
      <c r="P125" s="673">
        <v>5.0154325137441447E-14</v>
      </c>
      <c r="Q125" s="673">
        <v>5.007105841059456E-14</v>
      </c>
      <c r="R125" s="673">
        <v>8.4862672444785403E-14</v>
      </c>
      <c r="S125" s="673">
        <v>1.3700152123874432E-13</v>
      </c>
      <c r="T125" s="673">
        <v>1.4660495040175192E-13</v>
      </c>
      <c r="U125" s="673">
        <v>1.1390888232654106E-13</v>
      </c>
      <c r="V125" s="673">
        <v>5.1438020509664284E-14</v>
      </c>
      <c r="W125" s="673">
        <v>7.197714646522968E-14</v>
      </c>
      <c r="X125" s="673">
        <v>6.0729199446996063E-14</v>
      </c>
      <c r="Y125" s="673">
        <v>3.2585045772748344E-14</v>
      </c>
      <c r="Z125" s="673">
        <v>9.1038288019262836E-14</v>
      </c>
      <c r="AA125" s="673">
        <v>4.5824455341403336E-14</v>
      </c>
      <c r="AB125" s="673">
        <v>4.7649384438130937E-14</v>
      </c>
      <c r="AC125" s="673">
        <v>6.0312865812761629E-14</v>
      </c>
      <c r="AD125" s="673">
        <v>3.2002178684820137E-14</v>
      </c>
      <c r="AE125" s="673">
        <v>6.2644334164474458E-14</v>
      </c>
      <c r="AF125" s="673">
        <v>4.7184478546569153E-14</v>
      </c>
      <c r="AG125" s="673">
        <v>1.0491607582707729E-14</v>
      </c>
      <c r="AH125" s="673">
        <v>7.8714812445923599E-14</v>
      </c>
      <c r="AI125" s="673">
        <v>8.8429263911393718E-14</v>
      </c>
      <c r="AJ125" s="673">
        <v>5.8841820305133297E-14</v>
      </c>
      <c r="AK125" s="673">
        <v>6.2894134345015118E-14</v>
      </c>
      <c r="AL125" s="673">
        <v>3.0711544418693393E-14</v>
      </c>
      <c r="AM125" s="673">
        <v>6.5891736511503041E-14</v>
      </c>
      <c r="AN125" s="673">
        <v>7.8603790143461083E-14</v>
      </c>
      <c r="AO125" s="318">
        <v>3.5466074521650626E-13</v>
      </c>
      <c r="AP125" s="318">
        <v>6.6460725811623433E-14</v>
      </c>
      <c r="AQ125" s="318">
        <v>5.007105841059456E-14</v>
      </c>
      <c r="AR125" s="318">
        <v>3.8469227803261674E-14</v>
      </c>
      <c r="AS125" s="318">
        <v>7.1498362785860081E-14</v>
      </c>
      <c r="AT125" s="318">
        <v>2.040867475017194E-13</v>
      </c>
    </row>
    <row r="126" spans="1:46" ht="14.1" customHeight="1" x14ac:dyDescent="0.25">
      <c r="A126" s="275" t="s">
        <v>1100</v>
      </c>
      <c r="B126" s="120"/>
      <c r="C126" s="269"/>
      <c r="D126" s="269"/>
      <c r="E126" s="269"/>
      <c r="F126" s="265" t="s">
        <v>110</v>
      </c>
      <c r="G126" s="120"/>
      <c r="H126" s="120"/>
      <c r="I126" s="292" t="s">
        <v>80</v>
      </c>
      <c r="J126" s="318"/>
      <c r="K126" s="318"/>
      <c r="L126" s="318"/>
      <c r="M126" s="318"/>
      <c r="N126" s="318"/>
      <c r="O126" s="673">
        <v>1.3461454173580023E-15</v>
      </c>
      <c r="P126" s="673">
        <v>3.5110803153770576E-15</v>
      </c>
      <c r="Q126" s="673">
        <v>3.9551695252271202E-15</v>
      </c>
      <c r="R126" s="673">
        <v>3.1988300897012323E-15</v>
      </c>
      <c r="S126" s="673">
        <v>4.8849813083506888E-15</v>
      </c>
      <c r="T126" s="673">
        <v>3.5804692544161298E-15</v>
      </c>
      <c r="U126" s="673">
        <v>1.9775847626135601E-15</v>
      </c>
      <c r="V126" s="673">
        <v>4.649058915617843E-16</v>
      </c>
      <c r="W126" s="673">
        <v>1.0352829704629585E-14</v>
      </c>
      <c r="X126" s="673">
        <v>9.3675067702747583E-16</v>
      </c>
      <c r="Y126" s="673">
        <v>2.4216739724636227E-15</v>
      </c>
      <c r="Z126" s="673">
        <v>0</v>
      </c>
      <c r="AA126" s="673">
        <v>1.3461454173580023E-15</v>
      </c>
      <c r="AB126" s="673">
        <v>1.8041124150158794E-15</v>
      </c>
      <c r="AC126" s="673">
        <v>1.3877787807814457E-16</v>
      </c>
      <c r="AD126" s="673">
        <v>1.0547118733938987E-15</v>
      </c>
      <c r="AE126" s="673">
        <v>2.3592239273284576E-15</v>
      </c>
      <c r="AF126" s="673">
        <v>5.5511151231257827E-17</v>
      </c>
      <c r="AG126" s="673">
        <v>3.1120939159023919E-15</v>
      </c>
      <c r="AH126" s="673">
        <v>4.6421200217139358E-15</v>
      </c>
      <c r="AI126" s="673">
        <v>4.4686476741162551E-15</v>
      </c>
      <c r="AJ126" s="673">
        <v>2.9837243786801082E-15</v>
      </c>
      <c r="AK126" s="673">
        <v>6.106226635438361E-16</v>
      </c>
      <c r="AL126" s="673">
        <v>1.3877787807814457E-17</v>
      </c>
      <c r="AM126" s="673">
        <v>3.7470027081099033E-16</v>
      </c>
      <c r="AN126" s="673">
        <v>8.7430063189231078E-16</v>
      </c>
      <c r="AO126" s="318">
        <v>1.1379786002407855E-15</v>
      </c>
      <c r="AP126" s="318">
        <v>8.8817841970012523E-16</v>
      </c>
      <c r="AQ126" s="318">
        <v>2.6645352591003757E-15</v>
      </c>
      <c r="AR126" s="318">
        <v>3.3306690738754696E-15</v>
      </c>
      <c r="AS126" s="318">
        <v>1.1657341758564144E-15</v>
      </c>
      <c r="AT126" s="318">
        <v>2.0261570199409107E-15</v>
      </c>
    </row>
    <row r="127" spans="1:46" ht="14.1" customHeight="1" x14ac:dyDescent="0.25">
      <c r="A127" s="265" t="s">
        <v>723</v>
      </c>
      <c r="B127" s="120"/>
      <c r="C127" s="269"/>
      <c r="D127" s="269"/>
      <c r="E127" s="269"/>
      <c r="F127" s="265" t="s">
        <v>724</v>
      </c>
      <c r="G127" s="120"/>
      <c r="H127" s="120"/>
      <c r="I127" s="294" t="s">
        <v>1047</v>
      </c>
      <c r="J127" s="314"/>
      <c r="K127" s="314"/>
      <c r="L127" s="314"/>
      <c r="M127" s="314"/>
      <c r="N127" s="314"/>
      <c r="O127" s="666"/>
      <c r="P127" s="666"/>
      <c r="Q127" s="666"/>
      <c r="R127" s="666"/>
      <c r="S127" s="666"/>
      <c r="T127" s="666"/>
      <c r="U127" s="666"/>
      <c r="V127" s="666"/>
      <c r="W127" s="666"/>
      <c r="X127" s="666"/>
      <c r="Y127" s="666"/>
      <c r="Z127" s="666"/>
      <c r="AA127" s="666"/>
      <c r="AB127" s="666"/>
      <c r="AC127" s="666"/>
      <c r="AD127" s="666"/>
      <c r="AE127" s="666"/>
      <c r="AF127" s="666"/>
      <c r="AG127" s="666"/>
      <c r="AH127" s="666"/>
      <c r="AI127" s="666"/>
      <c r="AJ127" s="666"/>
      <c r="AK127" s="666"/>
      <c r="AL127" s="666"/>
      <c r="AM127" s="666"/>
      <c r="AN127" s="666"/>
      <c r="AO127" s="314"/>
      <c r="AP127" s="314"/>
      <c r="AQ127" s="314"/>
      <c r="AR127" s="314"/>
      <c r="AS127" s="314"/>
      <c r="AT127" s="314"/>
    </row>
    <row r="128" spans="1:46" ht="14.1" customHeight="1" x14ac:dyDescent="0.25">
      <c r="A128" s="265" t="s">
        <v>725</v>
      </c>
      <c r="B128" s="120"/>
      <c r="C128" s="269"/>
      <c r="D128" s="269"/>
      <c r="E128" s="269"/>
      <c r="F128" s="265" t="s">
        <v>726</v>
      </c>
      <c r="G128" s="120"/>
      <c r="H128" s="120"/>
      <c r="I128" s="294" t="s">
        <v>81</v>
      </c>
      <c r="J128" s="318"/>
      <c r="K128" s="318"/>
      <c r="L128" s="318"/>
      <c r="M128" s="318"/>
      <c r="N128" s="318"/>
      <c r="O128" s="673">
        <v>2.6645352591003757E-15</v>
      </c>
      <c r="P128" s="673">
        <v>1.8873791418627661E-15</v>
      </c>
      <c r="Q128" s="673">
        <v>4.3576253716537394E-15</v>
      </c>
      <c r="R128" s="673">
        <v>3.1086244689504383E-15</v>
      </c>
      <c r="S128" s="673">
        <v>1.1102230246251565E-16</v>
      </c>
      <c r="T128" s="673">
        <v>4.6091602756703764E-15</v>
      </c>
      <c r="U128" s="673">
        <v>0</v>
      </c>
      <c r="V128" s="673">
        <v>5.8286708792820718E-16</v>
      </c>
      <c r="W128" s="673">
        <v>2.2204460492503131E-16</v>
      </c>
      <c r="X128" s="673">
        <v>2.1094237467877974E-15</v>
      </c>
      <c r="Y128" s="673">
        <v>1.5959455978986625E-15</v>
      </c>
      <c r="Z128" s="673">
        <v>0</v>
      </c>
      <c r="AA128" s="673">
        <v>7.4384942649885488E-15</v>
      </c>
      <c r="AB128" s="673">
        <v>1.4904744105592727E-14</v>
      </c>
      <c r="AC128" s="673">
        <v>9.7144514654701197E-16</v>
      </c>
      <c r="AD128" s="673">
        <v>1.3322676295501878E-15</v>
      </c>
      <c r="AE128" s="673">
        <v>2.3314683517128287E-15</v>
      </c>
      <c r="AF128" s="673">
        <v>7.7715611723760958E-16</v>
      </c>
      <c r="AG128" s="673">
        <v>7.4940054162198066E-16</v>
      </c>
      <c r="AH128" s="673">
        <v>2.7755575615628914E-16</v>
      </c>
      <c r="AI128" s="673">
        <v>1.482147737874584E-14</v>
      </c>
      <c r="AJ128" s="673">
        <v>5.5511151231257827E-17</v>
      </c>
      <c r="AK128" s="673">
        <v>9.4368957093138306E-16</v>
      </c>
      <c r="AL128" s="673">
        <v>0</v>
      </c>
      <c r="AM128" s="673">
        <v>4.7184478546569153E-16</v>
      </c>
      <c r="AN128" s="673">
        <v>1.0269562977782698E-15</v>
      </c>
      <c r="AO128" s="318">
        <v>7.5772721430666934E-15</v>
      </c>
      <c r="AP128" s="318">
        <v>9.5756735873919752E-16</v>
      </c>
      <c r="AQ128" s="318">
        <v>2.7616797737550769E-15</v>
      </c>
      <c r="AR128" s="318">
        <v>3.9412917374193057E-15</v>
      </c>
      <c r="AS128" s="318">
        <v>9.4368957093138306E-16</v>
      </c>
      <c r="AT128" s="318">
        <v>2.1316282072803006E-14</v>
      </c>
    </row>
    <row r="129" spans="1:46" ht="14.1" customHeight="1" x14ac:dyDescent="0.25">
      <c r="A129" s="265" t="s">
        <v>727</v>
      </c>
      <c r="B129" s="120"/>
      <c r="C129" s="269"/>
      <c r="D129" s="269"/>
      <c r="E129" s="269"/>
      <c r="F129" s="265" t="s">
        <v>728</v>
      </c>
      <c r="G129" s="120"/>
      <c r="H129" s="120"/>
      <c r="I129" s="294" t="s">
        <v>1048</v>
      </c>
      <c r="J129" s="314"/>
      <c r="K129" s="314"/>
      <c r="L129" s="314"/>
      <c r="M129" s="314"/>
      <c r="N129" s="314"/>
      <c r="O129" s="666"/>
      <c r="P129" s="666"/>
      <c r="Q129" s="666"/>
      <c r="R129" s="666"/>
      <c r="S129" s="666"/>
      <c r="T129" s="666"/>
      <c r="U129" s="666"/>
      <c r="V129" s="666"/>
      <c r="W129" s="666"/>
      <c r="X129" s="666"/>
      <c r="Y129" s="666"/>
      <c r="Z129" s="666"/>
      <c r="AA129" s="666"/>
      <c r="AB129" s="666"/>
      <c r="AC129" s="666"/>
      <c r="AD129" s="666"/>
      <c r="AE129" s="666"/>
      <c r="AF129" s="666"/>
      <c r="AG129" s="666"/>
      <c r="AH129" s="666"/>
      <c r="AI129" s="666"/>
      <c r="AJ129" s="666"/>
      <c r="AK129" s="666"/>
      <c r="AL129" s="666"/>
      <c r="AM129" s="666"/>
      <c r="AN129" s="666"/>
      <c r="AO129" s="314"/>
      <c r="AP129" s="314"/>
      <c r="AQ129" s="314"/>
      <c r="AR129" s="314"/>
      <c r="AS129" s="314"/>
      <c r="AT129" s="314"/>
    </row>
    <row r="130" spans="1:46" ht="14.1" customHeight="1" x14ac:dyDescent="0.25">
      <c r="A130" s="265" t="s">
        <v>729</v>
      </c>
      <c r="B130" s="120"/>
      <c r="C130" s="269"/>
      <c r="D130" s="269"/>
      <c r="E130" s="269"/>
      <c r="F130" s="265" t="s">
        <v>730</v>
      </c>
      <c r="G130" s="120"/>
      <c r="H130" s="120"/>
      <c r="I130" s="294" t="s">
        <v>1049</v>
      </c>
      <c r="J130" s="314"/>
      <c r="K130" s="314"/>
      <c r="L130" s="314"/>
      <c r="M130" s="314"/>
      <c r="N130" s="314"/>
      <c r="O130" s="666"/>
      <c r="P130" s="666"/>
      <c r="Q130" s="666"/>
      <c r="R130" s="666"/>
      <c r="S130" s="666"/>
      <c r="T130" s="666"/>
      <c r="U130" s="666"/>
      <c r="V130" s="666"/>
      <c r="W130" s="666"/>
      <c r="X130" s="666"/>
      <c r="Y130" s="666"/>
      <c r="Z130" s="666"/>
      <c r="AA130" s="666"/>
      <c r="AB130" s="666"/>
      <c r="AC130" s="666"/>
      <c r="AD130" s="666"/>
      <c r="AE130" s="666"/>
      <c r="AF130" s="666"/>
      <c r="AG130" s="666"/>
      <c r="AH130" s="666"/>
      <c r="AI130" s="666"/>
      <c r="AJ130" s="666"/>
      <c r="AK130" s="666"/>
      <c r="AL130" s="666"/>
      <c r="AM130" s="666"/>
      <c r="AN130" s="666"/>
      <c r="AO130" s="314"/>
      <c r="AP130" s="314"/>
      <c r="AQ130" s="314"/>
      <c r="AR130" s="314"/>
      <c r="AS130" s="314"/>
      <c r="AT130" s="314"/>
    </row>
    <row r="131" spans="1:46" ht="14.1" customHeight="1" x14ac:dyDescent="0.25">
      <c r="A131" s="265" t="s">
        <v>731</v>
      </c>
      <c r="B131" s="120"/>
      <c r="C131" s="269"/>
      <c r="D131" s="269"/>
      <c r="E131" s="269"/>
      <c r="F131" s="265" t="s">
        <v>732</v>
      </c>
      <c r="G131" s="120"/>
      <c r="H131" s="120"/>
      <c r="I131" s="294" t="s">
        <v>1050</v>
      </c>
      <c r="J131" s="318"/>
      <c r="K131" s="318"/>
      <c r="L131" s="318"/>
      <c r="M131" s="318"/>
      <c r="N131" s="318"/>
      <c r="O131" s="673">
        <v>5.1070259132757201E-15</v>
      </c>
      <c r="P131" s="673">
        <v>5.9535709695524019E-15</v>
      </c>
      <c r="Q131" s="673">
        <v>2.4424906541753444E-15</v>
      </c>
      <c r="R131" s="673">
        <v>3.9968028886505635E-15</v>
      </c>
      <c r="S131" s="673">
        <v>1.1657341758564144E-15</v>
      </c>
      <c r="T131" s="673">
        <v>2.9976021664879227E-15</v>
      </c>
      <c r="U131" s="673">
        <v>3.219646771412954E-15</v>
      </c>
      <c r="V131" s="673">
        <v>6.6613381477509392E-16</v>
      </c>
      <c r="W131" s="673">
        <v>3.6082248300317588E-15</v>
      </c>
      <c r="X131" s="673">
        <v>1.6653345369377348E-15</v>
      </c>
      <c r="Y131" s="673">
        <v>6.8001160258290838E-16</v>
      </c>
      <c r="Z131" s="673">
        <v>0</v>
      </c>
      <c r="AA131" s="673">
        <v>6.106226635438361E-16</v>
      </c>
      <c r="AB131" s="673">
        <v>2.7755575615628914E-16</v>
      </c>
      <c r="AC131" s="673">
        <v>2.1649348980190553E-15</v>
      </c>
      <c r="AD131" s="673">
        <v>7.2164496600635175E-16</v>
      </c>
      <c r="AE131" s="673">
        <v>1.457167719820518E-15</v>
      </c>
      <c r="AF131" s="673">
        <v>1.3322676295501878E-15</v>
      </c>
      <c r="AG131" s="673">
        <v>2.2204460492503131E-15</v>
      </c>
      <c r="AH131" s="673">
        <v>8.8817841970012523E-16</v>
      </c>
      <c r="AI131" s="673">
        <v>4.4408920985006262E-16</v>
      </c>
      <c r="AJ131" s="673">
        <v>4.4408920985006262E-16</v>
      </c>
      <c r="AK131" s="673">
        <v>8.9511731360403246E-16</v>
      </c>
      <c r="AL131" s="673">
        <v>1.0269562977782698E-15</v>
      </c>
      <c r="AM131" s="673">
        <v>3.1086244689504383E-15</v>
      </c>
      <c r="AN131" s="673">
        <v>1.3877787807814457E-15</v>
      </c>
      <c r="AO131" s="318">
        <v>0</v>
      </c>
      <c r="AP131" s="318">
        <v>2.2204460492503131E-16</v>
      </c>
      <c r="AQ131" s="318">
        <v>4.4408920985006262E-16</v>
      </c>
      <c r="AR131" s="318">
        <v>4.9960036108132044E-16</v>
      </c>
      <c r="AS131" s="318">
        <v>1.2212453270876722E-15</v>
      </c>
      <c r="AT131" s="318">
        <v>2.2204460492503131E-16</v>
      </c>
    </row>
    <row r="132" spans="1:46" ht="14.1" customHeight="1" x14ac:dyDescent="0.25">
      <c r="A132" s="265" t="s">
        <v>733</v>
      </c>
      <c r="B132" s="120"/>
      <c r="C132" s="269"/>
      <c r="D132" s="269"/>
      <c r="E132" s="269"/>
      <c r="F132" s="265" t="s">
        <v>734</v>
      </c>
      <c r="G132" s="120"/>
      <c r="H132" s="120"/>
      <c r="I132" s="294" t="s">
        <v>1051</v>
      </c>
      <c r="J132" s="314"/>
      <c r="K132" s="314"/>
      <c r="L132" s="314"/>
      <c r="M132" s="314"/>
      <c r="N132" s="314"/>
      <c r="O132" s="666"/>
      <c r="P132" s="666"/>
      <c r="Q132" s="666"/>
      <c r="R132" s="666"/>
      <c r="S132" s="666"/>
      <c r="T132" s="666"/>
      <c r="U132" s="666"/>
      <c r="V132" s="666"/>
      <c r="W132" s="666"/>
      <c r="X132" s="666"/>
      <c r="Y132" s="666"/>
      <c r="Z132" s="666"/>
      <c r="AA132" s="666"/>
      <c r="AB132" s="666"/>
      <c r="AC132" s="666"/>
      <c r="AD132" s="666"/>
      <c r="AE132" s="666"/>
      <c r="AF132" s="666"/>
      <c r="AG132" s="666"/>
      <c r="AH132" s="666"/>
      <c r="AI132" s="666"/>
      <c r="AJ132" s="666"/>
      <c r="AK132" s="666"/>
      <c r="AL132" s="666"/>
      <c r="AM132" s="666"/>
      <c r="AN132" s="666"/>
      <c r="AO132" s="314"/>
      <c r="AP132" s="314"/>
      <c r="AQ132" s="314"/>
      <c r="AR132" s="314"/>
      <c r="AS132" s="314"/>
      <c r="AT132" s="314"/>
    </row>
    <row r="133" spans="1:46" ht="14.1" customHeight="1" x14ac:dyDescent="0.25">
      <c r="A133" s="269" t="s">
        <v>456</v>
      </c>
      <c r="B133" s="269"/>
      <c r="C133" s="269"/>
      <c r="D133" s="269"/>
      <c r="E133" s="269" t="s">
        <v>193</v>
      </c>
      <c r="F133" s="268"/>
      <c r="G133" s="120"/>
      <c r="H133" s="120"/>
      <c r="I133" s="294" t="s">
        <v>1052</v>
      </c>
      <c r="J133" s="314"/>
      <c r="K133" s="314"/>
      <c r="L133" s="314"/>
      <c r="M133" s="314"/>
      <c r="N133" s="314"/>
      <c r="O133" s="666"/>
      <c r="P133" s="666"/>
      <c r="Q133" s="666"/>
      <c r="R133" s="666"/>
      <c r="S133" s="666"/>
      <c r="T133" s="666"/>
      <c r="U133" s="666"/>
      <c r="V133" s="666"/>
      <c r="W133" s="666"/>
      <c r="X133" s="666"/>
      <c r="Y133" s="666"/>
      <c r="Z133" s="666"/>
      <c r="AA133" s="666"/>
      <c r="AB133" s="666"/>
      <c r="AC133" s="666"/>
      <c r="AD133" s="666"/>
      <c r="AE133" s="666"/>
      <c r="AF133" s="666"/>
      <c r="AG133" s="666"/>
      <c r="AH133" s="666"/>
      <c r="AI133" s="666"/>
      <c r="AJ133" s="666"/>
      <c r="AK133" s="666"/>
      <c r="AL133" s="666"/>
      <c r="AM133" s="666"/>
      <c r="AN133" s="666"/>
      <c r="AO133" s="314"/>
      <c r="AP133" s="314"/>
      <c r="AQ133" s="314"/>
      <c r="AR133" s="314"/>
      <c r="AS133" s="314"/>
      <c r="AT133" s="314"/>
    </row>
    <row r="134" spans="1:46" ht="14.1" customHeight="1" x14ac:dyDescent="0.25">
      <c r="A134" s="269" t="s">
        <v>457</v>
      </c>
      <c r="B134" s="269"/>
      <c r="C134" s="269"/>
      <c r="D134" s="269"/>
      <c r="E134" s="269"/>
      <c r="F134" s="268" t="s">
        <v>107</v>
      </c>
      <c r="G134" s="120"/>
      <c r="H134" s="120"/>
      <c r="I134" s="294" t="s">
        <v>1053</v>
      </c>
      <c r="J134" s="318"/>
      <c r="K134" s="318"/>
      <c r="L134" s="318"/>
      <c r="M134" s="318"/>
      <c r="N134" s="318"/>
      <c r="O134" s="673">
        <v>6.6890937233665682E-15</v>
      </c>
      <c r="P134" s="673">
        <v>1.0103029524088925E-14</v>
      </c>
      <c r="Q134" s="673">
        <v>1.2299189444675562E-14</v>
      </c>
      <c r="R134" s="673">
        <v>1.7076617897515689E-14</v>
      </c>
      <c r="S134" s="673">
        <v>4.8988590961585032E-15</v>
      </c>
      <c r="T134" s="673">
        <v>5.5892790395972725E-15</v>
      </c>
      <c r="U134" s="673">
        <v>1.0678957718113224E-14</v>
      </c>
      <c r="V134" s="673">
        <v>8.9372953482325102E-15</v>
      </c>
      <c r="W134" s="673">
        <v>3.5145497623290112E-15</v>
      </c>
      <c r="X134" s="673">
        <v>5.2353954504980038E-15</v>
      </c>
      <c r="Y134" s="673">
        <v>1.6132928326584306E-15</v>
      </c>
      <c r="Z134" s="673">
        <v>3.4278135885301708E-15</v>
      </c>
      <c r="AA134" s="673">
        <v>1.6112111644872584E-14</v>
      </c>
      <c r="AB134" s="673">
        <v>1.6344564590653476E-14</v>
      </c>
      <c r="AC134" s="673">
        <v>1.1468256899682672E-14</v>
      </c>
      <c r="AD134" s="673">
        <v>8.1323836553792717E-15</v>
      </c>
      <c r="AE134" s="673">
        <v>1.584843367652411E-14</v>
      </c>
      <c r="AF134" s="673">
        <v>2.6950663922775675E-14</v>
      </c>
      <c r="AG134" s="673">
        <v>2.7325364193586665E-14</v>
      </c>
      <c r="AH134" s="673">
        <v>3.9135361618036768E-15</v>
      </c>
      <c r="AI134" s="673">
        <v>1.0130785099704553E-15</v>
      </c>
      <c r="AJ134" s="673">
        <v>2.4438784329561258E-14</v>
      </c>
      <c r="AK134" s="673">
        <v>2.2773449792623524E-14</v>
      </c>
      <c r="AL134" s="673">
        <v>7.6605388699135801E-15</v>
      </c>
      <c r="AM134" s="673">
        <v>1.5112910922709943E-14</v>
      </c>
      <c r="AN134" s="673">
        <v>1.915134717478395E-14</v>
      </c>
      <c r="AO134" s="318">
        <v>1.1796119636642288E-15</v>
      </c>
      <c r="AP134" s="318">
        <v>3.920475055707584E-15</v>
      </c>
      <c r="AQ134" s="318">
        <v>1.0332013022917863E-14</v>
      </c>
      <c r="AR134" s="318">
        <v>6.4392935428259079E-15</v>
      </c>
      <c r="AS134" s="318">
        <v>6.6613381477509392E-16</v>
      </c>
      <c r="AT134" s="318">
        <v>2.5313084961453569E-14</v>
      </c>
    </row>
    <row r="135" spans="1:46" ht="14.1" customHeight="1" x14ac:dyDescent="0.25">
      <c r="A135" s="269" t="s">
        <v>458</v>
      </c>
      <c r="B135" s="269"/>
      <c r="C135" s="269"/>
      <c r="D135" s="269"/>
      <c r="E135" s="269"/>
      <c r="F135" s="268" t="s">
        <v>108</v>
      </c>
      <c r="G135" s="120"/>
      <c r="H135" s="120"/>
      <c r="I135" s="294" t="s">
        <v>1054</v>
      </c>
      <c r="J135" s="318"/>
      <c r="K135" s="318"/>
      <c r="L135" s="318"/>
      <c r="M135" s="318"/>
      <c r="N135" s="318"/>
      <c r="O135" s="673">
        <v>8.1351592129408345E-14</v>
      </c>
      <c r="P135" s="673">
        <v>1.5307199952019346E-14</v>
      </c>
      <c r="Q135" s="673">
        <v>2.6121466101258761E-14</v>
      </c>
      <c r="R135" s="673">
        <v>2.8463342793827451E-14</v>
      </c>
      <c r="S135" s="673">
        <v>1.6372320166269105E-14</v>
      </c>
      <c r="T135" s="673">
        <v>4.1324582644719499E-14</v>
      </c>
      <c r="U135" s="673">
        <v>4.4519943287468777E-14</v>
      </c>
      <c r="V135" s="673">
        <v>1.8041124150158794E-14</v>
      </c>
      <c r="W135" s="673">
        <v>1.0852430065710905E-14</v>
      </c>
      <c r="X135" s="673">
        <v>1.9709928134048482E-14</v>
      </c>
      <c r="Y135" s="673">
        <v>8.8314772161979249E-15</v>
      </c>
      <c r="Z135" s="673">
        <v>9.2096469339608689E-14</v>
      </c>
      <c r="AA135" s="673">
        <v>4.4870357429616092E-14</v>
      </c>
      <c r="AB135" s="673">
        <v>2.7155361292940938E-14</v>
      </c>
      <c r="AC135" s="673">
        <v>4.8475112812695897E-14</v>
      </c>
      <c r="AD135" s="673">
        <v>3.2212080225413331E-14</v>
      </c>
      <c r="AE135" s="673">
        <v>3.767819389821625E-14</v>
      </c>
      <c r="AF135" s="673">
        <v>2.3800406090401793E-14</v>
      </c>
      <c r="AG135" s="673">
        <v>2.0365653607967715E-14</v>
      </c>
      <c r="AH135" s="673">
        <v>5.9015292652730977E-15</v>
      </c>
      <c r="AI135" s="673">
        <v>1.5792922525292852E-14</v>
      </c>
      <c r="AJ135" s="673">
        <v>2.2259971643734389E-14</v>
      </c>
      <c r="AK135" s="673">
        <v>3.4493241596322832E-14</v>
      </c>
      <c r="AL135" s="673">
        <v>1.8499091147816671E-14</v>
      </c>
      <c r="AM135" s="673">
        <v>1.5265566588595902E-14</v>
      </c>
      <c r="AN135" s="673">
        <v>1.9373391779708982E-14</v>
      </c>
      <c r="AO135" s="318">
        <v>6.501743587961073E-15</v>
      </c>
      <c r="AP135" s="318">
        <v>8.4585116688629114E-15</v>
      </c>
      <c r="AQ135" s="318">
        <v>1.8748891328357331E-14</v>
      </c>
      <c r="AR135" s="318">
        <v>3.1641356201816961E-14</v>
      </c>
      <c r="AS135" s="318">
        <v>7.2546135765350073E-15</v>
      </c>
      <c r="AT135" s="318">
        <v>1.2830014828324465E-14</v>
      </c>
    </row>
    <row r="136" spans="1:46" ht="14.1" customHeight="1" x14ac:dyDescent="0.25">
      <c r="A136" s="273" t="s">
        <v>1101</v>
      </c>
      <c r="B136" s="269"/>
      <c r="C136" s="269"/>
      <c r="D136" s="269"/>
      <c r="E136" s="269"/>
      <c r="F136" s="268" t="s">
        <v>109</v>
      </c>
      <c r="G136" s="120"/>
      <c r="H136" s="120"/>
      <c r="I136" s="292" t="s">
        <v>82</v>
      </c>
      <c r="J136" s="318"/>
      <c r="K136" s="318"/>
      <c r="L136" s="318"/>
      <c r="M136" s="318"/>
      <c r="N136" s="318"/>
      <c r="O136" s="673">
        <v>9.2717500344008386E-14</v>
      </c>
      <c r="P136" s="673">
        <v>7.445433158892456E-15</v>
      </c>
      <c r="Q136" s="673">
        <v>4.0800696154974503E-14</v>
      </c>
      <c r="R136" s="673">
        <v>1.4058199049316045E-14</v>
      </c>
      <c r="S136" s="673">
        <v>3.4375280399956409E-14</v>
      </c>
      <c r="T136" s="673">
        <v>5.3082538364890297E-15</v>
      </c>
      <c r="U136" s="673">
        <v>4.5519144009631418E-15</v>
      </c>
      <c r="V136" s="673">
        <v>9.2148511043887993E-15</v>
      </c>
      <c r="W136" s="673">
        <v>3.8899439225303922E-14</v>
      </c>
      <c r="X136" s="673">
        <v>8.2781004273613235E-15</v>
      </c>
      <c r="Y136" s="673">
        <v>4.3867687260501498E-14</v>
      </c>
      <c r="Z136" s="673">
        <v>7.6605388699135801E-15</v>
      </c>
      <c r="AA136" s="673">
        <v>9.0344398628872113E-15</v>
      </c>
      <c r="AB136" s="673">
        <v>4.5102810375396984E-15</v>
      </c>
      <c r="AC136" s="673">
        <v>1.3336554083309693E-14</v>
      </c>
      <c r="AD136" s="673">
        <v>2.5757174171303632E-14</v>
      </c>
      <c r="AE136" s="673">
        <v>1.0241807402167069E-14</v>
      </c>
      <c r="AF136" s="673">
        <v>1.7152945730458669E-14</v>
      </c>
      <c r="AG136" s="673">
        <v>2.6090241078691179E-14</v>
      </c>
      <c r="AH136" s="673">
        <v>3.6717157092525099E-14</v>
      </c>
      <c r="AI136" s="673">
        <v>2.9878877150224525E-14</v>
      </c>
      <c r="AJ136" s="673">
        <v>2.6492696925117798E-14</v>
      </c>
      <c r="AK136" s="673">
        <v>5.7870375158586285E-15</v>
      </c>
      <c r="AL136" s="673">
        <v>1.9886869928598117E-14</v>
      </c>
      <c r="AM136" s="673">
        <v>1.2212453270876722E-14</v>
      </c>
      <c r="AN136" s="673">
        <v>1.1102230246251565E-14</v>
      </c>
      <c r="AO136" s="318">
        <v>3.6914915568786455E-15</v>
      </c>
      <c r="AP136" s="318">
        <v>9.2148511043887993E-15</v>
      </c>
      <c r="AQ136" s="318">
        <v>1.1726730697603216E-14</v>
      </c>
      <c r="AR136" s="318">
        <v>1.2628786905111156E-14</v>
      </c>
      <c r="AS136" s="318">
        <v>5.2458037913538647E-15</v>
      </c>
      <c r="AT136" s="318">
        <v>3.9829251008427491E-15</v>
      </c>
    </row>
    <row r="137" spans="1:46" ht="14.1" customHeight="1" x14ac:dyDescent="0.25">
      <c r="A137" s="265" t="s">
        <v>735</v>
      </c>
      <c r="B137" s="120"/>
      <c r="C137" s="269"/>
      <c r="D137" s="269"/>
      <c r="E137" s="269"/>
      <c r="F137" s="265" t="s">
        <v>736</v>
      </c>
      <c r="G137" s="120"/>
      <c r="H137" s="120"/>
      <c r="I137" s="294" t="s">
        <v>1055</v>
      </c>
      <c r="J137" s="314"/>
      <c r="K137" s="314"/>
      <c r="L137" s="314"/>
      <c r="M137" s="314"/>
      <c r="N137" s="314"/>
      <c r="O137" s="666"/>
      <c r="P137" s="666"/>
      <c r="Q137" s="666"/>
      <c r="R137" s="666"/>
      <c r="S137" s="666"/>
      <c r="T137" s="666"/>
      <c r="U137" s="666"/>
      <c r="V137" s="666"/>
      <c r="W137" s="666"/>
      <c r="X137" s="666"/>
      <c r="Y137" s="666"/>
      <c r="Z137" s="666"/>
      <c r="AA137" s="666"/>
      <c r="AB137" s="666"/>
      <c r="AC137" s="666"/>
      <c r="AD137" s="666"/>
      <c r="AE137" s="666"/>
      <c r="AF137" s="666"/>
      <c r="AG137" s="666"/>
      <c r="AH137" s="666"/>
      <c r="AI137" s="666"/>
      <c r="AJ137" s="666"/>
      <c r="AK137" s="666"/>
      <c r="AL137" s="666"/>
      <c r="AM137" s="666"/>
      <c r="AN137" s="666"/>
      <c r="AO137" s="314"/>
      <c r="AP137" s="314"/>
      <c r="AQ137" s="314"/>
      <c r="AR137" s="314"/>
      <c r="AS137" s="314"/>
      <c r="AT137" s="314"/>
    </row>
    <row r="138" spans="1:46" ht="14.1" customHeight="1" x14ac:dyDescent="0.25">
      <c r="A138" s="265" t="s">
        <v>737</v>
      </c>
      <c r="B138" s="120"/>
      <c r="C138" s="269"/>
      <c r="D138" s="269"/>
      <c r="E138" s="265" t="s">
        <v>738</v>
      </c>
      <c r="F138" s="120"/>
      <c r="G138" s="120"/>
      <c r="H138" s="120"/>
      <c r="I138" s="294" t="s">
        <v>1056</v>
      </c>
      <c r="J138" s="314"/>
      <c r="K138" s="314"/>
      <c r="L138" s="314"/>
      <c r="M138" s="314"/>
      <c r="N138" s="314"/>
      <c r="O138" s="666"/>
      <c r="P138" s="666"/>
      <c r="Q138" s="666"/>
      <c r="R138" s="666"/>
      <c r="S138" s="666"/>
      <c r="T138" s="666"/>
      <c r="U138" s="666"/>
      <c r="V138" s="666"/>
      <c r="W138" s="666"/>
      <c r="X138" s="666"/>
      <c r="Y138" s="666"/>
      <c r="Z138" s="666"/>
      <c r="AA138" s="666"/>
      <c r="AB138" s="666"/>
      <c r="AC138" s="666"/>
      <c r="AD138" s="666"/>
      <c r="AE138" s="666"/>
      <c r="AF138" s="666"/>
      <c r="AG138" s="666"/>
      <c r="AH138" s="666"/>
      <c r="AI138" s="666"/>
      <c r="AJ138" s="666"/>
      <c r="AK138" s="666"/>
      <c r="AL138" s="666"/>
      <c r="AM138" s="666"/>
      <c r="AN138" s="666"/>
      <c r="AO138" s="314"/>
      <c r="AP138" s="314"/>
      <c r="AQ138" s="314"/>
      <c r="AR138" s="314"/>
      <c r="AS138" s="314"/>
      <c r="AT138" s="314"/>
    </row>
    <row r="139" spans="1:46" ht="14.1" customHeight="1" x14ac:dyDescent="0.25">
      <c r="A139" s="265" t="s">
        <v>739</v>
      </c>
      <c r="B139" s="120"/>
      <c r="C139" s="269"/>
      <c r="D139" s="269"/>
      <c r="E139" s="265" t="s">
        <v>740</v>
      </c>
      <c r="F139" s="120"/>
      <c r="G139" s="120"/>
      <c r="H139" s="120"/>
      <c r="I139" s="294" t="s">
        <v>1057</v>
      </c>
      <c r="J139" s="318"/>
      <c r="K139" s="318"/>
      <c r="L139" s="318"/>
      <c r="M139" s="318"/>
      <c r="N139" s="318"/>
      <c r="O139" s="673">
        <v>1.3114509478384662E-14</v>
      </c>
      <c r="P139" s="673">
        <v>2.5909829837189591E-14</v>
      </c>
      <c r="Q139" s="673">
        <v>1.2906342661267445E-14</v>
      </c>
      <c r="R139" s="673">
        <v>5.1625370645069779E-15</v>
      </c>
      <c r="S139" s="673">
        <v>1.9560741915114477E-14</v>
      </c>
      <c r="T139" s="673">
        <v>7.4842909647543365E-14</v>
      </c>
      <c r="U139" s="673">
        <v>1.201816424156732E-14</v>
      </c>
      <c r="V139" s="673">
        <v>7.1387340483397566E-14</v>
      </c>
      <c r="W139" s="673">
        <v>1.0713652187632761E-14</v>
      </c>
      <c r="X139" s="673">
        <v>8.7041485130612273E-14</v>
      </c>
      <c r="Y139" s="673">
        <v>6.6391336872584361E-14</v>
      </c>
      <c r="Z139" s="673">
        <v>0</v>
      </c>
      <c r="AA139" s="673">
        <v>3.6581848661398908E-14</v>
      </c>
      <c r="AB139" s="673">
        <v>1.1102230246251565E-14</v>
      </c>
      <c r="AC139" s="673">
        <v>5.2430282337923018E-14</v>
      </c>
      <c r="AD139" s="673">
        <v>3.7969627442180354E-14</v>
      </c>
      <c r="AE139" s="673">
        <v>3.0271618545185675E-13</v>
      </c>
      <c r="AF139" s="673">
        <v>4.4741987892393809E-14</v>
      </c>
      <c r="AG139" s="673">
        <v>6.9055872131684737E-14</v>
      </c>
      <c r="AH139" s="673">
        <v>7.9741768743701869E-14</v>
      </c>
      <c r="AI139" s="673">
        <v>1.9956258867637189E-14</v>
      </c>
      <c r="AJ139" s="673">
        <v>2.1885271372923398E-14</v>
      </c>
      <c r="AK139" s="673">
        <v>1.6237011735142914E-14</v>
      </c>
      <c r="AL139" s="673">
        <v>3.0087043967341742E-14</v>
      </c>
      <c r="AM139" s="673">
        <v>1.1052270210143433E-13</v>
      </c>
      <c r="AN139" s="673">
        <v>4.4908521346087582E-14</v>
      </c>
      <c r="AO139" s="318">
        <v>5.0653925498522767E-16</v>
      </c>
      <c r="AP139" s="318">
        <v>1.1560197243909442E-14</v>
      </c>
      <c r="AQ139" s="318">
        <v>7.9936057773011271E-15</v>
      </c>
      <c r="AR139" s="318">
        <v>1.3766765505351941E-14</v>
      </c>
      <c r="AS139" s="318">
        <v>0</v>
      </c>
      <c r="AT139" s="318">
        <v>1.1560197243909442E-14</v>
      </c>
    </row>
    <row r="140" spans="1:46" ht="14.1" customHeight="1" x14ac:dyDescent="0.25">
      <c r="A140" s="363"/>
      <c r="F140" s="120"/>
      <c r="G140" s="120"/>
      <c r="H140" s="120"/>
      <c r="I140" s="292"/>
      <c r="J140" s="314"/>
      <c r="K140" s="314"/>
      <c r="L140" s="314"/>
      <c r="M140" s="314"/>
      <c r="N140" s="314"/>
      <c r="O140" s="666"/>
      <c r="P140" s="666"/>
      <c r="Q140" s="666"/>
      <c r="R140" s="666"/>
      <c r="S140" s="666"/>
      <c r="T140" s="666"/>
      <c r="U140" s="666"/>
      <c r="V140" s="666"/>
      <c r="W140" s="666"/>
      <c r="X140" s="666"/>
      <c r="Y140" s="666"/>
      <c r="Z140" s="666"/>
      <c r="AA140" s="666"/>
      <c r="AB140" s="666"/>
      <c r="AC140" s="666"/>
      <c r="AD140" s="666"/>
      <c r="AE140" s="666"/>
      <c r="AF140" s="666"/>
      <c r="AG140" s="666"/>
      <c r="AH140" s="666"/>
      <c r="AI140" s="666"/>
      <c r="AJ140" s="666"/>
      <c r="AK140" s="666"/>
      <c r="AL140" s="666"/>
      <c r="AM140" s="666"/>
      <c r="AN140" s="666"/>
      <c r="AO140" s="314"/>
      <c r="AP140" s="314"/>
      <c r="AQ140" s="314"/>
      <c r="AR140" s="314"/>
      <c r="AS140" s="314"/>
      <c r="AT140" s="314"/>
    </row>
    <row r="141" spans="1:46" ht="14.1" customHeight="1" x14ac:dyDescent="0.25">
      <c r="A141" s="267" t="s">
        <v>411</v>
      </c>
      <c r="B141" s="267"/>
      <c r="C141" s="267"/>
      <c r="D141" s="267" t="s">
        <v>180</v>
      </c>
      <c r="E141" s="267"/>
      <c r="F141" s="267"/>
      <c r="G141" s="266"/>
      <c r="H141" s="266"/>
      <c r="I141" s="292" t="s">
        <v>1091</v>
      </c>
      <c r="J141" s="313">
        <f t="shared" ref="J141:AN141" si="26">SUM(J143:J177)</f>
        <v>0</v>
      </c>
      <c r="K141" s="313">
        <f t="shared" si="26"/>
        <v>0</v>
      </c>
      <c r="L141" s="313">
        <f t="shared" si="26"/>
        <v>0</v>
      </c>
      <c r="M141" s="313">
        <f t="shared" si="26"/>
        <v>0</v>
      </c>
      <c r="N141" s="313">
        <f t="shared" si="26"/>
        <v>0</v>
      </c>
      <c r="O141" s="313">
        <f t="shared" si="26"/>
        <v>14175.704536000809</v>
      </c>
      <c r="P141" s="313">
        <f t="shared" si="26"/>
        <v>13516.912969163763</v>
      </c>
      <c r="Q141" s="313">
        <f t="shared" si="26"/>
        <v>14394.124493701522</v>
      </c>
      <c r="R141" s="313">
        <f t="shared" si="26"/>
        <v>13793.956760479427</v>
      </c>
      <c r="S141" s="313">
        <f t="shared" si="26"/>
        <v>13468.965213136358</v>
      </c>
      <c r="T141" s="313">
        <f t="shared" si="26"/>
        <v>11863.282533961892</v>
      </c>
      <c r="U141" s="313">
        <f t="shared" si="26"/>
        <v>16045.662109239192</v>
      </c>
      <c r="V141" s="313">
        <f t="shared" si="26"/>
        <v>18774.111617458235</v>
      </c>
      <c r="W141" s="313">
        <f t="shared" si="26"/>
        <v>16346.697475809891</v>
      </c>
      <c r="X141" s="313">
        <f t="shared" si="26"/>
        <v>15743.027371386877</v>
      </c>
      <c r="Y141" s="313">
        <f t="shared" si="26"/>
        <v>17587.564720322811</v>
      </c>
      <c r="Z141" s="313">
        <f t="shared" si="26"/>
        <v>20494.540987438031</v>
      </c>
      <c r="AA141" s="313">
        <f t="shared" si="26"/>
        <v>17835.125268215554</v>
      </c>
      <c r="AB141" s="313">
        <f t="shared" si="26"/>
        <v>21856.093606220278</v>
      </c>
      <c r="AC141" s="313">
        <f t="shared" si="26"/>
        <v>18646.331107868744</v>
      </c>
      <c r="AD141" s="313">
        <f t="shared" si="26"/>
        <v>16640.466128945161</v>
      </c>
      <c r="AE141" s="313">
        <f t="shared" si="26"/>
        <v>19807.277689763279</v>
      </c>
      <c r="AF141" s="313">
        <f t="shared" si="26"/>
        <v>19210.53373653593</v>
      </c>
      <c r="AG141" s="313">
        <f t="shared" si="26"/>
        <v>19303.663683153882</v>
      </c>
      <c r="AH141" s="313">
        <f t="shared" si="26"/>
        <v>20119.27547259544</v>
      </c>
      <c r="AI141" s="313">
        <f t="shared" si="26"/>
        <v>21451.804721683075</v>
      </c>
      <c r="AJ141" s="313">
        <f t="shared" si="26"/>
        <v>21870.304587582508</v>
      </c>
      <c r="AK141" s="313">
        <f t="shared" si="26"/>
        <v>16649.544305412459</v>
      </c>
      <c r="AL141" s="313">
        <f t="shared" si="26"/>
        <v>24542.667808104183</v>
      </c>
      <c r="AM141" s="313">
        <f t="shared" si="26"/>
        <v>18699.705683066601</v>
      </c>
      <c r="AN141" s="313">
        <f t="shared" si="26"/>
        <v>21228.783219734345</v>
      </c>
      <c r="AO141" s="313">
        <f t="shared" ref="AO141:AP141" si="27">SUM(AO143:AO177)</f>
        <v>21515.213030394236</v>
      </c>
      <c r="AP141" s="313">
        <f t="shared" si="27"/>
        <v>20345.202739956654</v>
      </c>
      <c r="AQ141" s="313">
        <f t="shared" ref="AQ141:AS141" si="28">SUM(AQ143:AQ177)</f>
        <v>25324.514097952808</v>
      </c>
      <c r="AR141" s="313">
        <f t="shared" si="28"/>
        <v>20315.830838529764</v>
      </c>
      <c r="AS141" s="313">
        <f t="shared" si="28"/>
        <v>22993.487053570723</v>
      </c>
      <c r="AT141" s="313">
        <f t="shared" ref="AT141" si="29">SUM(AT143:AT177)</f>
        <v>23951.302729513718</v>
      </c>
    </row>
    <row r="142" spans="1:46" ht="14.1" customHeight="1" x14ac:dyDescent="0.25">
      <c r="A142" s="264" t="s">
        <v>412</v>
      </c>
      <c r="E142" s="264" t="s">
        <v>413</v>
      </c>
      <c r="G142" s="265"/>
      <c r="H142" s="265"/>
      <c r="I142" s="292" t="s">
        <v>1058</v>
      </c>
      <c r="J142" s="312"/>
      <c r="K142" s="312"/>
      <c r="L142" s="312"/>
      <c r="M142" s="312"/>
      <c r="N142" s="312"/>
      <c r="O142" s="674"/>
      <c r="P142" s="674"/>
      <c r="Q142" s="674"/>
      <c r="R142" s="674"/>
      <c r="S142" s="674"/>
      <c r="T142" s="674"/>
      <c r="U142" s="674"/>
      <c r="V142" s="674"/>
      <c r="W142" s="674"/>
      <c r="X142" s="674"/>
      <c r="Y142" s="674"/>
      <c r="Z142" s="674"/>
      <c r="AA142" s="674"/>
      <c r="AB142" s="674"/>
      <c r="AC142" s="674"/>
      <c r="AD142" s="674"/>
      <c r="AE142" s="674"/>
      <c r="AF142" s="674"/>
      <c r="AG142" s="674"/>
      <c r="AH142" s="674"/>
      <c r="AI142" s="674"/>
      <c r="AJ142" s="674"/>
      <c r="AK142" s="674"/>
      <c r="AL142" s="674"/>
      <c r="AM142" s="674"/>
      <c r="AN142" s="674"/>
      <c r="AO142" s="312"/>
      <c r="AP142" s="312"/>
      <c r="AQ142" s="312"/>
      <c r="AR142" s="312"/>
      <c r="AS142" s="312"/>
      <c r="AT142" s="312"/>
    </row>
    <row r="143" spans="1:46" ht="14.1" customHeight="1" x14ac:dyDescent="0.25">
      <c r="A143" s="264" t="s">
        <v>414</v>
      </c>
      <c r="F143" s="265" t="s">
        <v>415</v>
      </c>
      <c r="I143" s="293" t="s">
        <v>1059</v>
      </c>
      <c r="J143" s="318"/>
      <c r="K143" s="318"/>
      <c r="L143" s="318"/>
      <c r="M143" s="318"/>
      <c r="N143" s="318"/>
      <c r="O143" s="673">
        <v>0</v>
      </c>
      <c r="P143" s="673">
        <v>0</v>
      </c>
      <c r="Q143" s="673">
        <v>0</v>
      </c>
      <c r="R143" s="673">
        <v>0</v>
      </c>
      <c r="S143" s="673">
        <v>0</v>
      </c>
      <c r="T143" s="673">
        <v>0</v>
      </c>
      <c r="U143" s="673">
        <v>0</v>
      </c>
      <c r="V143" s="673">
        <v>0</v>
      </c>
      <c r="W143" s="673">
        <v>0</v>
      </c>
      <c r="X143" s="673">
        <v>0</v>
      </c>
      <c r="Y143" s="673">
        <v>0</v>
      </c>
      <c r="Z143" s="673">
        <v>0</v>
      </c>
      <c r="AA143" s="673">
        <v>0</v>
      </c>
      <c r="AB143" s="673">
        <v>0</v>
      </c>
      <c r="AC143" s="673">
        <v>0</v>
      </c>
      <c r="AD143" s="673">
        <v>0</v>
      </c>
      <c r="AE143" s="673">
        <v>0</v>
      </c>
      <c r="AF143" s="673">
        <v>0</v>
      </c>
      <c r="AG143" s="673">
        <v>0</v>
      </c>
      <c r="AH143" s="673">
        <v>0</v>
      </c>
      <c r="AI143" s="673">
        <v>0</v>
      </c>
      <c r="AJ143" s="673">
        <v>0</v>
      </c>
      <c r="AK143" s="673">
        <v>0</v>
      </c>
      <c r="AL143" s="673">
        <v>0</v>
      </c>
      <c r="AM143" s="673">
        <v>0</v>
      </c>
      <c r="AN143" s="673">
        <v>0</v>
      </c>
      <c r="AO143" s="318">
        <v>0</v>
      </c>
      <c r="AP143" s="318">
        <v>0</v>
      </c>
      <c r="AQ143" s="318">
        <v>0</v>
      </c>
      <c r="AR143" s="318">
        <v>0</v>
      </c>
      <c r="AS143" s="318">
        <v>0</v>
      </c>
      <c r="AT143" s="318">
        <v>0</v>
      </c>
    </row>
    <row r="144" spans="1:46" ht="14.1" customHeight="1" x14ac:dyDescent="0.25">
      <c r="A144" s="264" t="s">
        <v>416</v>
      </c>
      <c r="F144" s="265" t="s">
        <v>417</v>
      </c>
      <c r="I144" s="293" t="s">
        <v>1087</v>
      </c>
      <c r="J144" s="318"/>
      <c r="K144" s="318"/>
      <c r="L144" s="318"/>
      <c r="M144" s="318"/>
      <c r="N144" s="318"/>
      <c r="O144" s="673">
        <v>0</v>
      </c>
      <c r="P144" s="673">
        <v>0</v>
      </c>
      <c r="Q144" s="673">
        <v>0</v>
      </c>
      <c r="R144" s="673">
        <v>0</v>
      </c>
      <c r="S144" s="673">
        <v>0</v>
      </c>
      <c r="T144" s="673">
        <v>0</v>
      </c>
      <c r="U144" s="673">
        <v>0</v>
      </c>
      <c r="V144" s="673">
        <v>0</v>
      </c>
      <c r="W144" s="673">
        <v>0</v>
      </c>
      <c r="X144" s="673">
        <v>0</v>
      </c>
      <c r="Y144" s="673">
        <v>0</v>
      </c>
      <c r="Z144" s="673">
        <v>0</v>
      </c>
      <c r="AA144" s="673">
        <v>0</v>
      </c>
      <c r="AB144" s="673">
        <v>0</v>
      </c>
      <c r="AC144" s="673">
        <v>0</v>
      </c>
      <c r="AD144" s="673">
        <v>0</v>
      </c>
      <c r="AE144" s="673">
        <v>0</v>
      </c>
      <c r="AF144" s="673">
        <v>0</v>
      </c>
      <c r="AG144" s="673">
        <v>0</v>
      </c>
      <c r="AH144" s="673">
        <v>0</v>
      </c>
      <c r="AI144" s="673">
        <v>0</v>
      </c>
      <c r="AJ144" s="673">
        <v>0</v>
      </c>
      <c r="AK144" s="673">
        <v>0</v>
      </c>
      <c r="AL144" s="673">
        <v>0</v>
      </c>
      <c r="AM144" s="673">
        <v>0</v>
      </c>
      <c r="AN144" s="673">
        <v>0</v>
      </c>
      <c r="AO144" s="318">
        <v>0</v>
      </c>
      <c r="AP144" s="318">
        <v>0</v>
      </c>
      <c r="AQ144" s="318">
        <v>0</v>
      </c>
      <c r="AR144" s="318">
        <v>0</v>
      </c>
      <c r="AS144" s="318">
        <v>0</v>
      </c>
      <c r="AT144" s="318">
        <v>0</v>
      </c>
    </row>
    <row r="145" spans="1:46" ht="14.1" customHeight="1" x14ac:dyDescent="0.25">
      <c r="A145" s="277" t="s">
        <v>1102</v>
      </c>
      <c r="F145" s="265" t="s">
        <v>117</v>
      </c>
      <c r="I145" s="292" t="s">
        <v>52</v>
      </c>
      <c r="J145" s="318"/>
      <c r="K145" s="318"/>
      <c r="L145" s="318"/>
      <c r="M145" s="318"/>
      <c r="N145" s="318"/>
      <c r="O145" s="673">
        <v>0</v>
      </c>
      <c r="P145" s="673">
        <v>0</v>
      </c>
      <c r="Q145" s="673">
        <v>0</v>
      </c>
      <c r="R145" s="673">
        <v>0</v>
      </c>
      <c r="S145" s="673">
        <v>0</v>
      </c>
      <c r="T145" s="673">
        <v>0</v>
      </c>
      <c r="U145" s="673">
        <v>0</v>
      </c>
      <c r="V145" s="673">
        <v>0</v>
      </c>
      <c r="W145" s="673">
        <v>0</v>
      </c>
      <c r="X145" s="673">
        <v>0</v>
      </c>
      <c r="Y145" s="673">
        <v>0</v>
      </c>
      <c r="Z145" s="673">
        <v>0</v>
      </c>
      <c r="AA145" s="673">
        <v>0</v>
      </c>
      <c r="AB145" s="673">
        <v>0</v>
      </c>
      <c r="AC145" s="673">
        <v>0</v>
      </c>
      <c r="AD145" s="673">
        <v>0</v>
      </c>
      <c r="AE145" s="673">
        <v>0</v>
      </c>
      <c r="AF145" s="673">
        <v>0</v>
      </c>
      <c r="AG145" s="673">
        <v>0</v>
      </c>
      <c r="AH145" s="673">
        <v>0</v>
      </c>
      <c r="AI145" s="673">
        <v>0</v>
      </c>
      <c r="AJ145" s="673">
        <v>0</v>
      </c>
      <c r="AK145" s="673">
        <v>0</v>
      </c>
      <c r="AL145" s="673">
        <v>0</v>
      </c>
      <c r="AM145" s="673">
        <v>0</v>
      </c>
      <c r="AN145" s="673">
        <v>0</v>
      </c>
      <c r="AO145" s="318">
        <v>0</v>
      </c>
      <c r="AP145" s="318">
        <v>0</v>
      </c>
      <c r="AQ145" s="318">
        <v>0</v>
      </c>
      <c r="AR145" s="318">
        <v>0</v>
      </c>
      <c r="AS145" s="318">
        <v>0</v>
      </c>
      <c r="AT145" s="318">
        <v>0</v>
      </c>
    </row>
    <row r="146" spans="1:46" ht="14.1" customHeight="1" x14ac:dyDescent="0.25">
      <c r="A146" s="277" t="s">
        <v>1103</v>
      </c>
      <c r="F146" s="265" t="s">
        <v>118</v>
      </c>
      <c r="I146" s="292" t="s">
        <v>53</v>
      </c>
      <c r="J146" s="318"/>
      <c r="K146" s="318"/>
      <c r="L146" s="318"/>
      <c r="M146" s="318"/>
      <c r="N146" s="318"/>
      <c r="O146" s="673">
        <v>0</v>
      </c>
      <c r="P146" s="673">
        <v>0</v>
      </c>
      <c r="Q146" s="673">
        <v>0</v>
      </c>
      <c r="R146" s="673">
        <v>0</v>
      </c>
      <c r="S146" s="673">
        <v>0</v>
      </c>
      <c r="T146" s="673">
        <v>0</v>
      </c>
      <c r="U146" s="673">
        <v>0</v>
      </c>
      <c r="V146" s="673">
        <v>0</v>
      </c>
      <c r="W146" s="673">
        <v>0</v>
      </c>
      <c r="X146" s="673">
        <v>0</v>
      </c>
      <c r="Y146" s="673">
        <v>0</v>
      </c>
      <c r="Z146" s="673">
        <v>0</v>
      </c>
      <c r="AA146" s="673">
        <v>0</v>
      </c>
      <c r="AB146" s="673">
        <v>0</v>
      </c>
      <c r="AC146" s="673">
        <v>0</v>
      </c>
      <c r="AD146" s="673">
        <v>0</v>
      </c>
      <c r="AE146" s="673">
        <v>0</v>
      </c>
      <c r="AF146" s="673">
        <v>0</v>
      </c>
      <c r="AG146" s="673">
        <v>0</v>
      </c>
      <c r="AH146" s="673">
        <v>0</v>
      </c>
      <c r="AI146" s="673">
        <v>0</v>
      </c>
      <c r="AJ146" s="673">
        <v>0</v>
      </c>
      <c r="AK146" s="673">
        <v>0</v>
      </c>
      <c r="AL146" s="673">
        <v>0</v>
      </c>
      <c r="AM146" s="673">
        <v>0</v>
      </c>
      <c r="AN146" s="673">
        <v>0</v>
      </c>
      <c r="AO146" s="318">
        <v>0</v>
      </c>
      <c r="AP146" s="318">
        <v>0</v>
      </c>
      <c r="AQ146" s="318">
        <v>0</v>
      </c>
      <c r="AR146" s="318">
        <v>0</v>
      </c>
      <c r="AS146" s="318">
        <v>0</v>
      </c>
      <c r="AT146" s="318">
        <v>0</v>
      </c>
    </row>
    <row r="147" spans="1:46" ht="14.1" customHeight="1" x14ac:dyDescent="0.25">
      <c r="A147" s="264" t="s">
        <v>418</v>
      </c>
      <c r="F147" s="265" t="s">
        <v>419</v>
      </c>
      <c r="I147" s="293" t="s">
        <v>1060</v>
      </c>
      <c r="J147" s="312"/>
      <c r="K147" s="312"/>
      <c r="L147" s="312"/>
      <c r="M147" s="312"/>
      <c r="N147" s="312"/>
      <c r="O147" s="674"/>
      <c r="P147" s="674"/>
      <c r="Q147" s="674"/>
      <c r="R147" s="674"/>
      <c r="S147" s="674"/>
      <c r="T147" s="674"/>
      <c r="U147" s="674"/>
      <c r="V147" s="674"/>
      <c r="W147" s="674"/>
      <c r="X147" s="674"/>
      <c r="Y147" s="674"/>
      <c r="Z147" s="674"/>
      <c r="AA147" s="674"/>
      <c r="AB147" s="674"/>
      <c r="AC147" s="674"/>
      <c r="AD147" s="674"/>
      <c r="AE147" s="674"/>
      <c r="AF147" s="674"/>
      <c r="AG147" s="674"/>
      <c r="AH147" s="674"/>
      <c r="AI147" s="674"/>
      <c r="AJ147" s="674"/>
      <c r="AK147" s="674"/>
      <c r="AL147" s="674"/>
      <c r="AM147" s="674"/>
      <c r="AN147" s="674"/>
      <c r="AO147" s="312"/>
      <c r="AP147" s="312"/>
      <c r="AQ147" s="312"/>
      <c r="AR147" s="312"/>
      <c r="AS147" s="312"/>
      <c r="AT147" s="312"/>
    </row>
    <row r="148" spans="1:46" ht="14.1" customHeight="1" x14ac:dyDescent="0.25">
      <c r="A148" s="264" t="s">
        <v>420</v>
      </c>
      <c r="G148" s="265" t="s">
        <v>421</v>
      </c>
      <c r="H148" s="265"/>
      <c r="I148" s="292" t="s">
        <v>1061</v>
      </c>
      <c r="J148" s="318"/>
      <c r="K148" s="318"/>
      <c r="L148" s="318"/>
      <c r="M148" s="318"/>
      <c r="N148" s="318"/>
      <c r="O148" s="673">
        <v>0</v>
      </c>
      <c r="P148" s="673">
        <v>0</v>
      </c>
      <c r="Q148" s="673">
        <v>0</v>
      </c>
      <c r="R148" s="673">
        <v>0</v>
      </c>
      <c r="S148" s="673">
        <v>0</v>
      </c>
      <c r="T148" s="673">
        <v>0</v>
      </c>
      <c r="U148" s="673">
        <v>0</v>
      </c>
      <c r="V148" s="673">
        <v>0</v>
      </c>
      <c r="W148" s="673">
        <v>0</v>
      </c>
      <c r="X148" s="673">
        <v>0</v>
      </c>
      <c r="Y148" s="673">
        <v>0</v>
      </c>
      <c r="Z148" s="673">
        <v>0</v>
      </c>
      <c r="AA148" s="673">
        <v>0</v>
      </c>
      <c r="AB148" s="673">
        <v>0</v>
      </c>
      <c r="AC148" s="673">
        <v>0</v>
      </c>
      <c r="AD148" s="673">
        <v>0</v>
      </c>
      <c r="AE148" s="673">
        <v>0</v>
      </c>
      <c r="AF148" s="673">
        <v>0</v>
      </c>
      <c r="AG148" s="673">
        <v>0</v>
      </c>
      <c r="AH148" s="673">
        <v>0</v>
      </c>
      <c r="AI148" s="673">
        <v>0</v>
      </c>
      <c r="AJ148" s="673">
        <v>0</v>
      </c>
      <c r="AK148" s="673">
        <v>0</v>
      </c>
      <c r="AL148" s="673">
        <v>0</v>
      </c>
      <c r="AM148" s="673">
        <v>0</v>
      </c>
      <c r="AN148" s="673">
        <v>0</v>
      </c>
      <c r="AO148" s="318">
        <v>0</v>
      </c>
      <c r="AP148" s="318">
        <v>0</v>
      </c>
      <c r="AQ148" s="318">
        <v>0</v>
      </c>
      <c r="AR148" s="318">
        <v>0</v>
      </c>
      <c r="AS148" s="318">
        <v>0</v>
      </c>
      <c r="AT148" s="318">
        <v>0</v>
      </c>
    </row>
    <row r="149" spans="1:46" ht="14.1" customHeight="1" x14ac:dyDescent="0.25">
      <c r="A149" s="264" t="s">
        <v>422</v>
      </c>
      <c r="G149" s="265" t="s">
        <v>423</v>
      </c>
      <c r="H149" s="265"/>
      <c r="I149" s="292" t="s">
        <v>1062</v>
      </c>
      <c r="J149" s="318"/>
      <c r="K149" s="318"/>
      <c r="L149" s="318"/>
      <c r="M149" s="318"/>
      <c r="N149" s="318"/>
      <c r="O149" s="673">
        <v>0</v>
      </c>
      <c r="P149" s="673">
        <v>0</v>
      </c>
      <c r="Q149" s="673">
        <v>0</v>
      </c>
      <c r="R149" s="673">
        <v>0</v>
      </c>
      <c r="S149" s="673">
        <v>0</v>
      </c>
      <c r="T149" s="673">
        <v>0</v>
      </c>
      <c r="U149" s="673">
        <v>0</v>
      </c>
      <c r="V149" s="673">
        <v>0</v>
      </c>
      <c r="W149" s="673">
        <v>0</v>
      </c>
      <c r="X149" s="673">
        <v>0</v>
      </c>
      <c r="Y149" s="673">
        <v>0</v>
      </c>
      <c r="Z149" s="673">
        <v>0</v>
      </c>
      <c r="AA149" s="673">
        <v>0</v>
      </c>
      <c r="AB149" s="673">
        <v>0</v>
      </c>
      <c r="AC149" s="673">
        <v>0</v>
      </c>
      <c r="AD149" s="673">
        <v>0</v>
      </c>
      <c r="AE149" s="673">
        <v>0</v>
      </c>
      <c r="AF149" s="673">
        <v>0</v>
      </c>
      <c r="AG149" s="673">
        <v>0</v>
      </c>
      <c r="AH149" s="673">
        <v>0</v>
      </c>
      <c r="AI149" s="673">
        <v>0</v>
      </c>
      <c r="AJ149" s="673">
        <v>0</v>
      </c>
      <c r="AK149" s="673">
        <v>0</v>
      </c>
      <c r="AL149" s="673">
        <v>0</v>
      </c>
      <c r="AM149" s="673">
        <v>0</v>
      </c>
      <c r="AN149" s="673">
        <v>0</v>
      </c>
      <c r="AO149" s="318">
        <v>0</v>
      </c>
      <c r="AP149" s="318">
        <v>0</v>
      </c>
      <c r="AQ149" s="318">
        <v>0</v>
      </c>
      <c r="AR149" s="318">
        <v>0</v>
      </c>
      <c r="AS149" s="318">
        <v>0</v>
      </c>
      <c r="AT149" s="318">
        <v>0</v>
      </c>
    </row>
    <row r="150" spans="1:46" ht="14.1" customHeight="1" x14ac:dyDescent="0.25">
      <c r="A150" s="264" t="s">
        <v>424</v>
      </c>
      <c r="G150" s="265" t="s">
        <v>425</v>
      </c>
      <c r="H150" s="265"/>
      <c r="I150" s="292" t="s">
        <v>1063</v>
      </c>
      <c r="J150" s="318"/>
      <c r="K150" s="318"/>
      <c r="L150" s="318"/>
      <c r="M150" s="318"/>
      <c r="N150" s="318"/>
      <c r="O150" s="673">
        <v>0</v>
      </c>
      <c r="P150" s="673">
        <v>0</v>
      </c>
      <c r="Q150" s="673">
        <v>0</v>
      </c>
      <c r="R150" s="673">
        <v>0</v>
      </c>
      <c r="S150" s="673">
        <v>0</v>
      </c>
      <c r="T150" s="673">
        <v>0</v>
      </c>
      <c r="U150" s="673">
        <v>0</v>
      </c>
      <c r="V150" s="673">
        <v>0</v>
      </c>
      <c r="W150" s="673">
        <v>0</v>
      </c>
      <c r="X150" s="673">
        <v>0</v>
      </c>
      <c r="Y150" s="673">
        <v>0</v>
      </c>
      <c r="Z150" s="673">
        <v>0</v>
      </c>
      <c r="AA150" s="673">
        <v>0</v>
      </c>
      <c r="AB150" s="673">
        <v>0</v>
      </c>
      <c r="AC150" s="673">
        <v>0</v>
      </c>
      <c r="AD150" s="673">
        <v>0</v>
      </c>
      <c r="AE150" s="673">
        <v>0</v>
      </c>
      <c r="AF150" s="673">
        <v>0</v>
      </c>
      <c r="AG150" s="673">
        <v>0</v>
      </c>
      <c r="AH150" s="673">
        <v>0</v>
      </c>
      <c r="AI150" s="673">
        <v>0</v>
      </c>
      <c r="AJ150" s="673">
        <v>0</v>
      </c>
      <c r="AK150" s="673">
        <v>0</v>
      </c>
      <c r="AL150" s="673">
        <v>0</v>
      </c>
      <c r="AM150" s="673">
        <v>0</v>
      </c>
      <c r="AN150" s="673">
        <v>0</v>
      </c>
      <c r="AO150" s="318">
        <v>0</v>
      </c>
      <c r="AP150" s="318">
        <v>0</v>
      </c>
      <c r="AQ150" s="318">
        <v>0</v>
      </c>
      <c r="AR150" s="318">
        <v>0</v>
      </c>
      <c r="AS150" s="318">
        <v>0</v>
      </c>
      <c r="AT150" s="318">
        <v>0</v>
      </c>
    </row>
    <row r="151" spans="1:46" ht="14.1" customHeight="1" x14ac:dyDescent="0.25">
      <c r="A151" s="264" t="s">
        <v>426</v>
      </c>
      <c r="G151" s="265" t="s">
        <v>427</v>
      </c>
      <c r="H151" s="265"/>
      <c r="I151" s="292" t="s">
        <v>1064</v>
      </c>
      <c r="J151" s="318"/>
      <c r="K151" s="318"/>
      <c r="L151" s="318"/>
      <c r="M151" s="318"/>
      <c r="N151" s="318"/>
      <c r="O151" s="673">
        <v>0</v>
      </c>
      <c r="P151" s="673">
        <v>0</v>
      </c>
      <c r="Q151" s="673">
        <v>0</v>
      </c>
      <c r="R151" s="673">
        <v>0</v>
      </c>
      <c r="S151" s="673">
        <v>0</v>
      </c>
      <c r="T151" s="673">
        <v>0</v>
      </c>
      <c r="U151" s="673">
        <v>0</v>
      </c>
      <c r="V151" s="673">
        <v>0</v>
      </c>
      <c r="W151" s="673">
        <v>0</v>
      </c>
      <c r="X151" s="673">
        <v>0</v>
      </c>
      <c r="Y151" s="673">
        <v>0</v>
      </c>
      <c r="Z151" s="673">
        <v>0</v>
      </c>
      <c r="AA151" s="673">
        <v>0</v>
      </c>
      <c r="AB151" s="673">
        <v>0</v>
      </c>
      <c r="AC151" s="673">
        <v>0</v>
      </c>
      <c r="AD151" s="673">
        <v>0</v>
      </c>
      <c r="AE151" s="673">
        <v>0</v>
      </c>
      <c r="AF151" s="673">
        <v>0</v>
      </c>
      <c r="AG151" s="673">
        <v>0</v>
      </c>
      <c r="AH151" s="673">
        <v>0</v>
      </c>
      <c r="AI151" s="673">
        <v>0</v>
      </c>
      <c r="AJ151" s="673">
        <v>0</v>
      </c>
      <c r="AK151" s="673">
        <v>0</v>
      </c>
      <c r="AL151" s="673">
        <v>0</v>
      </c>
      <c r="AM151" s="673">
        <v>0</v>
      </c>
      <c r="AN151" s="673">
        <v>0</v>
      </c>
      <c r="AO151" s="318">
        <v>0</v>
      </c>
      <c r="AP151" s="318">
        <v>0</v>
      </c>
      <c r="AQ151" s="318">
        <v>0</v>
      </c>
      <c r="AR151" s="318">
        <v>0</v>
      </c>
      <c r="AS151" s="318">
        <v>0</v>
      </c>
      <c r="AT151" s="318">
        <v>0</v>
      </c>
    </row>
    <row r="152" spans="1:46" ht="14.1" customHeight="1" x14ac:dyDescent="0.25">
      <c r="A152" s="264" t="s">
        <v>192</v>
      </c>
      <c r="G152" s="265" t="s">
        <v>428</v>
      </c>
      <c r="H152" s="265"/>
      <c r="I152" s="292" t="s">
        <v>1065</v>
      </c>
      <c r="J152" s="318"/>
      <c r="K152" s="318"/>
      <c r="L152" s="318"/>
      <c r="M152" s="318"/>
      <c r="N152" s="318"/>
      <c r="O152" s="673">
        <v>0</v>
      </c>
      <c r="P152" s="673">
        <v>0</v>
      </c>
      <c r="Q152" s="673">
        <v>0</v>
      </c>
      <c r="R152" s="673">
        <v>0</v>
      </c>
      <c r="S152" s="673">
        <v>0</v>
      </c>
      <c r="T152" s="673">
        <v>0</v>
      </c>
      <c r="U152" s="673">
        <v>0</v>
      </c>
      <c r="V152" s="673">
        <v>0</v>
      </c>
      <c r="W152" s="673">
        <v>0</v>
      </c>
      <c r="X152" s="673">
        <v>0</v>
      </c>
      <c r="Y152" s="673">
        <v>0</v>
      </c>
      <c r="Z152" s="673">
        <v>0</v>
      </c>
      <c r="AA152" s="673">
        <v>0</v>
      </c>
      <c r="AB152" s="673">
        <v>0</v>
      </c>
      <c r="AC152" s="673">
        <v>0</v>
      </c>
      <c r="AD152" s="673">
        <v>0</v>
      </c>
      <c r="AE152" s="673">
        <v>0</v>
      </c>
      <c r="AF152" s="673">
        <v>0</v>
      </c>
      <c r="AG152" s="673">
        <v>0</v>
      </c>
      <c r="AH152" s="673">
        <v>0</v>
      </c>
      <c r="AI152" s="673">
        <v>0</v>
      </c>
      <c r="AJ152" s="673">
        <v>0</v>
      </c>
      <c r="AK152" s="673">
        <v>0</v>
      </c>
      <c r="AL152" s="673">
        <v>0</v>
      </c>
      <c r="AM152" s="673">
        <v>0</v>
      </c>
      <c r="AN152" s="673">
        <v>0</v>
      </c>
      <c r="AO152" s="318">
        <v>0</v>
      </c>
      <c r="AP152" s="318">
        <v>0</v>
      </c>
      <c r="AQ152" s="318">
        <v>0</v>
      </c>
      <c r="AR152" s="318">
        <v>0</v>
      </c>
      <c r="AS152" s="318">
        <v>0</v>
      </c>
      <c r="AT152" s="318">
        <v>0</v>
      </c>
    </row>
    <row r="153" spans="1:46" ht="14.1" customHeight="1" x14ac:dyDescent="0.25">
      <c r="A153" s="120" t="s">
        <v>539</v>
      </c>
      <c r="B153" s="120"/>
      <c r="C153" s="120"/>
      <c r="D153" s="120"/>
      <c r="E153" s="120"/>
      <c r="F153" s="120"/>
      <c r="G153" s="120" t="s">
        <v>540</v>
      </c>
      <c r="H153" s="120"/>
      <c r="I153" s="294" t="s">
        <v>1066</v>
      </c>
      <c r="J153" s="312"/>
      <c r="K153" s="312"/>
      <c r="L153" s="312"/>
      <c r="M153" s="312"/>
      <c r="N153" s="312"/>
      <c r="O153" s="674"/>
      <c r="P153" s="674"/>
      <c r="Q153" s="674"/>
      <c r="R153" s="674"/>
      <c r="S153" s="674"/>
      <c r="T153" s="674"/>
      <c r="U153" s="674"/>
      <c r="V153" s="674"/>
      <c r="W153" s="674"/>
      <c r="X153" s="674"/>
      <c r="Y153" s="674"/>
      <c r="Z153" s="674"/>
      <c r="AA153" s="674"/>
      <c r="AB153" s="674"/>
      <c r="AC153" s="674"/>
      <c r="AD153" s="674"/>
      <c r="AE153" s="674"/>
      <c r="AF153" s="674"/>
      <c r="AG153" s="674"/>
      <c r="AH153" s="674"/>
      <c r="AI153" s="674"/>
      <c r="AJ153" s="674"/>
      <c r="AK153" s="674"/>
      <c r="AL153" s="674"/>
      <c r="AM153" s="674"/>
      <c r="AN153" s="674"/>
      <c r="AO153" s="312"/>
      <c r="AP153" s="312"/>
      <c r="AQ153" s="312"/>
      <c r="AR153" s="312"/>
      <c r="AS153" s="312"/>
      <c r="AT153" s="312"/>
    </row>
    <row r="154" spans="1:46" ht="14.1" customHeight="1" x14ac:dyDescent="0.25">
      <c r="A154" s="273" t="s">
        <v>1104</v>
      </c>
      <c r="G154" s="265" t="s">
        <v>89</v>
      </c>
      <c r="H154" s="265"/>
      <c r="I154" s="292" t="s">
        <v>54</v>
      </c>
      <c r="J154" s="318"/>
      <c r="K154" s="318"/>
      <c r="L154" s="318"/>
      <c r="M154" s="318"/>
      <c r="N154" s="318"/>
      <c r="O154" s="673">
        <v>20.552111405759998</v>
      </c>
      <c r="P154" s="673">
        <v>22.530076291200007</v>
      </c>
      <c r="Q154" s="673">
        <v>22.901133451200007</v>
      </c>
      <c r="R154" s="673">
        <v>20.354567519040003</v>
      </c>
      <c r="S154" s="673">
        <v>22.472565389568004</v>
      </c>
      <c r="T154" s="673">
        <v>21.015988160640006</v>
      </c>
      <c r="U154" s="673">
        <v>25.020442176000007</v>
      </c>
      <c r="V154" s="673">
        <v>25.369151019840007</v>
      </c>
      <c r="W154" s="673">
        <v>23.195129048640005</v>
      </c>
      <c r="X154" s="673">
        <v>25.15928572032</v>
      </c>
      <c r="Y154" s="673">
        <v>19.066936152000004</v>
      </c>
      <c r="Z154" s="673">
        <v>18.294571348800012</v>
      </c>
      <c r="AA154" s="673">
        <v>15.441801588480002</v>
      </c>
      <c r="AB154" s="673">
        <v>17.527536392640005</v>
      </c>
      <c r="AC154" s="673">
        <v>17.589200047680002</v>
      </c>
      <c r="AD154" s="673">
        <v>15.632868684236927</v>
      </c>
      <c r="AE154" s="673">
        <v>11.687696044800003</v>
      </c>
      <c r="AF154" s="673">
        <v>11.317004154240001</v>
      </c>
      <c r="AG154" s="673">
        <v>13.320188064960002</v>
      </c>
      <c r="AH154" s="673">
        <v>12.399616472639998</v>
      </c>
      <c r="AI154" s="673">
        <v>13.248476928000001</v>
      </c>
      <c r="AJ154" s="673">
        <v>12.612567012767999</v>
      </c>
      <c r="AK154" s="673">
        <v>10.880399136000001</v>
      </c>
      <c r="AL154" s="673">
        <v>14.027874454080003</v>
      </c>
      <c r="AM154" s="673">
        <v>13.679337441216003</v>
      </c>
      <c r="AN154" s="673">
        <v>12.557858406937216</v>
      </c>
      <c r="AO154" s="318">
        <v>22.786343426827827</v>
      </c>
      <c r="AP154" s="318">
        <v>17.988402358687036</v>
      </c>
      <c r="AQ154" s="318">
        <v>23.783593550399999</v>
      </c>
      <c r="AR154" s="318">
        <v>25.802129581344005</v>
      </c>
      <c r="AS154" s="318">
        <v>30.063482738496006</v>
      </c>
      <c r="AT154" s="318">
        <v>30.252338871648</v>
      </c>
    </row>
    <row r="155" spans="1:46" ht="14.1" customHeight="1" x14ac:dyDescent="0.25">
      <c r="A155" s="273" t="s">
        <v>1105</v>
      </c>
      <c r="G155" s="265" t="s">
        <v>90</v>
      </c>
      <c r="H155" s="265"/>
      <c r="I155" s="292" t="s">
        <v>55</v>
      </c>
      <c r="J155" s="318"/>
      <c r="K155" s="318"/>
      <c r="L155" s="318"/>
      <c r="M155" s="318"/>
      <c r="N155" s="318"/>
      <c r="O155" s="673">
        <v>15.64384875008</v>
      </c>
      <c r="P155" s="673">
        <v>18.439013976320002</v>
      </c>
      <c r="Q155" s="673">
        <v>14.993902370560001</v>
      </c>
      <c r="R155" s="673">
        <v>21.15480083712</v>
      </c>
      <c r="S155" s="673">
        <v>17.378367555840001</v>
      </c>
      <c r="T155" s="673">
        <v>14.811343105280002</v>
      </c>
      <c r="U155" s="673">
        <v>19.995500799999999</v>
      </c>
      <c r="V155" s="673">
        <v>21.465715440640004</v>
      </c>
      <c r="W155" s="673">
        <v>24.7561448704</v>
      </c>
      <c r="X155" s="673">
        <v>23.594732101120002</v>
      </c>
      <c r="Y155" s="673">
        <v>21.186642728959999</v>
      </c>
      <c r="Z155" s="673">
        <v>21.758582647040004</v>
      </c>
      <c r="AA155" s="673">
        <v>18.691163072000005</v>
      </c>
      <c r="AB155" s="673">
        <v>17.329754137600002</v>
      </c>
      <c r="AC155" s="673">
        <v>15.19238258176</v>
      </c>
      <c r="AD155" s="673">
        <v>15.367245465600002</v>
      </c>
      <c r="AE155" s="673">
        <v>19.9254651008</v>
      </c>
      <c r="AF155" s="673">
        <v>20.428981306880001</v>
      </c>
      <c r="AG155" s="673">
        <v>35.178739641600011</v>
      </c>
      <c r="AH155" s="673">
        <v>26.545663307520002</v>
      </c>
      <c r="AI155" s="673">
        <v>34.408950588160003</v>
      </c>
      <c r="AJ155" s="673">
        <v>34.384427804159998</v>
      </c>
      <c r="AK155" s="673">
        <v>34.499976418560003</v>
      </c>
      <c r="AL155" s="673">
        <v>29.407304142080012</v>
      </c>
      <c r="AM155" s="673">
        <v>30.597650366720003</v>
      </c>
      <c r="AN155" s="673">
        <v>30.431523081600002</v>
      </c>
      <c r="AO155" s="318">
        <v>30.372565507200004</v>
      </c>
      <c r="AP155" s="318">
        <v>29.649853339520003</v>
      </c>
      <c r="AQ155" s="318">
        <v>30.049062998528008</v>
      </c>
      <c r="AR155" s="318">
        <v>29.925832407680005</v>
      </c>
      <c r="AS155" s="318">
        <v>30.225384902272008</v>
      </c>
      <c r="AT155" s="318">
        <v>30.326533326336001</v>
      </c>
    </row>
    <row r="156" spans="1:46" ht="14.1" customHeight="1" x14ac:dyDescent="0.25">
      <c r="A156" s="273" t="s">
        <v>1106</v>
      </c>
      <c r="G156" s="265" t="s">
        <v>91</v>
      </c>
      <c r="H156" s="265"/>
      <c r="I156" s="292" t="s">
        <v>56</v>
      </c>
      <c r="J156" s="318"/>
      <c r="K156" s="318"/>
      <c r="L156" s="318"/>
      <c r="M156" s="318"/>
      <c r="N156" s="318"/>
      <c r="O156" s="673">
        <v>109.48548172538882</v>
      </c>
      <c r="P156" s="673">
        <v>126.35289419188803</v>
      </c>
      <c r="Q156" s="673">
        <v>127.45624061959681</v>
      </c>
      <c r="R156" s="673">
        <v>124.24886585089924</v>
      </c>
      <c r="S156" s="673">
        <v>81.840188636908806</v>
      </c>
      <c r="T156" s="673">
        <v>68.114812381660315</v>
      </c>
      <c r="U156" s="673">
        <v>132.86011574925934</v>
      </c>
      <c r="V156" s="673">
        <v>126.07987073282879</v>
      </c>
      <c r="W156" s="673">
        <v>129.20642416224001</v>
      </c>
      <c r="X156" s="673">
        <v>152.88126711369603</v>
      </c>
      <c r="Y156" s="673">
        <v>149.95850227148162</v>
      </c>
      <c r="Z156" s="673">
        <v>172.99544205943684</v>
      </c>
      <c r="AA156" s="673">
        <v>170.77768823025602</v>
      </c>
      <c r="AB156" s="673">
        <v>178.11380552432644</v>
      </c>
      <c r="AC156" s="673">
        <v>179.11570743306243</v>
      </c>
      <c r="AD156" s="673">
        <v>177.51316875373954</v>
      </c>
      <c r="AE156" s="673">
        <v>186.68731471350716</v>
      </c>
      <c r="AF156" s="673">
        <v>191.75321248653125</v>
      </c>
      <c r="AG156" s="673">
        <v>175.7574826151328</v>
      </c>
      <c r="AH156" s="673">
        <v>172.5697668065088</v>
      </c>
      <c r="AI156" s="673">
        <v>180.70539662328002</v>
      </c>
      <c r="AJ156" s="673">
        <v>222.50150992257605</v>
      </c>
      <c r="AK156" s="673">
        <v>182.590905885936</v>
      </c>
      <c r="AL156" s="673">
        <v>170.43149824242241</v>
      </c>
      <c r="AM156" s="673">
        <v>189.96480168177874</v>
      </c>
      <c r="AN156" s="673">
        <v>205.3168268018064</v>
      </c>
      <c r="AO156" s="318">
        <v>215.74601621693304</v>
      </c>
      <c r="AP156" s="318">
        <v>219.59110828761581</v>
      </c>
      <c r="AQ156" s="318">
        <v>212.4728714565195</v>
      </c>
      <c r="AR156" s="318">
        <v>233.50184066366299</v>
      </c>
      <c r="AS156" s="318">
        <v>237.79487572887115</v>
      </c>
      <c r="AT156" s="318">
        <v>277.87356383812568</v>
      </c>
    </row>
    <row r="157" spans="1:46" ht="14.1" customHeight="1" x14ac:dyDescent="0.25">
      <c r="A157" s="273" t="s">
        <v>1107</v>
      </c>
      <c r="G157" s="265" t="s">
        <v>92</v>
      </c>
      <c r="H157" s="265"/>
      <c r="I157" s="292" t="s">
        <v>57</v>
      </c>
      <c r="J157" s="318"/>
      <c r="K157" s="318"/>
      <c r="L157" s="318"/>
      <c r="M157" s="318"/>
      <c r="N157" s="318"/>
      <c r="O157" s="673">
        <v>1009.17657225</v>
      </c>
      <c r="P157" s="673">
        <v>913.86503783190005</v>
      </c>
      <c r="Q157" s="673">
        <v>892.48422879000009</v>
      </c>
      <c r="R157" s="673">
        <v>861.65276616341998</v>
      </c>
      <c r="S157" s="673">
        <v>851.35764285494997</v>
      </c>
      <c r="T157" s="673">
        <v>913.56934283999999</v>
      </c>
      <c r="U157" s="673">
        <v>817.62865767341032</v>
      </c>
      <c r="V157" s="673">
        <v>985.54068458999996</v>
      </c>
      <c r="W157" s="673">
        <v>1062.1877181299997</v>
      </c>
      <c r="X157" s="673">
        <v>884.79169316999992</v>
      </c>
      <c r="Y157" s="673">
        <v>962.63942544000008</v>
      </c>
      <c r="Z157" s="673">
        <v>1023.3121679550001</v>
      </c>
      <c r="AA157" s="673">
        <v>991.30157972999984</v>
      </c>
      <c r="AB157" s="673">
        <v>975.17945101499993</v>
      </c>
      <c r="AC157" s="673">
        <v>1013.9733346050001</v>
      </c>
      <c r="AD157" s="673">
        <v>883.19380133703169</v>
      </c>
      <c r="AE157" s="673">
        <v>888.85587567892526</v>
      </c>
      <c r="AF157" s="673">
        <v>899.98783598492992</v>
      </c>
      <c r="AG157" s="673">
        <v>901.28937280882496</v>
      </c>
      <c r="AH157" s="673">
        <v>870.89188530959996</v>
      </c>
      <c r="AI157" s="673">
        <v>961.92940536000003</v>
      </c>
      <c r="AJ157" s="673">
        <v>865.65453945201011</v>
      </c>
      <c r="AK157" s="673">
        <v>900.57251591999977</v>
      </c>
      <c r="AL157" s="673">
        <v>890.10363825652496</v>
      </c>
      <c r="AM157" s="673">
        <v>892.31743724523926</v>
      </c>
      <c r="AN157" s="673">
        <v>926.52698753999994</v>
      </c>
      <c r="AO157" s="318">
        <v>991.42682111550005</v>
      </c>
      <c r="AP157" s="318">
        <v>1021.92374592</v>
      </c>
      <c r="AQ157" s="318">
        <v>936.80612694900003</v>
      </c>
      <c r="AR157" s="318">
        <v>967.12012678049996</v>
      </c>
      <c r="AS157" s="318">
        <v>1018.9983337379999</v>
      </c>
      <c r="AT157" s="318">
        <v>992.3280184125</v>
      </c>
    </row>
    <row r="158" spans="1:46" ht="14.1" customHeight="1" x14ac:dyDescent="0.25">
      <c r="A158" s="273" t="s">
        <v>1108</v>
      </c>
      <c r="B158" s="120"/>
      <c r="C158" s="120"/>
      <c r="D158" s="120"/>
      <c r="E158" s="120"/>
      <c r="F158" s="120"/>
      <c r="G158" s="120" t="s">
        <v>93</v>
      </c>
      <c r="H158" s="120"/>
      <c r="I158" s="292" t="s">
        <v>58</v>
      </c>
      <c r="J158" s="318"/>
      <c r="K158" s="318"/>
      <c r="L158" s="318"/>
      <c r="M158" s="318"/>
      <c r="N158" s="318"/>
      <c r="O158" s="673">
        <v>0</v>
      </c>
      <c r="P158" s="673">
        <v>0</v>
      </c>
      <c r="Q158" s="673">
        <v>0</v>
      </c>
      <c r="R158" s="673">
        <v>0</v>
      </c>
      <c r="S158" s="673">
        <v>0</v>
      </c>
      <c r="T158" s="673">
        <v>0</v>
      </c>
      <c r="U158" s="673">
        <v>0</v>
      </c>
      <c r="V158" s="673">
        <v>0</v>
      </c>
      <c r="W158" s="673">
        <v>0</v>
      </c>
      <c r="X158" s="673">
        <v>0</v>
      </c>
      <c r="Y158" s="673">
        <v>0</v>
      </c>
      <c r="Z158" s="673">
        <v>0</v>
      </c>
      <c r="AA158" s="673">
        <v>0</v>
      </c>
      <c r="AB158" s="673">
        <v>0</v>
      </c>
      <c r="AC158" s="673">
        <v>0</v>
      </c>
      <c r="AD158" s="673">
        <v>0</v>
      </c>
      <c r="AE158" s="673">
        <v>0</v>
      </c>
      <c r="AF158" s="673">
        <v>0</v>
      </c>
      <c r="AG158" s="673">
        <v>0</v>
      </c>
      <c r="AH158" s="673">
        <v>0</v>
      </c>
      <c r="AI158" s="673">
        <v>0</v>
      </c>
      <c r="AJ158" s="673">
        <v>0</v>
      </c>
      <c r="AK158" s="673">
        <v>0</v>
      </c>
      <c r="AL158" s="673">
        <v>0</v>
      </c>
      <c r="AM158" s="673">
        <v>0</v>
      </c>
      <c r="AN158" s="673">
        <v>0</v>
      </c>
      <c r="AO158" s="318">
        <v>0</v>
      </c>
      <c r="AP158" s="318">
        <v>0</v>
      </c>
      <c r="AQ158" s="318">
        <v>0</v>
      </c>
      <c r="AR158" s="318">
        <v>0</v>
      </c>
      <c r="AS158" s="318">
        <v>0</v>
      </c>
      <c r="AT158" s="318">
        <v>0</v>
      </c>
    </row>
    <row r="159" spans="1:46" ht="14.1" customHeight="1" x14ac:dyDescent="0.25">
      <c r="A159" s="273" t="s">
        <v>1109</v>
      </c>
      <c r="B159" s="120"/>
      <c r="C159" s="120"/>
      <c r="D159" s="120"/>
      <c r="E159" s="120"/>
      <c r="F159" s="120"/>
      <c r="G159" s="120" t="s">
        <v>94</v>
      </c>
      <c r="H159" s="120"/>
      <c r="I159" s="292" t="s">
        <v>59</v>
      </c>
      <c r="J159" s="318"/>
      <c r="K159" s="318"/>
      <c r="L159" s="318"/>
      <c r="M159" s="318"/>
      <c r="N159" s="318"/>
      <c r="O159" s="673">
        <v>0</v>
      </c>
      <c r="P159" s="673">
        <v>0</v>
      </c>
      <c r="Q159" s="673">
        <v>0</v>
      </c>
      <c r="R159" s="673">
        <v>0</v>
      </c>
      <c r="S159" s="673">
        <v>0</v>
      </c>
      <c r="T159" s="673">
        <v>0</v>
      </c>
      <c r="U159" s="673">
        <v>0</v>
      </c>
      <c r="V159" s="673">
        <v>0</v>
      </c>
      <c r="W159" s="673">
        <v>0</v>
      </c>
      <c r="X159" s="673">
        <v>0</v>
      </c>
      <c r="Y159" s="673">
        <v>0</v>
      </c>
      <c r="Z159" s="673">
        <v>0</v>
      </c>
      <c r="AA159" s="673">
        <v>0</v>
      </c>
      <c r="AB159" s="673">
        <v>0</v>
      </c>
      <c r="AC159" s="673">
        <v>0</v>
      </c>
      <c r="AD159" s="673">
        <v>0</v>
      </c>
      <c r="AE159" s="673">
        <v>0</v>
      </c>
      <c r="AF159" s="673">
        <v>0</v>
      </c>
      <c r="AG159" s="673">
        <v>0</v>
      </c>
      <c r="AH159" s="673">
        <v>0</v>
      </c>
      <c r="AI159" s="673">
        <v>0</v>
      </c>
      <c r="AJ159" s="673">
        <v>0</v>
      </c>
      <c r="AK159" s="673">
        <v>0</v>
      </c>
      <c r="AL159" s="673">
        <v>0</v>
      </c>
      <c r="AM159" s="673">
        <v>0</v>
      </c>
      <c r="AN159" s="673">
        <v>0</v>
      </c>
      <c r="AO159" s="318">
        <v>0</v>
      </c>
      <c r="AP159" s="318">
        <v>0</v>
      </c>
      <c r="AQ159" s="318">
        <v>0</v>
      </c>
      <c r="AR159" s="318">
        <v>0</v>
      </c>
      <c r="AS159" s="318">
        <v>0</v>
      </c>
      <c r="AT159" s="318">
        <v>0</v>
      </c>
    </row>
    <row r="160" spans="1:46" ht="14.1" customHeight="1" x14ac:dyDescent="0.25">
      <c r="A160" s="264" t="s">
        <v>429</v>
      </c>
      <c r="F160" s="265" t="s">
        <v>95</v>
      </c>
      <c r="I160" s="293" t="s">
        <v>1088</v>
      </c>
      <c r="J160" s="318"/>
      <c r="K160" s="318"/>
      <c r="L160" s="318"/>
      <c r="M160" s="318"/>
      <c r="N160" s="318"/>
      <c r="O160" s="673">
        <v>0</v>
      </c>
      <c r="P160" s="673">
        <v>0</v>
      </c>
      <c r="Q160" s="673">
        <v>0</v>
      </c>
      <c r="R160" s="673">
        <v>0</v>
      </c>
      <c r="S160" s="673">
        <v>0</v>
      </c>
      <c r="T160" s="673">
        <v>0</v>
      </c>
      <c r="U160" s="673">
        <v>0</v>
      </c>
      <c r="V160" s="673">
        <v>0</v>
      </c>
      <c r="W160" s="673">
        <v>0</v>
      </c>
      <c r="X160" s="673">
        <v>0</v>
      </c>
      <c r="Y160" s="673">
        <v>0</v>
      </c>
      <c r="Z160" s="673">
        <v>0</v>
      </c>
      <c r="AA160" s="673">
        <v>0</v>
      </c>
      <c r="AB160" s="673">
        <v>0</v>
      </c>
      <c r="AC160" s="673">
        <v>0</v>
      </c>
      <c r="AD160" s="673">
        <v>0</v>
      </c>
      <c r="AE160" s="673">
        <v>0</v>
      </c>
      <c r="AF160" s="673">
        <v>0</v>
      </c>
      <c r="AG160" s="673">
        <v>0</v>
      </c>
      <c r="AH160" s="673">
        <v>0</v>
      </c>
      <c r="AI160" s="673">
        <v>0</v>
      </c>
      <c r="AJ160" s="673">
        <v>0</v>
      </c>
      <c r="AK160" s="673">
        <v>0</v>
      </c>
      <c r="AL160" s="673">
        <v>0</v>
      </c>
      <c r="AM160" s="673">
        <v>0</v>
      </c>
      <c r="AN160" s="673">
        <v>0</v>
      </c>
      <c r="AO160" s="318">
        <v>0</v>
      </c>
      <c r="AP160" s="318">
        <v>0</v>
      </c>
      <c r="AQ160" s="318">
        <v>0</v>
      </c>
      <c r="AR160" s="318">
        <v>0</v>
      </c>
      <c r="AS160" s="318">
        <v>0</v>
      </c>
      <c r="AT160" s="318">
        <v>0</v>
      </c>
    </row>
    <row r="161" spans="1:46" ht="14.1" customHeight="1" x14ac:dyDescent="0.25">
      <c r="A161" s="277" t="s">
        <v>1127</v>
      </c>
      <c r="F161" s="265"/>
      <c r="G161" s="264" t="s">
        <v>119</v>
      </c>
      <c r="I161" s="293" t="s">
        <v>1125</v>
      </c>
      <c r="J161" s="318"/>
      <c r="K161" s="318"/>
      <c r="L161" s="318"/>
      <c r="M161" s="318"/>
      <c r="N161" s="318"/>
      <c r="O161" s="673">
        <v>0</v>
      </c>
      <c r="P161" s="673">
        <v>0</v>
      </c>
      <c r="Q161" s="673">
        <v>0</v>
      </c>
      <c r="R161" s="673">
        <v>0</v>
      </c>
      <c r="S161" s="673">
        <v>0</v>
      </c>
      <c r="T161" s="673">
        <v>0</v>
      </c>
      <c r="U161" s="673">
        <v>0</v>
      </c>
      <c r="V161" s="673">
        <v>0</v>
      </c>
      <c r="W161" s="673">
        <v>0</v>
      </c>
      <c r="X161" s="673">
        <v>0</v>
      </c>
      <c r="Y161" s="673">
        <v>0</v>
      </c>
      <c r="Z161" s="673">
        <v>0</v>
      </c>
      <c r="AA161" s="673">
        <v>0</v>
      </c>
      <c r="AB161" s="673">
        <v>0</v>
      </c>
      <c r="AC161" s="673">
        <v>0</v>
      </c>
      <c r="AD161" s="673">
        <v>0</v>
      </c>
      <c r="AE161" s="673">
        <v>0</v>
      </c>
      <c r="AF161" s="673">
        <v>0</v>
      </c>
      <c r="AG161" s="673">
        <v>0</v>
      </c>
      <c r="AH161" s="673">
        <v>0</v>
      </c>
      <c r="AI161" s="673">
        <v>0</v>
      </c>
      <c r="AJ161" s="673">
        <v>0</v>
      </c>
      <c r="AK161" s="673">
        <v>0</v>
      </c>
      <c r="AL161" s="673">
        <v>0</v>
      </c>
      <c r="AM161" s="673">
        <v>0</v>
      </c>
      <c r="AN161" s="673">
        <v>0</v>
      </c>
      <c r="AO161" s="318">
        <v>0</v>
      </c>
      <c r="AP161" s="318">
        <v>0</v>
      </c>
      <c r="AQ161" s="318">
        <v>0</v>
      </c>
      <c r="AR161" s="318">
        <v>0</v>
      </c>
      <c r="AS161" s="318">
        <v>0</v>
      </c>
      <c r="AT161" s="318">
        <v>0</v>
      </c>
    </row>
    <row r="162" spans="1:46" ht="14.1" customHeight="1" x14ac:dyDescent="0.25">
      <c r="A162" s="277" t="s">
        <v>1128</v>
      </c>
      <c r="F162" s="265"/>
      <c r="G162" s="264" t="s">
        <v>120</v>
      </c>
      <c r="I162" s="293" t="s">
        <v>1126</v>
      </c>
      <c r="J162" s="318"/>
      <c r="K162" s="318"/>
      <c r="L162" s="318"/>
      <c r="M162" s="318"/>
      <c r="N162" s="318"/>
      <c r="O162" s="673">
        <v>0</v>
      </c>
      <c r="P162" s="673">
        <v>0</v>
      </c>
      <c r="Q162" s="673">
        <v>0</v>
      </c>
      <c r="R162" s="673">
        <v>0</v>
      </c>
      <c r="S162" s="673">
        <v>0</v>
      </c>
      <c r="T162" s="673">
        <v>0</v>
      </c>
      <c r="U162" s="673">
        <v>0</v>
      </c>
      <c r="V162" s="673">
        <v>0</v>
      </c>
      <c r="W162" s="673">
        <v>0</v>
      </c>
      <c r="X162" s="673">
        <v>0</v>
      </c>
      <c r="Y162" s="673">
        <v>0</v>
      </c>
      <c r="Z162" s="673">
        <v>0</v>
      </c>
      <c r="AA162" s="673">
        <v>0</v>
      </c>
      <c r="AB162" s="673">
        <v>0</v>
      </c>
      <c r="AC162" s="673">
        <v>0</v>
      </c>
      <c r="AD162" s="673">
        <v>0</v>
      </c>
      <c r="AE162" s="673">
        <v>0</v>
      </c>
      <c r="AF162" s="673">
        <v>0</v>
      </c>
      <c r="AG162" s="673">
        <v>0</v>
      </c>
      <c r="AH162" s="673">
        <v>0</v>
      </c>
      <c r="AI162" s="673">
        <v>0</v>
      </c>
      <c r="AJ162" s="673">
        <v>0</v>
      </c>
      <c r="AK162" s="673">
        <v>0</v>
      </c>
      <c r="AL162" s="673">
        <v>0</v>
      </c>
      <c r="AM162" s="673">
        <v>0</v>
      </c>
      <c r="AN162" s="673">
        <v>0</v>
      </c>
      <c r="AO162" s="318">
        <v>0</v>
      </c>
      <c r="AP162" s="318">
        <v>0</v>
      </c>
      <c r="AQ162" s="318">
        <v>0</v>
      </c>
      <c r="AR162" s="318">
        <v>0</v>
      </c>
      <c r="AS162" s="318">
        <v>0</v>
      </c>
      <c r="AT162" s="318">
        <v>0</v>
      </c>
    </row>
    <row r="163" spans="1:46" ht="14.1" customHeight="1" x14ac:dyDescent="0.25">
      <c r="A163" s="269" t="s">
        <v>430</v>
      </c>
      <c r="F163" s="264" t="s">
        <v>182</v>
      </c>
      <c r="G163" s="120"/>
      <c r="H163" s="120"/>
      <c r="I163" s="294" t="s">
        <v>1067</v>
      </c>
      <c r="J163" s="318"/>
      <c r="K163" s="318"/>
      <c r="L163" s="318"/>
      <c r="M163" s="318"/>
      <c r="N163" s="318"/>
      <c r="O163" s="673">
        <v>69.138457390206</v>
      </c>
      <c r="P163" s="673">
        <v>66.807342590055995</v>
      </c>
      <c r="Q163" s="673">
        <v>59.279138740112018</v>
      </c>
      <c r="R163" s="673">
        <v>63.182803737169998</v>
      </c>
      <c r="S163" s="673">
        <v>59.635048462000015</v>
      </c>
      <c r="T163" s="673">
        <v>54.43950868000001</v>
      </c>
      <c r="U163" s="673">
        <v>94.772843200000011</v>
      </c>
      <c r="V163" s="673">
        <v>96.716413166000009</v>
      </c>
      <c r="W163" s="673">
        <v>102.48888378199999</v>
      </c>
      <c r="X163" s="673">
        <v>107.36366357344001</v>
      </c>
      <c r="Y163" s="673">
        <v>108.19894009152</v>
      </c>
      <c r="Z163" s="673">
        <v>108.42669131916</v>
      </c>
      <c r="AA163" s="673">
        <v>113.52246479022398</v>
      </c>
      <c r="AB163" s="673">
        <v>131.65526574280599</v>
      </c>
      <c r="AC163" s="673">
        <v>115.19130257172002</v>
      </c>
      <c r="AD163" s="673">
        <v>152.66455435117081</v>
      </c>
      <c r="AE163" s="673">
        <v>176.37339968259599</v>
      </c>
      <c r="AF163" s="673">
        <v>175.283490199364</v>
      </c>
      <c r="AG163" s="673">
        <v>164.55874316570603</v>
      </c>
      <c r="AH163" s="673">
        <v>193.44299192534803</v>
      </c>
      <c r="AI163" s="673">
        <v>222.66594299339803</v>
      </c>
      <c r="AJ163" s="673">
        <v>230.37457784188601</v>
      </c>
      <c r="AK163" s="673">
        <v>284.45704839125011</v>
      </c>
      <c r="AL163" s="673">
        <v>556.54282389869206</v>
      </c>
      <c r="AM163" s="673">
        <v>483.68652136363471</v>
      </c>
      <c r="AN163" s="673">
        <v>135.51094745888733</v>
      </c>
      <c r="AO163" s="318">
        <v>124.25839030546112</v>
      </c>
      <c r="AP163" s="318">
        <v>164.87165419507022</v>
      </c>
      <c r="AQ163" s="318">
        <v>169.69309538036026</v>
      </c>
      <c r="AR163" s="318">
        <v>769.78161763254013</v>
      </c>
      <c r="AS163" s="318">
        <v>183.74640943299786</v>
      </c>
      <c r="AT163" s="318">
        <v>694.13803401204632</v>
      </c>
    </row>
    <row r="164" spans="1:46" ht="14.1" customHeight="1" x14ac:dyDescent="0.25">
      <c r="A164" s="264" t="s">
        <v>433</v>
      </c>
      <c r="E164" s="264" t="s">
        <v>434</v>
      </c>
      <c r="F164" s="120"/>
      <c r="G164" s="265"/>
      <c r="H164" s="265"/>
      <c r="I164" s="292" t="s">
        <v>1068</v>
      </c>
      <c r="J164" s="312"/>
      <c r="K164" s="312"/>
      <c r="L164" s="312"/>
      <c r="M164" s="312"/>
      <c r="N164" s="312"/>
      <c r="O164" s="674"/>
      <c r="P164" s="674"/>
      <c r="Q164" s="674"/>
      <c r="R164" s="674"/>
      <c r="S164" s="674"/>
      <c r="T164" s="674"/>
      <c r="U164" s="674"/>
      <c r="V164" s="674"/>
      <c r="W164" s="674"/>
      <c r="X164" s="674"/>
      <c r="Y164" s="674"/>
      <c r="Z164" s="674"/>
      <c r="AA164" s="674"/>
      <c r="AB164" s="674"/>
      <c r="AC164" s="674"/>
      <c r="AD164" s="674"/>
      <c r="AE164" s="674"/>
      <c r="AF164" s="674"/>
      <c r="AG164" s="674"/>
      <c r="AH164" s="674"/>
      <c r="AI164" s="674"/>
      <c r="AJ164" s="674"/>
      <c r="AK164" s="674"/>
      <c r="AL164" s="674"/>
      <c r="AM164" s="674"/>
      <c r="AN164" s="674"/>
      <c r="AO164" s="312"/>
      <c r="AP164" s="312"/>
      <c r="AQ164" s="312"/>
      <c r="AR164" s="312"/>
      <c r="AS164" s="312"/>
      <c r="AT164" s="312"/>
    </row>
    <row r="165" spans="1:46" ht="14.1" customHeight="1" x14ac:dyDescent="0.25">
      <c r="A165" s="264" t="s">
        <v>435</v>
      </c>
      <c r="E165" s="264" t="s">
        <v>181</v>
      </c>
      <c r="F165" s="120"/>
      <c r="G165" s="265"/>
      <c r="H165" s="265"/>
      <c r="I165" s="292" t="s">
        <v>1069</v>
      </c>
      <c r="J165" s="312"/>
      <c r="K165" s="312"/>
      <c r="L165" s="312"/>
      <c r="M165" s="312"/>
      <c r="N165" s="312"/>
      <c r="O165" s="674"/>
      <c r="P165" s="674"/>
      <c r="Q165" s="674"/>
      <c r="R165" s="674"/>
      <c r="S165" s="674"/>
      <c r="T165" s="674"/>
      <c r="U165" s="674"/>
      <c r="V165" s="674"/>
      <c r="W165" s="674"/>
      <c r="X165" s="674"/>
      <c r="Y165" s="674"/>
      <c r="Z165" s="674"/>
      <c r="AA165" s="674"/>
      <c r="AB165" s="674"/>
      <c r="AC165" s="674"/>
      <c r="AD165" s="674"/>
      <c r="AE165" s="674"/>
      <c r="AF165" s="674"/>
      <c r="AG165" s="674"/>
      <c r="AH165" s="674"/>
      <c r="AI165" s="674"/>
      <c r="AJ165" s="674"/>
      <c r="AK165" s="674"/>
      <c r="AL165" s="674"/>
      <c r="AM165" s="674"/>
      <c r="AN165" s="674"/>
      <c r="AO165" s="312"/>
      <c r="AP165" s="312"/>
      <c r="AQ165" s="312"/>
      <c r="AR165" s="312"/>
      <c r="AS165" s="312"/>
      <c r="AT165" s="312"/>
    </row>
    <row r="166" spans="1:46" ht="14.1" customHeight="1" x14ac:dyDescent="0.25">
      <c r="A166" s="273" t="s">
        <v>1110</v>
      </c>
      <c r="F166" s="120"/>
      <c r="G166" s="265" t="s">
        <v>96</v>
      </c>
      <c r="H166" s="265"/>
      <c r="I166" s="292" t="s">
        <v>60</v>
      </c>
      <c r="J166" s="318"/>
      <c r="K166" s="318"/>
      <c r="L166" s="318"/>
      <c r="M166" s="318"/>
      <c r="N166" s="318"/>
      <c r="O166" s="673">
        <v>4281.4798025806967</v>
      </c>
      <c r="P166" s="673">
        <v>4380.7455446528966</v>
      </c>
      <c r="Q166" s="673">
        <v>4615.1064296838158</v>
      </c>
      <c r="R166" s="673">
        <v>4424.0270992738115</v>
      </c>
      <c r="S166" s="673">
        <v>4273.8082372337012</v>
      </c>
      <c r="T166" s="673">
        <v>4131.2244113633742</v>
      </c>
      <c r="U166" s="673">
        <v>4050.4980830349664</v>
      </c>
      <c r="V166" s="673">
        <v>4394.6633389839972</v>
      </c>
      <c r="W166" s="673">
        <v>4206.6921233014127</v>
      </c>
      <c r="X166" s="673">
        <v>4386.3025474178921</v>
      </c>
      <c r="Y166" s="673">
        <v>4280.5891917581948</v>
      </c>
      <c r="Z166" s="673">
        <v>4551.236278404981</v>
      </c>
      <c r="AA166" s="673">
        <v>4582.8617557801772</v>
      </c>
      <c r="AB166" s="673">
        <v>4667.2209258884131</v>
      </c>
      <c r="AC166" s="673">
        <v>4472.5798544298577</v>
      </c>
      <c r="AD166" s="673">
        <v>4147.1320411058141</v>
      </c>
      <c r="AE166" s="673">
        <v>4952.2050323522608</v>
      </c>
      <c r="AF166" s="673">
        <v>4614.3639756583516</v>
      </c>
      <c r="AG166" s="673">
        <v>5164.1886629459268</v>
      </c>
      <c r="AH166" s="673">
        <v>4550.901402049858</v>
      </c>
      <c r="AI166" s="673">
        <v>5029.502939515065</v>
      </c>
      <c r="AJ166" s="673">
        <v>4761.537131836174</v>
      </c>
      <c r="AK166" s="673">
        <v>4883.3610731570197</v>
      </c>
      <c r="AL166" s="673">
        <v>5264.5135055490164</v>
      </c>
      <c r="AM166" s="673">
        <v>5136.1396691266928</v>
      </c>
      <c r="AN166" s="673">
        <v>4868.6501385704323</v>
      </c>
      <c r="AO166" s="318">
        <v>5063.8151259976603</v>
      </c>
      <c r="AP166" s="318">
        <v>4741.9986755998907</v>
      </c>
      <c r="AQ166" s="318">
        <v>5218.4535363914447</v>
      </c>
      <c r="AR166" s="318">
        <v>4872.8620044814243</v>
      </c>
      <c r="AS166" s="318">
        <v>5015.2943523344065</v>
      </c>
      <c r="AT166" s="318">
        <v>5265.309604092201</v>
      </c>
    </row>
    <row r="167" spans="1:46" ht="14.1" customHeight="1" x14ac:dyDescent="0.25">
      <c r="A167" s="273" t="s">
        <v>1111</v>
      </c>
      <c r="F167" s="120"/>
      <c r="G167" s="265" t="s">
        <v>97</v>
      </c>
      <c r="H167" s="265"/>
      <c r="I167" s="292" t="s">
        <v>61</v>
      </c>
      <c r="J167" s="318"/>
      <c r="K167" s="318"/>
      <c r="L167" s="318"/>
      <c r="M167" s="318"/>
      <c r="N167" s="318"/>
      <c r="O167" s="673">
        <v>2437.6277290185599</v>
      </c>
      <c r="P167" s="673">
        <v>2294.3386116053998</v>
      </c>
      <c r="Q167" s="673">
        <v>2450.1866948610009</v>
      </c>
      <c r="R167" s="673">
        <v>2756.4438140366406</v>
      </c>
      <c r="S167" s="673">
        <v>2813.5265232849606</v>
      </c>
      <c r="T167" s="673">
        <v>2889.1526864838784</v>
      </c>
      <c r="U167" s="673">
        <v>3016.7730658915739</v>
      </c>
      <c r="V167" s="673">
        <v>3281.4814412751589</v>
      </c>
      <c r="W167" s="673">
        <v>3016.7925485332798</v>
      </c>
      <c r="X167" s="673">
        <v>3385.8954333090001</v>
      </c>
      <c r="Y167" s="673">
        <v>3209.4886824119999</v>
      </c>
      <c r="Z167" s="673">
        <v>3253.6866328555202</v>
      </c>
      <c r="AA167" s="673">
        <v>3604.3648383154809</v>
      </c>
      <c r="AB167" s="673">
        <v>3632.7141329924402</v>
      </c>
      <c r="AC167" s="673">
        <v>3873.8818930208408</v>
      </c>
      <c r="AD167" s="673">
        <v>3599.6571201322563</v>
      </c>
      <c r="AE167" s="673">
        <v>3968.1117991244405</v>
      </c>
      <c r="AF167" s="673">
        <v>3598.0229148612002</v>
      </c>
      <c r="AG167" s="673">
        <v>3725.4230260972795</v>
      </c>
      <c r="AH167" s="673">
        <v>3548.7137253702012</v>
      </c>
      <c r="AI167" s="673">
        <v>3745.0001089562402</v>
      </c>
      <c r="AJ167" s="673">
        <v>3683.4461730405596</v>
      </c>
      <c r="AK167" s="673">
        <v>3371.43943153188</v>
      </c>
      <c r="AL167" s="673">
        <v>3667.0496031693601</v>
      </c>
      <c r="AM167" s="673">
        <v>3765.9017797899037</v>
      </c>
      <c r="AN167" s="673">
        <v>3483.0292616731599</v>
      </c>
      <c r="AO167" s="318">
        <v>3675.8006417864376</v>
      </c>
      <c r="AP167" s="318">
        <v>3362.9989972321532</v>
      </c>
      <c r="AQ167" s="318">
        <v>3654.0411580772397</v>
      </c>
      <c r="AR167" s="318">
        <v>3268.6360213203252</v>
      </c>
      <c r="AS167" s="318">
        <v>3516.6528116101535</v>
      </c>
      <c r="AT167" s="318">
        <v>3412.0945493815389</v>
      </c>
    </row>
    <row r="168" spans="1:46" ht="14.1" customHeight="1" x14ac:dyDescent="0.25">
      <c r="A168" s="273" t="s">
        <v>1112</v>
      </c>
      <c r="F168" s="120"/>
      <c r="G168" s="265" t="s">
        <v>98</v>
      </c>
      <c r="H168" s="265"/>
      <c r="I168" s="292" t="s">
        <v>62</v>
      </c>
      <c r="J168" s="318"/>
      <c r="K168" s="318"/>
      <c r="L168" s="318"/>
      <c r="M168" s="318"/>
      <c r="N168" s="318"/>
      <c r="O168" s="673">
        <v>1262.7171959686038</v>
      </c>
      <c r="P168" s="673">
        <v>1161.8113004602362</v>
      </c>
      <c r="Q168" s="673">
        <v>1427.8061913843271</v>
      </c>
      <c r="R168" s="673">
        <v>1219.6062925068768</v>
      </c>
      <c r="S168" s="673">
        <v>1124.9350755484909</v>
      </c>
      <c r="T168" s="673">
        <v>959.47445093599242</v>
      </c>
      <c r="U168" s="673">
        <v>1037.3266802216078</v>
      </c>
      <c r="V168" s="673">
        <v>1588.0726798217672</v>
      </c>
      <c r="W168" s="673">
        <v>1563.0999557592763</v>
      </c>
      <c r="X168" s="673">
        <v>1580.6982320678617</v>
      </c>
      <c r="Y168" s="673">
        <v>1625.7950310971778</v>
      </c>
      <c r="Z168" s="673">
        <v>1754.4369194613168</v>
      </c>
      <c r="AA168" s="673">
        <v>1729.4887456444803</v>
      </c>
      <c r="AB168" s="673">
        <v>1836.4779233298325</v>
      </c>
      <c r="AC168" s="673">
        <v>1513.5380957325267</v>
      </c>
      <c r="AD168" s="673">
        <v>1655.1212900152921</v>
      </c>
      <c r="AE168" s="673">
        <v>1555.075025734287</v>
      </c>
      <c r="AF168" s="673">
        <v>1062.9665098053381</v>
      </c>
      <c r="AG168" s="673">
        <v>1299.4054984256727</v>
      </c>
      <c r="AH168" s="673">
        <v>1125.3137891973711</v>
      </c>
      <c r="AI168" s="673">
        <v>1349.1610283003893</v>
      </c>
      <c r="AJ168" s="673">
        <v>1348.8870017470904</v>
      </c>
      <c r="AK168" s="673">
        <v>1299.9927178306802</v>
      </c>
      <c r="AL168" s="673">
        <v>1399.1554208093237</v>
      </c>
      <c r="AM168" s="673">
        <v>1497.7107139185728</v>
      </c>
      <c r="AN168" s="673">
        <v>1367.6607115560189</v>
      </c>
      <c r="AO168" s="318">
        <v>1557.4146386818597</v>
      </c>
      <c r="AP168" s="318">
        <v>1570.406827023224</v>
      </c>
      <c r="AQ168" s="318">
        <v>1772.7610755621422</v>
      </c>
      <c r="AR168" s="318">
        <v>1669.9406157527997</v>
      </c>
      <c r="AS168" s="318">
        <v>1826.4699078653518</v>
      </c>
      <c r="AT168" s="318">
        <v>1804.9719315990221</v>
      </c>
    </row>
    <row r="169" spans="1:46" ht="14.1" customHeight="1" x14ac:dyDescent="0.25">
      <c r="A169" s="273" t="s">
        <v>1113</v>
      </c>
      <c r="F169" s="120"/>
      <c r="G169" s="265" t="s">
        <v>99</v>
      </c>
      <c r="H169" s="265"/>
      <c r="I169" s="292" t="s">
        <v>63</v>
      </c>
      <c r="J169" s="318"/>
      <c r="K169" s="318"/>
      <c r="L169" s="318"/>
      <c r="M169" s="318"/>
      <c r="N169" s="318"/>
      <c r="O169" s="673">
        <v>39.273955377096165</v>
      </c>
      <c r="P169" s="673">
        <v>45.36503459272852</v>
      </c>
      <c r="Q169" s="673">
        <v>59.449466368196475</v>
      </c>
      <c r="R169" s="673">
        <v>62.396795300286186</v>
      </c>
      <c r="S169" s="673">
        <v>60.432148915443548</v>
      </c>
      <c r="T169" s="673">
        <v>64.803300853986528</v>
      </c>
      <c r="U169" s="673">
        <v>49.317591825174631</v>
      </c>
      <c r="V169" s="673">
        <v>56.933275025136183</v>
      </c>
      <c r="W169" s="673">
        <v>64.75072391507382</v>
      </c>
      <c r="X169" s="673">
        <v>50.908798887511765</v>
      </c>
      <c r="Y169" s="673">
        <v>53.980883285971764</v>
      </c>
      <c r="Z169" s="673">
        <v>60.106851742084416</v>
      </c>
      <c r="AA169" s="673">
        <v>82.95997974582707</v>
      </c>
      <c r="AB169" s="673">
        <v>62.642605820296765</v>
      </c>
      <c r="AC169" s="673">
        <v>69.049466063568516</v>
      </c>
      <c r="AD169" s="673">
        <v>119.27794592514867</v>
      </c>
      <c r="AE169" s="673">
        <v>103.77747175998176</v>
      </c>
      <c r="AF169" s="673">
        <v>82.311644848526484</v>
      </c>
      <c r="AG169" s="673">
        <v>71.713236092029419</v>
      </c>
      <c r="AH169" s="673">
        <v>111.20762209876941</v>
      </c>
      <c r="AI169" s="673">
        <v>99.432566089067649</v>
      </c>
      <c r="AJ169" s="673">
        <v>100.10120568235942</v>
      </c>
      <c r="AK169" s="673">
        <v>99.824787808700293</v>
      </c>
      <c r="AL169" s="673">
        <v>102.21373379488764</v>
      </c>
      <c r="AM169" s="673">
        <v>121.10185668742723</v>
      </c>
      <c r="AN169" s="673">
        <v>122.71582624294528</v>
      </c>
      <c r="AO169" s="318">
        <v>119.612103562732</v>
      </c>
      <c r="AP169" s="318">
        <v>139.38779334344227</v>
      </c>
      <c r="AQ169" s="318">
        <v>132.85636712801659</v>
      </c>
      <c r="AR169" s="318">
        <v>126.25130508675507</v>
      </c>
      <c r="AS169" s="318">
        <v>135.49270711992617</v>
      </c>
      <c r="AT169" s="318">
        <v>143.96870862488109</v>
      </c>
    </row>
    <row r="170" spans="1:46" ht="14.1" customHeight="1" x14ac:dyDescent="0.25">
      <c r="A170" s="269" t="s">
        <v>436</v>
      </c>
      <c r="B170" s="269"/>
      <c r="C170" s="269"/>
      <c r="E170" s="269" t="s">
        <v>437</v>
      </c>
      <c r="G170" s="268"/>
      <c r="H170" s="268"/>
      <c r="I170" s="292" t="s">
        <v>1070</v>
      </c>
      <c r="J170" s="314"/>
      <c r="K170" s="314"/>
      <c r="L170" s="314"/>
      <c r="M170" s="314"/>
      <c r="N170" s="314"/>
      <c r="O170" s="666"/>
      <c r="P170" s="666"/>
      <c r="Q170" s="666"/>
      <c r="R170" s="666"/>
      <c r="S170" s="666"/>
      <c r="T170" s="666"/>
      <c r="U170" s="666"/>
      <c r="V170" s="666"/>
      <c r="W170" s="666"/>
      <c r="X170" s="666"/>
      <c r="Y170" s="666"/>
      <c r="Z170" s="666"/>
      <c r="AA170" s="666"/>
      <c r="AB170" s="666"/>
      <c r="AC170" s="666"/>
      <c r="AD170" s="666"/>
      <c r="AE170" s="666"/>
      <c r="AF170" s="666"/>
      <c r="AG170" s="666"/>
      <c r="AH170" s="666"/>
      <c r="AI170" s="666"/>
      <c r="AJ170" s="666"/>
      <c r="AK170" s="666"/>
      <c r="AL170" s="666"/>
      <c r="AM170" s="666"/>
      <c r="AN170" s="666"/>
      <c r="AO170" s="314"/>
      <c r="AP170" s="314"/>
      <c r="AQ170" s="314"/>
      <c r="AR170" s="314"/>
      <c r="AS170" s="314"/>
      <c r="AT170" s="314"/>
    </row>
    <row r="171" spans="1:46" ht="14.1" customHeight="1" x14ac:dyDescent="0.25">
      <c r="A171" s="273" t="s">
        <v>1114</v>
      </c>
      <c r="B171" s="269"/>
      <c r="C171" s="269"/>
      <c r="E171" s="269"/>
      <c r="G171" s="268" t="s">
        <v>100</v>
      </c>
      <c r="H171" s="268"/>
      <c r="I171" s="292" t="s">
        <v>64</v>
      </c>
      <c r="J171" s="318"/>
      <c r="K171" s="318"/>
      <c r="L171" s="318"/>
      <c r="M171" s="318"/>
      <c r="N171" s="318"/>
      <c r="O171" s="673">
        <v>0</v>
      </c>
      <c r="P171" s="673">
        <v>0</v>
      </c>
      <c r="Q171" s="673">
        <v>0</v>
      </c>
      <c r="R171" s="673">
        <v>0</v>
      </c>
      <c r="S171" s="673">
        <v>0</v>
      </c>
      <c r="T171" s="673">
        <v>0</v>
      </c>
      <c r="U171" s="673">
        <v>0</v>
      </c>
      <c r="V171" s="673">
        <v>0</v>
      </c>
      <c r="W171" s="673">
        <v>0</v>
      </c>
      <c r="X171" s="673">
        <v>0</v>
      </c>
      <c r="Y171" s="673">
        <v>0</v>
      </c>
      <c r="Z171" s="673">
        <v>0</v>
      </c>
      <c r="AA171" s="673">
        <v>0</v>
      </c>
      <c r="AB171" s="673">
        <v>0</v>
      </c>
      <c r="AC171" s="673">
        <v>0</v>
      </c>
      <c r="AD171" s="673">
        <v>0</v>
      </c>
      <c r="AE171" s="673">
        <v>0</v>
      </c>
      <c r="AF171" s="673">
        <v>0</v>
      </c>
      <c r="AG171" s="673">
        <v>0</v>
      </c>
      <c r="AH171" s="673">
        <v>0</v>
      </c>
      <c r="AI171" s="673">
        <v>0</v>
      </c>
      <c r="AJ171" s="673">
        <v>0</v>
      </c>
      <c r="AK171" s="673">
        <v>0</v>
      </c>
      <c r="AL171" s="673">
        <v>0</v>
      </c>
      <c r="AM171" s="673">
        <v>0</v>
      </c>
      <c r="AN171" s="673">
        <v>0</v>
      </c>
      <c r="AO171" s="318">
        <v>0</v>
      </c>
      <c r="AP171" s="318">
        <v>0</v>
      </c>
      <c r="AQ171" s="318">
        <v>0</v>
      </c>
      <c r="AR171" s="318">
        <v>0</v>
      </c>
      <c r="AS171" s="318">
        <v>0</v>
      </c>
      <c r="AT171" s="318">
        <v>0</v>
      </c>
    </row>
    <row r="172" spans="1:46" ht="14.1" customHeight="1" x14ac:dyDescent="0.25">
      <c r="A172" s="273" t="s">
        <v>1115</v>
      </c>
      <c r="B172" s="269"/>
      <c r="C172" s="269"/>
      <c r="E172" s="269"/>
      <c r="G172" s="268" t="s">
        <v>101</v>
      </c>
      <c r="H172" s="268"/>
      <c r="I172" s="292" t="s">
        <v>65</v>
      </c>
      <c r="J172" s="318"/>
      <c r="K172" s="318"/>
      <c r="L172" s="318"/>
      <c r="M172" s="318"/>
      <c r="N172" s="318"/>
      <c r="O172" s="673">
        <v>0</v>
      </c>
      <c r="P172" s="673">
        <v>0</v>
      </c>
      <c r="Q172" s="673">
        <v>0</v>
      </c>
      <c r="R172" s="673">
        <v>0</v>
      </c>
      <c r="S172" s="673">
        <v>0</v>
      </c>
      <c r="T172" s="673">
        <v>0</v>
      </c>
      <c r="U172" s="673">
        <v>0</v>
      </c>
      <c r="V172" s="673">
        <v>0</v>
      </c>
      <c r="W172" s="673">
        <v>0</v>
      </c>
      <c r="X172" s="673">
        <v>0</v>
      </c>
      <c r="Y172" s="673">
        <v>0</v>
      </c>
      <c r="Z172" s="673">
        <v>0</v>
      </c>
      <c r="AA172" s="673">
        <v>0</v>
      </c>
      <c r="AB172" s="673">
        <v>0</v>
      </c>
      <c r="AC172" s="673">
        <v>0</v>
      </c>
      <c r="AD172" s="673">
        <v>0</v>
      </c>
      <c r="AE172" s="673">
        <v>0</v>
      </c>
      <c r="AF172" s="673">
        <v>0</v>
      </c>
      <c r="AG172" s="673">
        <v>0</v>
      </c>
      <c r="AH172" s="673">
        <v>0</v>
      </c>
      <c r="AI172" s="673">
        <v>0</v>
      </c>
      <c r="AJ172" s="673">
        <v>0</v>
      </c>
      <c r="AK172" s="673">
        <v>0</v>
      </c>
      <c r="AL172" s="673">
        <v>0</v>
      </c>
      <c r="AM172" s="673">
        <v>0</v>
      </c>
      <c r="AN172" s="673">
        <v>0</v>
      </c>
      <c r="AO172" s="318">
        <v>0</v>
      </c>
      <c r="AP172" s="318">
        <v>0</v>
      </c>
      <c r="AQ172" s="318">
        <v>0</v>
      </c>
      <c r="AR172" s="318">
        <v>0</v>
      </c>
      <c r="AS172" s="318">
        <v>0</v>
      </c>
      <c r="AT172" s="318">
        <v>0</v>
      </c>
    </row>
    <row r="173" spans="1:46" ht="14.1" customHeight="1" x14ac:dyDescent="0.25">
      <c r="A173" s="273" t="s">
        <v>1116</v>
      </c>
      <c r="B173" s="269"/>
      <c r="C173" s="269"/>
      <c r="E173" s="269"/>
      <c r="G173" s="268" t="s">
        <v>102</v>
      </c>
      <c r="H173" s="268"/>
      <c r="I173" s="292" t="s">
        <v>66</v>
      </c>
      <c r="J173" s="318"/>
      <c r="K173" s="318"/>
      <c r="L173" s="318"/>
      <c r="M173" s="318"/>
      <c r="N173" s="318"/>
      <c r="O173" s="673">
        <v>0</v>
      </c>
      <c r="P173" s="673">
        <v>0</v>
      </c>
      <c r="Q173" s="673">
        <v>0</v>
      </c>
      <c r="R173" s="673">
        <v>0</v>
      </c>
      <c r="S173" s="673">
        <v>0</v>
      </c>
      <c r="T173" s="673">
        <v>0</v>
      </c>
      <c r="U173" s="673">
        <v>0</v>
      </c>
      <c r="V173" s="673">
        <v>0</v>
      </c>
      <c r="W173" s="673">
        <v>0</v>
      </c>
      <c r="X173" s="673">
        <v>0</v>
      </c>
      <c r="Y173" s="673">
        <v>0</v>
      </c>
      <c r="Z173" s="673">
        <v>0</v>
      </c>
      <c r="AA173" s="673">
        <v>0</v>
      </c>
      <c r="AB173" s="673">
        <v>0</v>
      </c>
      <c r="AC173" s="673">
        <v>0</v>
      </c>
      <c r="AD173" s="673">
        <v>0</v>
      </c>
      <c r="AE173" s="673">
        <v>0</v>
      </c>
      <c r="AF173" s="673">
        <v>0</v>
      </c>
      <c r="AG173" s="673">
        <v>0</v>
      </c>
      <c r="AH173" s="673">
        <v>0</v>
      </c>
      <c r="AI173" s="673">
        <v>0</v>
      </c>
      <c r="AJ173" s="673">
        <v>0</v>
      </c>
      <c r="AK173" s="673">
        <v>0</v>
      </c>
      <c r="AL173" s="673">
        <v>0</v>
      </c>
      <c r="AM173" s="673">
        <v>0</v>
      </c>
      <c r="AN173" s="673">
        <v>0</v>
      </c>
      <c r="AO173" s="318">
        <v>0</v>
      </c>
      <c r="AP173" s="318">
        <v>0</v>
      </c>
      <c r="AQ173" s="318">
        <v>0</v>
      </c>
      <c r="AR173" s="318">
        <v>0</v>
      </c>
      <c r="AS173" s="318">
        <v>0</v>
      </c>
      <c r="AT173" s="318">
        <v>0</v>
      </c>
    </row>
    <row r="174" spans="1:46" ht="14.1" customHeight="1" x14ac:dyDescent="0.25">
      <c r="A174" s="269" t="s">
        <v>438</v>
      </c>
      <c r="B174" s="269"/>
      <c r="C174" s="269"/>
      <c r="D174" s="269"/>
      <c r="E174" s="269" t="s">
        <v>439</v>
      </c>
      <c r="G174" s="268"/>
      <c r="H174" s="268"/>
      <c r="I174" s="292" t="s">
        <v>1071</v>
      </c>
      <c r="J174" s="314"/>
      <c r="K174" s="314"/>
      <c r="L174" s="314"/>
      <c r="M174" s="314"/>
      <c r="N174" s="314"/>
      <c r="O174" s="666"/>
      <c r="P174" s="666"/>
      <c r="Q174" s="666"/>
      <c r="R174" s="666"/>
      <c r="S174" s="666"/>
      <c r="T174" s="666"/>
      <c r="U174" s="666"/>
      <c r="V174" s="666"/>
      <c r="W174" s="666"/>
      <c r="X174" s="666"/>
      <c r="Y174" s="666"/>
      <c r="Z174" s="666"/>
      <c r="AA174" s="666"/>
      <c r="AB174" s="666"/>
      <c r="AC174" s="666"/>
      <c r="AD174" s="666"/>
      <c r="AE174" s="666"/>
      <c r="AF174" s="666"/>
      <c r="AG174" s="666"/>
      <c r="AH174" s="666"/>
      <c r="AI174" s="666"/>
      <c r="AJ174" s="666"/>
      <c r="AK174" s="666"/>
      <c r="AL174" s="666"/>
      <c r="AM174" s="666"/>
      <c r="AN174" s="666"/>
      <c r="AO174" s="314"/>
      <c r="AP174" s="314"/>
      <c r="AQ174" s="314"/>
      <c r="AR174" s="314"/>
      <c r="AS174" s="314"/>
      <c r="AT174" s="314"/>
    </row>
    <row r="175" spans="1:46" ht="14.1" customHeight="1" x14ac:dyDescent="0.25">
      <c r="A175" s="273" t="s">
        <v>1117</v>
      </c>
      <c r="B175" s="269"/>
      <c r="C175" s="269"/>
      <c r="D175" s="269"/>
      <c r="E175" s="269"/>
      <c r="G175" s="268" t="s">
        <v>103</v>
      </c>
      <c r="H175" s="268"/>
      <c r="I175" s="292" t="s">
        <v>67</v>
      </c>
      <c r="J175" s="318"/>
      <c r="K175" s="318"/>
      <c r="L175" s="318"/>
      <c r="M175" s="318"/>
      <c r="N175" s="318"/>
      <c r="O175" s="673">
        <v>316.4647703793413</v>
      </c>
      <c r="P175" s="673">
        <v>368.54779966961314</v>
      </c>
      <c r="Q175" s="673">
        <v>332.87169729884306</v>
      </c>
      <c r="R175" s="673">
        <v>296.50606585268258</v>
      </c>
      <c r="S175" s="673">
        <v>278.88736821175007</v>
      </c>
      <c r="T175" s="673">
        <v>259.27488989296228</v>
      </c>
      <c r="U175" s="673">
        <v>282.01681113803096</v>
      </c>
      <c r="V175" s="673">
        <v>401.03223057300244</v>
      </c>
      <c r="W175" s="673">
        <v>361.74098061390663</v>
      </c>
      <c r="X175" s="673">
        <v>545.30456322822181</v>
      </c>
      <c r="Y175" s="673">
        <v>471.29706633939173</v>
      </c>
      <c r="Z175" s="673">
        <v>655.37446893028289</v>
      </c>
      <c r="AA175" s="673">
        <v>501.03396842428566</v>
      </c>
      <c r="AB175" s="673">
        <v>678.56818171749512</v>
      </c>
      <c r="AC175" s="673">
        <v>625.34565157504414</v>
      </c>
      <c r="AD175" s="673">
        <v>516.41392412003722</v>
      </c>
      <c r="AE175" s="673">
        <v>554.81709726700205</v>
      </c>
      <c r="AF175" s="673">
        <v>600.73504117914047</v>
      </c>
      <c r="AG175" s="673">
        <v>550.69144992508313</v>
      </c>
      <c r="AH175" s="673">
        <v>664.06367496795542</v>
      </c>
      <c r="AI175" s="673">
        <v>696.01419059856812</v>
      </c>
      <c r="AJ175" s="673">
        <v>637.30756317468354</v>
      </c>
      <c r="AK175" s="673">
        <v>548.28926093734628</v>
      </c>
      <c r="AL175" s="673">
        <v>658.58961023857398</v>
      </c>
      <c r="AM175" s="673">
        <v>599.3866492077924</v>
      </c>
      <c r="AN175" s="673">
        <v>729.52317565631847</v>
      </c>
      <c r="AO175" s="318">
        <v>687.13058267918041</v>
      </c>
      <c r="AP175" s="318">
        <v>693.52419483010362</v>
      </c>
      <c r="AQ175" s="318">
        <v>745.08512373671465</v>
      </c>
      <c r="AR175" s="318">
        <v>460.74484247211944</v>
      </c>
      <c r="AS175" s="318">
        <v>535.35313799481992</v>
      </c>
      <c r="AT175" s="318">
        <v>769.54729485653104</v>
      </c>
    </row>
    <row r="176" spans="1:46" ht="14.1" customHeight="1" x14ac:dyDescent="0.25">
      <c r="A176" s="273" t="s">
        <v>1118</v>
      </c>
      <c r="B176" s="269"/>
      <c r="C176" s="269"/>
      <c r="D176" s="269"/>
      <c r="E176" s="269"/>
      <c r="G176" s="268" t="s">
        <v>104</v>
      </c>
      <c r="H176" s="268"/>
      <c r="I176" s="292" t="s">
        <v>68</v>
      </c>
      <c r="J176" s="318"/>
      <c r="K176" s="318"/>
      <c r="L176" s="318"/>
      <c r="M176" s="318"/>
      <c r="N176" s="318"/>
      <c r="O176" s="673">
        <v>4462.8640472638772</v>
      </c>
      <c r="P176" s="673">
        <v>3976.0191448951236</v>
      </c>
      <c r="Q176" s="673">
        <v>4256.722462909871</v>
      </c>
      <c r="R176" s="673">
        <v>3822.1521910254796</v>
      </c>
      <c r="S176" s="673">
        <v>3769.7621975083471</v>
      </c>
      <c r="T176" s="673">
        <v>2363.9210344351745</v>
      </c>
      <c r="U176" s="673">
        <v>6384.4890661513909</v>
      </c>
      <c r="V176" s="673">
        <v>7683.8249937418641</v>
      </c>
      <c r="W176" s="673">
        <v>5676.8995183368625</v>
      </c>
      <c r="X176" s="673">
        <v>4500.8425447066138</v>
      </c>
      <c r="Y176" s="673">
        <v>6590.3426348405128</v>
      </c>
      <c r="Z176" s="673">
        <v>8790.819334088812</v>
      </c>
      <c r="AA176" s="673">
        <v>5791.3017516175396</v>
      </c>
      <c r="AB176" s="673">
        <v>9521.8365616082283</v>
      </c>
      <c r="AC176" s="673">
        <v>6656.5830691781866</v>
      </c>
      <c r="AD176" s="673">
        <v>5261.3806514742801</v>
      </c>
      <c r="AE176" s="673">
        <v>7304.205594005477</v>
      </c>
      <c r="AF176" s="673">
        <v>7864.2596597282263</v>
      </c>
      <c r="AG176" s="673">
        <v>7100.174158963664</v>
      </c>
      <c r="AH176" s="673">
        <v>8785.4427905008652</v>
      </c>
      <c r="AI176" s="673">
        <v>9058.1588119965054</v>
      </c>
      <c r="AJ176" s="673">
        <v>9911.7832662223209</v>
      </c>
      <c r="AK176" s="673">
        <v>4983.4350792966343</v>
      </c>
      <c r="AL176" s="673">
        <v>11744.47042472362</v>
      </c>
      <c r="AM176" s="673">
        <v>5901.8286179513434</v>
      </c>
      <c r="AN176" s="673">
        <v>9301.2977577408528</v>
      </c>
      <c r="AO176" s="318">
        <v>8975.921760902138</v>
      </c>
      <c r="AP176" s="318">
        <v>8345.8066724168839</v>
      </c>
      <c r="AQ176" s="318">
        <v>12377.410088801062</v>
      </c>
      <c r="AR176" s="318">
        <v>7856.7175628311834</v>
      </c>
      <c r="AS176" s="318">
        <v>10410.183221992504</v>
      </c>
      <c r="AT176" s="318">
        <v>10483.818333364325</v>
      </c>
    </row>
    <row r="177" spans="1:46" ht="14.1" customHeight="1" x14ac:dyDescent="0.25">
      <c r="A177" s="273" t="s">
        <v>21</v>
      </c>
      <c r="B177" s="269"/>
      <c r="C177" s="269"/>
      <c r="D177" s="269"/>
      <c r="E177" s="269"/>
      <c r="F177" s="269"/>
      <c r="G177" s="268" t="s">
        <v>23</v>
      </c>
      <c r="H177" s="268"/>
      <c r="I177" s="292" t="s">
        <v>22</v>
      </c>
      <c r="J177" s="328"/>
      <c r="K177" s="328"/>
      <c r="L177" s="328"/>
      <c r="M177" s="328"/>
      <c r="N177" s="328"/>
      <c r="O177" s="673">
        <v>151.28056389120005</v>
      </c>
      <c r="P177" s="673">
        <v>142.09116840640004</v>
      </c>
      <c r="Q177" s="673">
        <v>134.86690722400004</v>
      </c>
      <c r="R177" s="673">
        <v>122.23069837600001</v>
      </c>
      <c r="S177" s="673">
        <v>114.92984953440002</v>
      </c>
      <c r="T177" s="673">
        <v>123.48076482894547</v>
      </c>
      <c r="U177" s="673">
        <v>134.96325137777782</v>
      </c>
      <c r="V177" s="673">
        <v>112.93182308800003</v>
      </c>
      <c r="W177" s="673">
        <v>114.88732535680001</v>
      </c>
      <c r="X177" s="673">
        <v>99.284610091200037</v>
      </c>
      <c r="Y177" s="673">
        <v>95.020783905599998</v>
      </c>
      <c r="Z177" s="673">
        <v>84.093046625600024</v>
      </c>
      <c r="AA177" s="673">
        <v>233.37953127680004</v>
      </c>
      <c r="AB177" s="673">
        <v>136.82746205120009</v>
      </c>
      <c r="AC177" s="673">
        <v>94.291150629496002</v>
      </c>
      <c r="AD177" s="673">
        <v>97.111517580554619</v>
      </c>
      <c r="AE177" s="673">
        <v>85.55591829920003</v>
      </c>
      <c r="AF177" s="673">
        <v>89.103466323200024</v>
      </c>
      <c r="AG177" s="673">
        <v>101.963124408</v>
      </c>
      <c r="AH177" s="673">
        <v>57.782544588800008</v>
      </c>
      <c r="AI177" s="673">
        <v>61.576903734399998</v>
      </c>
      <c r="AJ177" s="673">
        <v>61.714623845919995</v>
      </c>
      <c r="AK177" s="673">
        <v>50.201109098448022</v>
      </c>
      <c r="AL177" s="673">
        <v>46.162370825600014</v>
      </c>
      <c r="AM177" s="673">
        <v>67.390648286279614</v>
      </c>
      <c r="AN177" s="673">
        <v>45.562205005387447</v>
      </c>
      <c r="AO177" s="673">
        <v>50.9280402123063</v>
      </c>
      <c r="AP177" s="673">
        <v>37.054815410064165</v>
      </c>
      <c r="AQ177" s="673">
        <v>51.101997921381859</v>
      </c>
      <c r="AR177" s="673">
        <v>34.546939519429444</v>
      </c>
      <c r="AS177" s="673">
        <v>53.212428112926673</v>
      </c>
      <c r="AT177" s="673">
        <v>46.673819134560013</v>
      </c>
    </row>
    <row r="178" spans="1:46" ht="14.1" customHeight="1" x14ac:dyDescent="0.25">
      <c r="A178" s="363"/>
      <c r="F178" s="120"/>
      <c r="G178" s="120"/>
      <c r="H178" s="120"/>
      <c r="I178" s="292"/>
      <c r="J178" s="314"/>
      <c r="K178" s="314"/>
      <c r="L178" s="314"/>
      <c r="M178" s="314"/>
      <c r="N178" s="314"/>
      <c r="O178" s="666"/>
      <c r="P178" s="666"/>
      <c r="Q178" s="666"/>
      <c r="R178" s="666"/>
      <c r="S178" s="666"/>
      <c r="T178" s="666"/>
      <c r="U178" s="666"/>
      <c r="V178" s="666"/>
      <c r="W178" s="666"/>
      <c r="X178" s="666"/>
      <c r="Y178" s="666"/>
      <c r="Z178" s="666"/>
      <c r="AA178" s="666"/>
      <c r="AB178" s="666"/>
      <c r="AC178" s="666"/>
      <c r="AD178" s="666"/>
      <c r="AE178" s="666"/>
      <c r="AF178" s="666"/>
      <c r="AG178" s="666"/>
      <c r="AH178" s="666"/>
      <c r="AI178" s="666"/>
      <c r="AJ178" s="666"/>
      <c r="AK178" s="666"/>
      <c r="AL178" s="666"/>
      <c r="AM178" s="666"/>
      <c r="AN178" s="666"/>
      <c r="AO178" s="314"/>
      <c r="AP178" s="314"/>
      <c r="AQ178" s="314"/>
      <c r="AR178" s="314"/>
      <c r="AS178" s="314"/>
      <c r="AT178" s="314"/>
    </row>
    <row r="179" spans="1:46" ht="14.1" customHeight="1" x14ac:dyDescent="0.25">
      <c r="A179" s="278" t="s">
        <v>541</v>
      </c>
      <c r="B179" s="267"/>
      <c r="C179" s="267"/>
      <c r="D179" s="267" t="s">
        <v>459</v>
      </c>
      <c r="E179" s="267"/>
      <c r="F179" s="267"/>
      <c r="G179" s="266"/>
      <c r="H179" s="266"/>
      <c r="I179" s="292"/>
      <c r="J179" s="313"/>
      <c r="K179" s="313"/>
      <c r="L179" s="313"/>
      <c r="M179" s="313"/>
      <c r="N179" s="313"/>
      <c r="O179" s="664">
        <v>4.7631169841633181E-15</v>
      </c>
      <c r="P179" s="664">
        <v>4.7020764018523842E-15</v>
      </c>
      <c r="Q179" s="664">
        <v>4.7020764018523842E-15</v>
      </c>
      <c r="R179" s="664">
        <v>5.3329736460216992E-15</v>
      </c>
      <c r="S179" s="664">
        <v>2.8917840344533374E-15</v>
      </c>
      <c r="T179" s="664">
        <v>5.6257082325927854E-15</v>
      </c>
      <c r="U179" s="664">
        <v>1.0702810165907906E-14</v>
      </c>
      <c r="V179" s="664">
        <v>2.7478019859472624E-15</v>
      </c>
      <c r="W179" s="664">
        <v>1.6254358969902682E-15</v>
      </c>
      <c r="X179" s="664">
        <v>1.1298253999036945E-14</v>
      </c>
      <c r="Y179" s="664">
        <v>1.7139067942650854E-14</v>
      </c>
      <c r="Z179" s="664">
        <v>1.569057384021022E-15</v>
      </c>
      <c r="AA179" s="664">
        <v>1.7768772564430435E-14</v>
      </c>
      <c r="AB179" s="664">
        <v>2.6233355765459265E-15</v>
      </c>
      <c r="AC179" s="664">
        <v>1.3836588125260008E-14</v>
      </c>
      <c r="AD179" s="664">
        <v>2.2586533338087023E-14</v>
      </c>
      <c r="AE179" s="664">
        <v>5.4210108624275222E-16</v>
      </c>
      <c r="AF179" s="664">
        <v>4.2188474935755949E-15</v>
      </c>
      <c r="AG179" s="664">
        <v>1.2560699008679066E-14</v>
      </c>
      <c r="AH179" s="664">
        <v>9.1779882305242921E-15</v>
      </c>
      <c r="AI179" s="664">
        <v>9.775166787129308E-15</v>
      </c>
      <c r="AJ179" s="664">
        <v>2.2828960943854781E-15</v>
      </c>
      <c r="AK179" s="664">
        <v>1.6884930953420252E-14</v>
      </c>
      <c r="AL179" s="664">
        <v>2.7903027111086942E-15</v>
      </c>
      <c r="AM179" s="664">
        <v>4.446963630666545E-15</v>
      </c>
      <c r="AN179" s="664">
        <v>5.8937230096312021E-15</v>
      </c>
      <c r="AO179" s="313">
        <v>7.5600333285241739E-15</v>
      </c>
      <c r="AP179" s="313">
        <v>1.0794316829265682E-14</v>
      </c>
      <c r="AQ179" s="313">
        <v>3.8051159445551264E-15</v>
      </c>
      <c r="AR179" s="313">
        <v>6.5520505687644004E-15</v>
      </c>
      <c r="AS179" s="313">
        <v>1.0898400237824291E-14</v>
      </c>
      <c r="AT179" s="313">
        <v>1.4785048185750327E-14</v>
      </c>
    </row>
    <row r="180" spans="1:46" ht="14.1" customHeight="1" x14ac:dyDescent="0.25">
      <c r="G180" s="265"/>
      <c r="H180" s="265"/>
      <c r="I180" s="292"/>
      <c r="J180" s="312"/>
      <c r="K180" s="312"/>
      <c r="L180" s="312"/>
      <c r="M180" s="312"/>
      <c r="N180" s="312"/>
      <c r="O180" s="674"/>
      <c r="P180" s="674"/>
      <c r="Q180" s="674"/>
      <c r="R180" s="674"/>
      <c r="S180" s="674"/>
      <c r="T180" s="674"/>
      <c r="U180" s="674"/>
      <c r="V180" s="674"/>
      <c r="W180" s="674"/>
      <c r="X180" s="674"/>
      <c r="Y180" s="674"/>
      <c r="Z180" s="674"/>
      <c r="AA180" s="674"/>
      <c r="AB180" s="674"/>
      <c r="AC180" s="674"/>
      <c r="AD180" s="674"/>
      <c r="AE180" s="674"/>
      <c r="AF180" s="674"/>
      <c r="AG180" s="674"/>
      <c r="AH180" s="674"/>
      <c r="AI180" s="674"/>
      <c r="AJ180" s="674"/>
      <c r="AK180" s="674"/>
      <c r="AL180" s="674"/>
      <c r="AM180" s="674"/>
      <c r="AN180" s="674"/>
      <c r="AO180" s="312"/>
      <c r="AP180" s="312"/>
      <c r="AQ180" s="312"/>
      <c r="AR180" s="312"/>
      <c r="AS180" s="312"/>
      <c r="AT180" s="312"/>
    </row>
    <row r="181" spans="1:46" ht="14.1" customHeight="1" x14ac:dyDescent="0.25">
      <c r="A181" s="278" t="s">
        <v>542</v>
      </c>
      <c r="B181" s="267"/>
      <c r="C181" s="267"/>
      <c r="D181" s="267" t="s">
        <v>189</v>
      </c>
      <c r="E181" s="267"/>
      <c r="F181" s="267"/>
      <c r="G181" s="266"/>
      <c r="H181" s="266"/>
      <c r="I181" s="292"/>
      <c r="J181" s="313"/>
      <c r="K181" s="313"/>
      <c r="L181" s="313"/>
      <c r="M181" s="313"/>
      <c r="N181" s="313"/>
      <c r="O181" s="664"/>
      <c r="P181" s="664"/>
      <c r="Q181" s="664"/>
      <c r="R181" s="664"/>
      <c r="S181" s="664"/>
      <c r="T181" s="664"/>
      <c r="U181" s="664"/>
      <c r="V181" s="664"/>
      <c r="W181" s="664"/>
      <c r="X181" s="664"/>
      <c r="Y181" s="664"/>
      <c r="Z181" s="664"/>
      <c r="AA181" s="664"/>
      <c r="AB181" s="664"/>
      <c r="AC181" s="664"/>
      <c r="AD181" s="664"/>
      <c r="AE181" s="664"/>
      <c r="AF181" s="664"/>
      <c r="AG181" s="664"/>
      <c r="AH181" s="664"/>
      <c r="AI181" s="664"/>
      <c r="AJ181" s="664"/>
      <c r="AK181" s="664"/>
      <c r="AL181" s="664"/>
      <c r="AM181" s="664"/>
      <c r="AN181" s="664"/>
      <c r="AO181" s="313"/>
      <c r="AP181" s="313"/>
      <c r="AQ181" s="313"/>
      <c r="AR181" s="313"/>
      <c r="AS181" s="313"/>
      <c r="AT181" s="313"/>
    </row>
    <row r="182" spans="1:46" ht="14.1" customHeight="1" x14ac:dyDescent="0.25">
      <c r="G182" s="265"/>
      <c r="H182" s="265"/>
      <c r="I182" s="292"/>
      <c r="J182" s="312"/>
      <c r="K182" s="312"/>
      <c r="L182" s="312"/>
      <c r="M182" s="312"/>
      <c r="N182" s="312"/>
      <c r="O182" s="674"/>
      <c r="P182" s="674"/>
      <c r="Q182" s="674"/>
      <c r="R182" s="674"/>
      <c r="S182" s="674"/>
      <c r="T182" s="674"/>
      <c r="U182" s="674"/>
      <c r="V182" s="674"/>
      <c r="W182" s="674"/>
      <c r="X182" s="674"/>
      <c r="Y182" s="674"/>
      <c r="Z182" s="674"/>
      <c r="AA182" s="674"/>
      <c r="AB182" s="674"/>
      <c r="AC182" s="674"/>
      <c r="AD182" s="674"/>
      <c r="AE182" s="674"/>
      <c r="AF182" s="674"/>
      <c r="AG182" s="674"/>
      <c r="AH182" s="674"/>
      <c r="AI182" s="674"/>
      <c r="AJ182" s="674"/>
      <c r="AK182" s="674"/>
      <c r="AL182" s="674"/>
      <c r="AM182" s="674"/>
      <c r="AN182" s="674"/>
      <c r="AO182" s="312"/>
      <c r="AP182" s="312"/>
      <c r="AQ182" s="312"/>
      <c r="AR182" s="312"/>
      <c r="AS182" s="312"/>
      <c r="AT182" s="312"/>
    </row>
    <row r="183" spans="1:46" ht="14.1" customHeight="1" x14ac:dyDescent="0.25">
      <c r="A183" s="267" t="s">
        <v>388</v>
      </c>
      <c r="B183" s="267"/>
      <c r="C183" s="267"/>
      <c r="D183" s="267" t="s">
        <v>461</v>
      </c>
      <c r="E183" s="266"/>
      <c r="F183" s="280"/>
      <c r="G183" s="280"/>
      <c r="H183" s="280"/>
      <c r="I183" s="294" t="s">
        <v>1072</v>
      </c>
      <c r="J183" s="313">
        <f t="shared" ref="J183:AN183" si="30">SUM(J185:J204)</f>
        <v>0</v>
      </c>
      <c r="K183" s="313">
        <f t="shared" si="30"/>
        <v>0</v>
      </c>
      <c r="L183" s="313">
        <f t="shared" si="30"/>
        <v>0</v>
      </c>
      <c r="M183" s="313">
        <f t="shared" si="30"/>
        <v>0</v>
      </c>
      <c r="N183" s="313">
        <f t="shared" si="30"/>
        <v>0</v>
      </c>
      <c r="O183" s="313">
        <f t="shared" si="30"/>
        <v>49.663353277017976</v>
      </c>
      <c r="P183" s="313">
        <f t="shared" si="30"/>
        <v>42.890467841463177</v>
      </c>
      <c r="Q183" s="313">
        <f t="shared" si="30"/>
        <v>33.042623891372912</v>
      </c>
      <c r="R183" s="313">
        <f t="shared" si="30"/>
        <v>30.576308510960246</v>
      </c>
      <c r="S183" s="313">
        <f t="shared" si="30"/>
        <v>26.444009000008162</v>
      </c>
      <c r="T183" s="313">
        <f t="shared" si="30"/>
        <v>26.811183365601718</v>
      </c>
      <c r="U183" s="313">
        <f t="shared" si="30"/>
        <v>317.45105475000372</v>
      </c>
      <c r="V183" s="313">
        <f t="shared" si="30"/>
        <v>25.154779107145011</v>
      </c>
      <c r="W183" s="313">
        <f t="shared" si="30"/>
        <v>24.167191266002582</v>
      </c>
      <c r="X183" s="313">
        <f t="shared" si="30"/>
        <v>24.122639616003767</v>
      </c>
      <c r="Y183" s="313">
        <f t="shared" si="30"/>
        <v>19.197009834003669</v>
      </c>
      <c r="Z183" s="313">
        <f t="shared" si="30"/>
        <v>14.489187500006125</v>
      </c>
      <c r="AA183" s="313">
        <f t="shared" si="30"/>
        <v>11.515978400004661</v>
      </c>
      <c r="AB183" s="313">
        <f t="shared" si="30"/>
        <v>20.687432500001464</v>
      </c>
      <c r="AC183" s="313">
        <f t="shared" si="30"/>
        <v>19.396535000007376</v>
      </c>
      <c r="AD183" s="313">
        <f t="shared" si="30"/>
        <v>21.65537062500152</v>
      </c>
      <c r="AE183" s="313">
        <f t="shared" si="30"/>
        <v>25.213614175003286</v>
      </c>
      <c r="AF183" s="313">
        <f t="shared" si="30"/>
        <v>19.990325593251733</v>
      </c>
      <c r="AG183" s="313">
        <f t="shared" si="30"/>
        <v>1.4446395468770135E-12</v>
      </c>
      <c r="AH183" s="313">
        <f t="shared" si="30"/>
        <v>15.450732916005435</v>
      </c>
      <c r="AI183" s="313">
        <f t="shared" si="30"/>
        <v>22.497723872002414</v>
      </c>
      <c r="AJ183" s="313">
        <f t="shared" si="30"/>
        <v>33.470732259006866</v>
      </c>
      <c r="AK183" s="313">
        <f t="shared" si="30"/>
        <v>20.033416930315546</v>
      </c>
      <c r="AL183" s="313">
        <f t="shared" si="30"/>
        <v>17.011521882003315</v>
      </c>
      <c r="AM183" s="313">
        <f t="shared" si="30"/>
        <v>19.789726685004268</v>
      </c>
      <c r="AN183" s="313">
        <f t="shared" si="30"/>
        <v>19.645837772003954</v>
      </c>
      <c r="AO183" s="313">
        <f t="shared" ref="AO183:AP183" si="31">SUM(AO185:AO204)</f>
        <v>19.489516429254156</v>
      </c>
      <c r="AP183" s="313">
        <f t="shared" si="31"/>
        <v>20.11305999200297</v>
      </c>
      <c r="AQ183" s="313">
        <f t="shared" ref="AQ183:AS183" si="32">SUM(AQ185:AQ204)</f>
        <v>18.822156742753883</v>
      </c>
      <c r="AR183" s="313">
        <f t="shared" si="32"/>
        <v>19.638789112501165</v>
      </c>
      <c r="AS183" s="313">
        <f t="shared" si="32"/>
        <v>19.533777678129127</v>
      </c>
      <c r="AT183" s="313">
        <f t="shared" ref="AT183" si="33">SUM(AT185:AT204)</f>
        <v>19.790495313910142</v>
      </c>
    </row>
    <row r="184" spans="1:46" ht="14.1" customHeight="1" x14ac:dyDescent="0.25">
      <c r="A184" s="269" t="s">
        <v>389</v>
      </c>
      <c r="B184" s="269"/>
      <c r="C184" s="269"/>
      <c r="E184" s="120" t="s">
        <v>394</v>
      </c>
      <c r="F184" s="120"/>
      <c r="G184" s="120"/>
      <c r="H184" s="120"/>
      <c r="I184" s="294" t="s">
        <v>1073</v>
      </c>
      <c r="J184" s="314"/>
      <c r="K184" s="314"/>
      <c r="L184" s="314"/>
      <c r="M184" s="314"/>
      <c r="N184" s="314"/>
      <c r="O184" s="666"/>
      <c r="P184" s="666"/>
      <c r="Q184" s="666"/>
      <c r="R184" s="666"/>
      <c r="S184" s="666"/>
      <c r="T184" s="666"/>
      <c r="U184" s="666"/>
      <c r="V184" s="666"/>
      <c r="W184" s="666"/>
      <c r="X184" s="666"/>
      <c r="Y184" s="666"/>
      <c r="Z184" s="666"/>
      <c r="AA184" s="666"/>
      <c r="AB184" s="666"/>
      <c r="AC184" s="666"/>
      <c r="AD184" s="666"/>
      <c r="AE184" s="666"/>
      <c r="AF184" s="666"/>
      <c r="AG184" s="666"/>
      <c r="AH184" s="666"/>
      <c r="AI184" s="666"/>
      <c r="AJ184" s="666"/>
      <c r="AK184" s="666"/>
      <c r="AL184" s="666"/>
      <c r="AM184" s="666"/>
      <c r="AN184" s="666"/>
      <c r="AO184" s="314"/>
      <c r="AP184" s="314"/>
      <c r="AQ184" s="314"/>
      <c r="AR184" s="314"/>
      <c r="AS184" s="314"/>
      <c r="AT184" s="314"/>
    </row>
    <row r="185" spans="1:46" ht="14.1" customHeight="1" x14ac:dyDescent="0.25">
      <c r="A185" s="264" t="s">
        <v>462</v>
      </c>
      <c r="D185" s="98"/>
      <c r="F185" s="281" t="s">
        <v>390</v>
      </c>
      <c r="G185" s="120"/>
      <c r="H185" s="120"/>
      <c r="I185" s="294" t="s">
        <v>1074</v>
      </c>
      <c r="J185" s="318"/>
      <c r="K185" s="318"/>
      <c r="L185" s="318"/>
      <c r="M185" s="318"/>
      <c r="N185" s="318"/>
      <c r="O185" s="673">
        <v>1.6442402994698568E-13</v>
      </c>
      <c r="P185" s="673">
        <v>2.6958990595460364E-13</v>
      </c>
      <c r="Q185" s="673">
        <v>3.7014835641002719E-13</v>
      </c>
      <c r="R185" s="673">
        <v>1.383337888682945E-13</v>
      </c>
      <c r="S185" s="673">
        <v>1.6356360710290119E-13</v>
      </c>
      <c r="T185" s="673">
        <v>1.1613626726969528E-13</v>
      </c>
      <c r="U185" s="673">
        <v>3.2213121059498917E-13</v>
      </c>
      <c r="V185" s="673">
        <v>2.2716550862611484E-13</v>
      </c>
      <c r="W185" s="673">
        <v>1.645350522494482E-13</v>
      </c>
      <c r="X185" s="673">
        <v>2.3236967905404526E-13</v>
      </c>
      <c r="Y185" s="673">
        <v>2.0164512420928205E-13</v>
      </c>
      <c r="Z185" s="673">
        <v>6.6613381477509392E-14</v>
      </c>
      <c r="AA185" s="673">
        <v>2.2115642650533118E-13</v>
      </c>
      <c r="AB185" s="673">
        <v>6.283862319378386E-14</v>
      </c>
      <c r="AC185" s="673">
        <v>7.4495964952348004E-14</v>
      </c>
      <c r="AD185" s="673">
        <v>1.0957901253050295E-13</v>
      </c>
      <c r="AE185" s="673">
        <v>6.5558669604115494E-14</v>
      </c>
      <c r="AF185" s="673">
        <v>7.3678910195162928E-14</v>
      </c>
      <c r="AG185" s="673">
        <v>3.3308078517535478E-13</v>
      </c>
      <c r="AH185" s="673">
        <v>1.7436052601738083E-13</v>
      </c>
      <c r="AI185" s="673">
        <v>2.5757347643651229E-13</v>
      </c>
      <c r="AJ185" s="673">
        <v>7.8883080623093349E-14</v>
      </c>
      <c r="AK185" s="673">
        <v>1.3811174426336947E-13</v>
      </c>
      <c r="AL185" s="673">
        <v>2.9745650387269507E-13</v>
      </c>
      <c r="AM185" s="673">
        <v>3.7478700698478917E-14</v>
      </c>
      <c r="AN185" s="673">
        <v>1.1081066619844648E-13</v>
      </c>
      <c r="AO185" s="318">
        <v>2.4102247975221758E-14</v>
      </c>
      <c r="AP185" s="318">
        <v>3.7306963074357213E-14</v>
      </c>
      <c r="AQ185" s="318">
        <v>4.2099657093785936E-13</v>
      </c>
      <c r="AR185" s="318">
        <v>1.0158540675320182E-13</v>
      </c>
      <c r="AS185" s="318">
        <v>1.9651641425255661E-13</v>
      </c>
      <c r="AT185" s="318">
        <v>8.7208018584306046E-14</v>
      </c>
    </row>
    <row r="186" spans="1:46" ht="14.1" customHeight="1" x14ac:dyDescent="0.25">
      <c r="A186" s="269" t="s">
        <v>391</v>
      </c>
      <c r="B186" s="269"/>
      <c r="C186" s="269"/>
      <c r="D186" s="120"/>
      <c r="F186" s="120" t="s">
        <v>395</v>
      </c>
      <c r="G186" s="120"/>
      <c r="H186" s="120"/>
      <c r="I186" s="294" t="s">
        <v>1075</v>
      </c>
      <c r="J186" s="318"/>
      <c r="K186" s="318"/>
      <c r="L186" s="318"/>
      <c r="M186" s="318"/>
      <c r="N186" s="318"/>
      <c r="O186" s="673">
        <v>2.6478819137309983E-13</v>
      </c>
      <c r="P186" s="673">
        <v>6.5059069243034173E-14</v>
      </c>
      <c r="Q186" s="673">
        <v>5.0626169922907138E-13</v>
      </c>
      <c r="R186" s="673">
        <v>1.7763568394002505E-15</v>
      </c>
      <c r="S186" s="673">
        <v>1.2484457911909885E-13</v>
      </c>
      <c r="T186" s="673">
        <v>4.7045700668491008E-13</v>
      </c>
      <c r="U186" s="673">
        <v>4.1300296516055823E-14</v>
      </c>
      <c r="V186" s="673">
        <v>2.4957813593573519E-13</v>
      </c>
      <c r="W186" s="673">
        <v>3.6548541970660153E-13</v>
      </c>
      <c r="X186" s="673">
        <v>2.2920554343386357E-13</v>
      </c>
      <c r="Y186" s="673">
        <v>1.067479438177088E-13</v>
      </c>
      <c r="Z186" s="673">
        <v>6.8015038046098653E-14</v>
      </c>
      <c r="AA186" s="673">
        <v>1.4710455076283324E-14</v>
      </c>
      <c r="AB186" s="673">
        <v>9.4368957093138306E-16</v>
      </c>
      <c r="AC186" s="673">
        <v>1.1102230246251565E-16</v>
      </c>
      <c r="AD186" s="673">
        <v>4.1300296516055823E-14</v>
      </c>
      <c r="AE186" s="673">
        <v>4.5696779693571443E-13</v>
      </c>
      <c r="AF186" s="673">
        <v>6.2172489379008766E-14</v>
      </c>
      <c r="AG186" s="673">
        <v>1.4394041514265155E-13</v>
      </c>
      <c r="AH186" s="673">
        <v>3.1086244689504383E-15</v>
      </c>
      <c r="AI186" s="673">
        <v>1.4654943925052066E-14</v>
      </c>
      <c r="AJ186" s="673">
        <v>9.2859053779648093E-13</v>
      </c>
      <c r="AK186" s="673">
        <v>1.1068923555512811E-13</v>
      </c>
      <c r="AL186" s="673">
        <v>1.3145040611561853E-13</v>
      </c>
      <c r="AM186" s="673">
        <v>1.0461076449530538E-13</v>
      </c>
      <c r="AN186" s="673">
        <v>6.1950444774083735E-14</v>
      </c>
      <c r="AO186" s="318">
        <v>1.2878587085651816E-14</v>
      </c>
      <c r="AP186" s="318">
        <v>2.5135449277513544E-13</v>
      </c>
      <c r="AQ186" s="318">
        <v>6.3060667798708891E-14</v>
      </c>
      <c r="AR186" s="318">
        <v>1.1109169140155473E-14</v>
      </c>
      <c r="AS186" s="318">
        <v>2.4696911182786607E-13</v>
      </c>
      <c r="AT186" s="318">
        <v>4.9960036108132044E-14</v>
      </c>
    </row>
    <row r="187" spans="1:46" ht="14.1" customHeight="1" x14ac:dyDescent="0.25">
      <c r="A187" s="273" t="s">
        <v>1181</v>
      </c>
      <c r="B187" s="269"/>
      <c r="C187" s="269"/>
      <c r="D187" s="120"/>
      <c r="F187" s="120" t="s">
        <v>27</v>
      </c>
      <c r="G187" s="120"/>
      <c r="H187" s="120"/>
      <c r="I187" s="292" t="s">
        <v>69</v>
      </c>
      <c r="J187" s="318"/>
      <c r="K187" s="318"/>
      <c r="L187" s="318"/>
      <c r="M187" s="318"/>
      <c r="N187" s="318"/>
      <c r="O187" s="673">
        <v>2.9476421303797906E-14</v>
      </c>
      <c r="P187" s="673">
        <v>3.2199937161081493E-14</v>
      </c>
      <c r="Q187" s="673">
        <v>8.9372953482325102E-15</v>
      </c>
      <c r="R187" s="673">
        <v>4.2257863874795021E-15</v>
      </c>
      <c r="S187" s="673">
        <v>2.6867397195928788E-14</v>
      </c>
      <c r="T187" s="673">
        <v>4.0009662249929079E-14</v>
      </c>
      <c r="U187" s="673">
        <v>1.6570078642530461E-14</v>
      </c>
      <c r="V187" s="673">
        <v>7.7715611723760958E-15</v>
      </c>
      <c r="W187" s="673">
        <v>3.2640556923979602E-14</v>
      </c>
      <c r="X187" s="673">
        <v>4.6074255521943996E-15</v>
      </c>
      <c r="Y187" s="673">
        <v>2.3564483697668948E-14</v>
      </c>
      <c r="Z187" s="673">
        <v>1.1546319456101628E-14</v>
      </c>
      <c r="AA187" s="673">
        <v>1.27675647831893E-14</v>
      </c>
      <c r="AB187" s="673">
        <v>6.6613381477509392E-16</v>
      </c>
      <c r="AC187" s="673">
        <v>1.9984014443252818E-15</v>
      </c>
      <c r="AD187" s="673">
        <v>1.915134717478395E-15</v>
      </c>
      <c r="AE187" s="673">
        <v>1.8263168755083825E-14</v>
      </c>
      <c r="AF187" s="673">
        <v>4.4408920985006262E-15</v>
      </c>
      <c r="AG187" s="673">
        <v>1.3322676295501878E-15</v>
      </c>
      <c r="AH187" s="673">
        <v>8.6042284408449632E-16</v>
      </c>
      <c r="AI187" s="673">
        <v>1.4432899320127035E-14</v>
      </c>
      <c r="AJ187" s="673">
        <v>1.9428902930940239E-16</v>
      </c>
      <c r="AK187" s="673">
        <v>1.4266365866433262E-14</v>
      </c>
      <c r="AL187" s="673">
        <v>1.8873791418627661E-15</v>
      </c>
      <c r="AM187" s="673">
        <v>2.3939183968479938E-16</v>
      </c>
      <c r="AN187" s="673">
        <v>5.620504062164855E-15</v>
      </c>
      <c r="AO187" s="318">
        <v>2.9143354396410359E-16</v>
      </c>
      <c r="AP187" s="318">
        <v>8.3266726846886741E-15</v>
      </c>
      <c r="AQ187" s="318">
        <v>4.1078251911130792E-15</v>
      </c>
      <c r="AR187" s="318">
        <v>1.6903145549918008E-14</v>
      </c>
      <c r="AS187" s="318">
        <v>2.3592239273284576E-15</v>
      </c>
      <c r="AT187" s="318">
        <v>1.1657341758564144E-14</v>
      </c>
    </row>
    <row r="188" spans="1:46" ht="14.1" customHeight="1" x14ac:dyDescent="0.25">
      <c r="A188" s="269" t="s">
        <v>463</v>
      </c>
      <c r="B188" s="269"/>
      <c r="C188" s="269"/>
      <c r="D188" s="120"/>
      <c r="F188" s="120" t="s">
        <v>464</v>
      </c>
      <c r="G188" s="120"/>
      <c r="H188" s="120"/>
      <c r="I188" s="294" t="s">
        <v>1076</v>
      </c>
      <c r="J188" s="318"/>
      <c r="K188" s="318"/>
      <c r="L188" s="318"/>
      <c r="M188" s="318"/>
      <c r="N188" s="318"/>
      <c r="O188" s="673">
        <v>3.7383984796690584E-13</v>
      </c>
      <c r="P188" s="673">
        <v>5.7787108431739398E-14</v>
      </c>
      <c r="Q188" s="673">
        <v>2.0856927296364347E-13</v>
      </c>
      <c r="R188" s="673">
        <v>2.3654689318419742E-14</v>
      </c>
      <c r="S188" s="673">
        <v>1.9088203240258395E-13</v>
      </c>
      <c r="T188" s="673">
        <v>3.4554303862677216E-13</v>
      </c>
      <c r="U188" s="673">
        <v>1.3004874954702927E-13</v>
      </c>
      <c r="V188" s="673">
        <v>1.8457457784393227E-14</v>
      </c>
      <c r="W188" s="673">
        <v>6.4434568791682523E-14</v>
      </c>
      <c r="X188" s="673">
        <v>6.8611782921834674E-14</v>
      </c>
      <c r="Y188" s="673">
        <v>1.8318679906315083E-14</v>
      </c>
      <c r="Z188" s="673">
        <v>1.3972156764907595E-13</v>
      </c>
      <c r="AA188" s="673">
        <v>2.6136037778456966E-13</v>
      </c>
      <c r="AB188" s="673">
        <v>5.262457136723242E-14</v>
      </c>
      <c r="AC188" s="673">
        <v>8.0234430210879282E-14</v>
      </c>
      <c r="AD188" s="673">
        <v>6.1013694097056259E-14</v>
      </c>
      <c r="AE188" s="673">
        <v>1.588208731195806E-13</v>
      </c>
      <c r="AF188" s="673">
        <v>1.1653178422221799E-13</v>
      </c>
      <c r="AG188" s="673">
        <v>6.2394533983933798E-14</v>
      </c>
      <c r="AH188" s="673">
        <v>6.3657412674444913E-14</v>
      </c>
      <c r="AI188" s="673">
        <v>1.2391476733597528E-13</v>
      </c>
      <c r="AJ188" s="673">
        <v>1.7569279364693102E-13</v>
      </c>
      <c r="AK188" s="673">
        <v>4.8981652067681125E-14</v>
      </c>
      <c r="AL188" s="673">
        <v>4.2320313919930186E-14</v>
      </c>
      <c r="AM188" s="673">
        <v>1.487004963607319E-13</v>
      </c>
      <c r="AN188" s="673">
        <v>1.8904322551804853E-13</v>
      </c>
      <c r="AO188" s="318">
        <v>1.7610999464290344E-13</v>
      </c>
      <c r="AP188" s="318">
        <v>2.1815882433884326E-13</v>
      </c>
      <c r="AQ188" s="318">
        <v>1.6245338407827603E-13</v>
      </c>
      <c r="AR188" s="318">
        <v>1.1723955140041653E-13</v>
      </c>
      <c r="AS188" s="318">
        <v>2.0239365738916604E-13</v>
      </c>
      <c r="AT188" s="318">
        <v>1.1329825966299722E-13</v>
      </c>
    </row>
    <row r="189" spans="1:46" ht="14.1" customHeight="1" x14ac:dyDescent="0.25">
      <c r="A189" s="264" t="s">
        <v>466</v>
      </c>
      <c r="E189" s="264" t="s">
        <v>465</v>
      </c>
      <c r="F189" s="120"/>
      <c r="G189" s="120"/>
      <c r="H189" s="120"/>
      <c r="I189" s="294" t="s">
        <v>1077</v>
      </c>
      <c r="J189" s="314"/>
      <c r="K189" s="314"/>
      <c r="L189" s="314"/>
      <c r="M189" s="314"/>
      <c r="N189" s="314"/>
      <c r="O189" s="666"/>
      <c r="P189" s="666"/>
      <c r="Q189" s="666"/>
      <c r="R189" s="666"/>
      <c r="S189" s="666"/>
      <c r="T189" s="666"/>
      <c r="U189" s="666"/>
      <c r="V189" s="666"/>
      <c r="W189" s="666"/>
      <c r="X189" s="666"/>
      <c r="Y189" s="666"/>
      <c r="Z189" s="666"/>
      <c r="AA189" s="666"/>
      <c r="AB189" s="666"/>
      <c r="AC189" s="666"/>
      <c r="AD189" s="666"/>
      <c r="AE189" s="666"/>
      <c r="AF189" s="666"/>
      <c r="AG189" s="666"/>
      <c r="AH189" s="666"/>
      <c r="AI189" s="666"/>
      <c r="AJ189" s="666"/>
      <c r="AK189" s="666"/>
      <c r="AL189" s="666"/>
      <c r="AM189" s="666"/>
      <c r="AN189" s="666"/>
      <c r="AO189" s="314"/>
      <c r="AP189" s="314"/>
      <c r="AQ189" s="314"/>
      <c r="AR189" s="314"/>
      <c r="AS189" s="314"/>
      <c r="AT189" s="314"/>
    </row>
    <row r="190" spans="1:46" ht="14.1" customHeight="1" x14ac:dyDescent="0.25">
      <c r="A190" s="264" t="s">
        <v>393</v>
      </c>
      <c r="F190" s="120" t="s">
        <v>467</v>
      </c>
      <c r="G190" s="120"/>
      <c r="H190" s="120"/>
      <c r="I190" s="294" t="s">
        <v>1079</v>
      </c>
      <c r="J190" s="318"/>
      <c r="K190" s="318"/>
      <c r="L190" s="318"/>
      <c r="M190" s="318"/>
      <c r="N190" s="318"/>
      <c r="O190" s="673">
        <v>1.6819878823071122E-14</v>
      </c>
      <c r="P190" s="673">
        <v>9.1648910682806672E-14</v>
      </c>
      <c r="Q190" s="673">
        <v>5.0903725679063427E-14</v>
      </c>
      <c r="R190" s="673">
        <v>9.3258734068513149E-15</v>
      </c>
      <c r="S190" s="673">
        <v>2.0941581801992015E-14</v>
      </c>
      <c r="T190" s="673">
        <v>2.3592239273284576E-15</v>
      </c>
      <c r="U190" s="673">
        <v>6.1339822110539899E-15</v>
      </c>
      <c r="V190" s="673">
        <v>8.4376949871511897E-15</v>
      </c>
      <c r="W190" s="673">
        <v>4.4408920985006262E-16</v>
      </c>
      <c r="X190" s="673">
        <v>7.1054273576010019E-15</v>
      </c>
      <c r="Y190" s="673">
        <v>4.2188474935755949E-15</v>
      </c>
      <c r="Z190" s="673">
        <v>4.7739590058881731E-15</v>
      </c>
      <c r="AA190" s="673">
        <v>1.5543122344752192E-15</v>
      </c>
      <c r="AB190" s="673">
        <v>5.5511151231257827E-17</v>
      </c>
      <c r="AC190" s="673">
        <v>7.3274719625260332E-15</v>
      </c>
      <c r="AD190" s="673">
        <v>1.8873791418627661E-15</v>
      </c>
      <c r="AE190" s="673">
        <v>9.9920072216264089E-16</v>
      </c>
      <c r="AF190" s="673">
        <v>5.5511151231257827E-16</v>
      </c>
      <c r="AG190" s="673">
        <v>3.6637359812630166E-15</v>
      </c>
      <c r="AH190" s="673">
        <v>1.1102230246251565E-16</v>
      </c>
      <c r="AI190" s="673">
        <v>6.6613381477509392E-16</v>
      </c>
      <c r="AJ190" s="673">
        <v>2.2204460492503131E-16</v>
      </c>
      <c r="AK190" s="673">
        <v>8.4376949871511897E-15</v>
      </c>
      <c r="AL190" s="673">
        <v>1.1102230246251565E-16</v>
      </c>
      <c r="AM190" s="673">
        <v>5.773159728050814E-15</v>
      </c>
      <c r="AN190" s="673">
        <v>3.2210345501937354E-14</v>
      </c>
      <c r="AO190" s="318">
        <v>1.4710455076283324E-15</v>
      </c>
      <c r="AP190" s="318">
        <v>9.1593399531575415E-16</v>
      </c>
      <c r="AQ190" s="318">
        <v>1.5085155347094314E-14</v>
      </c>
      <c r="AR190" s="318">
        <v>5.8286708792820718E-16</v>
      </c>
      <c r="AS190" s="318">
        <v>8.6042284408449632E-16</v>
      </c>
      <c r="AT190" s="318">
        <v>9.9920072216264089E-16</v>
      </c>
    </row>
    <row r="191" spans="1:46" ht="14.1" customHeight="1" x14ac:dyDescent="0.25">
      <c r="A191" s="264" t="s">
        <v>392</v>
      </c>
      <c r="F191" s="120" t="s">
        <v>468</v>
      </c>
      <c r="G191" s="120"/>
      <c r="H191" s="120"/>
      <c r="I191" s="294" t="s">
        <v>1080</v>
      </c>
      <c r="J191" s="318"/>
      <c r="K191" s="318"/>
      <c r="L191" s="318"/>
      <c r="M191" s="318"/>
      <c r="N191" s="318"/>
      <c r="O191" s="673">
        <v>2.3168134077877767E-12</v>
      </c>
      <c r="P191" s="673">
        <v>1.6531220836668581E-12</v>
      </c>
      <c r="Q191" s="673">
        <v>1.9610979506978765E-12</v>
      </c>
      <c r="R191" s="673">
        <v>1.9184653865522705E-12</v>
      </c>
      <c r="S191" s="673">
        <v>4.9684700798025005E-12</v>
      </c>
      <c r="T191" s="673">
        <v>2.3145929617385264E-12</v>
      </c>
      <c r="U191" s="673">
        <v>7.7005068988000858E-13</v>
      </c>
      <c r="V191" s="673">
        <v>1.2559953077584396E-12</v>
      </c>
      <c r="W191" s="673">
        <v>5.5555560152242833E-13</v>
      </c>
      <c r="X191" s="673">
        <v>7.4718009557273035E-13</v>
      </c>
      <c r="Y191" s="673">
        <v>2.8448354782995011E-12</v>
      </c>
      <c r="Z191" s="673">
        <v>5.2924331583881212E-12</v>
      </c>
      <c r="AA191" s="673">
        <v>2.8470559243487514E-12</v>
      </c>
      <c r="AB191" s="673">
        <v>9.9853458834786579E-13</v>
      </c>
      <c r="AC191" s="673">
        <v>4.8482329262355961E-12</v>
      </c>
      <c r="AD191" s="673">
        <v>8.7418960958984826E-13</v>
      </c>
      <c r="AE191" s="673">
        <v>2.1499052538231922E-12</v>
      </c>
      <c r="AF191" s="673">
        <v>7.1259664835565673E-13</v>
      </c>
      <c r="AG191" s="673">
        <v>4.414801857421935E-13</v>
      </c>
      <c r="AH191" s="673">
        <v>4.0760728126087997E-12</v>
      </c>
      <c r="AI191" s="673">
        <v>1.1919354392375681E-12</v>
      </c>
      <c r="AJ191" s="673">
        <v>3.4019453920564047E-12</v>
      </c>
      <c r="AK191" s="673">
        <v>1.979083563696804E-12</v>
      </c>
      <c r="AL191" s="673">
        <v>2.4322766023487929E-12</v>
      </c>
      <c r="AM191" s="673">
        <v>1.3216094885137863E-12</v>
      </c>
      <c r="AN191" s="673">
        <v>1.0996759058912176E-12</v>
      </c>
      <c r="AO191" s="318">
        <v>1.4304113449270517E-12</v>
      </c>
      <c r="AP191" s="318">
        <v>1.7530421558831222E-12</v>
      </c>
      <c r="AQ191" s="318">
        <v>2.340128091304905E-12</v>
      </c>
      <c r="AR191" s="318">
        <v>5.7954335774823562E-13</v>
      </c>
      <c r="AS191" s="318">
        <v>2.7085000908755319E-12</v>
      </c>
      <c r="AT191" s="318">
        <v>3.0485614033182173E-12</v>
      </c>
    </row>
    <row r="192" spans="1:46" ht="14.1" customHeight="1" x14ac:dyDescent="0.25">
      <c r="A192" s="273" t="s">
        <v>1119</v>
      </c>
      <c r="F192" s="120" t="s">
        <v>24</v>
      </c>
      <c r="G192" s="120"/>
      <c r="H192" s="120"/>
      <c r="I192" s="294" t="s">
        <v>70</v>
      </c>
      <c r="J192" s="318"/>
      <c r="K192" s="318"/>
      <c r="L192" s="318"/>
      <c r="M192" s="318"/>
      <c r="N192" s="318"/>
      <c r="O192" s="673">
        <v>4.3132164506687332E-14</v>
      </c>
      <c r="P192" s="673">
        <v>2.2537527399890678E-14</v>
      </c>
      <c r="Q192" s="673">
        <v>1.1546319456101628E-13</v>
      </c>
      <c r="R192" s="673">
        <v>1.0624834345662748E-13</v>
      </c>
      <c r="S192" s="673">
        <v>4.5963233219481481E-14</v>
      </c>
      <c r="T192" s="673">
        <v>9.6145313932538556E-14</v>
      </c>
      <c r="U192" s="673">
        <v>5.9674487573602164E-14</v>
      </c>
      <c r="V192" s="673">
        <v>1.5709655798445965E-14</v>
      </c>
      <c r="W192" s="673">
        <v>1.1601830607332886E-14</v>
      </c>
      <c r="X192" s="673">
        <v>1.2836953722228372E-14</v>
      </c>
      <c r="Y192" s="673">
        <v>2.886579864025407E-15</v>
      </c>
      <c r="Z192" s="673">
        <v>4.2743586448068527E-15</v>
      </c>
      <c r="AA192" s="673">
        <v>6.3504757008558954E-14</v>
      </c>
      <c r="AB192" s="673">
        <v>1.6930901125533637E-14</v>
      </c>
      <c r="AC192" s="673">
        <v>2.6589841439772499E-14</v>
      </c>
      <c r="AD192" s="673">
        <v>3.755329380794592E-14</v>
      </c>
      <c r="AE192" s="673">
        <v>3.1974423109204508E-14</v>
      </c>
      <c r="AF192" s="673">
        <v>1.9220736113823023E-14</v>
      </c>
      <c r="AG192" s="673">
        <v>1.2427558981897846E-13</v>
      </c>
      <c r="AH192" s="673">
        <v>8.3683060481121174E-15</v>
      </c>
      <c r="AI192" s="673">
        <v>3.2543412409324901E-14</v>
      </c>
      <c r="AJ192" s="673">
        <v>4.2188474935755949E-15</v>
      </c>
      <c r="AK192" s="673">
        <v>3.3306690738754696E-14</v>
      </c>
      <c r="AL192" s="673">
        <v>6.5836225360271783E-14</v>
      </c>
      <c r="AM192" s="673">
        <v>2.9976021664879227E-15</v>
      </c>
      <c r="AN192" s="673">
        <v>3.9523939676655573E-14</v>
      </c>
      <c r="AO192" s="318">
        <v>9.5257135512838431E-14</v>
      </c>
      <c r="AP192" s="318">
        <v>4.0925596245244833E-14</v>
      </c>
      <c r="AQ192" s="318">
        <v>2.9448665728182277E-14</v>
      </c>
      <c r="AR192" s="318">
        <v>2.145505995088115E-14</v>
      </c>
      <c r="AS192" s="318">
        <v>7.7604589421298442E-14</v>
      </c>
      <c r="AT192" s="318">
        <v>6.6197047843274959E-14</v>
      </c>
    </row>
    <row r="193" spans="1:46" ht="14.1" customHeight="1" x14ac:dyDescent="0.25">
      <c r="A193" s="273" t="s">
        <v>1120</v>
      </c>
      <c r="F193" s="120" t="s">
        <v>25</v>
      </c>
      <c r="G193" s="120"/>
      <c r="H193" s="120"/>
      <c r="I193" s="294" t="s">
        <v>71</v>
      </c>
      <c r="J193" s="318"/>
      <c r="K193" s="318"/>
      <c r="L193" s="318"/>
      <c r="M193" s="318"/>
      <c r="N193" s="318"/>
      <c r="O193" s="673">
        <v>2.2204460492503131E-16</v>
      </c>
      <c r="P193" s="673">
        <v>0</v>
      </c>
      <c r="Q193" s="673">
        <v>0</v>
      </c>
      <c r="R193" s="673">
        <v>2.8976820942716586E-14</v>
      </c>
      <c r="S193" s="673">
        <v>2.7755575615628914E-16</v>
      </c>
      <c r="T193" s="673">
        <v>0</v>
      </c>
      <c r="U193" s="673">
        <v>2.2204460492503131E-16</v>
      </c>
      <c r="V193" s="673">
        <v>1.1102230246251565E-16</v>
      </c>
      <c r="W193" s="673">
        <v>2.2204460492503131E-16</v>
      </c>
      <c r="X193" s="673">
        <v>5.7065463465733046E-14</v>
      </c>
      <c r="Y193" s="673">
        <v>5.7065463465733046E-14</v>
      </c>
      <c r="Z193" s="673">
        <v>0</v>
      </c>
      <c r="AA193" s="673">
        <v>2.7755575615628914E-17</v>
      </c>
      <c r="AB193" s="673">
        <v>1.1102230246251565E-16</v>
      </c>
      <c r="AC193" s="673">
        <v>0</v>
      </c>
      <c r="AD193" s="673">
        <v>1.4210854715202004E-14</v>
      </c>
      <c r="AE193" s="673">
        <v>0</v>
      </c>
      <c r="AF193" s="673">
        <v>0</v>
      </c>
      <c r="AG193" s="673">
        <v>0</v>
      </c>
      <c r="AH193" s="673">
        <v>0</v>
      </c>
      <c r="AI193" s="673">
        <v>1.4432899320127035E-14</v>
      </c>
      <c r="AJ193" s="673">
        <v>0</v>
      </c>
      <c r="AK193" s="673">
        <v>0</v>
      </c>
      <c r="AL193" s="673">
        <v>0</v>
      </c>
      <c r="AM193" s="673">
        <v>2.7755575615628914E-17</v>
      </c>
      <c r="AN193" s="673">
        <v>0</v>
      </c>
      <c r="AO193" s="318">
        <v>0</v>
      </c>
      <c r="AP193" s="318">
        <v>0</v>
      </c>
      <c r="AQ193" s="318">
        <v>0</v>
      </c>
      <c r="AR193" s="318">
        <v>9.0205620750793969E-16</v>
      </c>
      <c r="AS193" s="318">
        <v>0</v>
      </c>
      <c r="AT193" s="318">
        <v>9.4368957093138306E-16</v>
      </c>
    </row>
    <row r="194" spans="1:46" ht="14.1" customHeight="1" x14ac:dyDescent="0.25">
      <c r="A194" s="273" t="s">
        <v>1121</v>
      </c>
      <c r="F194" s="120" t="s">
        <v>26</v>
      </c>
      <c r="G194" s="120"/>
      <c r="H194" s="120"/>
      <c r="I194" s="292" t="s">
        <v>72</v>
      </c>
      <c r="J194" s="318"/>
      <c r="K194" s="318"/>
      <c r="L194" s="318"/>
      <c r="M194" s="318"/>
      <c r="N194" s="318"/>
      <c r="O194" s="673">
        <v>1.6830981053317373E-13</v>
      </c>
      <c r="P194" s="673">
        <v>3.070876886113183E-13</v>
      </c>
      <c r="Q194" s="673">
        <v>2.4547031074462211E-13</v>
      </c>
      <c r="R194" s="673">
        <v>2.0206059048177849E-13</v>
      </c>
      <c r="S194" s="673">
        <v>5.4289905904170155E-14</v>
      </c>
      <c r="T194" s="673">
        <v>5.7648330553661253E-14</v>
      </c>
      <c r="U194" s="673">
        <v>2.028377465990161E-13</v>
      </c>
      <c r="V194" s="673">
        <v>5.5067062021407764E-14</v>
      </c>
      <c r="W194" s="673">
        <v>1.4432899320127035E-13</v>
      </c>
      <c r="X194" s="673">
        <v>1.6298074001497298E-13</v>
      </c>
      <c r="Y194" s="673">
        <v>1.5770718064800349E-13</v>
      </c>
      <c r="Z194" s="673">
        <v>1.2878587085651816E-13</v>
      </c>
      <c r="AA194" s="673">
        <v>1.1501910535116622E-13</v>
      </c>
      <c r="AB194" s="673">
        <v>1.1746159600534156E-13</v>
      </c>
      <c r="AC194" s="673">
        <v>1.7486012637846216E-13</v>
      </c>
      <c r="AD194" s="673">
        <v>3.4638958368304884E-14</v>
      </c>
      <c r="AE194" s="673">
        <v>1.0358380819752711E-13</v>
      </c>
      <c r="AF194" s="673">
        <v>9.7935548559746621E-14</v>
      </c>
      <c r="AG194" s="673">
        <v>1.3877787807814457E-13</v>
      </c>
      <c r="AH194" s="673">
        <v>1.2867484855405564E-13</v>
      </c>
      <c r="AI194" s="673">
        <v>1.27675647831893E-13</v>
      </c>
      <c r="AJ194" s="673">
        <v>2.9864999362416711E-13</v>
      </c>
      <c r="AK194" s="673">
        <v>5.8342219944051976E-14</v>
      </c>
      <c r="AL194" s="673">
        <v>1.2212453270876722E-13</v>
      </c>
      <c r="AM194" s="673">
        <v>4.4786396813378815E-13</v>
      </c>
      <c r="AN194" s="673">
        <v>9.5978780478844783E-14</v>
      </c>
      <c r="AO194" s="318">
        <v>3.8447717232159562E-13</v>
      </c>
      <c r="AP194" s="318">
        <v>1.604584520809027E-13</v>
      </c>
      <c r="AQ194" s="318">
        <v>4.8538950636611844E-13</v>
      </c>
      <c r="AR194" s="318">
        <v>4.8572257327350599E-14</v>
      </c>
      <c r="AS194" s="318">
        <v>4.0867309536452012E-13</v>
      </c>
      <c r="AT194" s="318">
        <v>1.1657341758564144E-13</v>
      </c>
    </row>
    <row r="195" spans="1:46" ht="14.1" customHeight="1" x14ac:dyDescent="0.25">
      <c r="A195" s="264" t="s">
        <v>469</v>
      </c>
      <c r="F195" s="120" t="s">
        <v>470</v>
      </c>
      <c r="G195" s="120"/>
      <c r="H195" s="120"/>
      <c r="I195" s="294" t="s">
        <v>1122</v>
      </c>
      <c r="J195" s="318"/>
      <c r="K195" s="318"/>
      <c r="L195" s="318"/>
      <c r="M195" s="318"/>
      <c r="N195" s="318"/>
      <c r="O195" s="673">
        <v>1.1546319456101628E-14</v>
      </c>
      <c r="P195" s="673">
        <v>1.1532441668293814E-14</v>
      </c>
      <c r="Q195" s="673">
        <v>6.8743621906008912E-14</v>
      </c>
      <c r="R195" s="673">
        <v>1.4210854715202004E-14</v>
      </c>
      <c r="S195" s="673">
        <v>2.4702462297909733E-15</v>
      </c>
      <c r="T195" s="673">
        <v>1.9956258867637189E-14</v>
      </c>
      <c r="U195" s="673">
        <v>3.9038217103382067E-14</v>
      </c>
      <c r="V195" s="673">
        <v>4.4408920985006262E-16</v>
      </c>
      <c r="W195" s="673">
        <v>6.5086824818649802E-15</v>
      </c>
      <c r="X195" s="673">
        <v>4.5796699765787707E-15</v>
      </c>
      <c r="Y195" s="673">
        <v>1.0116907311896739E-14</v>
      </c>
      <c r="Z195" s="673">
        <v>2.3314683517128287E-15</v>
      </c>
      <c r="AA195" s="673">
        <v>7.9380946260698693E-15</v>
      </c>
      <c r="AB195" s="673">
        <v>1.9109713811360507E-14</v>
      </c>
      <c r="AC195" s="673">
        <v>8.3266726846886741E-15</v>
      </c>
      <c r="AD195" s="673">
        <v>5.2319260035460502E-15</v>
      </c>
      <c r="AE195" s="673">
        <v>3.8857805861880479E-15</v>
      </c>
      <c r="AF195" s="673">
        <v>4.2188474935755949E-15</v>
      </c>
      <c r="AG195" s="673">
        <v>2.8421709430404007E-14</v>
      </c>
      <c r="AH195" s="673">
        <v>1.9984014443252818E-15</v>
      </c>
      <c r="AI195" s="673">
        <v>8.7985174701543656E-15</v>
      </c>
      <c r="AJ195" s="673">
        <v>3.3306690738754696E-16</v>
      </c>
      <c r="AK195" s="673">
        <v>2.1566082253343666E-14</v>
      </c>
      <c r="AL195" s="673">
        <v>1.4321877017664519E-14</v>
      </c>
      <c r="AM195" s="673">
        <v>1.96787031114809E-14</v>
      </c>
      <c r="AN195" s="673">
        <v>1.0769163338864018E-14</v>
      </c>
      <c r="AO195" s="318">
        <v>5.773159728050814E-15</v>
      </c>
      <c r="AP195" s="318">
        <v>1.1934897514720433E-15</v>
      </c>
      <c r="AQ195" s="318">
        <v>1.1338152638984411E-14</v>
      </c>
      <c r="AR195" s="318">
        <v>5.8043847506183965E-15</v>
      </c>
      <c r="AS195" s="318">
        <v>3.9482306313232129E-15</v>
      </c>
      <c r="AT195" s="318">
        <v>5.8619775700208265E-14</v>
      </c>
    </row>
    <row r="196" spans="1:46" ht="14.1" customHeight="1" x14ac:dyDescent="0.25">
      <c r="A196" s="276" t="s">
        <v>405</v>
      </c>
      <c r="F196" s="264" t="s">
        <v>190</v>
      </c>
      <c r="G196" s="120"/>
      <c r="H196" s="120"/>
      <c r="I196" s="294" t="s">
        <v>985</v>
      </c>
      <c r="J196" s="318"/>
      <c r="K196" s="318"/>
      <c r="L196" s="318"/>
      <c r="M196" s="318"/>
      <c r="N196" s="318"/>
      <c r="O196" s="673">
        <v>2.005340338229189E-14</v>
      </c>
      <c r="P196" s="673">
        <v>1.6507628597395296E-14</v>
      </c>
      <c r="Q196" s="673">
        <v>2.2828960943854781E-14</v>
      </c>
      <c r="R196" s="673">
        <v>6.7709726714326735E-14</v>
      </c>
      <c r="S196" s="673">
        <v>3.1752378504279477E-14</v>
      </c>
      <c r="T196" s="673">
        <v>3.0461744238152733E-14</v>
      </c>
      <c r="U196" s="673">
        <v>1.6084356069256955E-14</v>
      </c>
      <c r="V196" s="673">
        <v>1.1421419365831298E-14</v>
      </c>
      <c r="W196" s="673">
        <v>7.3135941747182187E-15</v>
      </c>
      <c r="X196" s="673">
        <v>3.2127078775090467E-14</v>
      </c>
      <c r="Y196" s="673">
        <v>1.0325074129013956E-14</v>
      </c>
      <c r="Z196" s="673">
        <v>3.3376079677793768E-15</v>
      </c>
      <c r="AA196" s="673">
        <v>4.9578396943417147E-15</v>
      </c>
      <c r="AB196" s="673">
        <v>7.4558414997483169E-15</v>
      </c>
      <c r="AC196" s="673">
        <v>1.1188966420050406E-14</v>
      </c>
      <c r="AD196" s="673">
        <v>1.0606099332122199E-14</v>
      </c>
      <c r="AE196" s="673">
        <v>1.6046192152785466E-14</v>
      </c>
      <c r="AF196" s="673">
        <v>4.2500725161431774E-15</v>
      </c>
      <c r="AG196" s="673">
        <v>1.7937040741600185E-15</v>
      </c>
      <c r="AH196" s="673">
        <v>2.4598378889351125E-15</v>
      </c>
      <c r="AI196" s="673">
        <v>5.4990734188464785E-15</v>
      </c>
      <c r="AJ196" s="673">
        <v>1.0744877210200343E-14</v>
      </c>
      <c r="AK196" s="673">
        <v>4.9890647169092972E-15</v>
      </c>
      <c r="AL196" s="673">
        <v>6.1027571884864074E-15</v>
      </c>
      <c r="AM196" s="673">
        <v>4.0210890173142388E-15</v>
      </c>
      <c r="AN196" s="673">
        <v>8.6736173798840355E-17</v>
      </c>
      <c r="AO196" s="318">
        <v>4.7566117711284051E-15</v>
      </c>
      <c r="AP196" s="318">
        <v>7.3899220076611982E-16</v>
      </c>
      <c r="AQ196" s="318">
        <v>2.6784130469081902E-15</v>
      </c>
      <c r="AR196" s="318">
        <v>2.7903027111086942E-15</v>
      </c>
      <c r="AS196" s="318">
        <v>2.2377932840100812E-15</v>
      </c>
      <c r="AT196" s="318">
        <v>9.5756735873919752E-16</v>
      </c>
    </row>
    <row r="197" spans="1:46" ht="14.1" customHeight="1" x14ac:dyDescent="0.25">
      <c r="A197" s="276" t="s">
        <v>489</v>
      </c>
      <c r="F197" s="364" t="s">
        <v>191</v>
      </c>
      <c r="G197" s="120"/>
      <c r="H197" s="120"/>
      <c r="I197" s="294" t="s">
        <v>986</v>
      </c>
      <c r="J197" s="314"/>
      <c r="K197" s="314"/>
      <c r="L197" s="314"/>
      <c r="M197" s="314"/>
      <c r="N197" s="314"/>
      <c r="O197" s="666"/>
      <c r="P197" s="666"/>
      <c r="Q197" s="666"/>
      <c r="R197" s="666"/>
      <c r="S197" s="666"/>
      <c r="T197" s="666"/>
      <c r="U197" s="666"/>
      <c r="V197" s="666"/>
      <c r="W197" s="666"/>
      <c r="X197" s="666"/>
      <c r="Y197" s="666"/>
      <c r="Z197" s="666"/>
      <c r="AA197" s="666"/>
      <c r="AB197" s="666"/>
      <c r="AC197" s="666"/>
      <c r="AD197" s="666"/>
      <c r="AE197" s="666"/>
      <c r="AF197" s="666"/>
      <c r="AG197" s="666"/>
      <c r="AH197" s="666"/>
      <c r="AI197" s="666"/>
      <c r="AJ197" s="666"/>
      <c r="AK197" s="666"/>
      <c r="AL197" s="666"/>
      <c r="AM197" s="666"/>
      <c r="AN197" s="666"/>
      <c r="AO197" s="314"/>
      <c r="AP197" s="314"/>
      <c r="AQ197" s="314"/>
      <c r="AR197" s="314"/>
      <c r="AS197" s="314"/>
      <c r="AT197" s="314"/>
    </row>
    <row r="198" spans="1:46" ht="14.1" customHeight="1" x14ac:dyDescent="0.25">
      <c r="A198" s="276" t="s">
        <v>492</v>
      </c>
      <c r="G198" s="270" t="s">
        <v>495</v>
      </c>
      <c r="H198" s="270"/>
      <c r="I198" s="292" t="s">
        <v>988</v>
      </c>
      <c r="J198" s="314"/>
      <c r="K198" s="314"/>
      <c r="L198" s="314"/>
      <c r="M198" s="314"/>
      <c r="N198" s="314"/>
      <c r="O198" s="666"/>
      <c r="P198" s="666"/>
      <c r="Q198" s="666"/>
      <c r="R198" s="666"/>
      <c r="S198" s="666"/>
      <c r="T198" s="666"/>
      <c r="U198" s="666"/>
      <c r="V198" s="666"/>
      <c r="W198" s="666"/>
      <c r="X198" s="666"/>
      <c r="Y198" s="666"/>
      <c r="Z198" s="666"/>
      <c r="AA198" s="666"/>
      <c r="AB198" s="666"/>
      <c r="AC198" s="666"/>
      <c r="AD198" s="666"/>
      <c r="AE198" s="666"/>
      <c r="AF198" s="666"/>
      <c r="AG198" s="666"/>
      <c r="AH198" s="666"/>
      <c r="AI198" s="666"/>
      <c r="AJ198" s="666"/>
      <c r="AK198" s="666"/>
      <c r="AL198" s="666"/>
      <c r="AM198" s="666"/>
      <c r="AN198" s="666"/>
      <c r="AO198" s="314"/>
      <c r="AP198" s="314"/>
      <c r="AQ198" s="314"/>
      <c r="AR198" s="314"/>
      <c r="AS198" s="314"/>
      <c r="AT198" s="314"/>
    </row>
    <row r="199" spans="1:46" ht="14.1" customHeight="1" x14ac:dyDescent="0.25">
      <c r="A199" s="276" t="s">
        <v>493</v>
      </c>
      <c r="G199" s="270" t="s">
        <v>496</v>
      </c>
      <c r="H199" s="270"/>
      <c r="I199" s="292" t="s">
        <v>989</v>
      </c>
      <c r="J199" s="318"/>
      <c r="K199" s="318"/>
      <c r="L199" s="318"/>
      <c r="M199" s="318"/>
      <c r="N199" s="318"/>
      <c r="O199" s="673">
        <v>9.4368957093138306E-16</v>
      </c>
      <c r="P199" s="673">
        <v>3.3306690738754696E-16</v>
      </c>
      <c r="Q199" s="673">
        <v>4.9960036108132044E-16</v>
      </c>
      <c r="R199" s="673">
        <v>1.3877787807814457E-15</v>
      </c>
      <c r="S199" s="673">
        <v>5.6898930012039273E-16</v>
      </c>
      <c r="T199" s="673">
        <v>1.2490009027033011E-16</v>
      </c>
      <c r="U199" s="673">
        <v>0</v>
      </c>
      <c r="V199" s="673">
        <v>3.8857805861880479E-16</v>
      </c>
      <c r="W199" s="673">
        <v>0</v>
      </c>
      <c r="X199" s="673">
        <v>5.4539706084710815E-15</v>
      </c>
      <c r="Y199" s="673">
        <v>1.6653345369377348E-16</v>
      </c>
      <c r="Z199" s="673">
        <v>0</v>
      </c>
      <c r="AA199" s="673">
        <v>0</v>
      </c>
      <c r="AB199" s="673">
        <v>0</v>
      </c>
      <c r="AC199" s="673">
        <v>0</v>
      </c>
      <c r="AD199" s="673">
        <v>4.9960036108132044E-16</v>
      </c>
      <c r="AE199" s="673">
        <v>5.5511151231257827E-17</v>
      </c>
      <c r="AF199" s="673">
        <v>0</v>
      </c>
      <c r="AG199" s="673">
        <v>2.7755575615628914E-17</v>
      </c>
      <c r="AH199" s="673">
        <v>0</v>
      </c>
      <c r="AI199" s="673">
        <v>0</v>
      </c>
      <c r="AJ199" s="673">
        <v>0</v>
      </c>
      <c r="AK199" s="673">
        <v>0</v>
      </c>
      <c r="AL199" s="673">
        <v>0</v>
      </c>
      <c r="AM199" s="673">
        <v>0</v>
      </c>
      <c r="AN199" s="673">
        <v>0</v>
      </c>
      <c r="AO199" s="318">
        <v>0</v>
      </c>
      <c r="AP199" s="318">
        <v>0</v>
      </c>
      <c r="AQ199" s="318">
        <v>0</v>
      </c>
      <c r="AR199" s="318">
        <v>6.9388939039072284E-18</v>
      </c>
      <c r="AS199" s="318">
        <v>0</v>
      </c>
      <c r="AT199" s="318">
        <v>0</v>
      </c>
    </row>
    <row r="200" spans="1:46" ht="14.1" customHeight="1" x14ac:dyDescent="0.25">
      <c r="A200" s="276" t="s">
        <v>494</v>
      </c>
      <c r="G200" s="270" t="s">
        <v>497</v>
      </c>
      <c r="H200" s="270"/>
      <c r="I200" s="292" t="s">
        <v>990</v>
      </c>
      <c r="J200" s="318"/>
      <c r="K200" s="318"/>
      <c r="L200" s="318"/>
      <c r="M200" s="318"/>
      <c r="N200" s="318"/>
      <c r="O200" s="673">
        <v>1.9262369477246466E-14</v>
      </c>
      <c r="P200" s="673">
        <v>6.9527716917150428E-14</v>
      </c>
      <c r="Q200" s="673">
        <v>2.3891999489933369E-13</v>
      </c>
      <c r="R200" s="673">
        <v>9.0816243414337805E-14</v>
      </c>
      <c r="S200" s="673">
        <v>2.4386048735891563E-13</v>
      </c>
      <c r="T200" s="673">
        <v>1.0946799022804043E-13</v>
      </c>
      <c r="U200" s="673">
        <v>1.8596235662471372E-14</v>
      </c>
      <c r="V200" s="673">
        <v>2.2648549702353193E-14</v>
      </c>
      <c r="W200" s="673">
        <v>1.8984813721090177E-14</v>
      </c>
      <c r="X200" s="673">
        <v>3.3584246494910985E-14</v>
      </c>
      <c r="Y200" s="673">
        <v>3.0350721935690217E-14</v>
      </c>
      <c r="Z200" s="673">
        <v>9.4091401336982017E-15</v>
      </c>
      <c r="AA200" s="673">
        <v>9.5617957995841607E-15</v>
      </c>
      <c r="AB200" s="673">
        <v>6.5086824818649802E-15</v>
      </c>
      <c r="AC200" s="673">
        <v>4.2188474935755949E-15</v>
      </c>
      <c r="AD200" s="673">
        <v>2.9420910152566648E-15</v>
      </c>
      <c r="AE200" s="673">
        <v>4.4408920985006262E-16</v>
      </c>
      <c r="AF200" s="673">
        <v>2.2204460492503131E-15</v>
      </c>
      <c r="AG200" s="673">
        <v>4.1217029789208937E-15</v>
      </c>
      <c r="AH200" s="673">
        <v>1.5126788710517758E-15</v>
      </c>
      <c r="AI200" s="673">
        <v>4.9960036108132044E-16</v>
      </c>
      <c r="AJ200" s="673">
        <v>1.0658141036401503E-14</v>
      </c>
      <c r="AK200" s="673">
        <v>4.4408920985006262E-16</v>
      </c>
      <c r="AL200" s="673">
        <v>2.2204460492503131E-16</v>
      </c>
      <c r="AM200" s="673">
        <v>4.6629367034256575E-15</v>
      </c>
      <c r="AN200" s="673">
        <v>7.2858385991025898E-15</v>
      </c>
      <c r="AO200" s="318">
        <v>1.1102230246251565E-16</v>
      </c>
      <c r="AP200" s="318">
        <v>7.230327447871332E-15</v>
      </c>
      <c r="AQ200" s="318">
        <v>8.8817841970012523E-15</v>
      </c>
      <c r="AR200" s="318">
        <v>1.7763568394002505E-15</v>
      </c>
      <c r="AS200" s="318">
        <v>2.2204460492503131E-16</v>
      </c>
      <c r="AT200" s="318">
        <v>2.1094237467877974E-15</v>
      </c>
    </row>
    <row r="201" spans="1:46" ht="14.1" customHeight="1" x14ac:dyDescent="0.25">
      <c r="A201" s="276" t="s">
        <v>491</v>
      </c>
      <c r="G201" s="270" t="s">
        <v>490</v>
      </c>
      <c r="H201" s="270"/>
      <c r="I201" s="292" t="s">
        <v>987</v>
      </c>
      <c r="J201" s="318"/>
      <c r="K201" s="318"/>
      <c r="L201" s="318"/>
      <c r="M201" s="318"/>
      <c r="N201" s="318"/>
      <c r="O201" s="673">
        <v>7.1068151363817833E-14</v>
      </c>
      <c r="P201" s="673">
        <v>1.3067324999838092E-13</v>
      </c>
      <c r="Q201" s="673">
        <v>1.8707257964933888E-14</v>
      </c>
      <c r="R201" s="673">
        <v>2.7783331191244542E-14</v>
      </c>
      <c r="S201" s="673">
        <v>1.2845280394913061E-13</v>
      </c>
      <c r="T201" s="673">
        <v>1.3516965324811281E-14</v>
      </c>
      <c r="U201" s="673">
        <v>5.4123372450476381E-15</v>
      </c>
      <c r="V201" s="673">
        <v>2.0899948438568572E-14</v>
      </c>
      <c r="W201" s="673">
        <v>3.219646771412954E-15</v>
      </c>
      <c r="X201" s="673">
        <v>5.9729998724833422E-14</v>
      </c>
      <c r="Y201" s="673">
        <v>7.1748162966400741E-14</v>
      </c>
      <c r="Z201" s="673">
        <v>1.1823875212257917E-14</v>
      </c>
      <c r="AA201" s="673">
        <v>2.9976021664879227E-14</v>
      </c>
      <c r="AB201" s="673">
        <v>1.7388868123191514E-14</v>
      </c>
      <c r="AC201" s="673">
        <v>2.5118795932144167E-15</v>
      </c>
      <c r="AD201" s="673">
        <v>1.0176581799470341E-13</v>
      </c>
      <c r="AE201" s="673">
        <v>2.1913026948539027E-14</v>
      </c>
      <c r="AF201" s="673">
        <v>3.8261060986144457E-14</v>
      </c>
      <c r="AG201" s="673">
        <v>1.8179902028236938E-15</v>
      </c>
      <c r="AH201" s="673">
        <v>4.7184478546569153E-16</v>
      </c>
      <c r="AI201" s="673">
        <v>7.1193051454088163E-15</v>
      </c>
      <c r="AJ201" s="673">
        <v>1.6431300764452317E-14</v>
      </c>
      <c r="AK201" s="673">
        <v>1.5987211554602254E-14</v>
      </c>
      <c r="AL201" s="673">
        <v>2.4202861936828413E-14</v>
      </c>
      <c r="AM201" s="673">
        <v>0</v>
      </c>
      <c r="AN201" s="673">
        <v>4.2743586448068527E-14</v>
      </c>
      <c r="AO201" s="318">
        <v>1.4543921622589551E-14</v>
      </c>
      <c r="AP201" s="318">
        <v>3.5582647939236267E-14</v>
      </c>
      <c r="AQ201" s="318">
        <v>8.2711615334574162E-15</v>
      </c>
      <c r="AR201" s="318">
        <v>4.9960036108132044E-16</v>
      </c>
      <c r="AS201" s="318">
        <v>1.4210854715202004E-14</v>
      </c>
      <c r="AT201" s="318">
        <v>5.7065463465733046E-14</v>
      </c>
    </row>
    <row r="202" spans="1:46" ht="14.1" customHeight="1" x14ac:dyDescent="0.25">
      <c r="A202" s="273" t="s">
        <v>1123</v>
      </c>
      <c r="B202" s="120"/>
      <c r="C202" s="120"/>
      <c r="D202" s="120"/>
      <c r="E202" s="120"/>
      <c r="F202" s="120"/>
      <c r="G202" s="120"/>
      <c r="H202" s="120"/>
      <c r="I202" s="292" t="s">
        <v>73</v>
      </c>
      <c r="J202" s="318"/>
      <c r="K202" s="318"/>
      <c r="L202" s="318"/>
      <c r="M202" s="318"/>
      <c r="N202" s="318"/>
      <c r="O202" s="673">
        <v>49.663353277014416</v>
      </c>
      <c r="P202" s="673">
        <v>42.890467841460001</v>
      </c>
      <c r="Q202" s="673">
        <v>33.042623891369047</v>
      </c>
      <c r="R202" s="673">
        <v>30.576308510955009</v>
      </c>
      <c r="S202" s="673">
        <v>26.444008999999991</v>
      </c>
      <c r="T202" s="673">
        <v>26.811183365594999</v>
      </c>
      <c r="U202" s="673">
        <v>317.45105475000014</v>
      </c>
      <c r="V202" s="673">
        <v>25.154779107142858</v>
      </c>
      <c r="W202" s="673">
        <v>24.167191266000007</v>
      </c>
      <c r="X202" s="673">
        <v>24.122639616000001</v>
      </c>
      <c r="Y202" s="673">
        <v>19.197009833999996</v>
      </c>
      <c r="Z202" s="673">
        <v>14.489187499999998</v>
      </c>
      <c r="AA202" s="673">
        <v>11.515978400000002</v>
      </c>
      <c r="AB202" s="673">
        <v>20.6874325</v>
      </c>
      <c r="AC202" s="673">
        <v>19.396535000000007</v>
      </c>
      <c r="AD202" s="673">
        <v>21.655370625000007</v>
      </c>
      <c r="AE202" s="673">
        <v>25.213614175000007</v>
      </c>
      <c r="AF202" s="673">
        <v>19.990325593249999</v>
      </c>
      <c r="AG202" s="673">
        <v>0</v>
      </c>
      <c r="AH202" s="673">
        <v>15.450732915999994</v>
      </c>
      <c r="AI202" s="673">
        <v>22.497723871999995</v>
      </c>
      <c r="AJ202" s="673">
        <v>33.470732258999988</v>
      </c>
      <c r="AK202" s="673">
        <v>20.033416930312502</v>
      </c>
      <c r="AL202" s="673">
        <v>17.011521882</v>
      </c>
      <c r="AM202" s="673">
        <v>19.789726685000005</v>
      </c>
      <c r="AN202" s="673">
        <v>19.645837771999997</v>
      </c>
      <c r="AO202" s="318">
        <v>19.489516429250003</v>
      </c>
      <c r="AP202" s="318">
        <v>20.113059992000004</v>
      </c>
      <c r="AQ202" s="318">
        <v>18.82215674275</v>
      </c>
      <c r="AR202" s="318">
        <v>19.638789112500003</v>
      </c>
      <c r="AS202" s="318">
        <v>19.533777678125002</v>
      </c>
      <c r="AT202" s="318">
        <v>19.790495313906248</v>
      </c>
    </row>
    <row r="203" spans="1:46" ht="14.1" customHeight="1" x14ac:dyDescent="0.25">
      <c r="A203" s="273" t="s">
        <v>1124</v>
      </c>
      <c r="F203" s="120"/>
      <c r="G203" s="120" t="s">
        <v>1260</v>
      </c>
      <c r="H203" s="120"/>
      <c r="I203" s="292" t="s">
        <v>74</v>
      </c>
      <c r="J203" s="318"/>
      <c r="K203" s="318"/>
      <c r="L203" s="318"/>
      <c r="M203" s="318"/>
      <c r="N203" s="318"/>
      <c r="O203" s="673">
        <v>4.5519144009631418E-14</v>
      </c>
      <c r="P203" s="673">
        <v>4.4053649617126212E-13</v>
      </c>
      <c r="Q203" s="673">
        <v>3.9093728254613325E-14</v>
      </c>
      <c r="R203" s="673">
        <v>2.5952573423637659E-12</v>
      </c>
      <c r="S203" s="673">
        <v>2.1445623055171836E-12</v>
      </c>
      <c r="T203" s="673">
        <v>3.0997426847534371E-12</v>
      </c>
      <c r="U203" s="673">
        <v>1.9608759060929515E-12</v>
      </c>
      <c r="V203" s="673">
        <v>2.4580337765200966E-13</v>
      </c>
      <c r="W203" s="673">
        <v>1.184163878065192E-12</v>
      </c>
      <c r="X203" s="673">
        <v>2.0874413309002193E-12</v>
      </c>
      <c r="Y203" s="673">
        <v>1.2656542480726785E-13</v>
      </c>
      <c r="Z203" s="673">
        <v>3.8305469907129464E-13</v>
      </c>
      <c r="AA203" s="673">
        <v>9.9731334302077812E-13</v>
      </c>
      <c r="AB203" s="673">
        <v>9.3924867883288243E-14</v>
      </c>
      <c r="AC203" s="673">
        <v>2.0687895840865167E-12</v>
      </c>
      <c r="AD203" s="673">
        <v>2.1149748619109232E-13</v>
      </c>
      <c r="AE203" s="673">
        <v>2.2071233729548112E-13</v>
      </c>
      <c r="AF203" s="673">
        <v>5.8154869808646481E-13</v>
      </c>
      <c r="AG203" s="673">
        <v>9.5964902691036968E-14</v>
      </c>
      <c r="AH203" s="673">
        <v>7.1946615332052488E-13</v>
      </c>
      <c r="AI203" s="673">
        <v>5.4201088062200142E-13</v>
      </c>
      <c r="AJ203" s="673">
        <v>1.9170220966202578E-12</v>
      </c>
      <c r="AK203" s="673">
        <v>5.6843418860808015E-13</v>
      </c>
      <c r="AL203" s="673">
        <v>1.3500311979441904E-13</v>
      </c>
      <c r="AM203" s="673">
        <v>2.1601748168009749E-12</v>
      </c>
      <c r="AN203" s="673">
        <v>2.2054580384178735E-12</v>
      </c>
      <c r="AO203" s="318">
        <v>2.0047574711412608E-12</v>
      </c>
      <c r="AP203" s="318">
        <v>4.212255544366883E-13</v>
      </c>
      <c r="AQ203" s="318">
        <v>3.1494251651054128E-13</v>
      </c>
      <c r="AR203" s="318">
        <v>2.4286128663675299E-13</v>
      </c>
      <c r="AS203" s="318">
        <v>2.4868995751603507E-13</v>
      </c>
      <c r="AT203" s="318">
        <v>2.6645352591003757E-13</v>
      </c>
    </row>
    <row r="204" spans="1:46" ht="14.1" customHeight="1" x14ac:dyDescent="0.25">
      <c r="A204" s="273" t="s">
        <v>17</v>
      </c>
      <c r="F204" s="120" t="s">
        <v>19</v>
      </c>
      <c r="G204" s="120"/>
      <c r="H204" s="120"/>
      <c r="I204" s="292" t="s">
        <v>18</v>
      </c>
      <c r="J204" s="318"/>
      <c r="K204" s="318"/>
      <c r="L204" s="318"/>
      <c r="M204" s="318"/>
      <c r="N204" s="318"/>
      <c r="O204" s="673">
        <v>1.50712775592865E-14</v>
      </c>
      <c r="P204" s="673">
        <v>4.3298697960381105E-15</v>
      </c>
      <c r="Q204" s="673">
        <v>4.801714581503802E-15</v>
      </c>
      <c r="R204" s="673">
        <v>8.8262730457699945E-15</v>
      </c>
      <c r="S204" s="673">
        <v>1.9623191960249642E-14</v>
      </c>
      <c r="T204" s="673">
        <v>2.5604518505417673E-15</v>
      </c>
      <c r="U204" s="673">
        <v>2.0206059048177849E-14</v>
      </c>
      <c r="V204" s="673">
        <v>1.2434497875801753E-14</v>
      </c>
      <c r="W204" s="673">
        <v>1.8596235662471372E-14</v>
      </c>
      <c r="X204" s="673">
        <v>1.9539925233402755E-14</v>
      </c>
      <c r="Y204" s="673">
        <v>5.9952043329758453E-15</v>
      </c>
      <c r="Z204" s="673">
        <v>0</v>
      </c>
      <c r="AA204" s="673">
        <v>7.3135941747182187E-14</v>
      </c>
      <c r="AB204" s="673">
        <v>7.0332628610003667E-14</v>
      </c>
      <c r="AC204" s="673">
        <v>5.9063864910058328E-14</v>
      </c>
      <c r="AD204" s="673">
        <v>2.1094237467877974E-15</v>
      </c>
      <c r="AE204" s="673">
        <v>3.2238101077552983E-14</v>
      </c>
      <c r="AF204" s="673">
        <v>1.5182299861749016E-14</v>
      </c>
      <c r="AG204" s="673">
        <v>6.3546390371982397E-14</v>
      </c>
      <c r="AH204" s="673">
        <v>2.5886237597916306E-13</v>
      </c>
      <c r="AI204" s="673">
        <v>7.4384942649885488E-14</v>
      </c>
      <c r="AJ204" s="673">
        <v>3.2487901258093643E-14</v>
      </c>
      <c r="AK204" s="673">
        <v>4.1537086270526657E-14</v>
      </c>
      <c r="AL204" s="673">
        <v>4.3159920082302961E-14</v>
      </c>
      <c r="AM204" s="673">
        <v>6.4392935428259079E-15</v>
      </c>
      <c r="AN204" s="673">
        <v>5.773159728050814E-14</v>
      </c>
      <c r="AO204" s="318">
        <v>1.4432899320127035E-15</v>
      </c>
      <c r="AP204" s="318">
        <v>3.0031532816110484E-14</v>
      </c>
      <c r="AQ204" s="318">
        <v>1.532107773982716E-14</v>
      </c>
      <c r="AR204" s="318">
        <v>9.3258734068513149E-15</v>
      </c>
      <c r="AS204" s="318">
        <v>9.2703622556200571E-15</v>
      </c>
      <c r="AT204" s="318">
        <v>1.4765966227514582E-14</v>
      </c>
    </row>
    <row r="205" spans="1:46" ht="14.1" customHeight="1" x14ac:dyDescent="0.25">
      <c r="A205" s="363"/>
      <c r="F205" s="120"/>
      <c r="G205" s="120"/>
      <c r="H205" s="120"/>
      <c r="I205" s="292"/>
      <c r="J205" s="314"/>
      <c r="K205" s="314"/>
      <c r="L205" s="314"/>
      <c r="M205" s="314"/>
      <c r="N205" s="314"/>
      <c r="O205" s="314"/>
      <c r="P205" s="314"/>
      <c r="Q205" s="314"/>
      <c r="R205" s="314"/>
      <c r="S205" s="314"/>
      <c r="T205" s="314"/>
      <c r="U205" s="314"/>
      <c r="V205" s="314"/>
      <c r="W205" s="314"/>
      <c r="X205" s="314"/>
      <c r="Y205" s="314"/>
      <c r="Z205" s="314"/>
      <c r="AA205" s="314"/>
      <c r="AB205" s="314"/>
      <c r="AC205" s="314"/>
      <c r="AD205" s="314"/>
      <c r="AE205" s="314"/>
      <c r="AF205" s="314"/>
      <c r="AG205" s="314"/>
      <c r="AH205" s="314"/>
      <c r="AI205" s="314"/>
      <c r="AJ205" s="314"/>
      <c r="AK205" s="314"/>
      <c r="AL205" s="314"/>
      <c r="AM205" s="314"/>
      <c r="AN205" s="314"/>
      <c r="AO205" s="314"/>
      <c r="AP205" s="314"/>
      <c r="AQ205" s="314"/>
      <c r="AR205" s="314"/>
      <c r="AS205" s="314"/>
      <c r="AT205" s="314"/>
    </row>
    <row r="206" spans="1:46" ht="20.25" customHeight="1" x14ac:dyDescent="0.25">
      <c r="A206" s="175" t="s">
        <v>744</v>
      </c>
      <c r="B206" s="369" t="s">
        <v>745</v>
      </c>
      <c r="C206" s="197"/>
      <c r="D206" s="197"/>
      <c r="E206" s="197"/>
      <c r="F206" s="197"/>
      <c r="G206" s="198"/>
      <c r="H206" s="198"/>
      <c r="I206" s="547"/>
      <c r="J206" s="371"/>
      <c r="K206" s="371"/>
      <c r="L206" s="371"/>
      <c r="M206" s="371"/>
      <c r="N206" s="371"/>
      <c r="O206" s="718">
        <v>85773.169490578963</v>
      </c>
      <c r="P206" s="718">
        <v>82229.968653954173</v>
      </c>
      <c r="Q206" s="718">
        <v>76691.745594409091</v>
      </c>
      <c r="R206" s="718">
        <v>69006.117615882977</v>
      </c>
      <c r="S206" s="718">
        <v>64298.091261225243</v>
      </c>
      <c r="T206" s="718">
        <v>54867.668380589341</v>
      </c>
      <c r="U206" s="718">
        <v>80394.769295354912</v>
      </c>
      <c r="V206" s="718">
        <v>85034.254747978761</v>
      </c>
      <c r="W206" s="718">
        <v>81378.103238486205</v>
      </c>
      <c r="X206" s="718">
        <v>75378.043189788979</v>
      </c>
      <c r="Y206" s="718">
        <v>49630.083063918515</v>
      </c>
      <c r="Z206" s="718">
        <v>39181.997411416902</v>
      </c>
      <c r="AA206" s="718">
        <v>34300.357246982334</v>
      </c>
      <c r="AB206" s="718">
        <v>42735.881086492111</v>
      </c>
      <c r="AC206" s="718">
        <v>33162.219552483119</v>
      </c>
      <c r="AD206" s="718">
        <v>29482.43786044294</v>
      </c>
      <c r="AE206" s="718">
        <v>32520.720933532466</v>
      </c>
      <c r="AF206" s="718">
        <v>31503.514808668431</v>
      </c>
      <c r="AG206" s="718">
        <v>29735.465114808521</v>
      </c>
      <c r="AH206" s="718">
        <v>32589.36463201981</v>
      </c>
      <c r="AI206" s="718">
        <v>34275.456381115713</v>
      </c>
      <c r="AJ206" s="718">
        <v>36511.394010222815</v>
      </c>
      <c r="AK206" s="718">
        <v>25852.742535112848</v>
      </c>
      <c r="AL206" s="718">
        <v>40631.488138768313</v>
      </c>
      <c r="AM206" s="718">
        <v>30472.060199225209</v>
      </c>
      <c r="AN206" s="718">
        <v>36179.725711968873</v>
      </c>
      <c r="AO206" s="371">
        <v>34942.378530291076</v>
      </c>
      <c r="AP206" s="371">
        <v>33680.281674043072</v>
      </c>
      <c r="AQ206" s="371">
        <v>44001.528574502932</v>
      </c>
      <c r="AR206" s="371">
        <v>33797.553168591461</v>
      </c>
      <c r="AS206" s="371">
        <v>39336.719012378089</v>
      </c>
      <c r="AT206" s="371">
        <v>39769.401661808333</v>
      </c>
    </row>
    <row r="207" spans="1:46" ht="14.1" customHeight="1" x14ac:dyDescent="0.25">
      <c r="E207" s="120"/>
      <c r="F207" s="120"/>
      <c r="G207" s="120"/>
      <c r="H207" s="120"/>
      <c r="I207" s="296"/>
      <c r="J207" s="314"/>
      <c r="K207" s="314"/>
      <c r="L207" s="314"/>
      <c r="M207" s="314"/>
      <c r="N207" s="314"/>
      <c r="O207" s="314"/>
      <c r="P207" s="314"/>
      <c r="Q207" s="314"/>
      <c r="R207" s="314"/>
      <c r="S207" s="314"/>
      <c r="T207" s="314"/>
      <c r="U207" s="314"/>
      <c r="V207" s="314"/>
      <c r="W207" s="314"/>
      <c r="X207" s="314"/>
      <c r="Y207" s="314"/>
      <c r="Z207" s="314"/>
      <c r="AA207" s="314"/>
      <c r="AB207" s="314"/>
      <c r="AC207" s="314"/>
      <c r="AD207" s="314"/>
      <c r="AE207" s="314"/>
      <c r="AF207" s="314"/>
      <c r="AG207" s="314"/>
      <c r="AH207" s="314"/>
      <c r="AI207" s="314"/>
      <c r="AJ207" s="314"/>
      <c r="AK207" s="314"/>
      <c r="AL207" s="314"/>
      <c r="AM207" s="314"/>
      <c r="AN207" s="314"/>
      <c r="AO207" s="314"/>
      <c r="AP207" s="314"/>
      <c r="AQ207" s="314"/>
      <c r="AR207" s="314"/>
      <c r="AS207" s="314"/>
      <c r="AT207" s="314"/>
    </row>
    <row r="208" spans="1:46" ht="23.25" customHeight="1" x14ac:dyDescent="0.25">
      <c r="A208" s="367" t="s">
        <v>28</v>
      </c>
      <c r="B208" s="368" t="s">
        <v>29</v>
      </c>
      <c r="C208" s="366"/>
      <c r="D208" s="122"/>
      <c r="E208" s="122"/>
      <c r="F208" s="122"/>
      <c r="G208" s="123"/>
      <c r="H208" s="123"/>
      <c r="I208" s="292" t="s">
        <v>30</v>
      </c>
      <c r="J208" s="313">
        <f t="shared" ref="J208:AJ208" si="34">SUM(J210:J244)</f>
        <v>0</v>
      </c>
      <c r="K208" s="313">
        <f t="shared" si="34"/>
        <v>0</v>
      </c>
      <c r="L208" s="313">
        <f t="shared" si="34"/>
        <v>0</v>
      </c>
      <c r="M208" s="313">
        <f t="shared" si="34"/>
        <v>0</v>
      </c>
      <c r="N208" s="313">
        <f t="shared" si="34"/>
        <v>0</v>
      </c>
      <c r="O208" s="313">
        <f t="shared" si="34"/>
        <v>22005.333952331199</v>
      </c>
      <c r="P208" s="313">
        <f t="shared" si="34"/>
        <v>20701.599603387276</v>
      </c>
      <c r="Q208" s="313">
        <f t="shared" si="34"/>
        <v>23367.400897955889</v>
      </c>
      <c r="R208" s="313">
        <f t="shared" si="34"/>
        <v>21653.107785520486</v>
      </c>
      <c r="S208" s="313">
        <f t="shared" si="34"/>
        <v>20546.964775238135</v>
      </c>
      <c r="T208" s="313">
        <f t="shared" si="34"/>
        <v>17977.501859885993</v>
      </c>
      <c r="U208" s="313">
        <f t="shared" si="34"/>
        <v>24636.721785492868</v>
      </c>
      <c r="V208" s="313">
        <f t="shared" si="34"/>
        <v>28380.506149383538</v>
      </c>
      <c r="W208" s="313">
        <f t="shared" si="34"/>
        <v>24401.919771294517</v>
      </c>
      <c r="X208" s="313">
        <f t="shared" si="34"/>
        <v>24965.084549848831</v>
      </c>
      <c r="Y208" s="313">
        <f t="shared" si="34"/>
        <v>26719.700356895195</v>
      </c>
      <c r="Z208" s="313">
        <f t="shared" si="34"/>
        <v>29662.993122085853</v>
      </c>
      <c r="AA208" s="313">
        <f t="shared" si="34"/>
        <v>27207.467943709682</v>
      </c>
      <c r="AB208" s="313">
        <f t="shared" si="34"/>
        <v>32134.799156164834</v>
      </c>
      <c r="AC208" s="313">
        <f t="shared" si="34"/>
        <v>27291.757039371456</v>
      </c>
      <c r="AD208" s="313">
        <f t="shared" si="34"/>
        <v>25773.703358026502</v>
      </c>
      <c r="AE208" s="313">
        <f t="shared" si="34"/>
        <v>29865.393832367692</v>
      </c>
      <c r="AF208" s="313">
        <f t="shared" si="34"/>
        <v>28123.489476190876</v>
      </c>
      <c r="AG208" s="313">
        <f t="shared" si="34"/>
        <v>28244.971707857214</v>
      </c>
      <c r="AH208" s="313">
        <f t="shared" si="34"/>
        <v>30296.505935343219</v>
      </c>
      <c r="AI208" s="313">
        <f t="shared" si="34"/>
        <v>30643.522792982436</v>
      </c>
      <c r="AJ208" s="313">
        <f t="shared" si="34"/>
        <v>31698.402082961486</v>
      </c>
      <c r="AK208" s="313">
        <f t="shared" ref="AK208:AP208" si="35">SUM(AK210:AK244)</f>
        <v>25407.616817826773</v>
      </c>
      <c r="AL208" s="313">
        <f t="shared" si="35"/>
        <v>35064.999010758977</v>
      </c>
      <c r="AM208" s="313">
        <f t="shared" si="35"/>
        <v>28727.302621785577</v>
      </c>
      <c r="AN208" s="313">
        <f t="shared" si="35"/>
        <v>30915.192279669773</v>
      </c>
      <c r="AO208" s="313">
        <f t="shared" si="35"/>
        <v>31162.385894207458</v>
      </c>
      <c r="AP208" s="313">
        <f t="shared" si="35"/>
        <v>30073.318744093722</v>
      </c>
      <c r="AQ208" s="313">
        <f t="shared" ref="AQ208:AS208" si="36">SUM(AQ210:AQ244)</f>
        <v>36578.877430406697</v>
      </c>
      <c r="AR208" s="313">
        <f t="shared" si="36"/>
        <v>31139.10163148378</v>
      </c>
      <c r="AS208" s="313">
        <f t="shared" si="36"/>
        <v>34069.110552169877</v>
      </c>
      <c r="AT208" s="313">
        <f t="shared" ref="AT208" si="37">SUM(AT210:AT244)</f>
        <v>35223.644095854768</v>
      </c>
    </row>
    <row r="209" spans="1:46" ht="14.1" customHeight="1" x14ac:dyDescent="0.25">
      <c r="A209" s="264" t="s">
        <v>412</v>
      </c>
      <c r="E209" s="264" t="s">
        <v>413</v>
      </c>
      <c r="G209" s="265"/>
      <c r="H209" s="265"/>
      <c r="I209" s="292" t="s">
        <v>1058</v>
      </c>
      <c r="J209" s="312"/>
      <c r="K209" s="312"/>
      <c r="L209" s="312"/>
      <c r="M209" s="312"/>
      <c r="N209" s="312"/>
      <c r="O209" s="312"/>
      <c r="P209" s="312"/>
      <c r="Q209" s="312"/>
      <c r="R209" s="312"/>
      <c r="S209" s="312"/>
      <c r="T209" s="312"/>
      <c r="U209" s="312"/>
      <c r="V209" s="312"/>
      <c r="W209" s="312"/>
      <c r="X209" s="312"/>
      <c r="Y209" s="312"/>
      <c r="Z209" s="312"/>
      <c r="AA209" s="312"/>
      <c r="AB209" s="312"/>
      <c r="AC209" s="312"/>
      <c r="AD209" s="312"/>
      <c r="AE209" s="312"/>
      <c r="AF209" s="312"/>
      <c r="AG209" s="312"/>
      <c r="AH209" s="312"/>
      <c r="AI209" s="312"/>
      <c r="AJ209" s="312"/>
      <c r="AK209" s="312"/>
      <c r="AL209" s="312"/>
      <c r="AM209" s="312"/>
      <c r="AN209" s="312"/>
      <c r="AO209" s="312"/>
      <c r="AP209" s="312"/>
      <c r="AQ209" s="312"/>
      <c r="AR209" s="312"/>
      <c r="AS209" s="312"/>
      <c r="AT209" s="312"/>
    </row>
    <row r="210" spans="1:46" ht="14.1" customHeight="1" x14ac:dyDescent="0.25">
      <c r="A210" s="264" t="s">
        <v>414</v>
      </c>
      <c r="F210" s="265" t="s">
        <v>415</v>
      </c>
      <c r="I210" s="293" t="s">
        <v>1059</v>
      </c>
      <c r="J210" s="318"/>
      <c r="K210" s="318"/>
      <c r="L210" s="318"/>
      <c r="M210" s="318"/>
      <c r="N210" s="318"/>
      <c r="O210" s="673">
        <v>680.084680526748</v>
      </c>
      <c r="P210" s="673">
        <v>527.12585868852</v>
      </c>
      <c r="Q210" s="673">
        <v>1146.0012935172479</v>
      </c>
      <c r="R210" s="673">
        <v>954.46746705819567</v>
      </c>
      <c r="S210" s="673">
        <v>832.82528650607969</v>
      </c>
      <c r="T210" s="673">
        <v>870.34463866917042</v>
      </c>
      <c r="U210" s="673">
        <v>996.75948903867811</v>
      </c>
      <c r="V210" s="673">
        <v>1028.8752571194045</v>
      </c>
      <c r="W210" s="673">
        <v>799.82771617929586</v>
      </c>
      <c r="X210" s="673">
        <v>1029.448730288412</v>
      </c>
      <c r="Y210" s="673">
        <v>850.56415611400769</v>
      </c>
      <c r="Z210" s="673">
        <v>959.46273363124794</v>
      </c>
      <c r="AA210" s="673">
        <v>729.12195947253588</v>
      </c>
      <c r="AB210" s="673">
        <v>945.68063135615967</v>
      </c>
      <c r="AC210" s="673">
        <v>739.74632765417982</v>
      </c>
      <c r="AD210" s="673">
        <v>811.47707811511873</v>
      </c>
      <c r="AE210" s="673">
        <v>696.48956264638787</v>
      </c>
      <c r="AF210" s="673">
        <v>763.59711949466396</v>
      </c>
      <c r="AG210" s="673">
        <v>683.99826693962405</v>
      </c>
      <c r="AH210" s="673">
        <v>635.05222621595976</v>
      </c>
      <c r="AI210" s="673">
        <v>670.90612308652805</v>
      </c>
      <c r="AJ210" s="673">
        <v>693.54719190665969</v>
      </c>
      <c r="AK210" s="673">
        <v>543.62136974619591</v>
      </c>
      <c r="AL210" s="673">
        <v>581.12957843085576</v>
      </c>
      <c r="AM210" s="673">
        <v>651.12236223264449</v>
      </c>
      <c r="AN210" s="673">
        <v>632.88907327400955</v>
      </c>
      <c r="AO210" s="673">
        <v>655.12938257448172</v>
      </c>
      <c r="AP210" s="673">
        <v>655.12938257448172</v>
      </c>
      <c r="AQ210" s="673">
        <v>601.27069771394133</v>
      </c>
      <c r="AR210" s="673">
        <v>663.81539427890687</v>
      </c>
      <c r="AS210" s="673">
        <v>561.53534547218544</v>
      </c>
      <c r="AT210" s="673">
        <v>650.97715262729821</v>
      </c>
    </row>
    <row r="211" spans="1:46" ht="14.1" customHeight="1" x14ac:dyDescent="0.25">
      <c r="A211" s="264" t="s">
        <v>416</v>
      </c>
      <c r="F211" s="265" t="s">
        <v>417</v>
      </c>
      <c r="I211" s="293" t="s">
        <v>1087</v>
      </c>
      <c r="J211" s="318"/>
      <c r="K211" s="318"/>
      <c r="L211" s="318"/>
      <c r="M211" s="318"/>
      <c r="N211" s="318"/>
      <c r="O211" s="673">
        <v>496.07902991303979</v>
      </c>
      <c r="P211" s="673">
        <v>427.97783851200012</v>
      </c>
      <c r="Q211" s="673">
        <v>730.72443330482372</v>
      </c>
      <c r="R211" s="673">
        <v>528.06258509507995</v>
      </c>
      <c r="S211" s="673">
        <v>653.73175332863991</v>
      </c>
      <c r="T211" s="673">
        <v>588.60222735121624</v>
      </c>
      <c r="U211" s="673">
        <v>770.13730194820846</v>
      </c>
      <c r="V211" s="673">
        <v>830.55706184102371</v>
      </c>
      <c r="W211" s="673">
        <v>687.41372255471981</v>
      </c>
      <c r="X211" s="673">
        <v>833.4475293080161</v>
      </c>
      <c r="Y211" s="673">
        <v>754.67526868540801</v>
      </c>
      <c r="Z211" s="673">
        <v>755.40162561544787</v>
      </c>
      <c r="AA211" s="673">
        <v>705.08749058092758</v>
      </c>
      <c r="AB211" s="673">
        <v>823.92310082879965</v>
      </c>
      <c r="AC211" s="673">
        <v>696.39205229495985</v>
      </c>
      <c r="AD211" s="673">
        <v>723.20952203490231</v>
      </c>
      <c r="AE211" s="673">
        <v>674.93758490575203</v>
      </c>
      <c r="AF211" s="673">
        <v>629.61867310708806</v>
      </c>
      <c r="AG211" s="673">
        <v>611.64288340243206</v>
      </c>
      <c r="AH211" s="673">
        <v>529.47952013577583</v>
      </c>
      <c r="AI211" s="673">
        <v>542.77616390306389</v>
      </c>
      <c r="AJ211" s="673">
        <v>569.58125079088813</v>
      </c>
      <c r="AK211" s="673">
        <v>463.84274191953602</v>
      </c>
      <c r="AL211" s="673">
        <v>486.12058047453593</v>
      </c>
      <c r="AM211" s="673">
        <v>489.24274467995599</v>
      </c>
      <c r="AN211" s="673">
        <v>404.40600858329094</v>
      </c>
      <c r="AO211" s="673">
        <v>397.74468129622835</v>
      </c>
      <c r="AP211" s="673">
        <v>407.52438491256169</v>
      </c>
      <c r="AQ211" s="673">
        <v>374.8838086131725</v>
      </c>
      <c r="AR211" s="673">
        <v>375.1102618032433</v>
      </c>
      <c r="AS211" s="673">
        <v>365.54044299859021</v>
      </c>
      <c r="AT211" s="673">
        <v>355.84597692805443</v>
      </c>
    </row>
    <row r="212" spans="1:46" ht="14.1" customHeight="1" x14ac:dyDescent="0.25">
      <c r="A212" s="277" t="s">
        <v>1102</v>
      </c>
      <c r="F212" s="265" t="s">
        <v>117</v>
      </c>
      <c r="I212" s="292" t="s">
        <v>52</v>
      </c>
      <c r="J212" s="318"/>
      <c r="K212" s="318"/>
      <c r="L212" s="318"/>
      <c r="M212" s="318"/>
      <c r="N212" s="318"/>
      <c r="O212" s="673">
        <v>9.322889184000001</v>
      </c>
      <c r="P212" s="673">
        <v>9.6970431599999998</v>
      </c>
      <c r="Q212" s="673">
        <v>9.794669762304002</v>
      </c>
      <c r="R212" s="673">
        <v>8.349520536</v>
      </c>
      <c r="S212" s="673">
        <v>6.9433655759999988</v>
      </c>
      <c r="T212" s="673">
        <v>6.3090735119999994</v>
      </c>
      <c r="U212" s="673">
        <v>6.8381207999999996</v>
      </c>
      <c r="V212" s="673">
        <v>6.2699621039999975</v>
      </c>
      <c r="W212" s="673">
        <v>5.965220016</v>
      </c>
      <c r="X212" s="673">
        <v>5.5323051839999984</v>
      </c>
      <c r="Y212" s="673">
        <v>5.5113700319999985</v>
      </c>
      <c r="Z212" s="673">
        <v>5.5468299600000002</v>
      </c>
      <c r="AA212" s="673">
        <v>0</v>
      </c>
      <c r="AB212" s="673">
        <v>13.498073567999999</v>
      </c>
      <c r="AC212" s="673">
        <v>17.628739631999998</v>
      </c>
      <c r="AD212" s="673">
        <v>21.545765438399997</v>
      </c>
      <c r="AE212" s="673">
        <v>14.606849375999998</v>
      </c>
      <c r="AF212" s="673">
        <v>13.523113800000001</v>
      </c>
      <c r="AG212" s="673">
        <v>13.552447434119999</v>
      </c>
      <c r="AH212" s="673">
        <v>17.411357880000001</v>
      </c>
      <c r="AI212" s="673">
        <v>13.816075895999999</v>
      </c>
      <c r="AJ212" s="673">
        <v>14.580351197999995</v>
      </c>
      <c r="AK212" s="673">
        <v>8.6707232639999976</v>
      </c>
      <c r="AL212" s="673">
        <v>12.697274016000001</v>
      </c>
      <c r="AM212" s="673">
        <v>11.0549611872</v>
      </c>
      <c r="AN212" s="673">
        <v>10.510067635200002</v>
      </c>
      <c r="AO212" s="673">
        <v>10.690861899789471</v>
      </c>
      <c r="AP212" s="673">
        <v>9.1374696832531281</v>
      </c>
      <c r="AQ212" s="673">
        <v>10.222230160799997</v>
      </c>
      <c r="AR212" s="673">
        <v>7.3075971527999997</v>
      </c>
      <c r="AS212" s="673">
        <v>7.271950240799999</v>
      </c>
      <c r="AT212" s="673">
        <v>7.7912036159999998</v>
      </c>
    </row>
    <row r="213" spans="1:46" ht="14.1" customHeight="1" x14ac:dyDescent="0.25">
      <c r="A213" s="277" t="s">
        <v>1103</v>
      </c>
      <c r="F213" s="265" t="s">
        <v>118</v>
      </c>
      <c r="I213" s="292" t="s">
        <v>53</v>
      </c>
      <c r="J213" s="318"/>
      <c r="K213" s="318"/>
      <c r="L213" s="318"/>
      <c r="M213" s="318"/>
      <c r="N213" s="318"/>
      <c r="O213" s="673">
        <v>61.689610080000001</v>
      </c>
      <c r="P213" s="673">
        <v>49.863451680000004</v>
      </c>
      <c r="Q213" s="673">
        <v>65.502566640000012</v>
      </c>
      <c r="R213" s="673">
        <v>57.201091079999991</v>
      </c>
      <c r="S213" s="673">
        <v>69.166643280000002</v>
      </c>
      <c r="T213" s="673">
        <v>66.967814760000024</v>
      </c>
      <c r="U213" s="673">
        <v>78.298164</v>
      </c>
      <c r="V213" s="673">
        <v>79.078807920000003</v>
      </c>
      <c r="W213" s="673">
        <v>84.266629419840001</v>
      </c>
      <c r="X213" s="673">
        <v>79.950490168080009</v>
      </c>
      <c r="Y213" s="673">
        <v>85.361813544</v>
      </c>
      <c r="Z213" s="673">
        <v>83.043819731040003</v>
      </c>
      <c r="AA213" s="673">
        <v>83.544116594399995</v>
      </c>
      <c r="AB213" s="673">
        <v>80.678880884280019</v>
      </c>
      <c r="AC213" s="673">
        <v>71.851060680000018</v>
      </c>
      <c r="AD213" s="673">
        <v>34.358695727999994</v>
      </c>
      <c r="AE213" s="673">
        <v>69.477135000000018</v>
      </c>
      <c r="AF213" s="673">
        <v>63.549652740000013</v>
      </c>
      <c r="AG213" s="673">
        <v>65.553107760000017</v>
      </c>
      <c r="AH213" s="673">
        <v>63.396055380000014</v>
      </c>
      <c r="AI213" s="673">
        <v>60.633984600000005</v>
      </c>
      <c r="AJ213" s="673">
        <v>54.810733320000004</v>
      </c>
      <c r="AK213" s="673">
        <v>58.189077240000003</v>
      </c>
      <c r="AL213" s="673">
        <v>54.876450720000001</v>
      </c>
      <c r="AM213" s="673">
        <v>54.206989535999995</v>
      </c>
      <c r="AN213" s="673">
        <v>54.444154128000001</v>
      </c>
      <c r="AO213" s="673">
        <v>52.723493676000004</v>
      </c>
      <c r="AP213" s="673">
        <v>54.259194107999996</v>
      </c>
      <c r="AQ213" s="673">
        <v>55.836030599974798</v>
      </c>
      <c r="AR213" s="673">
        <v>55.224108788774807</v>
      </c>
      <c r="AS213" s="673">
        <v>51.10384388529684</v>
      </c>
      <c r="AT213" s="673">
        <v>55.13805511833413</v>
      </c>
    </row>
    <row r="214" spans="1:46" ht="14.1" customHeight="1" x14ac:dyDescent="0.25">
      <c r="A214" s="264" t="s">
        <v>418</v>
      </c>
      <c r="F214" s="265" t="s">
        <v>419</v>
      </c>
      <c r="I214" s="293" t="s">
        <v>1060</v>
      </c>
      <c r="J214" s="312"/>
      <c r="K214" s="312"/>
      <c r="L214" s="312"/>
      <c r="M214" s="312"/>
      <c r="N214" s="312"/>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4"/>
      <c r="AP214" s="674"/>
      <c r="AQ214" s="674"/>
      <c r="AR214" s="674"/>
      <c r="AS214" s="674"/>
      <c r="AT214" s="674"/>
    </row>
    <row r="215" spans="1:46" ht="14.1" customHeight="1" x14ac:dyDescent="0.25">
      <c r="A215" s="264" t="s">
        <v>420</v>
      </c>
      <c r="G215" s="265" t="s">
        <v>421</v>
      </c>
      <c r="H215" s="265"/>
      <c r="I215" s="292" t="s">
        <v>1061</v>
      </c>
      <c r="J215" s="318"/>
      <c r="K215" s="318"/>
      <c r="L215" s="318"/>
      <c r="M215" s="318"/>
      <c r="N215" s="318"/>
      <c r="O215" s="673">
        <v>605.79753332400014</v>
      </c>
      <c r="P215" s="673">
        <v>690.60305695244222</v>
      </c>
      <c r="Q215" s="673">
        <v>949.30131508946647</v>
      </c>
      <c r="R215" s="673">
        <v>826.79537212439618</v>
      </c>
      <c r="S215" s="673">
        <v>828.60781686333701</v>
      </c>
      <c r="T215" s="673">
        <v>641.13195655586992</v>
      </c>
      <c r="U215" s="673">
        <v>859.04450199336736</v>
      </c>
      <c r="V215" s="673">
        <v>910.57551586306477</v>
      </c>
      <c r="W215" s="673">
        <v>862.51895486913168</v>
      </c>
      <c r="X215" s="673">
        <v>927.75342425912368</v>
      </c>
      <c r="Y215" s="673">
        <v>1017.7615867684732</v>
      </c>
      <c r="Z215" s="673">
        <v>1021.4836544250611</v>
      </c>
      <c r="AA215" s="673">
        <v>1148.5213275610697</v>
      </c>
      <c r="AB215" s="673">
        <v>1138.5190708850373</v>
      </c>
      <c r="AC215" s="673">
        <v>707.53490420453511</v>
      </c>
      <c r="AD215" s="673">
        <v>874.60360039426041</v>
      </c>
      <c r="AE215" s="673">
        <v>810.4802898909353</v>
      </c>
      <c r="AF215" s="673">
        <v>1123.8100438519893</v>
      </c>
      <c r="AG215" s="673">
        <v>734.5493902116599</v>
      </c>
      <c r="AH215" s="673">
        <v>721.61352079711503</v>
      </c>
      <c r="AI215" s="673">
        <v>692.86598721541179</v>
      </c>
      <c r="AJ215" s="673">
        <v>733.5267807917769</v>
      </c>
      <c r="AK215" s="673">
        <v>696.16396559839723</v>
      </c>
      <c r="AL215" s="673">
        <v>753.45898415874626</v>
      </c>
      <c r="AM215" s="673">
        <v>821.82259085841338</v>
      </c>
      <c r="AN215" s="673">
        <v>855.60435232695386</v>
      </c>
      <c r="AO215" s="673">
        <v>803.53710565515451</v>
      </c>
      <c r="AP215" s="673">
        <v>941.46842296428667</v>
      </c>
      <c r="AQ215" s="673">
        <v>789.31268301953298</v>
      </c>
      <c r="AR215" s="673">
        <v>814.32127270040235</v>
      </c>
      <c r="AS215" s="673">
        <v>718.53616734237346</v>
      </c>
      <c r="AT215" s="673">
        <v>668.72980879831562</v>
      </c>
    </row>
    <row r="216" spans="1:46" ht="14.1" customHeight="1" x14ac:dyDescent="0.25">
      <c r="A216" s="264" t="s">
        <v>422</v>
      </c>
      <c r="G216" s="265" t="s">
        <v>423</v>
      </c>
      <c r="H216" s="265"/>
      <c r="I216" s="292" t="s">
        <v>1062</v>
      </c>
      <c r="J216" s="318"/>
      <c r="K216" s="318"/>
      <c r="L216" s="318"/>
      <c r="M216" s="318"/>
      <c r="N216" s="318"/>
      <c r="O216" s="673">
        <v>113.93899296053765</v>
      </c>
      <c r="P216" s="673">
        <v>203.48204256720612</v>
      </c>
      <c r="Q216" s="673">
        <v>191.37423903715489</v>
      </c>
      <c r="R216" s="673">
        <v>202.36780509058082</v>
      </c>
      <c r="S216" s="673">
        <v>193.7557286804703</v>
      </c>
      <c r="T216" s="673">
        <v>133.93316792069172</v>
      </c>
      <c r="U216" s="673">
        <v>206.32452198740296</v>
      </c>
      <c r="V216" s="673">
        <v>136.33746880115589</v>
      </c>
      <c r="W216" s="673">
        <v>157.95398139366753</v>
      </c>
      <c r="X216" s="673">
        <v>143.15106664022096</v>
      </c>
      <c r="Y216" s="673">
        <v>137.95528171944636</v>
      </c>
      <c r="Z216" s="673">
        <v>128.99821371301172</v>
      </c>
      <c r="AA216" s="673">
        <v>122.51402456625897</v>
      </c>
      <c r="AB216" s="673">
        <v>139.09703574184721</v>
      </c>
      <c r="AC216" s="673">
        <v>117.73209327223715</v>
      </c>
      <c r="AD216" s="673">
        <v>133.22300518627233</v>
      </c>
      <c r="AE216" s="673">
        <v>152.72054055026265</v>
      </c>
      <c r="AF216" s="673">
        <v>86.212408974640951</v>
      </c>
      <c r="AG216" s="673">
        <v>106.31263623612789</v>
      </c>
      <c r="AH216" s="673">
        <v>92.813970624896101</v>
      </c>
      <c r="AI216" s="673">
        <v>76.683940469953598</v>
      </c>
      <c r="AJ216" s="673">
        <v>84.398715223565773</v>
      </c>
      <c r="AK216" s="673">
        <v>84.401740828301769</v>
      </c>
      <c r="AL216" s="673">
        <v>128.55317821535638</v>
      </c>
      <c r="AM216" s="673">
        <v>133.21605849199548</v>
      </c>
      <c r="AN216" s="673">
        <v>149.9202777026033</v>
      </c>
      <c r="AO216" s="673">
        <v>136.30098856414423</v>
      </c>
      <c r="AP216" s="673">
        <v>158.55628599768917</v>
      </c>
      <c r="AQ216" s="673">
        <v>172.03920866172899</v>
      </c>
      <c r="AR216" s="673">
        <v>142.40985816540334</v>
      </c>
      <c r="AS216" s="673">
        <v>130.26387200012121</v>
      </c>
      <c r="AT216" s="673">
        <v>124.30586563479713</v>
      </c>
    </row>
    <row r="217" spans="1:46" ht="14.1" customHeight="1" x14ac:dyDescent="0.25">
      <c r="A217" s="264" t="s">
        <v>424</v>
      </c>
      <c r="G217" s="265" t="s">
        <v>425</v>
      </c>
      <c r="H217" s="265"/>
      <c r="I217" s="292" t="s">
        <v>1063</v>
      </c>
      <c r="J217" s="318"/>
      <c r="K217" s="318"/>
      <c r="L217" s="318"/>
      <c r="M217" s="318"/>
      <c r="N217" s="318"/>
      <c r="O217" s="673">
        <v>62.972899719049622</v>
      </c>
      <c r="P217" s="673">
        <v>86.470539935968006</v>
      </c>
      <c r="Q217" s="673">
        <v>110.40818900103069</v>
      </c>
      <c r="R217" s="673">
        <v>100.42376937056564</v>
      </c>
      <c r="S217" s="673">
        <v>90.909309940513296</v>
      </c>
      <c r="T217" s="673">
        <v>68.828955818008396</v>
      </c>
      <c r="U217" s="673">
        <v>100.71089325859364</v>
      </c>
      <c r="V217" s="673">
        <v>92.58663990209898</v>
      </c>
      <c r="W217" s="673">
        <v>77.778989483027203</v>
      </c>
      <c r="X217" s="673">
        <v>140.50790098136596</v>
      </c>
      <c r="Y217" s="673">
        <v>145.6128650845468</v>
      </c>
      <c r="Z217" s="673">
        <v>108.31700773933611</v>
      </c>
      <c r="AA217" s="673">
        <v>154.00868672696322</v>
      </c>
      <c r="AB217" s="673">
        <v>144.01490726583933</v>
      </c>
      <c r="AC217" s="673">
        <v>115.77860837769599</v>
      </c>
      <c r="AD217" s="673">
        <v>132.11797833411305</v>
      </c>
      <c r="AE217" s="673">
        <v>125.16812719808642</v>
      </c>
      <c r="AF217" s="673">
        <v>102.2615864816128</v>
      </c>
      <c r="AG217" s="673">
        <v>99.11438453796481</v>
      </c>
      <c r="AH217" s="673">
        <v>130.80125667676165</v>
      </c>
      <c r="AI217" s="673">
        <v>113.65727393464321</v>
      </c>
      <c r="AJ217" s="673">
        <v>136.62462727014398</v>
      </c>
      <c r="AK217" s="673">
        <v>130.74853165767189</v>
      </c>
      <c r="AL217" s="673">
        <v>132.16353972124031</v>
      </c>
      <c r="AM217" s="673">
        <v>150.60778589049701</v>
      </c>
      <c r="AN217" s="673">
        <v>128.12474004810167</v>
      </c>
      <c r="AO217" s="673">
        <v>135.69092259179718</v>
      </c>
      <c r="AP217" s="673">
        <v>157.86120979236011</v>
      </c>
      <c r="AQ217" s="673">
        <v>146.32296843005867</v>
      </c>
      <c r="AR217" s="673">
        <v>162.73098480712684</v>
      </c>
      <c r="AS217" s="673">
        <v>113.78956541239171</v>
      </c>
      <c r="AT217" s="673">
        <v>179.24056370395144</v>
      </c>
    </row>
    <row r="218" spans="1:46" ht="14.1" customHeight="1" x14ac:dyDescent="0.25">
      <c r="A218" s="264" t="s">
        <v>426</v>
      </c>
      <c r="G218" s="265" t="s">
        <v>427</v>
      </c>
      <c r="H218" s="265"/>
      <c r="I218" s="292" t="s">
        <v>1064</v>
      </c>
      <c r="J218" s="318"/>
      <c r="K218" s="318"/>
      <c r="L218" s="318"/>
      <c r="M218" s="318"/>
      <c r="N218" s="318"/>
      <c r="O218" s="673">
        <v>104.62734828449342</v>
      </c>
      <c r="P218" s="673">
        <v>127.14740514191905</v>
      </c>
      <c r="Q218" s="673">
        <v>122.05765546928862</v>
      </c>
      <c r="R218" s="673">
        <v>132.39252987625019</v>
      </c>
      <c r="S218" s="673">
        <v>126.87901657244487</v>
      </c>
      <c r="T218" s="673">
        <v>105.08481685828649</v>
      </c>
      <c r="U218" s="673">
        <v>132.74306613080398</v>
      </c>
      <c r="V218" s="673">
        <v>131.4576433139778</v>
      </c>
      <c r="W218" s="673">
        <v>123.08338848696356</v>
      </c>
      <c r="X218" s="673">
        <v>133.17579030801326</v>
      </c>
      <c r="Y218" s="673">
        <v>138.94638922901575</v>
      </c>
      <c r="Z218" s="673">
        <v>125.55595444666631</v>
      </c>
      <c r="AA218" s="673">
        <v>172.95961556624718</v>
      </c>
      <c r="AB218" s="673">
        <v>190.75378444256839</v>
      </c>
      <c r="AC218" s="673">
        <v>123.76419943868443</v>
      </c>
      <c r="AD218" s="673">
        <v>213.85239422731641</v>
      </c>
      <c r="AE218" s="673">
        <v>152.10450657042171</v>
      </c>
      <c r="AF218" s="673">
        <v>170.17365764158046</v>
      </c>
      <c r="AG218" s="673">
        <v>167.37524788970077</v>
      </c>
      <c r="AH218" s="673">
        <v>193.38618039025005</v>
      </c>
      <c r="AI218" s="673">
        <v>164.89670833353384</v>
      </c>
      <c r="AJ218" s="673">
        <v>191.13718124575274</v>
      </c>
      <c r="AK218" s="673">
        <v>174.62392853670801</v>
      </c>
      <c r="AL218" s="673">
        <v>141.72319572819009</v>
      </c>
      <c r="AM218" s="673">
        <v>193.64064332897141</v>
      </c>
      <c r="AN218" s="673">
        <v>180.54242526936608</v>
      </c>
      <c r="AO218" s="673">
        <v>160.23817506538776</v>
      </c>
      <c r="AP218" s="673">
        <v>141.73639288484691</v>
      </c>
      <c r="AQ218" s="673">
        <v>125.66232462070647</v>
      </c>
      <c r="AR218" s="673">
        <v>148.36238812109514</v>
      </c>
      <c r="AS218" s="673">
        <v>128.59003979131012</v>
      </c>
      <c r="AT218" s="673">
        <v>151.79046758713906</v>
      </c>
    </row>
    <row r="219" spans="1:46" ht="14.1" customHeight="1" x14ac:dyDescent="0.25">
      <c r="A219" s="264" t="s">
        <v>192</v>
      </c>
      <c r="G219" s="265" t="s">
        <v>428</v>
      </c>
      <c r="H219" s="265"/>
      <c r="I219" s="292" t="s">
        <v>1065</v>
      </c>
      <c r="J219" s="318"/>
      <c r="K219" s="318"/>
      <c r="L219" s="318"/>
      <c r="M219" s="318"/>
      <c r="N219" s="318"/>
      <c r="O219" s="673">
        <v>0</v>
      </c>
      <c r="P219" s="673">
        <v>0</v>
      </c>
      <c r="Q219" s="673">
        <v>0</v>
      </c>
      <c r="R219" s="673">
        <v>0</v>
      </c>
      <c r="S219" s="673">
        <v>0</v>
      </c>
      <c r="T219" s="673">
        <v>0</v>
      </c>
      <c r="U219" s="673">
        <v>0</v>
      </c>
      <c r="V219" s="673">
        <v>0</v>
      </c>
      <c r="W219" s="673">
        <v>0</v>
      </c>
      <c r="X219" s="673">
        <v>0</v>
      </c>
      <c r="Y219" s="673">
        <v>0</v>
      </c>
      <c r="Z219" s="673">
        <v>0</v>
      </c>
      <c r="AA219" s="673">
        <v>0</v>
      </c>
      <c r="AB219" s="673">
        <v>0</v>
      </c>
      <c r="AC219" s="673">
        <v>237.34095305843468</v>
      </c>
      <c r="AD219" s="673">
        <v>257.63884532526203</v>
      </c>
      <c r="AE219" s="673">
        <v>327.59505703122977</v>
      </c>
      <c r="AF219" s="673">
        <v>0</v>
      </c>
      <c r="AG219" s="673">
        <v>371.94498784789533</v>
      </c>
      <c r="AH219" s="673">
        <v>402.06918247221375</v>
      </c>
      <c r="AI219" s="673">
        <v>410.02488933795189</v>
      </c>
      <c r="AJ219" s="673">
        <v>472.07831339572886</v>
      </c>
      <c r="AK219" s="673">
        <v>417.99300984990225</v>
      </c>
      <c r="AL219" s="673">
        <v>467.65369073693614</v>
      </c>
      <c r="AM219" s="673">
        <v>569.96683939561126</v>
      </c>
      <c r="AN219" s="673">
        <v>554.09555651850326</v>
      </c>
      <c r="AO219" s="673">
        <v>481.4739815373332</v>
      </c>
      <c r="AP219" s="673">
        <v>628.24343368525513</v>
      </c>
      <c r="AQ219" s="673">
        <v>489.35364617119444</v>
      </c>
      <c r="AR219" s="673">
        <v>528.61201325059767</v>
      </c>
      <c r="AS219" s="673">
        <v>436.58131086280088</v>
      </c>
      <c r="AT219" s="673">
        <v>423.40810955032532</v>
      </c>
    </row>
    <row r="220" spans="1:46" ht="14.1" customHeight="1" x14ac:dyDescent="0.25">
      <c r="A220" s="120" t="s">
        <v>539</v>
      </c>
      <c r="B220" s="120"/>
      <c r="C220" s="120"/>
      <c r="D220" s="120"/>
      <c r="E220" s="120"/>
      <c r="F220" s="120"/>
      <c r="G220" s="120" t="s">
        <v>540</v>
      </c>
      <c r="H220" s="120"/>
      <c r="I220" s="294" t="s">
        <v>1066</v>
      </c>
      <c r="J220" s="312"/>
      <c r="K220" s="312"/>
      <c r="L220" s="312"/>
      <c r="M220" s="312"/>
      <c r="N220" s="312"/>
      <c r="O220" s="674"/>
      <c r="P220" s="674"/>
      <c r="Q220" s="674"/>
      <c r="R220" s="674"/>
      <c r="S220" s="674"/>
      <c r="T220" s="674"/>
      <c r="U220" s="674"/>
      <c r="V220" s="674"/>
      <c r="W220" s="674"/>
      <c r="X220" s="674"/>
      <c r="Y220" s="674"/>
      <c r="Z220" s="674"/>
      <c r="AA220" s="674"/>
      <c r="AB220" s="674"/>
      <c r="AC220" s="674"/>
      <c r="AD220" s="674"/>
      <c r="AE220" s="674"/>
      <c r="AF220" s="674"/>
      <c r="AG220" s="674"/>
      <c r="AH220" s="674"/>
      <c r="AI220" s="674"/>
      <c r="AJ220" s="674"/>
      <c r="AK220" s="674"/>
      <c r="AL220" s="674"/>
      <c r="AM220" s="674"/>
      <c r="AN220" s="674"/>
      <c r="AO220" s="674"/>
      <c r="AP220" s="674"/>
      <c r="AQ220" s="674"/>
      <c r="AR220" s="674"/>
      <c r="AS220" s="674"/>
      <c r="AT220" s="674"/>
    </row>
    <row r="221" spans="1:46" ht="14.1" customHeight="1" x14ac:dyDescent="0.25">
      <c r="A221" s="273" t="s">
        <v>1104</v>
      </c>
      <c r="G221" s="265" t="s">
        <v>89</v>
      </c>
      <c r="H221" s="265"/>
      <c r="I221" s="292" t="s">
        <v>54</v>
      </c>
      <c r="J221" s="318"/>
      <c r="K221" s="318"/>
      <c r="L221" s="318"/>
      <c r="M221" s="318"/>
      <c r="N221" s="318"/>
      <c r="O221" s="673">
        <v>38.369821723199991</v>
      </c>
      <c r="P221" s="673">
        <v>42.062588783999992</v>
      </c>
      <c r="Q221" s="673">
        <v>42.755334984000001</v>
      </c>
      <c r="R221" s="673">
        <v>38.001016612799994</v>
      </c>
      <c r="S221" s="673">
        <v>41.955218645759999</v>
      </c>
      <c r="T221" s="673">
        <v>39.235857724799999</v>
      </c>
      <c r="U221" s="673">
        <v>46.711984319999999</v>
      </c>
      <c r="V221" s="673">
        <v>47.363007268799983</v>
      </c>
      <c r="W221" s="673">
        <v>43.304210884800007</v>
      </c>
      <c r="X221" s="673">
        <v>46.971198662399992</v>
      </c>
      <c r="Y221" s="673">
        <v>35.597069639999987</v>
      </c>
      <c r="Z221" s="673">
        <v>34.155101016000003</v>
      </c>
      <c r="AA221" s="673">
        <v>28.8291145536</v>
      </c>
      <c r="AB221" s="673">
        <v>32.723082964799993</v>
      </c>
      <c r="AC221" s="673">
        <v>32.838206097600001</v>
      </c>
      <c r="AD221" s="673">
        <v>29.185827801043175</v>
      </c>
      <c r="AE221" s="673">
        <v>21.820376736000007</v>
      </c>
      <c r="AF221" s="673">
        <v>21.128312476800005</v>
      </c>
      <c r="AG221" s="673">
        <v>24.868162267199999</v>
      </c>
      <c r="AH221" s="673">
        <v>23.149498564800009</v>
      </c>
      <c r="AI221" s="673">
        <v>24.73428096</v>
      </c>
      <c r="AJ221" s="673">
        <v>23.547067169760005</v>
      </c>
      <c r="AK221" s="673">
        <v>20.31319152</v>
      </c>
      <c r="AL221" s="673">
        <v>26.189379345599999</v>
      </c>
      <c r="AM221" s="673">
        <v>25.538677197120006</v>
      </c>
      <c r="AN221" s="673">
        <v>23.44492878548364</v>
      </c>
      <c r="AO221" s="673">
        <v>42.541027427768682</v>
      </c>
      <c r="AP221" s="673">
        <v>33.5834979657891</v>
      </c>
      <c r="AQ221" s="673">
        <v>44.402846328000003</v>
      </c>
      <c r="AR221" s="673">
        <v>48.171357802080003</v>
      </c>
      <c r="AS221" s="673">
        <v>56.127102966720003</v>
      </c>
      <c r="AT221" s="673">
        <v>56.479688451359998</v>
      </c>
    </row>
    <row r="222" spans="1:46" ht="14.1" customHeight="1" x14ac:dyDescent="0.25">
      <c r="A222" s="273" t="s">
        <v>1105</v>
      </c>
      <c r="G222" s="265" t="s">
        <v>90</v>
      </c>
      <c r="H222" s="265"/>
      <c r="I222" s="292" t="s">
        <v>55</v>
      </c>
      <c r="J222" s="318"/>
      <c r="K222" s="318"/>
      <c r="L222" s="318"/>
      <c r="M222" s="318"/>
      <c r="N222" s="318"/>
      <c r="O222" s="673">
        <v>29.2063270656</v>
      </c>
      <c r="P222" s="673">
        <v>34.424768582399999</v>
      </c>
      <c r="Q222" s="673">
        <v>27.992907859200002</v>
      </c>
      <c r="R222" s="673">
        <v>39.495014438399991</v>
      </c>
      <c r="S222" s="673">
        <v>32.444591788799997</v>
      </c>
      <c r="T222" s="673">
        <v>27.652078329600002</v>
      </c>
      <c r="U222" s="673">
        <v>37.330655999999998</v>
      </c>
      <c r="V222" s="673">
        <v>40.075477324799998</v>
      </c>
      <c r="W222" s="673">
        <v>46.218553728000003</v>
      </c>
      <c r="X222" s="673">
        <v>44.050250918399996</v>
      </c>
      <c r="Y222" s="673">
        <v>39.554461747199994</v>
      </c>
      <c r="Z222" s="673">
        <v>40.622246572800002</v>
      </c>
      <c r="AA222" s="673">
        <v>34.895519039999996</v>
      </c>
      <c r="AB222" s="673">
        <v>32.353832831999995</v>
      </c>
      <c r="AC222" s="673">
        <v>28.363461043200001</v>
      </c>
      <c r="AD222" s="673">
        <v>28.689921792000003</v>
      </c>
      <c r="AE222" s="673">
        <v>37.199902655999999</v>
      </c>
      <c r="AF222" s="673">
        <v>38.139943641600006</v>
      </c>
      <c r="AG222" s="673">
        <v>65.677046111999999</v>
      </c>
      <c r="AH222" s="673">
        <v>49.559500166399985</v>
      </c>
      <c r="AI222" s="673">
        <v>64.23988629119998</v>
      </c>
      <c r="AJ222" s="673">
        <v>64.19410341119999</v>
      </c>
      <c r="AK222" s="673">
        <v>64.409827219199997</v>
      </c>
      <c r="AL222" s="673">
        <v>54.902048505600007</v>
      </c>
      <c r="AM222" s="673">
        <v>57.124368710399999</v>
      </c>
      <c r="AN222" s="673">
        <v>56.814216911999992</v>
      </c>
      <c r="AO222" s="673">
        <v>56.704145903999994</v>
      </c>
      <c r="AP222" s="673">
        <v>55.354876406399995</v>
      </c>
      <c r="AQ222" s="673">
        <v>56.100181992959996</v>
      </c>
      <c r="AR222" s="673">
        <v>55.870116297599999</v>
      </c>
      <c r="AS222" s="673">
        <v>56.42936666304</v>
      </c>
      <c r="AT222" s="673">
        <v>56.61820599552</v>
      </c>
    </row>
    <row r="223" spans="1:46" ht="14.1" customHeight="1" x14ac:dyDescent="0.25">
      <c r="A223" s="273" t="s">
        <v>1106</v>
      </c>
      <c r="G223" s="265" t="s">
        <v>91</v>
      </c>
      <c r="H223" s="265"/>
      <c r="I223" s="292" t="s">
        <v>56</v>
      </c>
      <c r="J223" s="318"/>
      <c r="K223" s="318"/>
      <c r="L223" s="318"/>
      <c r="M223" s="318"/>
      <c r="N223" s="318"/>
      <c r="O223" s="673">
        <v>204.40422553881598</v>
      </c>
      <c r="P223" s="673">
        <v>235.89488829816</v>
      </c>
      <c r="Q223" s="673">
        <v>237.95478398937598</v>
      </c>
      <c r="R223" s="673">
        <v>231.96676671734403</v>
      </c>
      <c r="S223" s="673">
        <v>152.79176848521601</v>
      </c>
      <c r="T223" s="673">
        <v>127.16713899580355</v>
      </c>
      <c r="U223" s="673">
        <v>248.04356373788755</v>
      </c>
      <c r="V223" s="673">
        <v>235.38516638961596</v>
      </c>
      <c r="W223" s="673">
        <v>241.22229403679995</v>
      </c>
      <c r="X223" s="673">
        <v>285.42210813072006</v>
      </c>
      <c r="Y223" s="673">
        <v>279.96544415491195</v>
      </c>
      <c r="Z223" s="673">
        <v>322.97432315817605</v>
      </c>
      <c r="AA223" s="673">
        <v>318.83388145992001</v>
      </c>
      <c r="AB223" s="673">
        <v>332.530066107648</v>
      </c>
      <c r="AC223" s="673">
        <v>334.40056967116806</v>
      </c>
      <c r="AD223" s="673">
        <v>331.40870561320463</v>
      </c>
      <c r="AE223" s="673">
        <v>348.53640300590394</v>
      </c>
      <c r="AF223" s="673">
        <v>357.99419498558399</v>
      </c>
      <c r="AG223" s="673">
        <v>328.13092247889603</v>
      </c>
      <c r="AH223" s="673">
        <v>322.179607557216</v>
      </c>
      <c r="AI223" s="673">
        <v>337.36844433959999</v>
      </c>
      <c r="AJ223" s="673">
        <v>415.39981466232001</v>
      </c>
      <c r="AK223" s="673">
        <v>340.8886011175199</v>
      </c>
      <c r="AL223" s="673">
        <v>318.18756109636797</v>
      </c>
      <c r="AM223" s="673">
        <v>354.65531644452244</v>
      </c>
      <c r="AN223" s="673">
        <v>383.31682256989609</v>
      </c>
      <c r="AO223" s="673">
        <v>402.78762684277194</v>
      </c>
      <c r="AP223" s="673">
        <v>409.96623221078482</v>
      </c>
      <c r="AQ223" s="673">
        <v>396.67682010122735</v>
      </c>
      <c r="AR223" s="673">
        <v>435.93691282701025</v>
      </c>
      <c r="AS223" s="673">
        <v>443.95180661827874</v>
      </c>
      <c r="AT223" s="673">
        <v>518.77682519135044</v>
      </c>
    </row>
    <row r="224" spans="1:46" ht="14.1" customHeight="1" x14ac:dyDescent="0.25">
      <c r="A224" s="273" t="s">
        <v>1107</v>
      </c>
      <c r="G224" s="265" t="s">
        <v>92</v>
      </c>
      <c r="H224" s="265"/>
      <c r="I224" s="292" t="s">
        <v>57</v>
      </c>
      <c r="J224" s="318"/>
      <c r="K224" s="318"/>
      <c r="L224" s="318"/>
      <c r="M224" s="318"/>
      <c r="N224" s="318"/>
      <c r="O224" s="673">
        <v>0</v>
      </c>
      <c r="P224" s="673">
        <v>0</v>
      </c>
      <c r="Q224" s="673">
        <v>0</v>
      </c>
      <c r="R224" s="673">
        <v>0</v>
      </c>
      <c r="S224" s="673">
        <v>0</v>
      </c>
      <c r="T224" s="673">
        <v>0</v>
      </c>
      <c r="U224" s="673">
        <v>0</v>
      </c>
      <c r="V224" s="673">
        <v>0</v>
      </c>
      <c r="W224" s="673">
        <v>0</v>
      </c>
      <c r="X224" s="673">
        <v>0</v>
      </c>
      <c r="Y224" s="673">
        <v>0</v>
      </c>
      <c r="Z224" s="673">
        <v>0</v>
      </c>
      <c r="AA224" s="673">
        <v>0</v>
      </c>
      <c r="AB224" s="673">
        <v>0</v>
      </c>
      <c r="AC224" s="673">
        <v>0</v>
      </c>
      <c r="AD224" s="673">
        <v>0</v>
      </c>
      <c r="AE224" s="673">
        <v>0</v>
      </c>
      <c r="AF224" s="673">
        <v>0</v>
      </c>
      <c r="AG224" s="673">
        <v>0</v>
      </c>
      <c r="AH224" s="673">
        <v>0</v>
      </c>
      <c r="AI224" s="673">
        <v>0</v>
      </c>
      <c r="AJ224" s="673">
        <v>0</v>
      </c>
      <c r="AK224" s="673">
        <v>0</v>
      </c>
      <c r="AL224" s="673">
        <v>0</v>
      </c>
      <c r="AM224" s="673">
        <v>0</v>
      </c>
      <c r="AN224" s="673">
        <v>0</v>
      </c>
      <c r="AO224" s="673">
        <v>0</v>
      </c>
      <c r="AP224" s="673">
        <v>0</v>
      </c>
      <c r="AQ224" s="673">
        <v>0</v>
      </c>
      <c r="AR224" s="673">
        <v>0</v>
      </c>
      <c r="AS224" s="673">
        <v>0</v>
      </c>
      <c r="AT224" s="673">
        <v>0</v>
      </c>
    </row>
    <row r="225" spans="1:46" ht="14.1" customHeight="1" x14ac:dyDescent="0.25">
      <c r="A225" s="273" t="s">
        <v>1108</v>
      </c>
      <c r="B225" s="120"/>
      <c r="C225" s="120"/>
      <c r="D225" s="120"/>
      <c r="E225" s="120"/>
      <c r="F225" s="120"/>
      <c r="G225" s="120" t="s">
        <v>93</v>
      </c>
      <c r="H225" s="120"/>
      <c r="I225" s="292" t="s">
        <v>58</v>
      </c>
      <c r="J225" s="318"/>
      <c r="K225" s="318"/>
      <c r="L225" s="318"/>
      <c r="M225" s="318"/>
      <c r="N225" s="318"/>
      <c r="O225" s="673">
        <v>1132.1346105850175</v>
      </c>
      <c r="P225" s="673">
        <v>1183.0040871421484</v>
      </c>
      <c r="Q225" s="673">
        <v>1312.4590394692577</v>
      </c>
      <c r="R225" s="673">
        <v>1263.5774841303185</v>
      </c>
      <c r="S225" s="673">
        <v>1087.6956077487591</v>
      </c>
      <c r="T225" s="673">
        <v>734.5475565006343</v>
      </c>
      <c r="U225" s="673">
        <v>1194.2492592788647</v>
      </c>
      <c r="V225" s="673">
        <v>1790.4023700686118</v>
      </c>
      <c r="W225" s="673">
        <v>1025.0851548951289</v>
      </c>
      <c r="X225" s="673">
        <v>1298.836457000149</v>
      </c>
      <c r="Y225" s="673">
        <v>1047.7622200881278</v>
      </c>
      <c r="Z225" s="673">
        <v>1184.7070755188633</v>
      </c>
      <c r="AA225" s="673">
        <v>1302.2291779906539</v>
      </c>
      <c r="AB225" s="673">
        <v>1001.7765625925859</v>
      </c>
      <c r="AC225" s="673">
        <v>408.38509974764884</v>
      </c>
      <c r="AD225" s="673">
        <v>1021.9203873134128</v>
      </c>
      <c r="AE225" s="673">
        <v>1471.6960397664038</v>
      </c>
      <c r="AF225" s="673">
        <v>893.14819937930906</v>
      </c>
      <c r="AG225" s="673">
        <v>859.19218489626144</v>
      </c>
      <c r="AH225" s="673">
        <v>1283.0220356614709</v>
      </c>
      <c r="AI225" s="673">
        <v>1056.6947127390679</v>
      </c>
      <c r="AJ225" s="673">
        <v>1000.5222638412414</v>
      </c>
      <c r="AK225" s="673">
        <v>1008.3695079709278</v>
      </c>
      <c r="AL225" s="673">
        <v>682.12031520992116</v>
      </c>
      <c r="AM225" s="673">
        <v>931.23276064627987</v>
      </c>
      <c r="AN225" s="673">
        <v>1002.137915848927</v>
      </c>
      <c r="AO225" s="673">
        <v>940.35331181434765</v>
      </c>
      <c r="AP225" s="673">
        <v>1150.9577456594616</v>
      </c>
      <c r="AQ225" s="673">
        <v>1590.5534455976624</v>
      </c>
      <c r="AR225" s="673">
        <v>1589.8372333999853</v>
      </c>
      <c r="AS225" s="673">
        <v>1958.638547728083</v>
      </c>
      <c r="AT225" s="673">
        <v>1732.8488944429182</v>
      </c>
    </row>
    <row r="226" spans="1:46" ht="14.1" customHeight="1" x14ac:dyDescent="0.25">
      <c r="A226" s="273" t="s">
        <v>1109</v>
      </c>
      <c r="B226" s="120"/>
      <c r="C226" s="120"/>
      <c r="D226" s="120"/>
      <c r="E226" s="120"/>
      <c r="F226" s="120"/>
      <c r="G226" s="120" t="s">
        <v>94</v>
      </c>
      <c r="H226" s="120"/>
      <c r="I226" s="292" t="s">
        <v>59</v>
      </c>
      <c r="J226" s="318"/>
      <c r="K226" s="318"/>
      <c r="L226" s="318"/>
      <c r="M226" s="318"/>
      <c r="N226" s="318"/>
      <c r="O226" s="673">
        <v>98.48390099787207</v>
      </c>
      <c r="P226" s="673">
        <v>82.667129674908509</v>
      </c>
      <c r="Q226" s="673">
        <v>120.67551966459304</v>
      </c>
      <c r="R226" s="673">
        <v>54.264309722218776</v>
      </c>
      <c r="S226" s="673">
        <v>103.83194425093913</v>
      </c>
      <c r="T226" s="673">
        <v>70.493577179137276</v>
      </c>
      <c r="U226" s="673">
        <v>37.647893365123707</v>
      </c>
      <c r="V226" s="673">
        <v>94.538111156629043</v>
      </c>
      <c r="W226" s="673">
        <v>78.724626807927265</v>
      </c>
      <c r="X226" s="673">
        <v>129.78955254261768</v>
      </c>
      <c r="Y226" s="673">
        <v>84.790807498124977</v>
      </c>
      <c r="Z226" s="673">
        <v>120.73023686093005</v>
      </c>
      <c r="AA226" s="673">
        <v>104.66347710714147</v>
      </c>
      <c r="AB226" s="673">
        <v>58.565277215087988</v>
      </c>
      <c r="AC226" s="673">
        <v>120.57800121475489</v>
      </c>
      <c r="AD226" s="673">
        <v>104.35338324635543</v>
      </c>
      <c r="AE226" s="673">
        <v>112.17186587011136</v>
      </c>
      <c r="AF226" s="673">
        <v>73.645797427771839</v>
      </c>
      <c r="AG226" s="673">
        <v>109.8114259001551</v>
      </c>
      <c r="AH226" s="673">
        <v>47.329692277967759</v>
      </c>
      <c r="AI226" s="673">
        <v>67.806955564969286</v>
      </c>
      <c r="AJ226" s="673">
        <v>78.150611482911998</v>
      </c>
      <c r="AK226" s="673">
        <v>65.138246045774409</v>
      </c>
      <c r="AL226" s="673">
        <v>69.82421367318095</v>
      </c>
      <c r="AM226" s="673">
        <v>61.929582012977725</v>
      </c>
      <c r="AN226" s="673">
        <v>52.593570950254851</v>
      </c>
      <c r="AO226" s="673">
        <v>44.057755350066259</v>
      </c>
      <c r="AP226" s="673">
        <v>48.576493228638249</v>
      </c>
      <c r="AQ226" s="673">
        <v>37.412421149907161</v>
      </c>
      <c r="AR226" s="673">
        <v>56.855718360635166</v>
      </c>
      <c r="AS226" s="673">
        <v>25.6997369256826</v>
      </c>
      <c r="AT226" s="673">
        <v>36.325290194946739</v>
      </c>
    </row>
    <row r="227" spans="1:46" ht="14.1" customHeight="1" x14ac:dyDescent="0.25">
      <c r="A227" s="264" t="s">
        <v>429</v>
      </c>
      <c r="F227" s="265" t="s">
        <v>95</v>
      </c>
      <c r="I227" s="293" t="s">
        <v>1088</v>
      </c>
      <c r="J227" s="318"/>
      <c r="K227" s="318"/>
      <c r="L227" s="318"/>
      <c r="M227" s="318"/>
      <c r="N227" s="318"/>
      <c r="O227" s="673">
        <v>13.182428962276999</v>
      </c>
      <c r="P227" s="673">
        <v>15.603528525502426</v>
      </c>
      <c r="Q227" s="673">
        <v>13.879387882421137</v>
      </c>
      <c r="R227" s="673">
        <v>14.417151046061797</v>
      </c>
      <c r="S227" s="673">
        <v>16.378694129470436</v>
      </c>
      <c r="T227" s="673">
        <v>14.35066552603201</v>
      </c>
      <c r="U227" s="673">
        <v>18.283282789307783</v>
      </c>
      <c r="V227" s="673">
        <v>15.679970456692164</v>
      </c>
      <c r="W227" s="673">
        <v>13.518645706393997</v>
      </c>
      <c r="X227" s="673">
        <v>18.700524436449776</v>
      </c>
      <c r="Y227" s="673">
        <v>22.911423652339202</v>
      </c>
      <c r="Z227" s="673">
        <v>30.795357835777136</v>
      </c>
      <c r="AA227" s="673">
        <v>29.604002740158972</v>
      </c>
      <c r="AB227" s="673">
        <v>30.480699412195879</v>
      </c>
      <c r="AC227" s="673">
        <v>33.220045251880123</v>
      </c>
      <c r="AD227" s="673">
        <v>31.701091250174201</v>
      </c>
      <c r="AE227" s="673">
        <v>35.656594675985133</v>
      </c>
      <c r="AF227" s="673">
        <v>39.66272458183817</v>
      </c>
      <c r="AG227" s="673">
        <v>45.352301757070087</v>
      </c>
      <c r="AH227" s="673">
        <v>51.288625065343467</v>
      </c>
      <c r="AI227" s="673">
        <v>51.491061293183151</v>
      </c>
      <c r="AJ227" s="673">
        <v>53.545966670415488</v>
      </c>
      <c r="AK227" s="673">
        <v>54.102734486529101</v>
      </c>
      <c r="AL227" s="673">
        <v>53.126819264726819</v>
      </c>
      <c r="AM227" s="673">
        <v>57.55302354555451</v>
      </c>
      <c r="AN227" s="673">
        <v>56.937103764596536</v>
      </c>
      <c r="AO227" s="673">
        <v>59.003173822067915</v>
      </c>
      <c r="AP227" s="673">
        <v>66.908044947980471</v>
      </c>
      <c r="AQ227" s="673">
        <v>63.728694009243327</v>
      </c>
      <c r="AR227" s="673">
        <v>74.011694747540673</v>
      </c>
      <c r="AS227" s="673">
        <v>72.943939892515786</v>
      </c>
      <c r="AT227" s="673">
        <v>80.344171501946647</v>
      </c>
    </row>
    <row r="228" spans="1:46" ht="14.1" customHeight="1" x14ac:dyDescent="0.25">
      <c r="A228" s="277" t="s">
        <v>1127</v>
      </c>
      <c r="F228" s="265"/>
      <c r="G228" s="264" t="s">
        <v>119</v>
      </c>
      <c r="I228" s="293" t="s">
        <v>1125</v>
      </c>
      <c r="J228" s="318"/>
      <c r="K228" s="318"/>
      <c r="L228" s="318"/>
      <c r="M228" s="318"/>
      <c r="N228" s="318"/>
      <c r="O228" s="673">
        <v>0</v>
      </c>
      <c r="P228" s="673">
        <v>0</v>
      </c>
      <c r="Q228" s="673">
        <v>0</v>
      </c>
      <c r="R228" s="673">
        <v>0</v>
      </c>
      <c r="S228" s="673">
        <v>0</v>
      </c>
      <c r="T228" s="673">
        <v>0</v>
      </c>
      <c r="U228" s="673">
        <v>0</v>
      </c>
      <c r="V228" s="673">
        <v>0</v>
      </c>
      <c r="W228" s="673">
        <v>0</v>
      </c>
      <c r="X228" s="673">
        <v>0</v>
      </c>
      <c r="Y228" s="673">
        <v>0</v>
      </c>
      <c r="Z228" s="673">
        <v>0</v>
      </c>
      <c r="AA228" s="673">
        <v>0</v>
      </c>
      <c r="AB228" s="673">
        <v>0</v>
      </c>
      <c r="AC228" s="673">
        <v>0</v>
      </c>
      <c r="AD228" s="673">
        <v>0</v>
      </c>
      <c r="AE228" s="673">
        <v>0</v>
      </c>
      <c r="AF228" s="673">
        <v>0</v>
      </c>
      <c r="AG228" s="673">
        <v>0</v>
      </c>
      <c r="AH228" s="673">
        <v>0</v>
      </c>
      <c r="AI228" s="673">
        <v>0</v>
      </c>
      <c r="AJ228" s="673">
        <v>13.483814340753716</v>
      </c>
      <c r="AK228" s="673">
        <v>12.977225821627199</v>
      </c>
      <c r="AL228" s="673">
        <v>12.045117903672001</v>
      </c>
      <c r="AM228" s="673">
        <v>19.459159746984849</v>
      </c>
      <c r="AN228" s="673">
        <v>23.033771706106844</v>
      </c>
      <c r="AO228" s="673">
        <v>27.22245571573627</v>
      </c>
      <c r="AP228" s="673">
        <v>36.889813905752185</v>
      </c>
      <c r="AQ228" s="673">
        <v>39.911270981778387</v>
      </c>
      <c r="AR228" s="673">
        <v>63.5809216356459</v>
      </c>
      <c r="AS228" s="673">
        <v>69.606431496049964</v>
      </c>
      <c r="AT228" s="673">
        <v>81.262408593665967</v>
      </c>
    </row>
    <row r="229" spans="1:46" ht="14.1" customHeight="1" x14ac:dyDescent="0.25">
      <c r="A229" s="277" t="s">
        <v>1128</v>
      </c>
      <c r="F229" s="265"/>
      <c r="G229" s="264" t="s">
        <v>120</v>
      </c>
      <c r="I229" s="293" t="s">
        <v>1126</v>
      </c>
      <c r="J229" s="318"/>
      <c r="K229" s="318"/>
      <c r="L229" s="318"/>
      <c r="M229" s="318"/>
      <c r="N229" s="318"/>
      <c r="O229" s="673">
        <v>0</v>
      </c>
      <c r="P229" s="673">
        <v>0</v>
      </c>
      <c r="Q229" s="673">
        <v>0</v>
      </c>
      <c r="R229" s="673">
        <v>0</v>
      </c>
      <c r="S229" s="673">
        <v>0</v>
      </c>
      <c r="T229" s="673">
        <v>0</v>
      </c>
      <c r="U229" s="673">
        <v>0</v>
      </c>
      <c r="V229" s="673">
        <v>0</v>
      </c>
      <c r="W229" s="673">
        <v>0</v>
      </c>
      <c r="X229" s="673">
        <v>0</v>
      </c>
      <c r="Y229" s="673">
        <v>0</v>
      </c>
      <c r="Z229" s="673">
        <v>0</v>
      </c>
      <c r="AA229" s="673">
        <v>0</v>
      </c>
      <c r="AB229" s="673">
        <v>0</v>
      </c>
      <c r="AC229" s="673">
        <v>0</v>
      </c>
      <c r="AD229" s="673">
        <v>0</v>
      </c>
      <c r="AE229" s="673">
        <v>0</v>
      </c>
      <c r="AF229" s="673">
        <v>0</v>
      </c>
      <c r="AG229" s="673">
        <v>0</v>
      </c>
      <c r="AH229" s="673">
        <v>1129.30256304</v>
      </c>
      <c r="AI229" s="673">
        <v>0</v>
      </c>
      <c r="AJ229" s="673">
        <v>461.96076994019529</v>
      </c>
      <c r="AK229" s="673">
        <v>498.84919647023997</v>
      </c>
      <c r="AL229" s="673">
        <v>571.37846648752009</v>
      </c>
      <c r="AM229" s="673">
        <v>528.30877193502386</v>
      </c>
      <c r="AN229" s="673">
        <v>560.89798729571658</v>
      </c>
      <c r="AO229" s="673">
        <v>549.85888188287822</v>
      </c>
      <c r="AP229" s="673">
        <v>561.09470758634563</v>
      </c>
      <c r="AQ229" s="673">
        <v>737.83911351638028</v>
      </c>
      <c r="AR229" s="673">
        <v>742.31446737188332</v>
      </c>
      <c r="AS229" s="673">
        <v>780.0998984219267</v>
      </c>
      <c r="AT229" s="673">
        <v>798.26166487569049</v>
      </c>
    </row>
    <row r="230" spans="1:46" ht="14.1" customHeight="1" x14ac:dyDescent="0.25">
      <c r="A230" s="269" t="s">
        <v>430</v>
      </c>
      <c r="F230" s="264" t="s">
        <v>182</v>
      </c>
      <c r="G230" s="120"/>
      <c r="H230" s="120"/>
      <c r="I230" s="294" t="s">
        <v>1067</v>
      </c>
      <c r="J230" s="318"/>
      <c r="K230" s="318"/>
      <c r="L230" s="318"/>
      <c r="M230" s="318"/>
      <c r="N230" s="318"/>
      <c r="O230" s="673">
        <v>129.07823590017</v>
      </c>
      <c r="P230" s="673">
        <v>124.72615462092001</v>
      </c>
      <c r="Q230" s="673">
        <v>110.67135344183995</v>
      </c>
      <c r="R230" s="673">
        <v>117.95931169814999</v>
      </c>
      <c r="S230" s="673">
        <v>111.33582009</v>
      </c>
      <c r="T230" s="673">
        <v>101.63599259999998</v>
      </c>
      <c r="U230" s="673">
        <v>176.93642400000002</v>
      </c>
      <c r="V230" s="673">
        <v>180.56497737000007</v>
      </c>
      <c r="W230" s="673">
        <v>191.34190749000004</v>
      </c>
      <c r="X230" s="673">
        <v>200.44289122079999</v>
      </c>
      <c r="Y230" s="673">
        <v>202.00231304640002</v>
      </c>
      <c r="Z230" s="673">
        <v>202.42751383619998</v>
      </c>
      <c r="AA230" s="673">
        <v>211.94108233367996</v>
      </c>
      <c r="AB230" s="673">
        <v>245.79416565716997</v>
      </c>
      <c r="AC230" s="673">
        <v>215.05672368540002</v>
      </c>
      <c r="AD230" s="673">
        <v>285.01751563416008</v>
      </c>
      <c r="AE230" s="673">
        <v>329.28081056621994</v>
      </c>
      <c r="AF230" s="673">
        <v>327.24600101597997</v>
      </c>
      <c r="AG230" s="673">
        <v>307.22340462266999</v>
      </c>
      <c r="AH230" s="673">
        <v>361.14893342285995</v>
      </c>
      <c r="AI230" s="673">
        <v>415.70680344260995</v>
      </c>
      <c r="AJ230" s="673">
        <v>430.09846077777007</v>
      </c>
      <c r="AK230" s="673">
        <v>531.06788004375005</v>
      </c>
      <c r="AL230" s="673">
        <v>1039.0391776649399</v>
      </c>
      <c r="AM230" s="673">
        <v>903.01990039991881</v>
      </c>
      <c r="AN230" s="673">
        <v>252.99254139320155</v>
      </c>
      <c r="AO230" s="673">
        <v>231.98454842435871</v>
      </c>
      <c r="AP230" s="673">
        <v>307.8075947418692</v>
      </c>
      <c r="AQ230" s="673">
        <v>316.80899781311888</v>
      </c>
      <c r="AR230" s="673">
        <v>1437.1459384985194</v>
      </c>
      <c r="AS230" s="673">
        <v>343.04587168821479</v>
      </c>
      <c r="AT230" s="673">
        <v>1295.9229390353651</v>
      </c>
    </row>
    <row r="231" spans="1:46" ht="14.1" customHeight="1" x14ac:dyDescent="0.25">
      <c r="A231" s="264" t="s">
        <v>433</v>
      </c>
      <c r="E231" s="264" t="s">
        <v>434</v>
      </c>
      <c r="F231" s="120"/>
      <c r="G231" s="265"/>
      <c r="H231" s="265"/>
      <c r="I231" s="292" t="s">
        <v>1068</v>
      </c>
      <c r="J231" s="312"/>
      <c r="K231" s="312"/>
      <c r="L231" s="312"/>
      <c r="M231" s="312"/>
      <c r="N231" s="312"/>
      <c r="O231" s="674"/>
      <c r="P231" s="674"/>
      <c r="Q231" s="674"/>
      <c r="R231" s="674"/>
      <c r="S231" s="674"/>
      <c r="T231" s="674"/>
      <c r="U231" s="674"/>
      <c r="V231" s="674"/>
      <c r="W231" s="674"/>
      <c r="X231" s="674"/>
      <c r="Y231" s="674"/>
      <c r="Z231" s="674"/>
      <c r="AA231" s="674"/>
      <c r="AB231" s="674"/>
      <c r="AC231" s="674"/>
      <c r="AD231" s="674"/>
      <c r="AE231" s="674"/>
      <c r="AF231" s="674"/>
      <c r="AG231" s="674"/>
      <c r="AH231" s="674"/>
      <c r="AI231" s="674"/>
      <c r="AJ231" s="674"/>
      <c r="AK231" s="674"/>
      <c r="AL231" s="674"/>
      <c r="AM231" s="674"/>
      <c r="AN231" s="674"/>
      <c r="AO231" s="674"/>
      <c r="AP231" s="674"/>
      <c r="AQ231" s="674"/>
      <c r="AR231" s="674"/>
      <c r="AS231" s="674"/>
      <c r="AT231" s="674"/>
    </row>
    <row r="232" spans="1:46" ht="14.1" customHeight="1" x14ac:dyDescent="0.25">
      <c r="A232" s="264" t="s">
        <v>435</v>
      </c>
      <c r="E232" s="264" t="s">
        <v>181</v>
      </c>
      <c r="F232" s="120"/>
      <c r="G232" s="265"/>
      <c r="H232" s="265"/>
      <c r="I232" s="292" t="s">
        <v>1069</v>
      </c>
      <c r="J232" s="312"/>
      <c r="K232" s="312"/>
      <c r="L232" s="312"/>
      <c r="M232" s="312"/>
      <c r="N232" s="312"/>
      <c r="O232" s="674"/>
      <c r="P232" s="674"/>
      <c r="Q232" s="674"/>
      <c r="R232" s="674"/>
      <c r="S232" s="674"/>
      <c r="T232" s="674"/>
      <c r="U232" s="674"/>
      <c r="V232" s="674"/>
      <c r="W232" s="674"/>
      <c r="X232" s="674"/>
      <c r="Y232" s="674"/>
      <c r="Z232" s="674"/>
      <c r="AA232" s="674"/>
      <c r="AB232" s="674"/>
      <c r="AC232" s="674"/>
      <c r="AD232" s="674"/>
      <c r="AE232" s="674"/>
      <c r="AF232" s="674"/>
      <c r="AG232" s="674"/>
      <c r="AH232" s="674"/>
      <c r="AI232" s="674"/>
      <c r="AJ232" s="674"/>
      <c r="AK232" s="674"/>
      <c r="AL232" s="674"/>
      <c r="AM232" s="674"/>
      <c r="AN232" s="674"/>
      <c r="AO232" s="674"/>
      <c r="AP232" s="674"/>
      <c r="AQ232" s="674"/>
      <c r="AR232" s="674"/>
      <c r="AS232" s="674"/>
      <c r="AT232" s="674"/>
    </row>
    <row r="233" spans="1:46" ht="14.1" customHeight="1" x14ac:dyDescent="0.25">
      <c r="A233" s="273" t="s">
        <v>1110</v>
      </c>
      <c r="F233" s="120"/>
      <c r="G233" s="265" t="s">
        <v>96</v>
      </c>
      <c r="H233" s="265"/>
      <c r="I233" s="292" t="s">
        <v>60</v>
      </c>
      <c r="J233" s="318"/>
      <c r="K233" s="318"/>
      <c r="L233" s="318"/>
      <c r="M233" s="318"/>
      <c r="N233" s="318"/>
      <c r="O233" s="673">
        <v>5258.365245908537</v>
      </c>
      <c r="P233" s="673">
        <v>5380.2799932132339</v>
      </c>
      <c r="Q233" s="673">
        <v>5668.113917386866</v>
      </c>
      <c r="R233" s="673">
        <v>5433.4368999608341</v>
      </c>
      <c r="S233" s="673">
        <v>5248.9432949797883</v>
      </c>
      <c r="T233" s="673">
        <v>5073.8267770568755</v>
      </c>
      <c r="U233" s="673">
        <v>4974.6814957791184</v>
      </c>
      <c r="V233" s="673">
        <v>5397.3733463025665</v>
      </c>
      <c r="W233" s="673">
        <v>5166.5136077652742</v>
      </c>
      <c r="X233" s="673">
        <v>5387.104911596185</v>
      </c>
      <c r="Y233" s="673">
        <v>5257.2714285340298</v>
      </c>
      <c r="Z233" s="673">
        <v>5589.6708091108203</v>
      </c>
      <c r="AA233" s="673">
        <v>5628.5121253806674</v>
      </c>
      <c r="AB233" s="673">
        <v>5732.1191371440918</v>
      </c>
      <c r="AC233" s="673">
        <v>5493.0677126886585</v>
      </c>
      <c r="AD233" s="673">
        <v>5093.3639770997233</v>
      </c>
      <c r="AE233" s="673">
        <v>6082.1267490362507</v>
      </c>
      <c r="AF233" s="673">
        <v>5667.2020610605014</v>
      </c>
      <c r="AG233" s="673">
        <v>6342.4777041297129</v>
      </c>
      <c r="AH233" s="673">
        <v>5589.2595255666574</v>
      </c>
      <c r="AI233" s="673">
        <v>6177.0613621486045</v>
      </c>
      <c r="AJ233" s="673">
        <v>5847.955035560034</v>
      </c>
      <c r="AK233" s="673">
        <v>5997.5749820969786</v>
      </c>
      <c r="AL233" s="673">
        <v>6465.6932020347458</v>
      </c>
      <c r="AM233" s="673">
        <v>6308.0289011263985</v>
      </c>
      <c r="AN233" s="673">
        <v>5979.5075216085961</v>
      </c>
      <c r="AO233" s="673">
        <v>6219.2024015159877</v>
      </c>
      <c r="AP233" s="673">
        <v>5823.9585801359872</v>
      </c>
      <c r="AQ233" s="673">
        <v>6409.123942756727</v>
      </c>
      <c r="AR233" s="673">
        <v>5984.6803894832556</v>
      </c>
      <c r="AS233" s="673">
        <v>6159.6108673502395</v>
      </c>
      <c r="AT233" s="673">
        <v>6466.670942700317</v>
      </c>
    </row>
    <row r="234" spans="1:46" ht="14.1" customHeight="1" x14ac:dyDescent="0.25">
      <c r="A234" s="273" t="s">
        <v>1111</v>
      </c>
      <c r="F234" s="120"/>
      <c r="G234" s="265" t="s">
        <v>97</v>
      </c>
      <c r="H234" s="265"/>
      <c r="I234" s="292" t="s">
        <v>61</v>
      </c>
      <c r="J234" s="318"/>
      <c r="K234" s="318"/>
      <c r="L234" s="318"/>
      <c r="M234" s="318"/>
      <c r="N234" s="318"/>
      <c r="O234" s="673">
        <v>2993.8099731331304</v>
      </c>
      <c r="P234" s="673">
        <v>2817.8272405582597</v>
      </c>
      <c r="Q234" s="673">
        <v>3009.2344601225659</v>
      </c>
      <c r="R234" s="673">
        <v>3385.3688496424161</v>
      </c>
      <c r="S234" s="673">
        <v>3455.4758566339569</v>
      </c>
      <c r="T234" s="673">
        <v>3548.3572916945413</v>
      </c>
      <c r="U234" s="673">
        <v>3705.0962227862142</v>
      </c>
      <c r="V234" s="673">
        <v>4030.2018838193362</v>
      </c>
      <c r="W234" s="673">
        <v>3705.1201506921648</v>
      </c>
      <c r="X234" s="673">
        <v>4158.4395334671008</v>
      </c>
      <c r="Y234" s="673">
        <v>3941.7828701561325</v>
      </c>
      <c r="Z234" s="673">
        <v>3996.0652625225539</v>
      </c>
      <c r="AA234" s="673">
        <v>4426.7560921223467</v>
      </c>
      <c r="AB234" s="673">
        <v>4461.5737142411026</v>
      </c>
      <c r="AC234" s="673">
        <v>4757.7676065963969</v>
      </c>
      <c r="AD234" s="673">
        <v>4420.9742356559718</v>
      </c>
      <c r="AE234" s="673">
        <v>4873.4975145318995</v>
      </c>
      <c r="AF234" s="673">
        <v>4418.9671613269447</v>
      </c>
      <c r="AG234" s="673">
        <v>4575.435566677098</v>
      </c>
      <c r="AH234" s="673">
        <v>4358.4073221407134</v>
      </c>
      <c r="AI234" s="673">
        <v>4599.4794619816566</v>
      </c>
      <c r="AJ234" s="673">
        <v>4523.8810492149287</v>
      </c>
      <c r="AK234" s="673">
        <v>4140.6851726281702</v>
      </c>
      <c r="AL234" s="673">
        <v>4503.7433498356495</v>
      </c>
      <c r="AM234" s="673">
        <v>4625.1501703724571</v>
      </c>
      <c r="AN234" s="673">
        <v>4277.7359381737788</v>
      </c>
      <c r="AO234" s="673">
        <v>4514.4910724576066</v>
      </c>
      <c r="AP234" s="673">
        <v>4130.3189234740112</v>
      </c>
      <c r="AQ234" s="673">
        <v>4487.7668279951213</v>
      </c>
      <c r="AR234" s="673">
        <v>4014.4255838076224</v>
      </c>
      <c r="AS234" s="673">
        <v>4319.0312179801176</v>
      </c>
      <c r="AT234" s="673">
        <v>4190.6163806745362</v>
      </c>
    </row>
    <row r="235" spans="1:46" ht="14.1" customHeight="1" x14ac:dyDescent="0.25">
      <c r="A235" s="273" t="s">
        <v>1112</v>
      </c>
      <c r="F235" s="120"/>
      <c r="G235" s="265" t="s">
        <v>98</v>
      </c>
      <c r="H235" s="265"/>
      <c r="I235" s="292" t="s">
        <v>62</v>
      </c>
      <c r="J235" s="318"/>
      <c r="K235" s="318"/>
      <c r="L235" s="318"/>
      <c r="M235" s="318"/>
      <c r="N235" s="318"/>
      <c r="O235" s="673">
        <v>1550.825538097874</v>
      </c>
      <c r="P235" s="673">
        <v>1426.8964111337214</v>
      </c>
      <c r="Q235" s="673">
        <v>1753.5821260076762</v>
      </c>
      <c r="R235" s="673">
        <v>1497.8782191951379</v>
      </c>
      <c r="S235" s="673">
        <v>1381.6063085483142</v>
      </c>
      <c r="T235" s="673">
        <v>1178.3932985268143</v>
      </c>
      <c r="U235" s="673">
        <v>1274.0087108768221</v>
      </c>
      <c r="V235" s="673">
        <v>1950.4158778276114</v>
      </c>
      <c r="W235" s="673">
        <v>1919.7452428226975</v>
      </c>
      <c r="X235" s="673">
        <v>1941.3588364389009</v>
      </c>
      <c r="Y235" s="673">
        <v>1996.7451635154744</v>
      </c>
      <c r="Z235" s="673">
        <v>2154.7386765373735</v>
      </c>
      <c r="AA235" s="673">
        <v>2124.0981932941127</v>
      </c>
      <c r="AB235" s="673">
        <v>2255.4985967924272</v>
      </c>
      <c r="AC235" s="673">
        <v>1858.875082433256</v>
      </c>
      <c r="AD235" s="673">
        <v>2032.7626592875151</v>
      </c>
      <c r="AE235" s="673">
        <v>1909.8893016317998</v>
      </c>
      <c r="AF235" s="673">
        <v>1305.4986617841787</v>
      </c>
      <c r="AG235" s="673">
        <v>1595.8848408313229</v>
      </c>
      <c r="AH235" s="673">
        <v>1382.0714315387861</v>
      </c>
      <c r="AI235" s="673">
        <v>1656.992859822157</v>
      </c>
      <c r="AJ235" s="673">
        <v>1656.6563098976542</v>
      </c>
      <c r="AK235" s="673">
        <v>1596.6060433718919</v>
      </c>
      <c r="AL235" s="673">
        <v>1718.394241629642</v>
      </c>
      <c r="AM235" s="673">
        <v>1839.4364401175649</v>
      </c>
      <c r="AN235" s="673">
        <v>1679.7135302392139</v>
      </c>
      <c r="AO235" s="673">
        <v>1912.7627332441546</v>
      </c>
      <c r="AP235" s="673">
        <v>1928.7192891063003</v>
      </c>
      <c r="AQ235" s="673">
        <v>2177.2437705805846</v>
      </c>
      <c r="AR235" s="673">
        <v>2050.9632420343814</v>
      </c>
      <c r="AS235" s="673">
        <v>2243.2070987297207</v>
      </c>
      <c r="AT235" s="673">
        <v>2216.8040286537848</v>
      </c>
    </row>
    <row r="236" spans="1:46" ht="14.1" customHeight="1" x14ac:dyDescent="0.25">
      <c r="A236" s="273" t="s">
        <v>1113</v>
      </c>
      <c r="F236" s="120"/>
      <c r="G236" s="265" t="s">
        <v>99</v>
      </c>
      <c r="H236" s="265"/>
      <c r="I236" s="292" t="s">
        <v>63</v>
      </c>
      <c r="J236" s="318"/>
      <c r="K236" s="318"/>
      <c r="L236" s="318"/>
      <c r="M236" s="318"/>
      <c r="N236" s="318"/>
      <c r="O236" s="673">
        <v>48.234912120759191</v>
      </c>
      <c r="P236" s="673">
        <v>55.715764707813619</v>
      </c>
      <c r="Q236" s="673">
        <v>73.01377613644388</v>
      </c>
      <c r="R236" s="673">
        <v>76.633583478620196</v>
      </c>
      <c r="S236" s="673">
        <v>74.22067281527211</v>
      </c>
      <c r="T236" s="673">
        <v>79.589170273642864</v>
      </c>
      <c r="U236" s="673">
        <v>60.570158642133073</v>
      </c>
      <c r="V236" s="673">
        <v>69.923477052835196</v>
      </c>
      <c r="W236" s="673">
        <v>79.524597097763774</v>
      </c>
      <c r="X236" s="673">
        <v>62.524424060037042</v>
      </c>
      <c r="Y236" s="673">
        <v>66.297451746311054</v>
      </c>
      <c r="Z236" s="673">
        <v>73.821154090472135</v>
      </c>
      <c r="AA236" s="673">
        <v>101.88857460773023</v>
      </c>
      <c r="AB236" s="673">
        <v>76.935479448028545</v>
      </c>
      <c r="AC236" s="673">
        <v>84.804163359209596</v>
      </c>
      <c r="AD236" s="673">
        <v>146.49304314786343</v>
      </c>
      <c r="AE236" s="673">
        <v>127.45589748713003</v>
      </c>
      <c r="AF236" s="673">
        <v>101.09231213567087</v>
      </c>
      <c r="AG236" s="673">
        <v>88.07571347426763</v>
      </c>
      <c r="AH236" s="673">
        <v>136.58135086187366</v>
      </c>
      <c r="AI236" s="673">
        <v>122.11963478587556</v>
      </c>
      <c r="AJ236" s="673">
        <v>122.94083478249462</v>
      </c>
      <c r="AK236" s="673">
        <v>122.60134792112463</v>
      </c>
      <c r="AL236" s="673">
        <v>125.53536866333356</v>
      </c>
      <c r="AM236" s="673">
        <v>148.73310719259473</v>
      </c>
      <c r="AN236" s="673">
        <v>150.71532871646482</v>
      </c>
      <c r="AO236" s="673">
        <v>146.90344398802711</v>
      </c>
      <c r="AP236" s="673">
        <v>171.19126143704932</v>
      </c>
      <c r="AQ236" s="673">
        <v>163.16958991200585</v>
      </c>
      <c r="AR236" s="673">
        <v>155.0574814153351</v>
      </c>
      <c r="AS236" s="673">
        <v>166.40745140594547</v>
      </c>
      <c r="AT236" s="673">
        <v>176.81738297004119</v>
      </c>
    </row>
    <row r="237" spans="1:46" ht="14.1" customHeight="1" x14ac:dyDescent="0.25">
      <c r="A237" s="269" t="s">
        <v>436</v>
      </c>
      <c r="B237" s="269"/>
      <c r="C237" s="269"/>
      <c r="E237" s="269" t="s">
        <v>437</v>
      </c>
      <c r="G237" s="268"/>
      <c r="H237" s="268"/>
      <c r="I237" s="292" t="s">
        <v>1070</v>
      </c>
      <c r="J237" s="314"/>
      <c r="K237" s="314"/>
      <c r="L237" s="314"/>
      <c r="M237" s="314"/>
      <c r="N237" s="314"/>
      <c r="O237" s="666"/>
      <c r="P237" s="666"/>
      <c r="Q237" s="666"/>
      <c r="R237" s="666"/>
      <c r="S237" s="666"/>
      <c r="T237" s="666"/>
      <c r="U237" s="666"/>
      <c r="V237" s="666"/>
      <c r="W237" s="666"/>
      <c r="X237" s="666"/>
      <c r="Y237" s="666"/>
      <c r="Z237" s="666"/>
      <c r="AA237" s="666"/>
      <c r="AB237" s="666"/>
      <c r="AC237" s="666"/>
      <c r="AD237" s="666"/>
      <c r="AE237" s="666"/>
      <c r="AF237" s="666"/>
      <c r="AG237" s="666"/>
      <c r="AH237" s="666"/>
      <c r="AI237" s="666"/>
      <c r="AJ237" s="666"/>
      <c r="AK237" s="666"/>
      <c r="AL237" s="666"/>
      <c r="AM237" s="666"/>
      <c r="AN237" s="666"/>
      <c r="AO237" s="666"/>
      <c r="AP237" s="666"/>
      <c r="AQ237" s="666"/>
      <c r="AR237" s="666"/>
      <c r="AS237" s="666"/>
      <c r="AT237" s="666"/>
    </row>
    <row r="238" spans="1:46" ht="14.1" customHeight="1" x14ac:dyDescent="0.25">
      <c r="A238" s="273" t="s">
        <v>1114</v>
      </c>
      <c r="B238" s="269"/>
      <c r="C238" s="269"/>
      <c r="E238" s="269"/>
      <c r="G238" s="268" t="s">
        <v>100</v>
      </c>
      <c r="H238" s="268"/>
      <c r="I238" s="292" t="s">
        <v>64</v>
      </c>
      <c r="J238" s="318"/>
      <c r="K238" s="318"/>
      <c r="L238" s="318"/>
      <c r="M238" s="318"/>
      <c r="N238" s="318"/>
      <c r="O238" s="673">
        <v>200.81144661570934</v>
      </c>
      <c r="P238" s="673">
        <v>192.03116506462271</v>
      </c>
      <c r="Q238" s="673">
        <v>176.88271796741051</v>
      </c>
      <c r="R238" s="673">
        <v>171.37567073965295</v>
      </c>
      <c r="S238" s="673">
        <v>130.64851799016336</v>
      </c>
      <c r="T238" s="673">
        <v>163.56390189413091</v>
      </c>
      <c r="U238" s="673">
        <v>157.72478511531671</v>
      </c>
      <c r="V238" s="673">
        <v>127.68813642336376</v>
      </c>
      <c r="W238" s="673">
        <v>139.34307779539796</v>
      </c>
      <c r="X238" s="673">
        <v>146.97512086936436</v>
      </c>
      <c r="Y238" s="673">
        <v>132.27470467429518</v>
      </c>
      <c r="Z238" s="673">
        <v>129.30771237592924</v>
      </c>
      <c r="AA238" s="673">
        <v>131.00671004053169</v>
      </c>
      <c r="AB238" s="673">
        <v>129.31552940551518</v>
      </c>
      <c r="AC238" s="673">
        <v>121.06990895142187</v>
      </c>
      <c r="AD238" s="673">
        <v>123.78957564731873</v>
      </c>
      <c r="AE238" s="673">
        <v>133.84552110820795</v>
      </c>
      <c r="AF238" s="673">
        <v>105.70538199015003</v>
      </c>
      <c r="AG238" s="673">
        <v>112.44135765720594</v>
      </c>
      <c r="AH238" s="673">
        <v>100.73130323174999</v>
      </c>
      <c r="AI238" s="673">
        <v>95.437027271147556</v>
      </c>
      <c r="AJ238" s="673">
        <v>95.90914663212348</v>
      </c>
      <c r="AK238" s="673">
        <v>95.58865567608531</v>
      </c>
      <c r="AL238" s="673">
        <v>100.73013512124689</v>
      </c>
      <c r="AM238" s="673">
        <v>95.983086574057367</v>
      </c>
      <c r="AN238" s="673">
        <v>107.13504501198658</v>
      </c>
      <c r="AO238" s="673">
        <v>111.8204772548516</v>
      </c>
      <c r="AP238" s="673">
        <v>106.21691313633657</v>
      </c>
      <c r="AQ238" s="673">
        <v>121.31758991122101</v>
      </c>
      <c r="AR238" s="673">
        <v>123.31091259602756</v>
      </c>
      <c r="AS238" s="673">
        <v>112.66609610636965</v>
      </c>
      <c r="AT238" s="673">
        <v>120.42898750881909</v>
      </c>
    </row>
    <row r="239" spans="1:46" ht="14.1" customHeight="1" x14ac:dyDescent="0.25">
      <c r="A239" s="273" t="s">
        <v>1115</v>
      </c>
      <c r="B239" s="269"/>
      <c r="C239" s="269"/>
      <c r="E239" s="269"/>
      <c r="G239" s="268" t="s">
        <v>101</v>
      </c>
      <c r="H239" s="268"/>
      <c r="I239" s="292" t="s">
        <v>65</v>
      </c>
      <c r="J239" s="318"/>
      <c r="K239" s="318"/>
      <c r="L239" s="318"/>
      <c r="M239" s="318"/>
      <c r="N239" s="318"/>
      <c r="O239" s="673">
        <v>2714.7765840964521</v>
      </c>
      <c r="P239" s="673">
        <v>2018.4987843647511</v>
      </c>
      <c r="Q239" s="673">
        <v>2268.6868753147301</v>
      </c>
      <c r="R239" s="673">
        <v>1826.7527091340055</v>
      </c>
      <c r="S239" s="673">
        <v>1302.7200167489027</v>
      </c>
      <c r="T239" s="673">
        <v>1278.6726271404559</v>
      </c>
      <c r="U239" s="673">
        <v>2057.3412851419198</v>
      </c>
      <c r="V239" s="673">
        <v>2165.8762054786976</v>
      </c>
      <c r="W239" s="673">
        <v>2170.6745377940142</v>
      </c>
      <c r="X239" s="673">
        <v>2278.7437830407198</v>
      </c>
      <c r="Y239" s="673">
        <v>2606.5451875429235</v>
      </c>
      <c r="Z239" s="673">
        <v>2135.4372916936063</v>
      </c>
      <c r="AA239" s="673">
        <v>2405.8991678540069</v>
      </c>
      <c r="AB239" s="673">
        <v>2901.6732905061963</v>
      </c>
      <c r="AC239" s="673">
        <v>2866.2667934529454</v>
      </c>
      <c r="AD239" s="673">
        <v>2454.3556562029312</v>
      </c>
      <c r="AE239" s="673">
        <v>2631.7643005764585</v>
      </c>
      <c r="AF239" s="673">
        <v>2427.9800539219232</v>
      </c>
      <c r="AG239" s="673">
        <v>2413.4823601371313</v>
      </c>
      <c r="AH239" s="673">
        <v>2255.3418762574966</v>
      </c>
      <c r="AI239" s="673">
        <v>2467.0483311800008</v>
      </c>
      <c r="AJ239" s="673">
        <v>2330.6181892580375</v>
      </c>
      <c r="AK239" s="673">
        <v>2153.2809055439261</v>
      </c>
      <c r="AL239" s="673">
        <v>2932.9258554903004</v>
      </c>
      <c r="AM239" s="673">
        <v>2483.5229076837245</v>
      </c>
      <c r="AN239" s="673">
        <v>2299.6717272291226</v>
      </c>
      <c r="AO239" s="673">
        <v>2424.9569647880649</v>
      </c>
      <c r="AP239" s="673">
        <v>2147.0230879715559</v>
      </c>
      <c r="AQ239" s="673">
        <v>2745.0876825432902</v>
      </c>
      <c r="AR239" s="673">
        <v>2261.464236507541</v>
      </c>
      <c r="AS239" s="673">
        <v>2698.6495847376932</v>
      </c>
      <c r="AT239" s="673">
        <v>2402.0441963711291</v>
      </c>
    </row>
    <row r="240" spans="1:46" ht="14.1" customHeight="1" x14ac:dyDescent="0.25">
      <c r="A240" s="273" t="s">
        <v>1116</v>
      </c>
      <c r="B240" s="269"/>
      <c r="C240" s="269"/>
      <c r="E240" s="269"/>
      <c r="G240" s="268" t="s">
        <v>102</v>
      </c>
      <c r="H240" s="268"/>
      <c r="I240" s="292" t="s">
        <v>66</v>
      </c>
      <c r="J240" s="318"/>
      <c r="K240" s="318"/>
      <c r="L240" s="318"/>
      <c r="M240" s="318"/>
      <c r="N240" s="318"/>
      <c r="O240" s="673">
        <v>0</v>
      </c>
      <c r="P240" s="673">
        <v>0</v>
      </c>
      <c r="Q240" s="673">
        <v>0</v>
      </c>
      <c r="R240" s="673">
        <v>0</v>
      </c>
      <c r="S240" s="673">
        <v>0</v>
      </c>
      <c r="T240" s="673">
        <v>0</v>
      </c>
      <c r="U240" s="673">
        <v>0</v>
      </c>
      <c r="V240" s="673">
        <v>5.3489500350000005</v>
      </c>
      <c r="W240" s="673">
        <v>3.0193020000000002</v>
      </c>
      <c r="X240" s="673">
        <v>2.2357680150000001</v>
      </c>
      <c r="Y240" s="673">
        <v>2.2717780799999998</v>
      </c>
      <c r="Z240" s="673">
        <v>1.9627929750000004</v>
      </c>
      <c r="AA240" s="673">
        <v>2.3468166150000003</v>
      </c>
      <c r="AB240" s="673">
        <v>3.44448</v>
      </c>
      <c r="AC240" s="673">
        <v>2.03342724</v>
      </c>
      <c r="AD240" s="673">
        <v>0.56154442500000012</v>
      </c>
      <c r="AE240" s="673">
        <v>2.1520240949999998</v>
      </c>
      <c r="AF240" s="673">
        <v>0.60094963500000009</v>
      </c>
      <c r="AG240" s="673">
        <v>0.38937424500000006</v>
      </c>
      <c r="AH240" s="673">
        <v>0.37124587500000006</v>
      </c>
      <c r="AI240" s="673">
        <v>1.3780610999999998</v>
      </c>
      <c r="AJ240" s="673">
        <v>0.22779315000000003</v>
      </c>
      <c r="AK240" s="673">
        <v>1.3256538750000002</v>
      </c>
      <c r="AL240" s="673">
        <v>0.78448032000000012</v>
      </c>
      <c r="AM240" s="673">
        <v>0.62722366200000013</v>
      </c>
      <c r="AN240" s="673">
        <v>0.58024687500000005</v>
      </c>
      <c r="AO240" s="673">
        <v>0.58195117500000004</v>
      </c>
      <c r="AP240" s="673">
        <v>0.58168207500000002</v>
      </c>
      <c r="AQ240" s="673">
        <v>0.613328235</v>
      </c>
      <c r="AR240" s="673">
        <v>0.44540355600000003</v>
      </c>
      <c r="AS240" s="673">
        <v>0.44661474000000007</v>
      </c>
      <c r="AT240" s="673">
        <v>0.40107629249999999</v>
      </c>
    </row>
    <row r="241" spans="1:46" ht="14.1" customHeight="1" x14ac:dyDescent="0.25">
      <c r="A241" s="269" t="s">
        <v>438</v>
      </c>
      <c r="B241" s="269"/>
      <c r="C241" s="269"/>
      <c r="D241" s="269"/>
      <c r="E241" s="269" t="s">
        <v>439</v>
      </c>
      <c r="G241" s="268"/>
      <c r="H241" s="268"/>
      <c r="I241" s="292" t="s">
        <v>1071</v>
      </c>
      <c r="J241" s="314"/>
      <c r="K241" s="314"/>
      <c r="L241" s="314"/>
      <c r="M241" s="314"/>
      <c r="N241" s="314"/>
      <c r="O241" s="666"/>
      <c r="P241" s="666"/>
      <c r="Q241" s="666"/>
      <c r="R241" s="666"/>
      <c r="S241" s="666"/>
      <c r="T241" s="666"/>
      <c r="U241" s="666"/>
      <c r="V241" s="666"/>
      <c r="W241" s="666"/>
      <c r="X241" s="666"/>
      <c r="Y241" s="666"/>
      <c r="Z241" s="666"/>
      <c r="AA241" s="666"/>
      <c r="AB241" s="666"/>
      <c r="AC241" s="666"/>
      <c r="AD241" s="666"/>
      <c r="AE241" s="666"/>
      <c r="AF241" s="666"/>
      <c r="AG241" s="666"/>
      <c r="AH241" s="666"/>
      <c r="AI241" s="666"/>
      <c r="AJ241" s="666"/>
      <c r="AK241" s="666"/>
      <c r="AL241" s="666"/>
      <c r="AM241" s="666"/>
      <c r="AN241" s="666"/>
      <c r="AO241" s="666"/>
      <c r="AP241" s="666"/>
      <c r="AQ241" s="666"/>
      <c r="AR241" s="666"/>
      <c r="AS241" s="666"/>
      <c r="AT241" s="666"/>
    </row>
    <row r="242" spans="1:46" ht="14.1" customHeight="1" x14ac:dyDescent="0.25">
      <c r="A242" s="273" t="s">
        <v>1117</v>
      </c>
      <c r="B242" s="269"/>
      <c r="C242" s="269"/>
      <c r="D242" s="269"/>
      <c r="E242" s="269"/>
      <c r="G242" s="268" t="s">
        <v>103</v>
      </c>
      <c r="H242" s="268"/>
      <c r="I242" s="292" t="s">
        <v>67</v>
      </c>
      <c r="J242" s="318"/>
      <c r="K242" s="318"/>
      <c r="L242" s="318"/>
      <c r="M242" s="318"/>
      <c r="N242" s="318"/>
      <c r="O242" s="673">
        <v>346.00148228141308</v>
      </c>
      <c r="P242" s="673">
        <v>402.94559430544371</v>
      </c>
      <c r="Q242" s="673">
        <v>363.93972238006842</v>
      </c>
      <c r="R242" s="673">
        <v>324.17996533226636</v>
      </c>
      <c r="S242" s="673">
        <v>304.91685591151344</v>
      </c>
      <c r="T242" s="673">
        <v>283.47387961630545</v>
      </c>
      <c r="U242" s="673">
        <v>308.33838017758046</v>
      </c>
      <c r="V242" s="673">
        <v>438.46190542648264</v>
      </c>
      <c r="W242" s="673">
        <v>395.50347213787126</v>
      </c>
      <c r="X242" s="673">
        <v>596.19965579618929</v>
      </c>
      <c r="Y242" s="673">
        <v>515.28479253106832</v>
      </c>
      <c r="Z242" s="673">
        <v>716.54275269710934</v>
      </c>
      <c r="AA242" s="673">
        <v>547.79713881055227</v>
      </c>
      <c r="AB242" s="673">
        <v>741.90121201112788</v>
      </c>
      <c r="AC242" s="673">
        <v>683.71124572204826</v>
      </c>
      <c r="AD242" s="673">
        <v>564.61255703790755</v>
      </c>
      <c r="AE242" s="673">
        <v>606.60002634525563</v>
      </c>
      <c r="AF242" s="673">
        <v>656.80364502252701</v>
      </c>
      <c r="AG242" s="673">
        <v>602.08931858475739</v>
      </c>
      <c r="AH242" s="673">
        <v>726.04295129829802</v>
      </c>
      <c r="AI242" s="673">
        <v>760.97551505443448</v>
      </c>
      <c r="AJ242" s="673">
        <v>696.7896024043207</v>
      </c>
      <c r="AK242" s="673">
        <v>599.46292529149855</v>
      </c>
      <c r="AL242" s="673">
        <v>720.05797386084089</v>
      </c>
      <c r="AM242" s="673">
        <v>655.32940313385302</v>
      </c>
      <c r="AN242" s="673">
        <v>797.61200538424157</v>
      </c>
      <c r="AO242" s="673">
        <v>751.26277039590389</v>
      </c>
      <c r="AP242" s="673">
        <v>758.25311968091341</v>
      </c>
      <c r="AQ242" s="673">
        <v>814.62640195214135</v>
      </c>
      <c r="AR242" s="673">
        <v>503.74769443618408</v>
      </c>
      <c r="AS242" s="673">
        <v>585.31943087433638</v>
      </c>
      <c r="AT242" s="673">
        <v>841.37170904314064</v>
      </c>
    </row>
    <row r="243" spans="1:46" ht="14.1" customHeight="1" x14ac:dyDescent="0.25">
      <c r="A243" s="273" t="s">
        <v>1118</v>
      </c>
      <c r="B243" s="269"/>
      <c r="C243" s="269"/>
      <c r="D243" s="269"/>
      <c r="E243" s="269"/>
      <c r="G243" s="268" t="s">
        <v>104</v>
      </c>
      <c r="H243" s="268"/>
      <c r="I243" s="292" t="s">
        <v>68</v>
      </c>
      <c r="J243" s="318"/>
      <c r="K243" s="318"/>
      <c r="L243" s="318"/>
      <c r="M243" s="318"/>
      <c r="N243" s="318"/>
      <c r="O243" s="673">
        <v>4879.3980250085042</v>
      </c>
      <c r="P243" s="673">
        <v>4347.1142650853353</v>
      </c>
      <c r="Q243" s="673">
        <v>4654.0165594481259</v>
      </c>
      <c r="R243" s="673">
        <v>4178.8863955211909</v>
      </c>
      <c r="S243" s="673">
        <v>4121.6066692757931</v>
      </c>
      <c r="T243" s="673">
        <v>2584.5536643157911</v>
      </c>
      <c r="U243" s="673">
        <v>6980.3747123255216</v>
      </c>
      <c r="V243" s="673">
        <v>8400.9819931577713</v>
      </c>
      <c r="W243" s="673">
        <v>6206.7434733816372</v>
      </c>
      <c r="X243" s="673">
        <v>4920.9211822125653</v>
      </c>
      <c r="Y243" s="673">
        <v>7205.4412807589615</v>
      </c>
      <c r="Z243" s="673">
        <v>9611.2958052704344</v>
      </c>
      <c r="AA243" s="673">
        <v>6331.8232484351774</v>
      </c>
      <c r="AB243" s="673">
        <v>10410.541307358328</v>
      </c>
      <c r="AC243" s="673">
        <v>7277.8641556348184</v>
      </c>
      <c r="AD243" s="673">
        <v>5752.4428456118776</v>
      </c>
      <c r="AE243" s="673">
        <v>7985.9314494459886</v>
      </c>
      <c r="AF243" s="673">
        <v>8598.257227969525</v>
      </c>
      <c r="AG243" s="673">
        <v>7762.8570804669407</v>
      </c>
      <c r="AH243" s="673">
        <v>9605.4174509476106</v>
      </c>
      <c r="AI243" s="673">
        <v>9903.586967782845</v>
      </c>
      <c r="AJ243" s="673">
        <v>10836.883037736405</v>
      </c>
      <c r="AK243" s="673">
        <v>5448.555686697654</v>
      </c>
      <c r="AL243" s="673">
        <v>12840.620997697828</v>
      </c>
      <c r="AM243" s="673">
        <v>6452.6659556268032</v>
      </c>
      <c r="AN243" s="673">
        <v>10169.418881796666</v>
      </c>
      <c r="AO243" s="673">
        <v>9813.674458586338</v>
      </c>
      <c r="AP243" s="673">
        <v>9124.7486285091236</v>
      </c>
      <c r="AQ243" s="673">
        <v>13532.635030422492</v>
      </c>
      <c r="AR243" s="673">
        <v>8590.0112020287615</v>
      </c>
      <c r="AS243" s="673">
        <v>11381.800322711804</v>
      </c>
      <c r="AT243" s="673">
        <v>11462.308044478328</v>
      </c>
    </row>
    <row r="244" spans="1:46" ht="14.1" customHeight="1" x14ac:dyDescent="0.25">
      <c r="A244" s="273" t="s">
        <v>21</v>
      </c>
      <c r="B244" s="269"/>
      <c r="C244" s="269"/>
      <c r="D244" s="269"/>
      <c r="E244" s="269"/>
      <c r="F244" s="269"/>
      <c r="G244" s="268" t="s">
        <v>23</v>
      </c>
      <c r="H244" s="268"/>
      <c r="I244" s="292" t="s">
        <v>22</v>
      </c>
      <c r="J244" s="328"/>
      <c r="K244" s="328"/>
      <c r="L244" s="328"/>
      <c r="M244" s="328"/>
      <c r="N244" s="328"/>
      <c r="O244" s="673">
        <v>233.73821030400006</v>
      </c>
      <c r="P244" s="673">
        <v>219.54000268800004</v>
      </c>
      <c r="Q244" s="673">
        <v>208.37805408000011</v>
      </c>
      <c r="R244" s="673">
        <v>188.85429792000002</v>
      </c>
      <c r="S244" s="673">
        <v>177.57401644800007</v>
      </c>
      <c r="T244" s="673">
        <v>190.78573106618182</v>
      </c>
      <c r="U244" s="673">
        <v>208.52691200000004</v>
      </c>
      <c r="V244" s="673">
        <v>174.48693696000004</v>
      </c>
      <c r="W244" s="673">
        <v>177.50831385600006</v>
      </c>
      <c r="X244" s="673">
        <v>153.401114304</v>
      </c>
      <c r="Y244" s="673">
        <v>146.81322835200004</v>
      </c>
      <c r="Z244" s="673">
        <v>129.92917075200003</v>
      </c>
      <c r="AA244" s="673">
        <v>360.5864002560001</v>
      </c>
      <c r="AB244" s="673">
        <v>211.40723750400002</v>
      </c>
      <c r="AC244" s="673">
        <v>145.68589796832001</v>
      </c>
      <c r="AD244" s="673">
        <v>150.04354647639337</v>
      </c>
      <c r="AE244" s="673">
        <v>132.189401664</v>
      </c>
      <c r="AF244" s="673">
        <v>137.67059174400009</v>
      </c>
      <c r="AG244" s="673">
        <v>157.53959136000003</v>
      </c>
      <c r="AH244" s="673">
        <v>89.277751296000019</v>
      </c>
      <c r="AI244" s="673">
        <v>95.140280448000013</v>
      </c>
      <c r="AJ244" s="673">
        <v>95.353066886400029</v>
      </c>
      <c r="AK244" s="673">
        <v>77.563945388160008</v>
      </c>
      <c r="AL244" s="673">
        <v>71.32383475200001</v>
      </c>
      <c r="AM244" s="673">
        <v>104.12289005605433</v>
      </c>
      <c r="AN244" s="673">
        <v>70.396539922487051</v>
      </c>
      <c r="AO244" s="673">
        <v>78.687100757211439</v>
      </c>
      <c r="AP244" s="673">
        <v>57.252075311687086</v>
      </c>
      <c r="AQ244" s="673">
        <v>78.955876616727295</v>
      </c>
      <c r="AR244" s="673">
        <v>53.377245609418878</v>
      </c>
      <c r="AS244" s="673">
        <v>82.216627127268652</v>
      </c>
      <c r="AT244" s="673">
        <v>72.114055315200034</v>
      </c>
    </row>
    <row r="245" spans="1:46" ht="14.1" customHeight="1" x14ac:dyDescent="0.25">
      <c r="AF245" s="333"/>
    </row>
  </sheetData>
  <mergeCells count="3">
    <mergeCell ref="A1:I1"/>
    <mergeCell ref="AJ1:AN1"/>
    <mergeCell ref="B2:H2"/>
  </mergeCells>
  <phoneticPr fontId="17" type="noConversion"/>
  <printOptions gridLines="1"/>
  <pageMargins left="0.98425196850393704" right="0" top="0.51181102362204722" bottom="0.31496062992125984" header="0.19685039370078741" footer="0.19685039370078741"/>
  <pageSetup paperSize="8" scale="11" fitToWidth="2" orientation="landscape" r:id="rId1"/>
  <headerFooter alignWithMargins="0">
    <oddHeader>&amp;LCOUNTRY:        ESPAÑA</oddHeader>
    <oddFooter>&amp;R&amp;"Times,Normal"&amp;D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AR53"/>
  <sheetViews>
    <sheetView showZeros="0" zoomScale="85" zoomScaleNormal="85" workbookViewId="0">
      <pane xSplit="6" ySplit="2" topLeftCell="V3" activePane="bottomRight" state="frozen"/>
      <selection activeCell="CF8" sqref="CF8"/>
      <selection pane="topRight" activeCell="CF8" sqref="CF8"/>
      <selection pane="bottomLeft" activeCell="CF8" sqref="CF8"/>
      <selection pane="bottomRight" activeCell="AV2" sqref="AV2"/>
    </sheetView>
  </sheetViews>
  <sheetFormatPr baseColWidth="10" defaultColWidth="10.28515625" defaultRowHeight="15" outlineLevelCol="1" x14ac:dyDescent="0.25"/>
  <cols>
    <col min="1" max="1" width="11" style="131" customWidth="1"/>
    <col min="2" max="2" width="2.5703125" style="131" customWidth="1"/>
    <col min="3" max="4" width="5.42578125" style="131" customWidth="1"/>
    <col min="5" max="5" width="3.28515625" style="131" customWidth="1"/>
    <col min="6" max="6" width="47.140625" style="131" customWidth="1"/>
    <col min="7" max="7" width="66.28515625" style="289" customWidth="1"/>
    <col min="8" max="12" width="6.28515625" style="132" hidden="1" customWidth="1" outlineLevel="1"/>
    <col min="13" max="13" width="6.5703125" style="133" customWidth="1" collapsed="1"/>
    <col min="14" max="14" width="6.5703125" style="133" customWidth="1"/>
    <col min="15" max="15" width="6.5703125" style="133" customWidth="1" collapsed="1"/>
    <col min="16" max="16" width="6.7109375" style="133" customWidth="1" collapsed="1"/>
    <col min="17" max="17" width="6.5703125" style="133" customWidth="1" collapsed="1"/>
    <col min="18" max="18" width="6.5703125" style="133" customWidth="1"/>
    <col min="19" max="19" width="6.85546875" style="133" customWidth="1"/>
    <col min="20" max="21" width="6.5703125" style="133" customWidth="1"/>
    <col min="22" max="22" width="6.85546875" style="133" customWidth="1" collapsed="1"/>
    <col min="23" max="23" width="6.85546875" style="133" customWidth="1"/>
    <col min="24" max="24" width="6.5703125" style="133" customWidth="1"/>
    <col min="25" max="25" width="6.85546875" style="133" customWidth="1"/>
    <col min="26" max="26" width="6.7109375" style="133" customWidth="1" collapsed="1"/>
    <col min="27" max="30" width="6.85546875" style="133" customWidth="1"/>
    <col min="31" max="31" width="6.7109375" style="133" customWidth="1"/>
    <col min="32" max="32" width="6.7109375" style="133" customWidth="1" collapsed="1"/>
    <col min="33" max="44" width="6.5703125" style="133" customWidth="1"/>
    <col min="45" max="16384" width="10.28515625" style="133"/>
  </cols>
  <sheetData>
    <row r="1" spans="1:44" s="109" customFormat="1" ht="30" customHeight="1" x14ac:dyDescent="0.2">
      <c r="A1" s="768" t="s">
        <v>746</v>
      </c>
      <c r="B1" s="768"/>
      <c r="C1" s="768"/>
      <c r="D1" s="768"/>
      <c r="E1" s="768"/>
      <c r="F1" s="768"/>
      <c r="G1" s="768"/>
      <c r="H1" s="80"/>
      <c r="I1" s="80"/>
      <c r="J1" s="80"/>
      <c r="K1" s="80"/>
      <c r="L1" s="80"/>
      <c r="M1" s="453"/>
      <c r="N1" s="453"/>
      <c r="O1" s="453"/>
      <c r="P1" s="453"/>
      <c r="Q1" s="453"/>
      <c r="R1" s="453"/>
      <c r="S1" s="453"/>
      <c r="T1" s="453"/>
      <c r="U1" s="453"/>
      <c r="V1" s="453"/>
      <c r="W1" s="453"/>
      <c r="X1" s="453"/>
      <c r="Y1" s="453"/>
      <c r="Z1" s="453"/>
      <c r="AA1" s="453"/>
      <c r="AB1" s="453"/>
      <c r="AC1" s="453"/>
      <c r="AD1" s="453"/>
      <c r="AE1" s="453"/>
      <c r="AH1" s="760" t="s">
        <v>522</v>
      </c>
      <c r="AI1" s="760"/>
      <c r="AJ1" s="760"/>
      <c r="AK1" s="760"/>
      <c r="AL1" s="760"/>
      <c r="AM1" s="586"/>
      <c r="AN1" s="586"/>
      <c r="AO1" s="586"/>
      <c r="AP1" s="586"/>
      <c r="AQ1" s="586"/>
      <c r="AR1" s="586"/>
    </row>
    <row r="2" spans="1:44" s="111" customFormat="1" ht="30" customHeight="1" x14ac:dyDescent="0.2">
      <c r="A2" s="580" t="s">
        <v>1129</v>
      </c>
      <c r="B2" s="774" t="s">
        <v>122</v>
      </c>
      <c r="C2" s="774"/>
      <c r="D2" s="774"/>
      <c r="E2" s="774"/>
      <c r="F2" s="774"/>
      <c r="G2" s="545"/>
      <c r="H2" s="74" t="s">
        <v>123</v>
      </c>
      <c r="I2" s="74" t="s">
        <v>124</v>
      </c>
      <c r="J2" s="74" t="s">
        <v>125</v>
      </c>
      <c r="K2" s="74" t="s">
        <v>126</v>
      </c>
      <c r="L2" s="74" t="s">
        <v>127</v>
      </c>
      <c r="M2" s="496" t="s">
        <v>128</v>
      </c>
      <c r="N2" s="496" t="s">
        <v>129</v>
      </c>
      <c r="O2" s="496" t="s">
        <v>130</v>
      </c>
      <c r="P2" s="496" t="s">
        <v>131</v>
      </c>
      <c r="Q2" s="496" t="s">
        <v>132</v>
      </c>
      <c r="R2" s="496" t="s">
        <v>133</v>
      </c>
      <c r="S2" s="496" t="s">
        <v>134</v>
      </c>
      <c r="T2" s="496">
        <v>1997</v>
      </c>
      <c r="U2" s="496">
        <v>1998</v>
      </c>
      <c r="V2" s="496">
        <v>1999</v>
      </c>
      <c r="W2" s="496">
        <v>2000</v>
      </c>
      <c r="X2" s="496">
        <v>2001</v>
      </c>
      <c r="Y2" s="496">
        <v>2002</v>
      </c>
      <c r="Z2" s="496">
        <v>2003</v>
      </c>
      <c r="AA2" s="496">
        <v>2004</v>
      </c>
      <c r="AB2" s="496">
        <v>2005</v>
      </c>
      <c r="AC2" s="496">
        <v>2006</v>
      </c>
      <c r="AD2" s="496">
        <v>2007</v>
      </c>
      <c r="AE2" s="496">
        <v>2008</v>
      </c>
      <c r="AF2" s="496">
        <v>2009</v>
      </c>
      <c r="AG2" s="496">
        <v>2010</v>
      </c>
      <c r="AH2" s="496">
        <v>2011</v>
      </c>
      <c r="AI2" s="496">
        <v>2012</v>
      </c>
      <c r="AJ2" s="496">
        <v>2013</v>
      </c>
      <c r="AK2" s="496">
        <v>2014</v>
      </c>
      <c r="AL2" s="496">
        <v>2015</v>
      </c>
      <c r="AM2" s="496">
        <v>2016</v>
      </c>
      <c r="AN2" s="496">
        <v>2017</v>
      </c>
      <c r="AO2" s="496">
        <v>2018</v>
      </c>
      <c r="AP2" s="496">
        <v>2019</v>
      </c>
      <c r="AQ2" s="496">
        <v>2020</v>
      </c>
      <c r="AR2" s="496">
        <v>2021</v>
      </c>
    </row>
    <row r="3" spans="1:44" s="114" customFormat="1" ht="14.25" x14ac:dyDescent="0.2">
      <c r="A3" s="112"/>
      <c r="B3" s="112"/>
      <c r="C3" s="112"/>
      <c r="D3" s="112"/>
      <c r="E3" s="112"/>
      <c r="F3" s="112"/>
      <c r="G3" s="291"/>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row>
    <row r="4" spans="1:44" s="95" customFormat="1" x14ac:dyDescent="0.25">
      <c r="A4" s="172" t="s">
        <v>879</v>
      </c>
      <c r="B4" s="138"/>
      <c r="C4" s="138" t="s">
        <v>895</v>
      </c>
      <c r="D4" s="173"/>
      <c r="E4" s="173"/>
      <c r="F4" s="138"/>
      <c r="G4" s="290"/>
      <c r="H4" s="372">
        <f t="shared" ref="H4:AF4" si="0">H6+H34</f>
        <v>0</v>
      </c>
      <c r="I4" s="372">
        <f t="shared" si="0"/>
        <v>0</v>
      </c>
      <c r="J4" s="372">
        <f t="shared" si="0"/>
        <v>0</v>
      </c>
      <c r="K4" s="372">
        <f t="shared" si="0"/>
        <v>0</v>
      </c>
      <c r="L4" s="372">
        <f t="shared" ref="L4" si="1">L6+L34</f>
        <v>0</v>
      </c>
      <c r="M4" s="372">
        <f t="shared" si="0"/>
        <v>10603.133991983894</v>
      </c>
      <c r="N4" s="372">
        <f t="shared" si="0"/>
        <v>10574.526723291539</v>
      </c>
      <c r="O4" s="372">
        <f t="shared" si="0"/>
        <v>10616.159569059138</v>
      </c>
      <c r="P4" s="372">
        <f t="shared" si="0"/>
        <v>10666.110626589147</v>
      </c>
      <c r="Q4" s="372">
        <f t="shared" si="0"/>
        <v>11079.303308014833</v>
      </c>
      <c r="R4" s="372">
        <f t="shared" si="0"/>
        <v>11008.898589231292</v>
      </c>
      <c r="S4" s="372">
        <f t="shared" si="0"/>
        <v>11145.730144464718</v>
      </c>
      <c r="T4" s="372">
        <f t="shared" si="0"/>
        <v>11078.171250241012</v>
      </c>
      <c r="U4" s="372">
        <f t="shared" si="0"/>
        <v>11153.086497835306</v>
      </c>
      <c r="V4" s="372">
        <f>V6+V34</f>
        <v>11169.349514989233</v>
      </c>
      <c r="W4" s="372">
        <f>W6+W34</f>
        <v>11077.884008362731</v>
      </c>
      <c r="X4" s="372">
        <f t="shared" si="0"/>
        <v>11134.444628435454</v>
      </c>
      <c r="Y4" s="372">
        <f t="shared" si="0"/>
        <v>11339.783356030213</v>
      </c>
      <c r="Z4" s="372">
        <f t="shared" si="0"/>
        <v>11398.758132985256</v>
      </c>
      <c r="AA4" s="372">
        <f t="shared" si="0"/>
        <v>11387.007935206046</v>
      </c>
      <c r="AB4" s="372">
        <f>AB6+AB34</f>
        <v>11090.875888199998</v>
      </c>
      <c r="AC4" s="372">
        <f t="shared" si="0"/>
        <v>11139.741756599999</v>
      </c>
      <c r="AD4" s="372">
        <f t="shared" si="0"/>
        <v>10976.342237000001</v>
      </c>
      <c r="AE4" s="372">
        <f t="shared" si="0"/>
        <v>11121.198278899998</v>
      </c>
      <c r="AF4" s="372">
        <f t="shared" si="0"/>
        <v>11351.888097499999</v>
      </c>
      <c r="AG4" s="372">
        <f t="shared" ref="AG4:AL4" si="2">AG6+AG34</f>
        <v>11582.456807899998</v>
      </c>
      <c r="AH4" s="372">
        <f t="shared" si="2"/>
        <v>11672.896002400001</v>
      </c>
      <c r="AI4" s="372">
        <f t="shared" si="2"/>
        <v>11520.655104900001</v>
      </c>
      <c r="AJ4" s="372">
        <f t="shared" si="2"/>
        <v>11454.805699999999</v>
      </c>
      <c r="AK4" s="372">
        <f t="shared" si="2"/>
        <v>11435.334551600001</v>
      </c>
      <c r="AL4" s="372">
        <f t="shared" si="2"/>
        <v>11335.279942199997</v>
      </c>
      <c r="AM4" s="372">
        <f t="shared" ref="AM4:AN4" si="3">AM6+AM34</f>
        <v>11284.116508199999</v>
      </c>
      <c r="AN4" s="372">
        <f t="shared" si="3"/>
        <v>11393.8765513</v>
      </c>
      <c r="AO4" s="372">
        <f t="shared" ref="AO4:AP4" si="4">AO6+AO34</f>
        <v>11259.767280400003</v>
      </c>
      <c r="AP4" s="372">
        <f t="shared" si="4"/>
        <v>11210.576132899998</v>
      </c>
      <c r="AQ4" s="372">
        <f t="shared" ref="AQ4:AR4" si="5">AQ6+AQ34</f>
        <v>11124.9206983</v>
      </c>
      <c r="AR4" s="372">
        <f t="shared" si="5"/>
        <v>11103.221698300002</v>
      </c>
    </row>
    <row r="5" spans="1:44" s="114" customFormat="1" ht="14.25" x14ac:dyDescent="0.2">
      <c r="A5" s="112"/>
      <c r="B5" s="112"/>
      <c r="C5" s="112"/>
      <c r="D5" s="112"/>
      <c r="E5" s="112"/>
      <c r="F5" s="112"/>
      <c r="G5" s="291"/>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3"/>
      <c r="AR5" s="373"/>
    </row>
    <row r="6" spans="1:44" s="95" customFormat="1" x14ac:dyDescent="0.25">
      <c r="A6" s="172" t="s">
        <v>589</v>
      </c>
      <c r="B6" s="138"/>
      <c r="C6" s="138" t="s">
        <v>196</v>
      </c>
      <c r="D6" s="173"/>
      <c r="E6" s="173"/>
      <c r="F6" s="138"/>
      <c r="G6" s="290"/>
      <c r="H6" s="372">
        <f t="shared" ref="H6:AF6" si="6">H7+H21+H22+H29</f>
        <v>0</v>
      </c>
      <c r="I6" s="372">
        <f t="shared" si="6"/>
        <v>0</v>
      </c>
      <c r="J6" s="372">
        <f t="shared" si="6"/>
        <v>0</v>
      </c>
      <c r="K6" s="372">
        <f t="shared" si="6"/>
        <v>0</v>
      </c>
      <c r="L6" s="372">
        <f t="shared" ref="L6" si="7">L7+L21+L22+L29</f>
        <v>0</v>
      </c>
      <c r="M6" s="372">
        <f t="shared" si="6"/>
        <v>1110.204</v>
      </c>
      <c r="N6" s="372">
        <f t="shared" si="6"/>
        <v>1072.1100000000001</v>
      </c>
      <c r="O6" s="372">
        <f t="shared" si="6"/>
        <v>1024.807</v>
      </c>
      <c r="P6" s="372">
        <f t="shared" si="6"/>
        <v>966.34100000000012</v>
      </c>
      <c r="Q6" s="372">
        <f t="shared" si="6"/>
        <v>1049.88399</v>
      </c>
      <c r="R6" s="372">
        <f>R7+R21+R22+R29</f>
        <v>1170.0050000000001</v>
      </c>
      <c r="S6" s="372">
        <f>S7+S21+S22+S29</f>
        <v>1313.2039896412948</v>
      </c>
      <c r="T6" s="372">
        <f t="shared" si="6"/>
        <v>1237.847</v>
      </c>
      <c r="U6" s="372">
        <f t="shared" si="6"/>
        <v>1272.1499999999999</v>
      </c>
      <c r="V6" s="372">
        <f>V7+V21+V22+V29</f>
        <v>1227.8820000000001</v>
      </c>
      <c r="W6" s="372">
        <f>W7+W21+W22+W29</f>
        <v>1128.298</v>
      </c>
      <c r="X6" s="372">
        <f t="shared" si="6"/>
        <v>1113.348</v>
      </c>
      <c r="Y6" s="372">
        <f t="shared" si="6"/>
        <v>1233.047</v>
      </c>
      <c r="Z6" s="372">
        <f t="shared" si="6"/>
        <v>1242.9590000000001</v>
      </c>
      <c r="AA6" s="372">
        <f t="shared" si="6"/>
        <v>1227.9000000000001</v>
      </c>
      <c r="AB6" s="372">
        <f t="shared" si="6"/>
        <v>1252.7580000000003</v>
      </c>
      <c r="AC6" s="372">
        <f t="shared" si="6"/>
        <v>1052.24</v>
      </c>
      <c r="AD6" s="372">
        <f t="shared" si="6"/>
        <v>941.96599999999989</v>
      </c>
      <c r="AE6" s="372">
        <f t="shared" si="6"/>
        <v>819.86300000000006</v>
      </c>
      <c r="AF6" s="372">
        <f t="shared" si="6"/>
        <v>961.82099999999991</v>
      </c>
      <c r="AG6" s="372">
        <f t="shared" ref="AG6:AL6" si="8">AG7+AG21+AG22+AG29</f>
        <v>1160.1949999999999</v>
      </c>
      <c r="AH6" s="372">
        <f t="shared" si="8"/>
        <v>1226.127</v>
      </c>
      <c r="AI6" s="372">
        <f t="shared" si="8"/>
        <v>1142.6089999999999</v>
      </c>
      <c r="AJ6" s="372">
        <f t="shared" si="8"/>
        <v>1063.3110000000001</v>
      </c>
      <c r="AK6" s="372">
        <f t="shared" si="8"/>
        <v>1163.2829999999999</v>
      </c>
      <c r="AL6" s="372">
        <f t="shared" si="8"/>
        <v>1202.7760000000001</v>
      </c>
      <c r="AM6" s="372">
        <f t="shared" ref="AM6:AN6" si="9">AM7+AM21+AM22+AM29</f>
        <v>1195.0340000000001</v>
      </c>
      <c r="AN6" s="372">
        <f t="shared" si="9"/>
        <v>1256.4710000000002</v>
      </c>
      <c r="AO6" s="372">
        <f t="shared" ref="AO6:AP6" si="10">AO7+AO21+AO22+AO29</f>
        <v>1232.7959999999998</v>
      </c>
      <c r="AP6" s="372">
        <f t="shared" si="10"/>
        <v>1187.1279999999997</v>
      </c>
      <c r="AQ6" s="372">
        <f t="shared" ref="AQ6:AR6" si="11">AQ7+AQ21+AQ22+AQ29</f>
        <v>1037.4079999999999</v>
      </c>
      <c r="AR6" s="372">
        <f t="shared" si="11"/>
        <v>1015.7089999999999</v>
      </c>
    </row>
    <row r="7" spans="1:44" s="134" customFormat="1" x14ac:dyDescent="0.25">
      <c r="A7" s="127" t="s">
        <v>354</v>
      </c>
      <c r="B7" s="127"/>
      <c r="C7" s="127"/>
      <c r="D7" s="127" t="s">
        <v>484</v>
      </c>
      <c r="E7" s="127"/>
      <c r="F7" s="127"/>
      <c r="G7" s="257"/>
      <c r="H7" s="374">
        <f t="shared" ref="H7:AG7" si="12">H8+H11+H14</f>
        <v>0</v>
      </c>
      <c r="I7" s="374">
        <f t="shared" si="12"/>
        <v>0</v>
      </c>
      <c r="J7" s="374">
        <f t="shared" si="12"/>
        <v>0</v>
      </c>
      <c r="K7" s="374">
        <f t="shared" si="12"/>
        <v>0</v>
      </c>
      <c r="L7" s="374">
        <f t="shared" ref="L7" si="13">L8+L11+L14</f>
        <v>0</v>
      </c>
      <c r="M7" s="374">
        <f t="shared" si="12"/>
        <v>546.92700000000002</v>
      </c>
      <c r="N7" s="374">
        <f t="shared" si="12"/>
        <v>532.19899999999996</v>
      </c>
      <c r="O7" s="374">
        <f t="shared" si="12"/>
        <v>492.84499999999997</v>
      </c>
      <c r="P7" s="374">
        <f t="shared" si="12"/>
        <v>459.767</v>
      </c>
      <c r="Q7" s="374">
        <f t="shared" si="12"/>
        <v>578.17800000000011</v>
      </c>
      <c r="R7" s="374">
        <f t="shared" si="12"/>
        <v>734.40499999999997</v>
      </c>
      <c r="S7" s="374">
        <f>S8+S11+S14</f>
        <v>915.87900126767192</v>
      </c>
      <c r="T7" s="374">
        <f t="shared" si="12"/>
        <v>839.70800000000008</v>
      </c>
      <c r="U7" s="374">
        <f t="shared" si="12"/>
        <v>858.42499999999995</v>
      </c>
      <c r="V7" s="374">
        <f>V8+V11+V14</f>
        <v>822.38499999999999</v>
      </c>
      <c r="W7" s="374">
        <f>W8+W11+W14</f>
        <v>722.28300000000002</v>
      </c>
      <c r="X7" s="374">
        <f t="shared" si="12"/>
        <v>730.59399999999994</v>
      </c>
      <c r="Y7" s="374">
        <f t="shared" si="12"/>
        <v>853.70699999999999</v>
      </c>
      <c r="Z7" s="374">
        <f t="shared" si="12"/>
        <v>863.02099999999996</v>
      </c>
      <c r="AA7" s="374">
        <f t="shared" si="12"/>
        <v>855.47399999999993</v>
      </c>
      <c r="AB7" s="374">
        <f>AB8+AB11+AB14</f>
        <v>896.68900000000008</v>
      </c>
      <c r="AC7" s="374">
        <f t="shared" si="12"/>
        <v>671.08600000000001</v>
      </c>
      <c r="AD7" s="374">
        <f t="shared" si="12"/>
        <v>571.79999999999995</v>
      </c>
      <c r="AE7" s="374">
        <f t="shared" si="12"/>
        <v>496.84700000000004</v>
      </c>
      <c r="AF7" s="374">
        <f t="shared" si="12"/>
        <v>591.35299999999995</v>
      </c>
      <c r="AG7" s="374">
        <f t="shared" si="12"/>
        <v>729.57899999999995</v>
      </c>
      <c r="AH7" s="374">
        <f t="shared" ref="AH7:AM7" si="14">AH8+AH11+AH14</f>
        <v>809.46799999999996</v>
      </c>
      <c r="AI7" s="374">
        <f t="shared" si="14"/>
        <v>722.41599999999994</v>
      </c>
      <c r="AJ7" s="374">
        <f t="shared" si="14"/>
        <v>656.19600000000003</v>
      </c>
      <c r="AK7" s="374">
        <f t="shared" si="14"/>
        <v>736.63099999999997</v>
      </c>
      <c r="AL7" s="374">
        <f t="shared" si="14"/>
        <v>764.02600000000007</v>
      </c>
      <c r="AM7" s="374">
        <f t="shared" si="14"/>
        <v>746.92100000000005</v>
      </c>
      <c r="AN7" s="374">
        <f t="shared" ref="AN7" si="15">AN8+AN11+AN14</f>
        <v>808.78800000000001</v>
      </c>
      <c r="AO7" s="374">
        <f t="shared" ref="AO7:AQ7" si="16">AO8+AO11+AO14</f>
        <v>765.24899999999991</v>
      </c>
      <c r="AP7" s="374">
        <f t="shared" si="16"/>
        <v>708.22599999999989</v>
      </c>
      <c r="AQ7" s="374">
        <f t="shared" si="16"/>
        <v>567.35199999999998</v>
      </c>
      <c r="AR7" s="374">
        <f t="shared" ref="AR7" si="17">AR8+AR11+AR14</f>
        <v>533.74799999999993</v>
      </c>
    </row>
    <row r="8" spans="1:44" s="134" customFormat="1" x14ac:dyDescent="0.25">
      <c r="A8" s="127" t="s">
        <v>356</v>
      </c>
      <c r="B8" s="127"/>
      <c r="C8" s="127"/>
      <c r="D8" s="127"/>
      <c r="E8" s="127" t="s">
        <v>355</v>
      </c>
      <c r="F8" s="127"/>
      <c r="G8" s="257"/>
      <c r="H8" s="375">
        <f t="shared" ref="H8:AG8" si="18">H9+H10</f>
        <v>0</v>
      </c>
      <c r="I8" s="375">
        <f t="shared" si="18"/>
        <v>0</v>
      </c>
      <c r="J8" s="375">
        <f t="shared" si="18"/>
        <v>0</v>
      </c>
      <c r="K8" s="375">
        <f t="shared" si="18"/>
        <v>0</v>
      </c>
      <c r="L8" s="384">
        <f t="shared" ref="L8" si="19">L9+L10</f>
        <v>0</v>
      </c>
      <c r="M8" s="384">
        <f t="shared" si="18"/>
        <v>71.277999999999992</v>
      </c>
      <c r="N8" s="384">
        <f t="shared" si="18"/>
        <v>60.356000000000002</v>
      </c>
      <c r="O8" s="384">
        <f t="shared" si="18"/>
        <v>51.079000000000001</v>
      </c>
      <c r="P8" s="384">
        <f t="shared" si="18"/>
        <v>50.889000000000003</v>
      </c>
      <c r="Q8" s="384">
        <f t="shared" si="18"/>
        <v>146.48000000000002</v>
      </c>
      <c r="R8" s="384">
        <f t="shared" si="18"/>
        <v>176.72899999999998</v>
      </c>
      <c r="S8" s="384">
        <f>S9+S10</f>
        <v>222.78</v>
      </c>
      <c r="T8" s="384">
        <f t="shared" si="18"/>
        <v>156.22499999999999</v>
      </c>
      <c r="U8" s="384">
        <f t="shared" si="18"/>
        <v>153.47500000000002</v>
      </c>
      <c r="V8" s="384">
        <f>V9+V10</f>
        <v>124.96799999999999</v>
      </c>
      <c r="W8" s="384">
        <f>W9+W10</f>
        <v>118.18599999999999</v>
      </c>
      <c r="X8" s="384">
        <f t="shared" si="18"/>
        <v>132.416</v>
      </c>
      <c r="Y8" s="384">
        <f t="shared" si="18"/>
        <v>168.96199999999999</v>
      </c>
      <c r="Z8" s="384">
        <f t="shared" si="18"/>
        <v>186.506</v>
      </c>
      <c r="AA8" s="384">
        <f t="shared" si="18"/>
        <v>218.04200000000003</v>
      </c>
      <c r="AB8" s="384">
        <f>AB9+AB10</f>
        <v>212.55500000000001</v>
      </c>
      <c r="AC8" s="384">
        <f t="shared" si="18"/>
        <v>174.45600000000002</v>
      </c>
      <c r="AD8" s="384">
        <f t="shared" si="18"/>
        <v>172.83200000000002</v>
      </c>
      <c r="AE8" s="384">
        <f t="shared" si="18"/>
        <v>122.577</v>
      </c>
      <c r="AF8" s="384">
        <f t="shared" si="18"/>
        <v>185.36799999999999</v>
      </c>
      <c r="AG8" s="384">
        <f t="shared" si="18"/>
        <v>232.18299999999999</v>
      </c>
      <c r="AH8" s="384">
        <f t="shared" ref="AH8:AM8" si="20">AH9+AH10</f>
        <v>277.44400000000002</v>
      </c>
      <c r="AI8" s="384">
        <f t="shared" si="20"/>
        <v>187.322</v>
      </c>
      <c r="AJ8" s="384">
        <f t="shared" si="20"/>
        <v>149.49799999999999</v>
      </c>
      <c r="AK8" s="384">
        <f t="shared" si="20"/>
        <v>177.99599999999998</v>
      </c>
      <c r="AL8" s="384">
        <f t="shared" si="20"/>
        <v>199.61500000000001</v>
      </c>
      <c r="AM8" s="384">
        <f t="shared" si="20"/>
        <v>189.11699999999999</v>
      </c>
      <c r="AN8" s="384">
        <f t="shared" ref="AN8" si="21">AN9+AN10</f>
        <v>225.71</v>
      </c>
      <c r="AO8" s="384">
        <f t="shared" ref="AO8:AQ8" si="22">AO9+AO10</f>
        <v>219.62900000000002</v>
      </c>
      <c r="AP8" s="384">
        <f t="shared" si="22"/>
        <v>198.62299999999999</v>
      </c>
      <c r="AQ8" s="384">
        <f t="shared" si="22"/>
        <v>155.404</v>
      </c>
      <c r="AR8" s="384">
        <f t="shared" ref="AR8" si="23">AR9+AR10</f>
        <v>158.559</v>
      </c>
    </row>
    <row r="9" spans="1:44" s="134" customFormat="1" x14ac:dyDescent="0.25">
      <c r="A9" s="269" t="s">
        <v>357</v>
      </c>
      <c r="B9" s="127"/>
      <c r="C9" s="127"/>
      <c r="D9" s="127"/>
      <c r="E9" s="127"/>
      <c r="F9" s="269" t="s">
        <v>358</v>
      </c>
      <c r="G9" s="293" t="s">
        <v>1268</v>
      </c>
      <c r="H9" s="376"/>
      <c r="I9" s="376"/>
      <c r="J9" s="376"/>
      <c r="K9" s="376"/>
      <c r="L9" s="385"/>
      <c r="M9" s="385">
        <v>9.07</v>
      </c>
      <c r="N9" s="385">
        <v>9.2040000000000006</v>
      </c>
      <c r="O9" s="385">
        <v>7.0709999999999997</v>
      </c>
      <c r="P9" s="385">
        <v>9.5050000000000008</v>
      </c>
      <c r="Q9" s="385">
        <v>70.543999999999997</v>
      </c>
      <c r="R9" s="385">
        <v>72.483000000000004</v>
      </c>
      <c r="S9" s="385">
        <v>82.13</v>
      </c>
      <c r="T9" s="385">
        <v>60.281999999999996</v>
      </c>
      <c r="U9" s="385">
        <v>48.706000000000003</v>
      </c>
      <c r="V9" s="385">
        <v>43.37</v>
      </c>
      <c r="W9" s="385">
        <v>41.3</v>
      </c>
      <c r="X9" s="385">
        <v>49.936999999999998</v>
      </c>
      <c r="Y9" s="385">
        <v>79.653000000000006</v>
      </c>
      <c r="Z9" s="385">
        <v>105.248</v>
      </c>
      <c r="AA9" s="385">
        <v>137.09800000000001</v>
      </c>
      <c r="AB9" s="385">
        <v>151.54</v>
      </c>
      <c r="AC9" s="385">
        <v>149.251</v>
      </c>
      <c r="AD9" s="385">
        <v>142.19900000000001</v>
      </c>
      <c r="AE9" s="385">
        <v>101.745</v>
      </c>
      <c r="AF9" s="385">
        <v>160.173</v>
      </c>
      <c r="AG9" s="385">
        <v>201.458</v>
      </c>
      <c r="AH9" s="385">
        <v>241.34700000000001</v>
      </c>
      <c r="AI9" s="385">
        <v>153.482</v>
      </c>
      <c r="AJ9" s="385">
        <v>122.246</v>
      </c>
      <c r="AK9" s="385">
        <v>139.386</v>
      </c>
      <c r="AL9" s="385">
        <v>161.74600000000001</v>
      </c>
      <c r="AM9" s="385">
        <v>155.40899999999999</v>
      </c>
      <c r="AN9" s="385">
        <v>173.85400000000001</v>
      </c>
      <c r="AO9" s="385">
        <v>149.02000000000001</v>
      </c>
      <c r="AP9" s="385">
        <v>145.399</v>
      </c>
      <c r="AQ9" s="385">
        <v>116.991</v>
      </c>
      <c r="AR9" s="385">
        <v>115.333</v>
      </c>
    </row>
    <row r="10" spans="1:44" s="134" customFormat="1" x14ac:dyDescent="0.25">
      <c r="A10" s="269" t="s">
        <v>485</v>
      </c>
      <c r="B10" s="127"/>
      <c r="C10" s="127"/>
      <c r="D10" s="127"/>
      <c r="E10" s="127"/>
      <c r="F10" s="269" t="s">
        <v>486</v>
      </c>
      <c r="G10" s="293" t="s">
        <v>974</v>
      </c>
      <c r="H10" s="376"/>
      <c r="I10" s="376"/>
      <c r="J10" s="376"/>
      <c r="K10" s="376"/>
      <c r="L10" s="385"/>
      <c r="M10" s="385">
        <v>62.207999999999998</v>
      </c>
      <c r="N10" s="385">
        <v>51.152000000000001</v>
      </c>
      <c r="O10" s="385">
        <v>44.008000000000003</v>
      </c>
      <c r="P10" s="385">
        <v>41.384</v>
      </c>
      <c r="Q10" s="385">
        <v>75.936000000000007</v>
      </c>
      <c r="R10" s="385">
        <v>104.246</v>
      </c>
      <c r="S10" s="385">
        <v>140.65</v>
      </c>
      <c r="T10" s="385">
        <v>95.942999999999998</v>
      </c>
      <c r="U10" s="385">
        <v>104.76900000000001</v>
      </c>
      <c r="V10" s="385">
        <v>81.597999999999999</v>
      </c>
      <c r="W10" s="385">
        <v>76.885999999999996</v>
      </c>
      <c r="X10" s="385">
        <v>82.478999999999999</v>
      </c>
      <c r="Y10" s="385">
        <v>89.308999999999997</v>
      </c>
      <c r="Z10" s="385">
        <v>81.257999999999996</v>
      </c>
      <c r="AA10" s="385">
        <v>80.944000000000003</v>
      </c>
      <c r="AB10" s="385">
        <v>61.015000000000001</v>
      </c>
      <c r="AC10" s="385">
        <v>25.204999999999998</v>
      </c>
      <c r="AD10" s="385">
        <v>30.632999999999999</v>
      </c>
      <c r="AE10" s="385">
        <v>20.832000000000001</v>
      </c>
      <c r="AF10" s="385">
        <v>25.195</v>
      </c>
      <c r="AG10" s="385">
        <v>30.725000000000001</v>
      </c>
      <c r="AH10" s="385">
        <v>36.097000000000001</v>
      </c>
      <c r="AI10" s="385">
        <v>33.840000000000003</v>
      </c>
      <c r="AJ10" s="385">
        <v>27.251999999999999</v>
      </c>
      <c r="AK10" s="385">
        <v>38.61</v>
      </c>
      <c r="AL10" s="385">
        <v>37.869</v>
      </c>
      <c r="AM10" s="385">
        <v>33.707999999999998</v>
      </c>
      <c r="AN10" s="385">
        <v>51.856000000000002</v>
      </c>
      <c r="AO10" s="385">
        <v>70.608999999999995</v>
      </c>
      <c r="AP10" s="385">
        <v>53.223999999999997</v>
      </c>
      <c r="AQ10" s="385">
        <v>38.412999999999997</v>
      </c>
      <c r="AR10" s="385">
        <v>43.225999999999999</v>
      </c>
    </row>
    <row r="11" spans="1:44" s="135" customFormat="1" x14ac:dyDescent="0.25">
      <c r="A11" s="127" t="s">
        <v>359</v>
      </c>
      <c r="B11" s="127"/>
      <c r="C11" s="127"/>
      <c r="D11" s="127"/>
      <c r="E11" s="127" t="s">
        <v>487</v>
      </c>
      <c r="F11" s="127"/>
      <c r="G11" s="257"/>
      <c r="H11" s="375">
        <f t="shared" ref="H11:K11" si="24">H12+H13</f>
        <v>0</v>
      </c>
      <c r="I11" s="375">
        <f t="shared" si="24"/>
        <v>0</v>
      </c>
      <c r="J11" s="375">
        <f t="shared" si="24"/>
        <v>0</v>
      </c>
      <c r="K11" s="375">
        <f t="shared" si="24"/>
        <v>0</v>
      </c>
      <c r="L11" s="384">
        <f t="shared" ref="L11:AN11" si="25">L12+L13</f>
        <v>0</v>
      </c>
      <c r="M11" s="384">
        <f t="shared" si="25"/>
        <v>114.733</v>
      </c>
      <c r="N11" s="384">
        <f t="shared" si="25"/>
        <v>105.77500000000001</v>
      </c>
      <c r="O11" s="384">
        <f t="shared" si="25"/>
        <v>86.805999999999997</v>
      </c>
      <c r="P11" s="384">
        <f t="shared" si="25"/>
        <v>72.265000000000001</v>
      </c>
      <c r="Q11" s="384">
        <f t="shared" si="25"/>
        <v>70.319000000000003</v>
      </c>
      <c r="R11" s="384">
        <f t="shared" si="25"/>
        <v>68.259999999999991</v>
      </c>
      <c r="S11" s="384">
        <f t="shared" si="25"/>
        <v>45.425999999999995</v>
      </c>
      <c r="T11" s="384">
        <f t="shared" si="25"/>
        <v>37.283999999999999</v>
      </c>
      <c r="U11" s="384">
        <f t="shared" si="25"/>
        <v>28.350999999999999</v>
      </c>
      <c r="V11" s="384">
        <f t="shared" si="25"/>
        <v>30.474</v>
      </c>
      <c r="W11" s="384">
        <f t="shared" si="25"/>
        <v>27.125999999999998</v>
      </c>
      <c r="X11" s="384">
        <f t="shared" si="25"/>
        <v>26.547000000000001</v>
      </c>
      <c r="Y11" s="384">
        <f t="shared" si="25"/>
        <v>48.518000000000001</v>
      </c>
      <c r="Z11" s="384">
        <f t="shared" si="25"/>
        <v>55.895000000000003</v>
      </c>
      <c r="AA11" s="384">
        <f t="shared" si="25"/>
        <v>59.459000000000003</v>
      </c>
      <c r="AB11" s="384">
        <f t="shared" si="25"/>
        <v>70.129000000000005</v>
      </c>
      <c r="AC11" s="384">
        <f t="shared" si="25"/>
        <v>45.846999999999994</v>
      </c>
      <c r="AD11" s="384">
        <f t="shared" si="25"/>
        <v>34.179000000000002</v>
      </c>
      <c r="AE11" s="384">
        <f t="shared" si="25"/>
        <v>28.408000000000001</v>
      </c>
      <c r="AF11" s="384">
        <f t="shared" si="25"/>
        <v>26.686</v>
      </c>
      <c r="AG11" s="384">
        <f t="shared" si="25"/>
        <v>31.805</v>
      </c>
      <c r="AH11" s="384">
        <f t="shared" si="25"/>
        <v>34.945999999999998</v>
      </c>
      <c r="AI11" s="384">
        <f t="shared" si="25"/>
        <v>31.118000000000002</v>
      </c>
      <c r="AJ11" s="384">
        <f t="shared" si="25"/>
        <v>24.371000000000002</v>
      </c>
      <c r="AK11" s="384">
        <f t="shared" si="25"/>
        <v>30.893000000000001</v>
      </c>
      <c r="AL11" s="384">
        <f t="shared" si="25"/>
        <v>58.869</v>
      </c>
      <c r="AM11" s="384">
        <f t="shared" si="25"/>
        <v>56.429000000000002</v>
      </c>
      <c r="AN11" s="384">
        <f t="shared" si="25"/>
        <v>46.884</v>
      </c>
      <c r="AO11" s="384">
        <f t="shared" ref="AO11:AQ11" si="26">AO12+AO13</f>
        <v>32.510000000000005</v>
      </c>
      <c r="AP11" s="384">
        <f t="shared" si="26"/>
        <v>31.39</v>
      </c>
      <c r="AQ11" s="384">
        <f t="shared" si="26"/>
        <v>30.279</v>
      </c>
      <c r="AR11" s="384">
        <f t="shared" ref="AR11" si="27">AR12+AR13</f>
        <v>31.177999999999997</v>
      </c>
    </row>
    <row r="12" spans="1:44" s="134" customFormat="1" x14ac:dyDescent="0.25">
      <c r="A12" s="127" t="s">
        <v>360</v>
      </c>
      <c r="B12" s="127"/>
      <c r="C12" s="127"/>
      <c r="D12" s="127"/>
      <c r="E12" s="127"/>
      <c r="F12" s="127" t="s">
        <v>361</v>
      </c>
      <c r="G12" s="292" t="s">
        <v>975</v>
      </c>
      <c r="H12" s="376"/>
      <c r="I12" s="376"/>
      <c r="J12" s="376"/>
      <c r="K12" s="376"/>
      <c r="L12" s="385"/>
      <c r="M12" s="385">
        <v>82.317999999999998</v>
      </c>
      <c r="N12" s="385">
        <v>76.774000000000001</v>
      </c>
      <c r="O12" s="385">
        <v>60.680999999999997</v>
      </c>
      <c r="P12" s="385">
        <v>55.389000000000003</v>
      </c>
      <c r="Q12" s="385">
        <v>51.503999999999998</v>
      </c>
      <c r="R12" s="385">
        <v>52.707999999999998</v>
      </c>
      <c r="S12" s="385">
        <v>34.970999999999997</v>
      </c>
      <c r="T12" s="385">
        <v>24.331</v>
      </c>
      <c r="U12" s="385">
        <v>19.462</v>
      </c>
      <c r="V12" s="385">
        <v>17.363</v>
      </c>
      <c r="W12" s="385">
        <v>14.680999999999999</v>
      </c>
      <c r="X12" s="385">
        <v>12.68</v>
      </c>
      <c r="Y12" s="385">
        <v>10.914</v>
      </c>
      <c r="Z12" s="385">
        <v>11.661</v>
      </c>
      <c r="AA12" s="385">
        <v>11.798</v>
      </c>
      <c r="AB12" s="385">
        <v>10.614000000000001</v>
      </c>
      <c r="AC12" s="385">
        <v>9.2059999999999995</v>
      </c>
      <c r="AD12" s="385">
        <v>8.5069999999999997</v>
      </c>
      <c r="AE12" s="385">
        <v>7.18</v>
      </c>
      <c r="AF12" s="385">
        <v>7.9820000000000002</v>
      </c>
      <c r="AG12" s="385">
        <v>7.13</v>
      </c>
      <c r="AH12" s="385">
        <v>6.9889999999999999</v>
      </c>
      <c r="AI12" s="385">
        <v>6.5540000000000003</v>
      </c>
      <c r="AJ12" s="385">
        <v>6.8289999999999997</v>
      </c>
      <c r="AK12" s="385">
        <v>7.7370000000000001</v>
      </c>
      <c r="AL12" s="385">
        <v>8.8019999999999996</v>
      </c>
      <c r="AM12" s="385">
        <v>9.3550000000000004</v>
      </c>
      <c r="AN12" s="385">
        <v>10.31</v>
      </c>
      <c r="AO12" s="385">
        <v>9.3140000000000001</v>
      </c>
      <c r="AP12" s="385">
        <v>9.3249999999999993</v>
      </c>
      <c r="AQ12" s="385">
        <v>9.1329999999999991</v>
      </c>
      <c r="AR12" s="385">
        <v>9.3070000000000004</v>
      </c>
    </row>
    <row r="13" spans="1:44" s="118" customFormat="1" x14ac:dyDescent="0.25">
      <c r="A13" s="1" t="s">
        <v>534</v>
      </c>
      <c r="B13"/>
      <c r="C13"/>
      <c r="D13"/>
      <c r="F13" t="s">
        <v>535</v>
      </c>
      <c r="G13" s="295" t="s">
        <v>976</v>
      </c>
      <c r="H13" s="376"/>
      <c r="I13" s="376"/>
      <c r="J13" s="376"/>
      <c r="K13" s="376"/>
      <c r="L13" s="385"/>
      <c r="M13" s="385">
        <v>32.414999999999999</v>
      </c>
      <c r="N13" s="385">
        <v>29.001000000000001</v>
      </c>
      <c r="O13" s="385">
        <v>26.125</v>
      </c>
      <c r="P13" s="385">
        <v>16.876000000000001</v>
      </c>
      <c r="Q13" s="385">
        <v>18.815000000000001</v>
      </c>
      <c r="R13" s="385">
        <v>15.552</v>
      </c>
      <c r="S13" s="385">
        <v>10.455</v>
      </c>
      <c r="T13" s="385">
        <v>12.952999999999999</v>
      </c>
      <c r="U13" s="385">
        <v>8.8889999999999993</v>
      </c>
      <c r="V13" s="385">
        <v>13.111000000000001</v>
      </c>
      <c r="W13" s="385">
        <v>12.445</v>
      </c>
      <c r="X13" s="385">
        <v>13.867000000000001</v>
      </c>
      <c r="Y13" s="385">
        <v>37.603999999999999</v>
      </c>
      <c r="Z13" s="385">
        <v>44.234000000000002</v>
      </c>
      <c r="AA13" s="385">
        <v>47.661000000000001</v>
      </c>
      <c r="AB13" s="385">
        <v>59.515000000000001</v>
      </c>
      <c r="AC13" s="385">
        <v>36.640999999999998</v>
      </c>
      <c r="AD13" s="385">
        <v>25.672000000000001</v>
      </c>
      <c r="AE13" s="385">
        <v>21.228000000000002</v>
      </c>
      <c r="AF13" s="385">
        <v>18.704000000000001</v>
      </c>
      <c r="AG13" s="385">
        <v>24.675000000000001</v>
      </c>
      <c r="AH13" s="385">
        <v>27.957000000000001</v>
      </c>
      <c r="AI13" s="385">
        <v>24.564</v>
      </c>
      <c r="AJ13" s="385">
        <v>17.542000000000002</v>
      </c>
      <c r="AK13" s="385">
        <v>23.155999999999999</v>
      </c>
      <c r="AL13" s="385">
        <v>50.067</v>
      </c>
      <c r="AM13" s="385">
        <v>47.073999999999998</v>
      </c>
      <c r="AN13" s="385">
        <v>36.573999999999998</v>
      </c>
      <c r="AO13" s="385">
        <v>23.196000000000002</v>
      </c>
      <c r="AP13" s="385">
        <v>22.065000000000001</v>
      </c>
      <c r="AQ13" s="385">
        <v>21.146000000000001</v>
      </c>
      <c r="AR13" s="385">
        <v>21.870999999999999</v>
      </c>
    </row>
    <row r="14" spans="1:44" x14ac:dyDescent="0.25">
      <c r="A14" s="127" t="s">
        <v>362</v>
      </c>
      <c r="B14" s="127"/>
      <c r="C14" s="127"/>
      <c r="D14" s="127"/>
      <c r="E14" s="127" t="s">
        <v>363</v>
      </c>
      <c r="F14" s="127"/>
      <c r="G14" s="257"/>
      <c r="H14" s="375">
        <f t="shared" ref="H14:K14" si="28">SUM(H15:H20)</f>
        <v>0</v>
      </c>
      <c r="I14" s="375">
        <f t="shared" si="28"/>
        <v>0</v>
      </c>
      <c r="J14" s="375">
        <f t="shared" si="28"/>
        <v>0</v>
      </c>
      <c r="K14" s="375">
        <f t="shared" si="28"/>
        <v>0</v>
      </c>
      <c r="L14" s="384">
        <f t="shared" ref="L14:AN14" si="29">SUM(L15:L20)</f>
        <v>0</v>
      </c>
      <c r="M14" s="384">
        <f t="shared" si="29"/>
        <v>360.916</v>
      </c>
      <c r="N14" s="384">
        <f t="shared" si="29"/>
        <v>366.06799999999998</v>
      </c>
      <c r="O14" s="384">
        <f t="shared" si="29"/>
        <v>354.96</v>
      </c>
      <c r="P14" s="384">
        <f t="shared" si="29"/>
        <v>336.613</v>
      </c>
      <c r="Q14" s="384">
        <f t="shared" si="29"/>
        <v>361.37900000000002</v>
      </c>
      <c r="R14" s="384">
        <f t="shared" si="29"/>
        <v>489.41600000000005</v>
      </c>
      <c r="S14" s="384">
        <f t="shared" si="29"/>
        <v>647.67300126767191</v>
      </c>
      <c r="T14" s="384">
        <f t="shared" si="29"/>
        <v>646.19900000000007</v>
      </c>
      <c r="U14" s="384">
        <f t="shared" si="29"/>
        <v>676.59899999999993</v>
      </c>
      <c r="V14" s="384">
        <f t="shared" si="29"/>
        <v>666.94299999999998</v>
      </c>
      <c r="W14" s="384">
        <f t="shared" si="29"/>
        <v>576.971</v>
      </c>
      <c r="X14" s="384">
        <f t="shared" si="29"/>
        <v>571.63099999999997</v>
      </c>
      <c r="Y14" s="384">
        <f t="shared" si="29"/>
        <v>636.22699999999998</v>
      </c>
      <c r="Z14" s="384">
        <f t="shared" si="29"/>
        <v>620.62</v>
      </c>
      <c r="AA14" s="384">
        <f t="shared" si="29"/>
        <v>577.97299999999996</v>
      </c>
      <c r="AB14" s="384">
        <f t="shared" si="29"/>
        <v>614.00500000000011</v>
      </c>
      <c r="AC14" s="384">
        <f t="shared" si="29"/>
        <v>450.78300000000002</v>
      </c>
      <c r="AD14" s="384">
        <f t="shared" si="29"/>
        <v>364.78899999999999</v>
      </c>
      <c r="AE14" s="384">
        <f t="shared" si="29"/>
        <v>345.86200000000002</v>
      </c>
      <c r="AF14" s="384">
        <f t="shared" si="29"/>
        <v>379.29899999999998</v>
      </c>
      <c r="AG14" s="384">
        <f t="shared" si="29"/>
        <v>465.59100000000001</v>
      </c>
      <c r="AH14" s="384">
        <f t="shared" si="29"/>
        <v>497.07799999999997</v>
      </c>
      <c r="AI14" s="384">
        <f t="shared" si="29"/>
        <v>503.976</v>
      </c>
      <c r="AJ14" s="384">
        <f t="shared" si="29"/>
        <v>482.327</v>
      </c>
      <c r="AK14" s="384">
        <f t="shared" si="29"/>
        <v>527.74199999999996</v>
      </c>
      <c r="AL14" s="384">
        <f t="shared" si="29"/>
        <v>505.54200000000003</v>
      </c>
      <c r="AM14" s="384">
        <f t="shared" si="29"/>
        <v>501.375</v>
      </c>
      <c r="AN14" s="384">
        <f t="shared" si="29"/>
        <v>536.19399999999996</v>
      </c>
      <c r="AO14" s="384">
        <f t="shared" ref="AO14:AQ14" si="30">SUM(AO15:AO20)</f>
        <v>513.1099999999999</v>
      </c>
      <c r="AP14" s="384">
        <f t="shared" si="30"/>
        <v>478.21299999999997</v>
      </c>
      <c r="AQ14" s="384">
        <f t="shared" si="30"/>
        <v>381.66899999999998</v>
      </c>
      <c r="AR14" s="384">
        <f t="shared" ref="AR14" si="31">SUM(AR15:AR20)</f>
        <v>344.01099999999997</v>
      </c>
    </row>
    <row r="15" spans="1:44" s="137" customFormat="1" x14ac:dyDescent="0.25">
      <c r="A15" s="127" t="s">
        <v>364</v>
      </c>
      <c r="B15" s="127"/>
      <c r="C15" s="127"/>
      <c r="D15" s="127"/>
      <c r="E15" s="127"/>
      <c r="F15" s="127" t="s">
        <v>365</v>
      </c>
      <c r="G15" s="292" t="s">
        <v>977</v>
      </c>
      <c r="H15" s="376"/>
      <c r="I15" s="376"/>
      <c r="J15" s="376"/>
      <c r="K15" s="376"/>
      <c r="L15" s="385"/>
      <c r="M15" s="385">
        <v>45.304000000000002</v>
      </c>
      <c r="N15" s="385">
        <v>41.39</v>
      </c>
      <c r="O15" s="385">
        <v>33.192999999999998</v>
      </c>
      <c r="P15" s="385">
        <v>28.285</v>
      </c>
      <c r="Q15" s="385">
        <v>30.498999999999999</v>
      </c>
      <c r="R15" s="385">
        <v>36.789000000000001</v>
      </c>
      <c r="S15" s="385">
        <v>41.070999999999998</v>
      </c>
      <c r="T15" s="385">
        <v>32.924999999999997</v>
      </c>
      <c r="U15" s="385">
        <v>27.204000000000001</v>
      </c>
      <c r="V15" s="385">
        <v>21.193000000000001</v>
      </c>
      <c r="W15" s="385">
        <v>24.423999999999999</v>
      </c>
      <c r="X15" s="385">
        <v>27.564</v>
      </c>
      <c r="Y15" s="385">
        <v>29.728999999999999</v>
      </c>
      <c r="Z15" s="385">
        <v>28.725999999999999</v>
      </c>
      <c r="AA15" s="385">
        <v>33.103000000000002</v>
      </c>
      <c r="AB15" s="385">
        <v>36.151000000000003</v>
      </c>
      <c r="AC15" s="385">
        <v>18.125</v>
      </c>
      <c r="AD15" s="385">
        <v>16.913</v>
      </c>
      <c r="AE15" s="385">
        <v>16.931999999999999</v>
      </c>
      <c r="AF15" s="385">
        <v>23.088000000000001</v>
      </c>
      <c r="AG15" s="385">
        <v>29.478000000000002</v>
      </c>
      <c r="AH15" s="385">
        <v>38.549999999999997</v>
      </c>
      <c r="AI15" s="385">
        <v>36.298000000000002</v>
      </c>
      <c r="AJ15" s="385">
        <v>31.506</v>
      </c>
      <c r="AK15" s="385">
        <v>31.35</v>
      </c>
      <c r="AL15" s="385">
        <v>29.72</v>
      </c>
      <c r="AM15" s="385">
        <v>26.427</v>
      </c>
      <c r="AN15" s="385">
        <v>36.503999999999998</v>
      </c>
      <c r="AO15" s="385">
        <v>44.100999999999999</v>
      </c>
      <c r="AP15" s="385">
        <v>50.317999999999998</v>
      </c>
      <c r="AQ15" s="385">
        <v>36.667000000000002</v>
      </c>
      <c r="AR15" s="385">
        <v>35.341000000000001</v>
      </c>
    </row>
    <row r="16" spans="1:44" s="124" customFormat="1" x14ac:dyDescent="0.25">
      <c r="A16" s="127" t="s">
        <v>369</v>
      </c>
      <c r="B16" s="127"/>
      <c r="C16" s="127"/>
      <c r="D16" s="127"/>
      <c r="E16" s="127"/>
      <c r="F16" s="127" t="s">
        <v>366</v>
      </c>
      <c r="G16" s="292" t="s">
        <v>978</v>
      </c>
      <c r="H16" s="376"/>
      <c r="I16" s="376"/>
      <c r="J16" s="376"/>
      <c r="K16" s="376"/>
      <c r="L16" s="385"/>
      <c r="M16" s="385">
        <v>52.511000000000003</v>
      </c>
      <c r="N16" s="385">
        <v>59.17</v>
      </c>
      <c r="O16" s="385">
        <v>51.161000000000001</v>
      </c>
      <c r="P16" s="385">
        <v>38.853999999999999</v>
      </c>
      <c r="Q16" s="385">
        <v>69.691999999999993</v>
      </c>
      <c r="R16" s="385">
        <v>168.98400000000001</v>
      </c>
      <c r="S16" s="385">
        <v>332.16699999999997</v>
      </c>
      <c r="T16" s="385">
        <v>271.15199999999999</v>
      </c>
      <c r="U16" s="385">
        <v>191.178</v>
      </c>
      <c r="V16" s="385">
        <v>198.596</v>
      </c>
      <c r="W16" s="385">
        <v>160.20500000000001</v>
      </c>
      <c r="X16" s="385">
        <v>160.45699999999999</v>
      </c>
      <c r="Y16" s="385">
        <v>167.71799999999999</v>
      </c>
      <c r="Z16" s="385">
        <v>164.708</v>
      </c>
      <c r="AA16" s="385">
        <v>144.529</v>
      </c>
      <c r="AB16" s="385">
        <v>142.13999999999999</v>
      </c>
      <c r="AC16" s="385">
        <v>47.790999999999997</v>
      </c>
      <c r="AD16" s="385">
        <v>34.591999999999999</v>
      </c>
      <c r="AE16" s="385">
        <v>22.52</v>
      </c>
      <c r="AF16" s="385">
        <v>47.3</v>
      </c>
      <c r="AG16" s="385">
        <v>99.058000000000007</v>
      </c>
      <c r="AH16" s="385">
        <v>105.49</v>
      </c>
      <c r="AI16" s="385">
        <v>100.187</v>
      </c>
      <c r="AJ16" s="385">
        <v>71.44</v>
      </c>
      <c r="AK16" s="385">
        <v>94.69</v>
      </c>
      <c r="AL16" s="385">
        <v>103.977</v>
      </c>
      <c r="AM16" s="385">
        <v>94.001000000000005</v>
      </c>
      <c r="AN16" s="385">
        <v>127.005</v>
      </c>
      <c r="AO16" s="385">
        <v>103.116</v>
      </c>
      <c r="AP16" s="385">
        <v>78.055000000000007</v>
      </c>
      <c r="AQ16" s="385">
        <v>82.58</v>
      </c>
      <c r="AR16" s="385">
        <v>79.731999999999999</v>
      </c>
    </row>
    <row r="17" spans="1:44" s="124" customFormat="1" x14ac:dyDescent="0.25">
      <c r="A17" s="127" t="s">
        <v>370</v>
      </c>
      <c r="B17" s="127"/>
      <c r="C17" s="127"/>
      <c r="D17" s="127"/>
      <c r="E17" s="127"/>
      <c r="F17" s="127" t="s">
        <v>367</v>
      </c>
      <c r="G17" s="292" t="s">
        <v>979</v>
      </c>
      <c r="H17" s="376"/>
      <c r="I17" s="376"/>
      <c r="J17" s="376"/>
      <c r="K17" s="376"/>
      <c r="L17" s="385"/>
      <c r="M17" s="385">
        <v>2.1800000000000002</v>
      </c>
      <c r="N17" s="385">
        <v>2.4260000000000002</v>
      </c>
      <c r="O17" s="385">
        <v>2.0329999999999999</v>
      </c>
      <c r="P17" s="385">
        <v>3.8079999999999998</v>
      </c>
      <c r="Q17" s="385">
        <v>19.343</v>
      </c>
      <c r="R17" s="385">
        <v>19.327000000000002</v>
      </c>
      <c r="S17" s="385">
        <v>25.058</v>
      </c>
      <c r="T17" s="385">
        <v>15.768000000000001</v>
      </c>
      <c r="U17" s="385">
        <v>14.073</v>
      </c>
      <c r="V17" s="385">
        <v>15.364000000000001</v>
      </c>
      <c r="W17" s="385">
        <v>15.429</v>
      </c>
      <c r="X17" s="385">
        <v>12.36</v>
      </c>
      <c r="Y17" s="385">
        <v>17.478999999999999</v>
      </c>
      <c r="Z17" s="385">
        <v>13.832000000000001</v>
      </c>
      <c r="AA17" s="385">
        <v>15.563000000000001</v>
      </c>
      <c r="AB17" s="385">
        <v>13.69</v>
      </c>
      <c r="AC17" s="385">
        <v>9.7050000000000001</v>
      </c>
      <c r="AD17" s="385">
        <v>7.452</v>
      </c>
      <c r="AE17" s="385">
        <v>5.1459999999999999</v>
      </c>
      <c r="AF17" s="385">
        <v>6.7610000000000001</v>
      </c>
      <c r="AG17" s="385">
        <v>6.0739999999999998</v>
      </c>
      <c r="AH17" s="385">
        <v>7.7359999999999998</v>
      </c>
      <c r="AI17" s="385">
        <v>6.6660000000000004</v>
      </c>
      <c r="AJ17" s="385">
        <v>3.6509999999999998</v>
      </c>
      <c r="AK17" s="385">
        <v>4.7069999999999999</v>
      </c>
      <c r="AL17" s="385">
        <v>3.8759999999999999</v>
      </c>
      <c r="AM17" s="385">
        <v>3.577</v>
      </c>
      <c r="AN17" s="385">
        <v>3.6139999999999999</v>
      </c>
      <c r="AO17" s="385">
        <v>2.984</v>
      </c>
      <c r="AP17" s="385">
        <v>2.4449999999999998</v>
      </c>
      <c r="AQ17" s="385">
        <v>2.3860000000000001</v>
      </c>
      <c r="AR17" s="385">
        <v>2.7589999999999999</v>
      </c>
    </row>
    <row r="18" spans="1:44" s="124" customFormat="1" x14ac:dyDescent="0.25">
      <c r="A18" s="127" t="s">
        <v>371</v>
      </c>
      <c r="B18" s="127"/>
      <c r="C18" s="127"/>
      <c r="D18" s="127"/>
      <c r="E18" s="127"/>
      <c r="F18" s="127" t="s">
        <v>368</v>
      </c>
      <c r="G18" s="292" t="s">
        <v>980</v>
      </c>
      <c r="H18" s="376"/>
      <c r="I18" s="376"/>
      <c r="J18" s="376"/>
      <c r="K18" s="376"/>
      <c r="L18" s="385"/>
      <c r="M18" s="385">
        <v>12.093999999999999</v>
      </c>
      <c r="N18" s="385">
        <v>7.3970000000000002</v>
      </c>
      <c r="O18" s="385">
        <v>6.242</v>
      </c>
      <c r="P18" s="385">
        <v>4.8369999999999997</v>
      </c>
      <c r="Q18" s="385">
        <v>4.5659999999999998</v>
      </c>
      <c r="R18" s="385">
        <v>3.0169999999999999</v>
      </c>
      <c r="S18" s="385">
        <v>3.649</v>
      </c>
      <c r="T18" s="385">
        <v>2.29</v>
      </c>
      <c r="U18" s="385">
        <v>2.4620000000000002</v>
      </c>
      <c r="V18" s="385">
        <v>2.173</v>
      </c>
      <c r="W18" s="385">
        <v>3.8239999999999998</v>
      </c>
      <c r="X18" s="385">
        <v>2.4140000000000001</v>
      </c>
      <c r="Y18" s="385">
        <v>3.5859999999999999</v>
      </c>
      <c r="Z18" s="385">
        <v>1.6519999999999999</v>
      </c>
      <c r="AA18" s="385">
        <v>3.4540000000000002</v>
      </c>
      <c r="AB18" s="385">
        <v>3.5920000000000001</v>
      </c>
      <c r="AC18" s="385">
        <v>2.5129999999999999</v>
      </c>
      <c r="AD18" s="385">
        <v>1.8680000000000001</v>
      </c>
      <c r="AE18" s="385">
        <v>1.97</v>
      </c>
      <c r="AF18" s="385">
        <v>0.71799999999999997</v>
      </c>
      <c r="AG18" s="385">
        <v>4.0140000000000002</v>
      </c>
      <c r="AH18" s="385">
        <v>8.02</v>
      </c>
      <c r="AI18" s="385">
        <v>10.99</v>
      </c>
      <c r="AJ18" s="385">
        <v>13.545</v>
      </c>
      <c r="AK18" s="385">
        <v>13.553000000000001</v>
      </c>
      <c r="AL18" s="385">
        <v>19.166</v>
      </c>
      <c r="AM18" s="385">
        <v>18.864000000000001</v>
      </c>
      <c r="AN18" s="385">
        <v>16.010000000000002</v>
      </c>
      <c r="AO18" s="385">
        <v>15.664999999999999</v>
      </c>
      <c r="AP18" s="385">
        <v>16.603999999999999</v>
      </c>
      <c r="AQ18" s="385">
        <v>16.050999999999998</v>
      </c>
      <c r="AR18" s="385">
        <v>10.858000000000001</v>
      </c>
    </row>
    <row r="19" spans="1:44" s="124" customFormat="1" x14ac:dyDescent="0.25">
      <c r="A19" s="273" t="s">
        <v>1092</v>
      </c>
      <c r="B19" s="127"/>
      <c r="C19" s="127"/>
      <c r="D19" s="127"/>
      <c r="E19" s="127"/>
      <c r="F19" s="265" t="s">
        <v>116</v>
      </c>
      <c r="G19" s="292" t="s">
        <v>88</v>
      </c>
      <c r="H19" s="376"/>
      <c r="I19" s="376"/>
      <c r="J19" s="376"/>
      <c r="K19" s="376"/>
      <c r="L19" s="385"/>
      <c r="M19" s="385">
        <v>20.619</v>
      </c>
      <c r="N19" s="385">
        <v>23.361999999999998</v>
      </c>
      <c r="O19" s="385">
        <v>15.744</v>
      </c>
      <c r="P19" s="385">
        <v>11.654999999999999</v>
      </c>
      <c r="Q19" s="385">
        <v>13.374000000000001</v>
      </c>
      <c r="R19" s="385">
        <v>25.120999999999999</v>
      </c>
      <c r="S19" s="385">
        <v>34.576000000000001</v>
      </c>
      <c r="T19" s="385">
        <v>66.771000000000001</v>
      </c>
      <c r="U19" s="385">
        <v>86.441000000000003</v>
      </c>
      <c r="V19" s="385">
        <v>119.84099999999999</v>
      </c>
      <c r="W19" s="385">
        <v>105.982</v>
      </c>
      <c r="X19" s="385">
        <v>109.884</v>
      </c>
      <c r="Y19" s="385">
        <v>119.71899999999999</v>
      </c>
      <c r="Z19" s="385">
        <v>117.08499999999999</v>
      </c>
      <c r="AA19" s="385">
        <v>106.812</v>
      </c>
      <c r="AB19" s="385">
        <v>86.685000000000002</v>
      </c>
      <c r="AC19" s="385">
        <v>19.105</v>
      </c>
      <c r="AD19" s="385">
        <v>12.276</v>
      </c>
      <c r="AE19" s="385">
        <v>11.807</v>
      </c>
      <c r="AF19" s="385">
        <v>21.198</v>
      </c>
      <c r="AG19" s="385">
        <v>44.369</v>
      </c>
      <c r="AH19" s="385">
        <v>58.103999999999999</v>
      </c>
      <c r="AI19" s="385">
        <v>73.051000000000002</v>
      </c>
      <c r="AJ19" s="385">
        <v>84.102999999999994</v>
      </c>
      <c r="AK19" s="385">
        <v>105.185</v>
      </c>
      <c r="AL19" s="385">
        <v>74.162000000000006</v>
      </c>
      <c r="AM19" s="385">
        <v>71.777000000000001</v>
      </c>
      <c r="AN19" s="385">
        <v>65.659000000000006</v>
      </c>
      <c r="AO19" s="385">
        <v>54.884999999999998</v>
      </c>
      <c r="AP19" s="385">
        <v>43.101999999999997</v>
      </c>
      <c r="AQ19" s="385">
        <v>43.561999999999998</v>
      </c>
      <c r="AR19" s="385">
        <v>43.189</v>
      </c>
    </row>
    <row r="20" spans="1:44" s="124" customFormat="1" x14ac:dyDescent="0.25">
      <c r="A20" s="273" t="s">
        <v>1124</v>
      </c>
      <c r="B20" s="127"/>
      <c r="C20" s="127"/>
      <c r="D20" s="127"/>
      <c r="E20" s="127"/>
      <c r="F20" s="120" t="s">
        <v>1260</v>
      </c>
      <c r="G20" s="292" t="s">
        <v>35</v>
      </c>
      <c r="H20" s="376"/>
      <c r="I20" s="376"/>
      <c r="J20" s="376"/>
      <c r="K20" s="376"/>
      <c r="L20" s="385"/>
      <c r="M20" s="385">
        <v>228.208</v>
      </c>
      <c r="N20" s="385">
        <v>232.32300000000001</v>
      </c>
      <c r="O20" s="385">
        <v>246.58699999999999</v>
      </c>
      <c r="P20" s="385">
        <v>249.17400000000001</v>
      </c>
      <c r="Q20" s="385">
        <v>223.905</v>
      </c>
      <c r="R20" s="385">
        <v>236.178</v>
      </c>
      <c r="S20" s="385">
        <v>211.15200126767192</v>
      </c>
      <c r="T20" s="385">
        <v>257.29300000000001</v>
      </c>
      <c r="U20" s="385">
        <v>355.24099999999999</v>
      </c>
      <c r="V20" s="385">
        <v>309.77600000000001</v>
      </c>
      <c r="W20" s="385">
        <v>267.10700000000003</v>
      </c>
      <c r="X20" s="385">
        <v>258.952</v>
      </c>
      <c r="Y20" s="385">
        <v>297.99599999999998</v>
      </c>
      <c r="Z20" s="385">
        <v>294.61700000000002</v>
      </c>
      <c r="AA20" s="385">
        <v>274.512</v>
      </c>
      <c r="AB20" s="385">
        <v>331.74700000000001</v>
      </c>
      <c r="AC20" s="385">
        <v>353.54399999999998</v>
      </c>
      <c r="AD20" s="385">
        <v>291.68799999999999</v>
      </c>
      <c r="AE20" s="385">
        <v>287.48700000000002</v>
      </c>
      <c r="AF20" s="385">
        <v>280.23399999999998</v>
      </c>
      <c r="AG20" s="385">
        <v>282.59800000000001</v>
      </c>
      <c r="AH20" s="385">
        <v>279.178</v>
      </c>
      <c r="AI20" s="385">
        <v>276.78399999999999</v>
      </c>
      <c r="AJ20" s="385">
        <v>278.08199999999999</v>
      </c>
      <c r="AK20" s="385">
        <v>278.25700000000001</v>
      </c>
      <c r="AL20" s="385">
        <v>274.64100000000002</v>
      </c>
      <c r="AM20" s="385">
        <v>286.72899999999998</v>
      </c>
      <c r="AN20" s="385">
        <v>287.40199999999999</v>
      </c>
      <c r="AO20" s="385">
        <v>292.35899999999998</v>
      </c>
      <c r="AP20" s="385">
        <v>287.68900000000002</v>
      </c>
      <c r="AQ20" s="385">
        <v>200.423</v>
      </c>
      <c r="AR20" s="385">
        <v>172.13200000000001</v>
      </c>
    </row>
    <row r="21" spans="1:44" s="124" customFormat="1" x14ac:dyDescent="0.25">
      <c r="A21" s="115" t="s">
        <v>342</v>
      </c>
      <c r="B21" s="115"/>
      <c r="C21" s="115"/>
      <c r="D21" s="115" t="s">
        <v>500</v>
      </c>
      <c r="E21" s="115"/>
      <c r="F21" s="115"/>
      <c r="G21" s="292" t="s">
        <v>33</v>
      </c>
      <c r="H21" s="513"/>
      <c r="I21" s="513"/>
      <c r="J21" s="513"/>
      <c r="K21" s="513"/>
      <c r="L21" s="385"/>
      <c r="M21" s="385">
        <v>17.439</v>
      </c>
      <c r="N21" s="385">
        <v>4.508</v>
      </c>
      <c r="O21" s="385">
        <v>16.295999999999999</v>
      </c>
      <c r="P21" s="385">
        <v>0.997</v>
      </c>
      <c r="Q21" s="385">
        <v>4.202</v>
      </c>
      <c r="R21" s="385">
        <v>2.6160000000000001</v>
      </c>
      <c r="S21" s="385">
        <v>5.1369999999999996</v>
      </c>
      <c r="T21" s="385">
        <v>3.8</v>
      </c>
      <c r="U21" s="385">
        <v>5.4989999999999997</v>
      </c>
      <c r="V21" s="385">
        <v>4.5350000000000001</v>
      </c>
      <c r="W21" s="385">
        <v>3.0529999999999999</v>
      </c>
      <c r="X21" s="385">
        <v>2.4769999999999999</v>
      </c>
      <c r="Y21" s="385">
        <v>0.59899999999999998</v>
      </c>
      <c r="Z21" s="385">
        <v>0.27200000000000002</v>
      </c>
      <c r="AA21" s="385">
        <v>0.14799999999999999</v>
      </c>
      <c r="AB21" s="385">
        <v>1.123</v>
      </c>
      <c r="AC21" s="385">
        <v>0.63</v>
      </c>
      <c r="AD21" s="385">
        <v>0.34399999999999997</v>
      </c>
      <c r="AE21" s="385">
        <v>0.251</v>
      </c>
      <c r="AF21" s="385">
        <v>1.2470000000000001</v>
      </c>
      <c r="AG21" s="385">
        <v>0.76600000000000001</v>
      </c>
      <c r="AH21" s="385">
        <v>0.69899999999999995</v>
      </c>
      <c r="AI21" s="385">
        <v>0.48099999999999998</v>
      </c>
      <c r="AJ21" s="385">
        <v>0.498</v>
      </c>
      <c r="AK21" s="385">
        <v>0.80500000000000005</v>
      </c>
      <c r="AL21" s="385">
        <v>1.3169999999999999</v>
      </c>
      <c r="AM21" s="385">
        <v>0.999</v>
      </c>
      <c r="AN21" s="385">
        <v>1.6919999999999999</v>
      </c>
      <c r="AO21" s="385">
        <v>1.4810000000000001</v>
      </c>
      <c r="AP21" s="385">
        <v>1.571</v>
      </c>
      <c r="AQ21" s="385">
        <v>1.45</v>
      </c>
      <c r="AR21" s="385">
        <v>1.57</v>
      </c>
    </row>
    <row r="22" spans="1:44" s="124" customFormat="1" x14ac:dyDescent="0.25">
      <c r="A22" s="115" t="s">
        <v>466</v>
      </c>
      <c r="B22" s="115"/>
      <c r="C22" s="115"/>
      <c r="D22" s="115" t="s">
        <v>465</v>
      </c>
      <c r="E22" s="115"/>
      <c r="F22" s="115"/>
      <c r="G22" s="548" t="s">
        <v>882</v>
      </c>
      <c r="H22" s="377">
        <f t="shared" ref="H22:K22" si="32">SUM(H23:H28)</f>
        <v>0</v>
      </c>
      <c r="I22" s="377">
        <f t="shared" si="32"/>
        <v>0</v>
      </c>
      <c r="J22" s="377">
        <f t="shared" si="32"/>
        <v>0</v>
      </c>
      <c r="K22" s="384">
        <f t="shared" si="32"/>
        <v>0</v>
      </c>
      <c r="L22" s="384">
        <f t="shared" ref="L22:AN22" si="33">SUM(L23:L28)</f>
        <v>0</v>
      </c>
      <c r="M22" s="384">
        <f t="shared" si="33"/>
        <v>491.12900000000002</v>
      </c>
      <c r="N22" s="384">
        <f t="shared" si="33"/>
        <v>481.58000000000004</v>
      </c>
      <c r="O22" s="384">
        <f t="shared" si="33"/>
        <v>463.97</v>
      </c>
      <c r="P22" s="384">
        <f t="shared" si="33"/>
        <v>457.26000000000005</v>
      </c>
      <c r="Q22" s="384">
        <f t="shared" si="33"/>
        <v>421.15499</v>
      </c>
      <c r="R22" s="384">
        <f t="shared" si="33"/>
        <v>391.07200000000006</v>
      </c>
      <c r="S22" s="384">
        <f t="shared" si="33"/>
        <v>352.9759883736229</v>
      </c>
      <c r="T22" s="384">
        <f t="shared" si="33"/>
        <v>355.041</v>
      </c>
      <c r="U22" s="384">
        <f t="shared" si="33"/>
        <v>370.74300000000005</v>
      </c>
      <c r="V22" s="384">
        <f t="shared" si="33"/>
        <v>363.00199999999995</v>
      </c>
      <c r="W22" s="384">
        <f t="shared" si="33"/>
        <v>365.78499999999997</v>
      </c>
      <c r="X22" s="384">
        <f t="shared" si="33"/>
        <v>345.70399999999995</v>
      </c>
      <c r="Y22" s="384">
        <f t="shared" si="33"/>
        <v>339.17099999999999</v>
      </c>
      <c r="Z22" s="384">
        <f t="shared" si="33"/>
        <v>346.899</v>
      </c>
      <c r="AA22" s="384">
        <f t="shared" si="33"/>
        <v>336.84800000000001</v>
      </c>
      <c r="AB22" s="384">
        <f t="shared" si="33"/>
        <v>322.553</v>
      </c>
      <c r="AC22" s="384">
        <f t="shared" si="33"/>
        <v>343.33000000000004</v>
      </c>
      <c r="AD22" s="384">
        <f t="shared" si="33"/>
        <v>333.19599999999997</v>
      </c>
      <c r="AE22" s="384">
        <f t="shared" si="33"/>
        <v>290.00299999999999</v>
      </c>
      <c r="AF22" s="384">
        <f t="shared" si="33"/>
        <v>334.58699999999999</v>
      </c>
      <c r="AG22" s="384">
        <f t="shared" si="33"/>
        <v>399.10999999999996</v>
      </c>
      <c r="AH22" s="384">
        <f t="shared" si="33"/>
        <v>386.69000000000005</v>
      </c>
      <c r="AI22" s="384">
        <f t="shared" si="33"/>
        <v>392.19900000000001</v>
      </c>
      <c r="AJ22" s="384">
        <f t="shared" si="33"/>
        <v>379.53899999999999</v>
      </c>
      <c r="AK22" s="384">
        <f t="shared" si="33"/>
        <v>396.04300000000001</v>
      </c>
      <c r="AL22" s="384">
        <f t="shared" si="33"/>
        <v>408.07900000000001</v>
      </c>
      <c r="AM22" s="384">
        <f t="shared" si="33"/>
        <v>415.88200000000001</v>
      </c>
      <c r="AN22" s="384">
        <f t="shared" si="33"/>
        <v>416.44500000000005</v>
      </c>
      <c r="AO22" s="384">
        <f t="shared" ref="AO22:AQ22" si="34">SUM(AO23:AO28)</f>
        <v>438.38</v>
      </c>
      <c r="AP22" s="384">
        <f t="shared" si="34"/>
        <v>446.60799999999995</v>
      </c>
      <c r="AQ22" s="384">
        <f t="shared" si="34"/>
        <v>438.84299999999996</v>
      </c>
      <c r="AR22" s="384">
        <f t="shared" ref="AR22" si="35">SUM(AR23:AR28)</f>
        <v>447.15899999999999</v>
      </c>
    </row>
    <row r="23" spans="1:44" s="124" customFormat="1" x14ac:dyDescent="0.25">
      <c r="A23" s="115" t="s">
        <v>393</v>
      </c>
      <c r="B23" s="115"/>
      <c r="C23" s="115"/>
      <c r="D23" s="115"/>
      <c r="E23" s="115" t="s">
        <v>467</v>
      </c>
      <c r="F23" s="115"/>
      <c r="G23" s="548" t="s">
        <v>883</v>
      </c>
      <c r="H23" s="376"/>
      <c r="I23" s="376"/>
      <c r="J23" s="376"/>
      <c r="K23" s="376"/>
      <c r="L23" s="385"/>
      <c r="M23" s="385">
        <v>29.831</v>
      </c>
      <c r="N23" s="385">
        <v>25.498000000000001</v>
      </c>
      <c r="O23" s="385">
        <v>20.709</v>
      </c>
      <c r="P23" s="385">
        <v>22.513999999999999</v>
      </c>
      <c r="Q23" s="385">
        <v>17.175999999999998</v>
      </c>
      <c r="R23" s="385">
        <v>15.958</v>
      </c>
      <c r="S23" s="385">
        <v>3.5070000000000001</v>
      </c>
      <c r="T23" s="385">
        <v>17.035</v>
      </c>
      <c r="U23" s="385">
        <v>15.195</v>
      </c>
      <c r="V23" s="385">
        <v>14.917999999999999</v>
      </c>
      <c r="W23" s="385">
        <v>14.294</v>
      </c>
      <c r="X23" s="385">
        <v>13.505000000000001</v>
      </c>
      <c r="Y23" s="385">
        <v>12.603999999999999</v>
      </c>
      <c r="Z23" s="385">
        <v>12.259</v>
      </c>
      <c r="AA23" s="385">
        <v>12.458</v>
      </c>
      <c r="AB23" s="385">
        <v>12.108000000000001</v>
      </c>
      <c r="AC23" s="385">
        <v>10.102</v>
      </c>
      <c r="AD23" s="385">
        <v>6.7919999999999998</v>
      </c>
      <c r="AE23" s="385">
        <v>6.5510000000000002</v>
      </c>
      <c r="AF23" s="385">
        <v>6.149</v>
      </c>
      <c r="AG23" s="385">
        <v>5.9480000000000004</v>
      </c>
      <c r="AH23" s="385">
        <v>5.8360000000000003</v>
      </c>
      <c r="AI23" s="385">
        <v>1.782</v>
      </c>
      <c r="AJ23" s="385">
        <v>2.77</v>
      </c>
      <c r="AK23" s="385">
        <v>3.3610000000000002</v>
      </c>
      <c r="AL23" s="385">
        <v>4.4039999999999999</v>
      </c>
      <c r="AM23" s="385">
        <v>3.2240000000000002</v>
      </c>
      <c r="AN23" s="385">
        <v>2.7109999999999999</v>
      </c>
      <c r="AO23" s="385">
        <v>2.4750000000000001</v>
      </c>
      <c r="AP23" s="385">
        <v>2.1429999999999998</v>
      </c>
      <c r="AQ23" s="385">
        <v>2.0630000000000002</v>
      </c>
      <c r="AR23" s="385">
        <v>2.2599999999999998</v>
      </c>
    </row>
    <row r="24" spans="1:44" s="124" customFormat="1" x14ac:dyDescent="0.25">
      <c r="A24" s="115" t="s">
        <v>392</v>
      </c>
      <c r="B24" s="115"/>
      <c r="C24" s="115"/>
      <c r="D24" s="115"/>
      <c r="E24" s="115" t="s">
        <v>468</v>
      </c>
      <c r="F24" s="115"/>
      <c r="G24" s="548" t="s">
        <v>884</v>
      </c>
      <c r="H24" s="376"/>
      <c r="I24" s="376"/>
      <c r="J24" s="376"/>
      <c r="K24" s="376"/>
      <c r="L24" s="385"/>
      <c r="M24" s="385">
        <v>297.65100000000001</v>
      </c>
      <c r="N24" s="385">
        <v>293.26400000000001</v>
      </c>
      <c r="O24" s="385">
        <v>293.84399999999999</v>
      </c>
      <c r="P24" s="385">
        <v>294.41699999999997</v>
      </c>
      <c r="Q24" s="385">
        <v>272.447</v>
      </c>
      <c r="R24" s="385">
        <v>247.572</v>
      </c>
      <c r="S24" s="385">
        <v>220.68498766707486</v>
      </c>
      <c r="T24" s="385">
        <v>233.92099999999999</v>
      </c>
      <c r="U24" s="385">
        <v>240.089</v>
      </c>
      <c r="V24" s="385">
        <v>244.785</v>
      </c>
      <c r="W24" s="385">
        <v>256.851</v>
      </c>
      <c r="X24" s="385">
        <v>246.822</v>
      </c>
      <c r="Y24" s="385">
        <v>243.435</v>
      </c>
      <c r="Z24" s="385">
        <v>256.298</v>
      </c>
      <c r="AA24" s="385">
        <v>255.81200000000001</v>
      </c>
      <c r="AB24" s="385">
        <v>246.25800000000001</v>
      </c>
      <c r="AC24" s="385">
        <v>253.88300000000001</v>
      </c>
      <c r="AD24" s="385">
        <v>250.92500000000001</v>
      </c>
      <c r="AE24" s="385">
        <v>216.28100000000001</v>
      </c>
      <c r="AF24" s="385">
        <v>245.96600000000001</v>
      </c>
      <c r="AG24" s="385">
        <v>275.09199999999998</v>
      </c>
      <c r="AH24" s="385">
        <v>260.53100000000001</v>
      </c>
      <c r="AI24" s="385">
        <v>261.52600000000001</v>
      </c>
      <c r="AJ24" s="385">
        <v>248.80099999999999</v>
      </c>
      <c r="AK24" s="385">
        <v>247.64</v>
      </c>
      <c r="AL24" s="385">
        <v>256.952</v>
      </c>
      <c r="AM24" s="385">
        <v>266.089</v>
      </c>
      <c r="AN24" s="385">
        <v>266.02499999999998</v>
      </c>
      <c r="AO24" s="385">
        <v>260.33699999999999</v>
      </c>
      <c r="AP24" s="385">
        <v>259.28699999999998</v>
      </c>
      <c r="AQ24" s="385">
        <v>255.89</v>
      </c>
      <c r="AR24" s="385">
        <v>243.88399999999999</v>
      </c>
    </row>
    <row r="25" spans="1:44" s="124" customFormat="1" x14ac:dyDescent="0.25">
      <c r="A25" s="115" t="s">
        <v>469</v>
      </c>
      <c r="B25" s="115"/>
      <c r="C25" s="115"/>
      <c r="D25" s="115"/>
      <c r="E25" s="115" t="s">
        <v>470</v>
      </c>
      <c r="F25" s="115"/>
      <c r="G25" s="548" t="s">
        <v>885</v>
      </c>
      <c r="H25" s="376"/>
      <c r="I25" s="376"/>
      <c r="J25" s="376"/>
      <c r="K25" s="376"/>
      <c r="L25" s="385"/>
      <c r="M25" s="385">
        <v>14.875</v>
      </c>
      <c r="N25" s="385">
        <v>13.568</v>
      </c>
      <c r="O25" s="385">
        <v>11.423999999999999</v>
      </c>
      <c r="P25" s="385">
        <v>5.9080000000000004</v>
      </c>
      <c r="Q25" s="385">
        <v>6.63</v>
      </c>
      <c r="R25" s="385">
        <v>8.4489999999999998</v>
      </c>
      <c r="S25" s="385">
        <v>5.97</v>
      </c>
      <c r="T25" s="385">
        <v>7.8140000000000001</v>
      </c>
      <c r="U25" s="385">
        <v>14.254</v>
      </c>
      <c r="V25" s="385">
        <v>4.7</v>
      </c>
      <c r="W25" s="385">
        <v>5.8460000000000001</v>
      </c>
      <c r="X25" s="385">
        <v>3.5939999999999999</v>
      </c>
      <c r="Y25" s="385">
        <v>3.41</v>
      </c>
      <c r="Z25" s="385">
        <v>4.6470000000000002</v>
      </c>
      <c r="AA25" s="385">
        <v>4.0170000000000003</v>
      </c>
      <c r="AB25" s="385">
        <v>3.524</v>
      </c>
      <c r="AC25" s="385">
        <v>4.1539999999999999</v>
      </c>
      <c r="AD25" s="385">
        <v>4.9489999999999998</v>
      </c>
      <c r="AE25" s="385">
        <v>5.1920000000000002</v>
      </c>
      <c r="AF25" s="385">
        <v>6.1589999999999998</v>
      </c>
      <c r="AG25" s="385">
        <v>7.056</v>
      </c>
      <c r="AH25" s="385">
        <v>5.665</v>
      </c>
      <c r="AI25" s="385">
        <v>14.331</v>
      </c>
      <c r="AJ25" s="385">
        <v>10.366</v>
      </c>
      <c r="AK25" s="385">
        <v>15.244</v>
      </c>
      <c r="AL25" s="385">
        <v>2.7770000000000001</v>
      </c>
      <c r="AM25" s="385">
        <v>3.3439999999999999</v>
      </c>
      <c r="AN25" s="385">
        <v>4.16</v>
      </c>
      <c r="AO25" s="385">
        <v>6.2919999999999998</v>
      </c>
      <c r="AP25" s="385">
        <v>6.1379999999999999</v>
      </c>
      <c r="AQ25" s="385">
        <v>5.1449999999999996</v>
      </c>
      <c r="AR25" s="385">
        <v>9.7050000000000001</v>
      </c>
    </row>
    <row r="26" spans="1:44" s="124" customFormat="1" x14ac:dyDescent="0.25">
      <c r="A26" s="273" t="s">
        <v>1119</v>
      </c>
      <c r="B26" s="115"/>
      <c r="C26" s="115"/>
      <c r="D26" s="115"/>
      <c r="E26" s="120" t="s">
        <v>24</v>
      </c>
      <c r="F26" s="115"/>
      <c r="G26" s="548"/>
      <c r="H26" s="376"/>
      <c r="I26" s="376"/>
      <c r="J26" s="376"/>
      <c r="K26" s="376"/>
      <c r="L26" s="385"/>
      <c r="M26" s="385">
        <v>40.406000000000006</v>
      </c>
      <c r="N26" s="385">
        <v>39.746000000000009</v>
      </c>
      <c r="O26" s="385">
        <v>33.499000000000002</v>
      </c>
      <c r="P26" s="385">
        <v>31.277999999999999</v>
      </c>
      <c r="Q26" s="385">
        <v>34.032989999999998</v>
      </c>
      <c r="R26" s="385">
        <v>20.292999999999999</v>
      </c>
      <c r="S26" s="385">
        <v>18.302999234722897</v>
      </c>
      <c r="T26" s="385">
        <v>18.315999999999999</v>
      </c>
      <c r="U26" s="385">
        <v>17.652999999999999</v>
      </c>
      <c r="V26" s="385">
        <v>17.257000000000001</v>
      </c>
      <c r="W26" s="385">
        <v>12.324999999999999</v>
      </c>
      <c r="X26" s="385">
        <v>12.048</v>
      </c>
      <c r="Y26" s="385">
        <v>11.025</v>
      </c>
      <c r="Z26" s="385">
        <v>11.939</v>
      </c>
      <c r="AA26" s="385">
        <v>12.815</v>
      </c>
      <c r="AB26" s="385">
        <v>12.068</v>
      </c>
      <c r="AC26" s="385">
        <v>14.776</v>
      </c>
      <c r="AD26" s="385">
        <v>16.940000000000001</v>
      </c>
      <c r="AE26" s="385">
        <v>15.978999999999999</v>
      </c>
      <c r="AF26" s="385">
        <v>15.028</v>
      </c>
      <c r="AG26" s="385">
        <v>24.898</v>
      </c>
      <c r="AH26" s="385">
        <v>20.216000000000001</v>
      </c>
      <c r="AI26" s="385">
        <v>19.86</v>
      </c>
      <c r="AJ26" s="385">
        <v>17.645</v>
      </c>
      <c r="AK26" s="385">
        <v>15.981</v>
      </c>
      <c r="AL26" s="385">
        <v>22.35</v>
      </c>
      <c r="AM26" s="385">
        <v>26.006</v>
      </c>
      <c r="AN26" s="385">
        <v>25.183</v>
      </c>
      <c r="AO26" s="385">
        <v>25.483000000000001</v>
      </c>
      <c r="AP26" s="385">
        <v>27.326000000000001</v>
      </c>
      <c r="AQ26" s="385">
        <v>26.574999999999999</v>
      </c>
      <c r="AR26" s="385">
        <v>26.760999999999999</v>
      </c>
    </row>
    <row r="27" spans="1:44" s="124" customFormat="1" x14ac:dyDescent="0.25">
      <c r="A27" s="273" t="s">
        <v>1120</v>
      </c>
      <c r="B27" s="115"/>
      <c r="C27" s="115"/>
      <c r="D27" s="115"/>
      <c r="E27" s="120" t="s">
        <v>25</v>
      </c>
      <c r="F27" s="115"/>
      <c r="G27" s="548"/>
      <c r="H27" s="376"/>
      <c r="I27" s="376"/>
      <c r="J27" s="376"/>
      <c r="K27" s="376"/>
      <c r="L27" s="385"/>
      <c r="M27" s="385">
        <v>4.8789999999999996</v>
      </c>
      <c r="N27" s="385">
        <v>4.8650000000000002</v>
      </c>
      <c r="O27" s="385">
        <v>1.9590000000000001</v>
      </c>
      <c r="P27" s="385">
        <v>1.581</v>
      </c>
      <c r="Q27" s="385">
        <v>2.42</v>
      </c>
      <c r="R27" s="385">
        <v>2.4129999999999998</v>
      </c>
      <c r="S27" s="385">
        <v>5.3079999999999998</v>
      </c>
      <c r="T27" s="385">
        <v>2.3330000000000002</v>
      </c>
      <c r="U27" s="385">
        <v>2.343</v>
      </c>
      <c r="V27" s="385">
        <v>2.3650000000000002</v>
      </c>
      <c r="W27" s="385">
        <v>2.2010000000000001</v>
      </c>
      <c r="X27" s="385">
        <v>2.08</v>
      </c>
      <c r="Y27" s="385">
        <v>2.0379999999999998</v>
      </c>
      <c r="Z27" s="385">
        <v>2.0419999999999998</v>
      </c>
      <c r="AA27" s="385">
        <v>0.68799999999999994</v>
      </c>
      <c r="AB27" s="385">
        <v>0.50900000000000001</v>
      </c>
      <c r="AC27" s="385">
        <v>0.48799999999999999</v>
      </c>
      <c r="AD27" s="385">
        <v>0.70299999999999996</v>
      </c>
      <c r="AE27" s="385">
        <v>1.06</v>
      </c>
      <c r="AF27" s="385">
        <v>0.66700000000000004</v>
      </c>
      <c r="AG27" s="385">
        <v>0.96199999999999997</v>
      </c>
      <c r="AH27" s="385">
        <v>0.11700000000000001</v>
      </c>
      <c r="AI27" s="385">
        <v>0.20200000000000001</v>
      </c>
      <c r="AJ27" s="385">
        <v>0.08</v>
      </c>
      <c r="AK27" s="385">
        <v>9.1999999999999998E-2</v>
      </c>
      <c r="AL27" s="385">
        <v>0.69299999999999995</v>
      </c>
      <c r="AM27" s="385">
        <v>0.42299999999999999</v>
      </c>
      <c r="AN27" s="385">
        <v>0.247</v>
      </c>
      <c r="AO27" s="385">
        <v>0.159</v>
      </c>
      <c r="AP27" s="385">
        <v>0.31</v>
      </c>
      <c r="AQ27" s="385">
        <v>0.246</v>
      </c>
      <c r="AR27" s="385">
        <v>0.69799999999999995</v>
      </c>
    </row>
    <row r="28" spans="1:44" s="124" customFormat="1" x14ac:dyDescent="0.25">
      <c r="A28" s="273" t="s">
        <v>1121</v>
      </c>
      <c r="B28" s="115"/>
      <c r="C28" s="115"/>
      <c r="D28" s="115"/>
      <c r="E28" s="120" t="s">
        <v>26</v>
      </c>
      <c r="F28" s="115"/>
      <c r="G28" s="548"/>
      <c r="H28" s="376"/>
      <c r="I28" s="376"/>
      <c r="J28" s="376"/>
      <c r="K28" s="376"/>
      <c r="L28" s="385"/>
      <c r="M28" s="385">
        <v>103.48699999999999</v>
      </c>
      <c r="N28" s="385">
        <v>104.639</v>
      </c>
      <c r="O28" s="385">
        <v>102.535</v>
      </c>
      <c r="P28" s="385">
        <v>101.562</v>
      </c>
      <c r="Q28" s="385">
        <v>88.448999999999998</v>
      </c>
      <c r="R28" s="385">
        <v>96.387</v>
      </c>
      <c r="S28" s="385">
        <v>99.203001471825146</v>
      </c>
      <c r="T28" s="385">
        <v>75.622</v>
      </c>
      <c r="U28" s="385">
        <v>81.209000000000003</v>
      </c>
      <c r="V28" s="385">
        <v>78.977000000000004</v>
      </c>
      <c r="W28" s="385">
        <v>74.268000000000001</v>
      </c>
      <c r="X28" s="385">
        <v>67.655000000000001</v>
      </c>
      <c r="Y28" s="385">
        <v>66.659000000000006</v>
      </c>
      <c r="Z28" s="385">
        <v>59.713999999999999</v>
      </c>
      <c r="AA28" s="385">
        <v>51.058</v>
      </c>
      <c r="AB28" s="385">
        <v>48.085999999999999</v>
      </c>
      <c r="AC28" s="385">
        <v>59.927</v>
      </c>
      <c r="AD28" s="385">
        <v>52.887</v>
      </c>
      <c r="AE28" s="385">
        <v>44.94</v>
      </c>
      <c r="AF28" s="385">
        <v>60.618000000000002</v>
      </c>
      <c r="AG28" s="385">
        <v>85.153999999999996</v>
      </c>
      <c r="AH28" s="385">
        <v>94.325000000000003</v>
      </c>
      <c r="AI28" s="385">
        <v>94.498000000000005</v>
      </c>
      <c r="AJ28" s="385">
        <v>99.876999999999995</v>
      </c>
      <c r="AK28" s="385">
        <v>113.72499999999999</v>
      </c>
      <c r="AL28" s="385">
        <v>120.90300000000001</v>
      </c>
      <c r="AM28" s="385">
        <v>116.79600000000001</v>
      </c>
      <c r="AN28" s="385">
        <v>118.119</v>
      </c>
      <c r="AO28" s="385">
        <v>143.63399999999999</v>
      </c>
      <c r="AP28" s="385">
        <v>151.404</v>
      </c>
      <c r="AQ28" s="385">
        <v>148.92400000000001</v>
      </c>
      <c r="AR28" s="385">
        <v>163.851</v>
      </c>
    </row>
    <row r="29" spans="1:44" s="124" customFormat="1" x14ac:dyDescent="0.25">
      <c r="A29" s="127" t="s">
        <v>456</v>
      </c>
      <c r="B29" s="127"/>
      <c r="C29" s="127"/>
      <c r="D29" s="127" t="s">
        <v>34</v>
      </c>
      <c r="F29" s="127"/>
      <c r="G29" s="257"/>
      <c r="H29" s="375">
        <f t="shared" ref="H29:K29" si="36">SUM(H30:H32)</f>
        <v>0</v>
      </c>
      <c r="I29" s="375">
        <f t="shared" si="36"/>
        <v>0</v>
      </c>
      <c r="J29" s="375">
        <f t="shared" si="36"/>
        <v>0</v>
      </c>
      <c r="K29" s="375">
        <f t="shared" si="36"/>
        <v>0</v>
      </c>
      <c r="L29" s="384">
        <f t="shared" ref="L29:AN29" si="37">SUM(L30:L32)</f>
        <v>0</v>
      </c>
      <c r="M29" s="384">
        <f t="shared" si="37"/>
        <v>54.709000000000003</v>
      </c>
      <c r="N29" s="384">
        <f t="shared" si="37"/>
        <v>53.823</v>
      </c>
      <c r="O29" s="384">
        <f t="shared" si="37"/>
        <v>51.695999999999998</v>
      </c>
      <c r="P29" s="384">
        <f t="shared" si="37"/>
        <v>48.317</v>
      </c>
      <c r="Q29" s="384">
        <f t="shared" si="37"/>
        <v>46.349000000000004</v>
      </c>
      <c r="R29" s="384">
        <f t="shared" si="37"/>
        <v>41.911999999999999</v>
      </c>
      <c r="S29" s="384">
        <f t="shared" si="37"/>
        <v>39.212000000000003</v>
      </c>
      <c r="T29" s="384">
        <f t="shared" si="37"/>
        <v>39.298000000000002</v>
      </c>
      <c r="U29" s="384">
        <f t="shared" si="37"/>
        <v>37.483000000000004</v>
      </c>
      <c r="V29" s="384">
        <f t="shared" si="37"/>
        <v>37.96</v>
      </c>
      <c r="W29" s="384">
        <f t="shared" si="37"/>
        <v>37.177</v>
      </c>
      <c r="X29" s="384">
        <f t="shared" si="37"/>
        <v>34.573</v>
      </c>
      <c r="Y29" s="384">
        <f t="shared" si="37"/>
        <v>39.57</v>
      </c>
      <c r="Z29" s="384">
        <f t="shared" si="37"/>
        <v>32.767000000000003</v>
      </c>
      <c r="AA29" s="384">
        <f t="shared" si="37"/>
        <v>35.43</v>
      </c>
      <c r="AB29" s="384">
        <f t="shared" si="37"/>
        <v>32.393000000000001</v>
      </c>
      <c r="AC29" s="384">
        <f t="shared" si="37"/>
        <v>37.194000000000003</v>
      </c>
      <c r="AD29" s="384">
        <f t="shared" si="37"/>
        <v>36.625999999999998</v>
      </c>
      <c r="AE29" s="384">
        <f t="shared" si="37"/>
        <v>32.762</v>
      </c>
      <c r="AF29" s="384">
        <f t="shared" si="37"/>
        <v>34.634</v>
      </c>
      <c r="AG29" s="384">
        <f t="shared" si="37"/>
        <v>30.740000000000002</v>
      </c>
      <c r="AH29" s="384">
        <f t="shared" si="37"/>
        <v>29.270000000000003</v>
      </c>
      <c r="AI29" s="384">
        <f t="shared" si="37"/>
        <v>27.513000000000002</v>
      </c>
      <c r="AJ29" s="384">
        <f t="shared" si="37"/>
        <v>27.078000000000003</v>
      </c>
      <c r="AK29" s="384">
        <f t="shared" si="37"/>
        <v>29.804000000000002</v>
      </c>
      <c r="AL29" s="384">
        <f t="shared" si="37"/>
        <v>29.354000000000003</v>
      </c>
      <c r="AM29" s="384">
        <f t="shared" si="37"/>
        <v>31.231999999999999</v>
      </c>
      <c r="AN29" s="384">
        <f t="shared" si="37"/>
        <v>29.545999999999999</v>
      </c>
      <c r="AO29" s="384">
        <f t="shared" ref="AO29:AQ29" si="38">SUM(AO30:AO32)</f>
        <v>27.686</v>
      </c>
      <c r="AP29" s="384">
        <f t="shared" si="38"/>
        <v>30.722999999999999</v>
      </c>
      <c r="AQ29" s="384">
        <f t="shared" si="38"/>
        <v>29.763000000000002</v>
      </c>
      <c r="AR29" s="384">
        <f t="shared" ref="AR29" si="39">SUM(AR30:AR32)</f>
        <v>33.231999999999999</v>
      </c>
    </row>
    <row r="30" spans="1:44" s="124" customFormat="1" x14ac:dyDescent="0.25">
      <c r="A30" s="127" t="s">
        <v>457</v>
      </c>
      <c r="B30" s="127"/>
      <c r="C30" s="127"/>
      <c r="D30" s="127"/>
      <c r="E30" s="127" t="s">
        <v>355</v>
      </c>
      <c r="G30" s="294" t="s">
        <v>1053</v>
      </c>
      <c r="H30" s="376"/>
      <c r="I30" s="376"/>
      <c r="J30" s="376"/>
      <c r="K30" s="376"/>
      <c r="L30" s="385"/>
      <c r="M30" s="376">
        <v>12.183</v>
      </c>
      <c r="N30" s="376">
        <v>11.635999999999999</v>
      </c>
      <c r="O30" s="376">
        <v>11.824999999999999</v>
      </c>
      <c r="P30" s="376">
        <v>10.398</v>
      </c>
      <c r="Q30" s="376">
        <v>10.451000000000001</v>
      </c>
      <c r="R30" s="376">
        <v>9.9130000000000003</v>
      </c>
      <c r="S30" s="376">
        <v>10.234</v>
      </c>
      <c r="T30" s="376">
        <v>8.9269999999999996</v>
      </c>
      <c r="U30" s="376">
        <v>8.8670000000000009</v>
      </c>
      <c r="V30" s="376">
        <v>8.6059999999999999</v>
      </c>
      <c r="W30" s="376">
        <v>7.9729999999999999</v>
      </c>
      <c r="X30" s="376">
        <v>6.6550000000000002</v>
      </c>
      <c r="Y30" s="376">
        <v>12.013999999999999</v>
      </c>
      <c r="Z30" s="376">
        <v>7.78</v>
      </c>
      <c r="AA30" s="376">
        <v>9.64</v>
      </c>
      <c r="AB30" s="376">
        <v>8.4149999999999991</v>
      </c>
      <c r="AC30" s="376">
        <v>11.47</v>
      </c>
      <c r="AD30" s="376">
        <v>12.451000000000001</v>
      </c>
      <c r="AE30" s="376">
        <v>11.183999999999999</v>
      </c>
      <c r="AF30" s="376">
        <v>13.552</v>
      </c>
      <c r="AG30" s="376">
        <v>13.288</v>
      </c>
      <c r="AH30" s="376">
        <v>12.337999999999999</v>
      </c>
      <c r="AI30" s="376">
        <v>11.603999999999999</v>
      </c>
      <c r="AJ30" s="376">
        <v>11.867000000000001</v>
      </c>
      <c r="AK30" s="376">
        <v>13.624000000000001</v>
      </c>
      <c r="AL30" s="376">
        <v>13.74</v>
      </c>
      <c r="AM30" s="376">
        <v>15.663</v>
      </c>
      <c r="AN30" s="376">
        <v>14.263</v>
      </c>
      <c r="AO30" s="376">
        <v>13.824999999999999</v>
      </c>
      <c r="AP30" s="376">
        <v>16.686</v>
      </c>
      <c r="AQ30" s="376">
        <v>16.02</v>
      </c>
      <c r="AR30" s="376">
        <v>19.105</v>
      </c>
    </row>
    <row r="31" spans="1:44" s="124" customFormat="1" x14ac:dyDescent="0.25">
      <c r="A31" s="127" t="s">
        <v>458</v>
      </c>
      <c r="B31" s="127"/>
      <c r="C31" s="127"/>
      <c r="D31" s="127"/>
      <c r="E31" s="127" t="s">
        <v>512</v>
      </c>
      <c r="G31" s="294" t="s">
        <v>1054</v>
      </c>
      <c r="H31" s="376"/>
      <c r="I31" s="376"/>
      <c r="J31" s="376"/>
      <c r="K31" s="376"/>
      <c r="L31" s="385"/>
      <c r="M31" s="376">
        <v>26.934000000000001</v>
      </c>
      <c r="N31" s="376">
        <v>26.51</v>
      </c>
      <c r="O31" s="376">
        <v>25.972000000000001</v>
      </c>
      <c r="P31" s="376">
        <v>25.526</v>
      </c>
      <c r="Q31" s="376">
        <v>24.981000000000002</v>
      </c>
      <c r="R31" s="376">
        <v>21.606999999999999</v>
      </c>
      <c r="S31" s="376">
        <v>20.847999999999999</v>
      </c>
      <c r="T31" s="376">
        <v>22.123999999999999</v>
      </c>
      <c r="U31" s="376">
        <v>20.341000000000001</v>
      </c>
      <c r="V31" s="376">
        <v>21.271000000000001</v>
      </c>
      <c r="W31" s="376">
        <v>20.134</v>
      </c>
      <c r="X31" s="376">
        <v>19.268999999999998</v>
      </c>
      <c r="Y31" s="376">
        <v>19.888000000000002</v>
      </c>
      <c r="Z31" s="376">
        <v>17.329000000000001</v>
      </c>
      <c r="AA31" s="376">
        <v>17.884</v>
      </c>
      <c r="AB31" s="376">
        <v>15.989000000000001</v>
      </c>
      <c r="AC31" s="376">
        <v>16.366</v>
      </c>
      <c r="AD31" s="376">
        <v>14.920999999999999</v>
      </c>
      <c r="AE31" s="376">
        <v>13.153</v>
      </c>
      <c r="AF31" s="376">
        <v>12.162000000000001</v>
      </c>
      <c r="AG31" s="376">
        <v>8.8569999999999993</v>
      </c>
      <c r="AH31" s="376">
        <v>8.9390000000000001</v>
      </c>
      <c r="AI31" s="376">
        <v>9.6940000000000008</v>
      </c>
      <c r="AJ31" s="376">
        <v>10.041</v>
      </c>
      <c r="AK31" s="376">
        <v>10.179</v>
      </c>
      <c r="AL31" s="376">
        <v>9.4450000000000003</v>
      </c>
      <c r="AM31" s="376">
        <v>9.4499999999999993</v>
      </c>
      <c r="AN31" s="376">
        <v>8.5090000000000003</v>
      </c>
      <c r="AO31" s="376">
        <v>7.8849999999999998</v>
      </c>
      <c r="AP31" s="376">
        <v>7.54</v>
      </c>
      <c r="AQ31" s="376">
        <v>7.5709999999999997</v>
      </c>
      <c r="AR31" s="376">
        <v>7.98</v>
      </c>
    </row>
    <row r="32" spans="1:44" s="124" customFormat="1" x14ac:dyDescent="0.25">
      <c r="A32" s="273" t="s">
        <v>1101</v>
      </c>
      <c r="B32" s="127"/>
      <c r="C32" s="127"/>
      <c r="D32" s="127"/>
      <c r="E32" s="268" t="s">
        <v>109</v>
      </c>
      <c r="G32" s="292" t="s">
        <v>82</v>
      </c>
      <c r="H32" s="376"/>
      <c r="I32" s="376"/>
      <c r="J32" s="376"/>
      <c r="K32" s="376"/>
      <c r="L32" s="385"/>
      <c r="M32" s="376">
        <v>15.592000000000001</v>
      </c>
      <c r="N32" s="376">
        <v>15.677</v>
      </c>
      <c r="O32" s="376">
        <v>13.898999999999999</v>
      </c>
      <c r="P32" s="376">
        <v>12.393000000000001</v>
      </c>
      <c r="Q32" s="376">
        <v>10.917</v>
      </c>
      <c r="R32" s="376">
        <v>10.391999999999999</v>
      </c>
      <c r="S32" s="376">
        <v>8.1300000000000008</v>
      </c>
      <c r="T32" s="376">
        <v>8.2469999999999999</v>
      </c>
      <c r="U32" s="376">
        <v>8.2750000000000004</v>
      </c>
      <c r="V32" s="376">
        <v>8.0830000000000002</v>
      </c>
      <c r="W32" s="376">
        <v>9.07</v>
      </c>
      <c r="X32" s="376">
        <v>8.6489999999999991</v>
      </c>
      <c r="Y32" s="376">
        <v>7.6680000000000001</v>
      </c>
      <c r="Z32" s="376">
        <v>7.6580000000000004</v>
      </c>
      <c r="AA32" s="376">
        <v>7.9059999999999997</v>
      </c>
      <c r="AB32" s="376">
        <v>7.9889999999999999</v>
      </c>
      <c r="AC32" s="376">
        <v>9.3580000000000005</v>
      </c>
      <c r="AD32" s="376">
        <v>9.2539999999999996</v>
      </c>
      <c r="AE32" s="376">
        <v>8.4250000000000007</v>
      </c>
      <c r="AF32" s="376">
        <v>8.92</v>
      </c>
      <c r="AG32" s="376">
        <v>8.5950000000000006</v>
      </c>
      <c r="AH32" s="376">
        <v>7.9930000000000003</v>
      </c>
      <c r="AI32" s="376">
        <v>6.2149999999999999</v>
      </c>
      <c r="AJ32" s="376">
        <v>5.17</v>
      </c>
      <c r="AK32" s="376">
        <v>6.0010000000000003</v>
      </c>
      <c r="AL32" s="376">
        <v>6.1689999999999996</v>
      </c>
      <c r="AM32" s="376">
        <v>6.1189999999999998</v>
      </c>
      <c r="AN32" s="376">
        <v>6.774</v>
      </c>
      <c r="AO32" s="376">
        <v>5.976</v>
      </c>
      <c r="AP32" s="376">
        <v>6.4969999999999999</v>
      </c>
      <c r="AQ32" s="376">
        <v>6.1719999999999997</v>
      </c>
      <c r="AR32" s="376">
        <v>6.1470000000000002</v>
      </c>
    </row>
    <row r="33" spans="1:44" s="124" customFormat="1" x14ac:dyDescent="0.25">
      <c r="A33" s="127"/>
      <c r="B33" s="127"/>
      <c r="C33" s="127"/>
      <c r="D33" s="127"/>
      <c r="E33" s="127"/>
      <c r="F33" s="127"/>
      <c r="G33" s="547"/>
      <c r="H33" s="127"/>
      <c r="I33" s="127"/>
      <c r="J33" s="127"/>
      <c r="K33" s="127"/>
      <c r="L33" s="613"/>
      <c r="M33" s="613"/>
      <c r="N33" s="613"/>
      <c r="O33" s="613"/>
      <c r="P33" s="613"/>
      <c r="Q33" s="613"/>
      <c r="R33" s="613"/>
      <c r="S33" s="613"/>
      <c r="T33" s="613"/>
      <c r="U33" s="613"/>
      <c r="V33" s="613"/>
      <c r="W33" s="613"/>
      <c r="X33" s="613"/>
      <c r="Y33" s="613"/>
      <c r="Z33" s="613"/>
      <c r="AA33" s="613"/>
      <c r="AB33" s="613"/>
      <c r="AC33" s="613"/>
      <c r="AD33" s="613"/>
      <c r="AE33" s="613"/>
      <c r="AF33" s="613"/>
      <c r="AG33" s="613"/>
      <c r="AH33" s="613"/>
      <c r="AI33" s="613"/>
      <c r="AJ33" s="613"/>
      <c r="AK33" s="127"/>
      <c r="AL33" s="127"/>
      <c r="AM33" s="127"/>
      <c r="AN33" s="127"/>
      <c r="AO33" s="127"/>
      <c r="AP33" s="127"/>
      <c r="AQ33" s="127"/>
      <c r="AR33" s="127"/>
    </row>
    <row r="34" spans="1:44" s="95" customFormat="1" x14ac:dyDescent="0.25">
      <c r="A34" s="172" t="s">
        <v>881</v>
      </c>
      <c r="B34" s="138"/>
      <c r="C34" s="138" t="s">
        <v>880</v>
      </c>
      <c r="D34" s="173"/>
      <c r="E34" s="173"/>
      <c r="F34" s="138"/>
      <c r="G34" s="554" t="s">
        <v>886</v>
      </c>
      <c r="H34" s="372"/>
      <c r="I34" s="372"/>
      <c r="J34" s="372"/>
      <c r="K34" s="372"/>
      <c r="L34" s="372"/>
      <c r="M34" s="719">
        <v>9492.9299919838941</v>
      </c>
      <c r="N34" s="719">
        <v>9502.4167232915388</v>
      </c>
      <c r="O34" s="719">
        <v>9591.3525690591377</v>
      </c>
      <c r="P34" s="719">
        <v>9699.7696265891464</v>
      </c>
      <c r="Q34" s="719">
        <v>10029.419318014832</v>
      </c>
      <c r="R34" s="719">
        <v>9838.8935892312911</v>
      </c>
      <c r="S34" s="719">
        <v>9832.526154823423</v>
      </c>
      <c r="T34" s="719">
        <v>9840.3242502410121</v>
      </c>
      <c r="U34" s="719">
        <v>9880.936497835306</v>
      </c>
      <c r="V34" s="719">
        <v>9941.4675149892337</v>
      </c>
      <c r="W34" s="719">
        <v>9949.5860083627304</v>
      </c>
      <c r="X34" s="719">
        <v>10021.096628435454</v>
      </c>
      <c r="Y34" s="719">
        <v>10106.736356030213</v>
      </c>
      <c r="Z34" s="719">
        <v>10155.799132985256</v>
      </c>
      <c r="AA34" s="719">
        <v>10159.107935206046</v>
      </c>
      <c r="AB34" s="719">
        <v>9838.1178881999986</v>
      </c>
      <c r="AC34" s="719">
        <v>10087.501756599999</v>
      </c>
      <c r="AD34" s="719">
        <v>10034.376237</v>
      </c>
      <c r="AE34" s="719">
        <v>10301.335278899998</v>
      </c>
      <c r="AF34" s="719">
        <v>10390.067097499999</v>
      </c>
      <c r="AG34" s="719">
        <v>10422.261807899999</v>
      </c>
      <c r="AH34" s="719">
        <v>10446.7690024</v>
      </c>
      <c r="AI34" s="719">
        <v>10378.046104900001</v>
      </c>
      <c r="AJ34" s="719">
        <v>10391.494699999999</v>
      </c>
      <c r="AK34" s="719">
        <v>10272.051551600001</v>
      </c>
      <c r="AL34" s="719">
        <v>10132.503942199997</v>
      </c>
      <c r="AM34" s="372">
        <v>10089.082508199999</v>
      </c>
      <c r="AN34" s="372">
        <v>10137.4055513</v>
      </c>
      <c r="AO34" s="372">
        <v>10026.971280400003</v>
      </c>
      <c r="AP34" s="372">
        <v>10023.448132899999</v>
      </c>
      <c r="AQ34" s="372">
        <v>10087.512698300001</v>
      </c>
      <c r="AR34" s="372">
        <v>10087.512698300001</v>
      </c>
    </row>
    <row r="35" spans="1:44" x14ac:dyDescent="0.25">
      <c r="G35" s="518"/>
    </row>
    <row r="36" spans="1:44" x14ac:dyDescent="0.25">
      <c r="G36" s="518"/>
      <c r="AD36" s="625"/>
    </row>
    <row r="37" spans="1:44" x14ac:dyDescent="0.25">
      <c r="G37" s="518"/>
      <c r="AD37" s="626"/>
    </row>
    <row r="38" spans="1:44" x14ac:dyDescent="0.25">
      <c r="G38" s="518"/>
    </row>
    <row r="53" ht="23.25" customHeight="1" x14ac:dyDescent="0.25"/>
  </sheetData>
  <mergeCells count="3">
    <mergeCell ref="A1:G1"/>
    <mergeCell ref="AH1:AL1"/>
    <mergeCell ref="B2:F2"/>
  </mergeCells>
  <phoneticPr fontId="17" type="noConversion"/>
  <printOptions gridLines="1"/>
  <pageMargins left="0.98425196850393704" right="0" top="0.51181102362204722" bottom="0.31496062992125984" header="0.19685039370078741" footer="0.19685039370078741"/>
  <pageSetup paperSize="8" fitToWidth="2" orientation="landscape" r:id="rId1"/>
  <headerFooter alignWithMargins="0">
    <oddHeader>&amp;LCOUNTRY:        ESPAÑA</oddHeader>
    <oddFooter>&amp;R&amp;"Times,Normal"&amp;D</oddFooter>
  </headerFooter>
  <ignoredErrors>
    <ignoredError sqref="H2:S2"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AR187"/>
  <sheetViews>
    <sheetView showZeros="0" zoomScale="85" zoomScaleNormal="85" workbookViewId="0">
      <pane xSplit="6" ySplit="2" topLeftCell="AB3" activePane="bottomRight" state="frozen"/>
      <selection activeCell="CF8" sqref="CF8"/>
      <selection pane="topRight" activeCell="CF8" sqref="CF8"/>
      <selection pane="bottomLeft" activeCell="CF8" sqref="CF8"/>
      <selection pane="bottomRight" activeCell="AB2" sqref="AB2"/>
    </sheetView>
  </sheetViews>
  <sheetFormatPr baseColWidth="10" defaultColWidth="10.28515625" defaultRowHeight="15" outlineLevelCol="1" x14ac:dyDescent="0.25"/>
  <cols>
    <col min="1" max="1" width="11" style="131" customWidth="1"/>
    <col min="2" max="2" width="2.5703125" style="131" customWidth="1"/>
    <col min="3" max="4" width="5.42578125" style="131" customWidth="1"/>
    <col min="5" max="5" width="3.28515625" style="131" customWidth="1"/>
    <col min="6" max="6" width="45.7109375" style="131" customWidth="1"/>
    <col min="7" max="7" width="44.7109375" style="289" customWidth="1"/>
    <col min="8" max="12" width="6.28515625" style="132" hidden="1" customWidth="1" outlineLevel="1"/>
    <col min="13" max="13" width="6.42578125" style="133" customWidth="1" collapsed="1"/>
    <col min="14" max="14" width="6.85546875" style="133" customWidth="1"/>
    <col min="15" max="16" width="6.7109375" style="133" bestFit="1" customWidth="1" collapsed="1"/>
    <col min="17" max="17" width="6.42578125" style="133" customWidth="1" collapsed="1"/>
    <col min="18" max="19" width="6.85546875" style="133" customWidth="1"/>
    <col min="20" max="21" width="6.42578125" style="133" customWidth="1"/>
    <col min="22" max="22" width="6.85546875" style="133" customWidth="1" collapsed="1"/>
    <col min="23" max="23" width="6.7109375" style="133" customWidth="1"/>
    <col min="24" max="24" width="6.85546875" style="133" customWidth="1"/>
    <col min="25" max="25" width="6.7109375" style="133" customWidth="1"/>
    <col min="26" max="26" width="6.85546875" style="133" customWidth="1" collapsed="1"/>
    <col min="27" max="28" width="6.85546875" style="133" customWidth="1"/>
    <col min="29" max="29" width="6.7109375" style="133" customWidth="1"/>
    <col min="30" max="30" width="6.85546875" style="133" customWidth="1"/>
    <col min="31" max="32" width="6.7109375" style="133" customWidth="1"/>
    <col min="33" max="33" width="6.42578125" style="133" customWidth="1"/>
    <col min="34" max="35" width="6.85546875" style="133" customWidth="1"/>
    <col min="36" max="44" width="7.7109375" style="133" customWidth="1"/>
    <col min="45" max="16384" width="10.28515625" style="133"/>
  </cols>
  <sheetData>
    <row r="1" spans="1:44" s="109" customFormat="1" ht="14.25" x14ac:dyDescent="0.2">
      <c r="A1" s="768" t="s">
        <v>747</v>
      </c>
      <c r="B1" s="768"/>
      <c r="C1" s="768"/>
      <c r="D1" s="768"/>
      <c r="E1" s="768"/>
      <c r="F1" s="768"/>
      <c r="G1" s="768"/>
      <c r="H1" s="80"/>
      <c r="I1" s="80"/>
      <c r="J1" s="80"/>
      <c r="K1" s="80"/>
      <c r="L1" s="80"/>
      <c r="M1" s="453"/>
      <c r="N1" s="453"/>
      <c r="O1" s="453"/>
      <c r="P1" s="453"/>
      <c r="Q1" s="453"/>
      <c r="R1" s="453"/>
      <c r="S1" s="453"/>
      <c r="T1" s="453"/>
      <c r="U1" s="453"/>
      <c r="V1" s="453"/>
      <c r="W1" s="453"/>
      <c r="X1" s="453"/>
      <c r="Y1" s="453"/>
      <c r="Z1" s="453"/>
      <c r="AA1" s="453"/>
      <c r="AB1" s="453"/>
      <c r="AC1" s="453"/>
      <c r="AD1" s="453"/>
      <c r="AE1" s="453"/>
      <c r="AH1" s="760" t="s">
        <v>749</v>
      </c>
      <c r="AI1" s="760"/>
      <c r="AJ1" s="760"/>
      <c r="AK1" s="760"/>
      <c r="AL1" s="760"/>
      <c r="AM1" s="760"/>
      <c r="AN1" s="586"/>
      <c r="AO1" s="586"/>
      <c r="AP1" s="586"/>
      <c r="AQ1" s="586"/>
      <c r="AR1" s="586"/>
    </row>
    <row r="2" spans="1:44" s="111" customFormat="1" ht="28.5" x14ac:dyDescent="0.2">
      <c r="A2" s="580" t="s">
        <v>1129</v>
      </c>
      <c r="B2" s="774" t="s">
        <v>122</v>
      </c>
      <c r="C2" s="774"/>
      <c r="D2" s="774"/>
      <c r="E2" s="774"/>
      <c r="F2" s="774"/>
      <c r="G2" s="545" t="s">
        <v>121</v>
      </c>
      <c r="H2" s="497" t="s">
        <v>123</v>
      </c>
      <c r="I2" s="497" t="s">
        <v>124</v>
      </c>
      <c r="J2" s="497" t="s">
        <v>125</v>
      </c>
      <c r="K2" s="497" t="s">
        <v>126</v>
      </c>
      <c r="L2" s="497" t="s">
        <v>127</v>
      </c>
      <c r="M2" s="496" t="s">
        <v>128</v>
      </c>
      <c r="N2" s="496" t="s">
        <v>129</v>
      </c>
      <c r="O2" s="496" t="s">
        <v>130</v>
      </c>
      <c r="P2" s="496" t="s">
        <v>131</v>
      </c>
      <c r="Q2" s="496" t="s">
        <v>132</v>
      </c>
      <c r="R2" s="496" t="s">
        <v>133</v>
      </c>
      <c r="S2" s="496" t="s">
        <v>134</v>
      </c>
      <c r="T2" s="496">
        <v>1997</v>
      </c>
      <c r="U2" s="496">
        <v>1998</v>
      </c>
      <c r="V2" s="496">
        <v>1999</v>
      </c>
      <c r="W2" s="496">
        <v>2000</v>
      </c>
      <c r="X2" s="496">
        <v>2001</v>
      </c>
      <c r="Y2" s="496">
        <v>2002</v>
      </c>
      <c r="Z2" s="496">
        <v>2003</v>
      </c>
      <c r="AA2" s="496">
        <v>2004</v>
      </c>
      <c r="AB2" s="496">
        <v>2005</v>
      </c>
      <c r="AC2" s="496">
        <v>2006</v>
      </c>
      <c r="AD2" s="496">
        <v>2007</v>
      </c>
      <c r="AE2" s="496">
        <v>2008</v>
      </c>
      <c r="AF2" s="496">
        <v>2009</v>
      </c>
      <c r="AG2" s="496">
        <v>2010</v>
      </c>
      <c r="AH2" s="496">
        <v>2011</v>
      </c>
      <c r="AI2" s="496">
        <v>2012</v>
      </c>
      <c r="AJ2" s="496">
        <v>2013</v>
      </c>
      <c r="AK2" s="496">
        <v>2014</v>
      </c>
      <c r="AL2" s="496">
        <v>2015</v>
      </c>
      <c r="AM2" s="496">
        <v>2016</v>
      </c>
      <c r="AN2" s="496">
        <v>2017</v>
      </c>
      <c r="AO2" s="496">
        <v>2018</v>
      </c>
      <c r="AP2" s="496">
        <v>2019</v>
      </c>
      <c r="AQ2" s="496">
        <v>2020</v>
      </c>
      <c r="AR2" s="496">
        <v>2021</v>
      </c>
    </row>
    <row r="3" spans="1:44" s="114" customFormat="1" ht="14.25" x14ac:dyDescent="0.2">
      <c r="A3" s="112"/>
      <c r="B3" s="112"/>
      <c r="C3" s="112"/>
      <c r="D3" s="112"/>
      <c r="E3" s="112"/>
      <c r="F3" s="112"/>
      <c r="G3" s="291"/>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row>
    <row r="4" spans="1:44" s="95" customFormat="1" x14ac:dyDescent="0.25">
      <c r="A4" s="172" t="s">
        <v>879</v>
      </c>
      <c r="B4" s="138"/>
      <c r="C4" s="138" t="s">
        <v>895</v>
      </c>
      <c r="D4" s="173"/>
      <c r="E4" s="173"/>
      <c r="F4" s="138"/>
      <c r="G4" s="290"/>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378"/>
      <c r="AM4" s="378"/>
      <c r="AN4" s="378"/>
      <c r="AO4" s="378"/>
      <c r="AP4" s="378"/>
      <c r="AQ4" s="378"/>
      <c r="AR4" s="378"/>
    </row>
    <row r="5" spans="1:44" s="114" customFormat="1" ht="14.25" x14ac:dyDescent="0.2">
      <c r="A5" s="112"/>
      <c r="B5" s="112"/>
      <c r="C5" s="112"/>
      <c r="D5" s="112"/>
      <c r="E5" s="112"/>
      <c r="F5" s="112"/>
      <c r="G5" s="291"/>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79"/>
      <c r="AM5" s="379"/>
      <c r="AN5" s="379"/>
      <c r="AO5" s="379"/>
      <c r="AP5" s="379"/>
      <c r="AQ5" s="379"/>
      <c r="AR5" s="379"/>
    </row>
    <row r="6" spans="1:44" s="95" customFormat="1" x14ac:dyDescent="0.25">
      <c r="A6" s="172" t="s">
        <v>589</v>
      </c>
      <c r="B6" s="138"/>
      <c r="C6" s="138" t="s">
        <v>196</v>
      </c>
      <c r="D6" s="173"/>
      <c r="E6" s="173"/>
      <c r="F6" s="138"/>
      <c r="G6" s="290"/>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row>
    <row r="7" spans="1:44" s="134" customFormat="1" x14ac:dyDescent="0.25">
      <c r="A7" s="127" t="s">
        <v>354</v>
      </c>
      <c r="B7" s="127"/>
      <c r="C7" s="127"/>
      <c r="D7" s="127" t="s">
        <v>484</v>
      </c>
      <c r="E7" s="127"/>
      <c r="F7" s="127"/>
      <c r="G7" s="257"/>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0"/>
      <c r="AN7" s="380"/>
      <c r="AO7" s="380"/>
      <c r="AP7" s="380"/>
      <c r="AQ7" s="380"/>
      <c r="AR7" s="380"/>
    </row>
    <row r="8" spans="1:44" s="134" customFormat="1" x14ac:dyDescent="0.25">
      <c r="A8" s="127" t="s">
        <v>356</v>
      </c>
      <c r="B8" s="127"/>
      <c r="C8" s="127"/>
      <c r="D8" s="127"/>
      <c r="E8" s="127" t="s">
        <v>355</v>
      </c>
      <c r="F8" s="127"/>
      <c r="G8" s="257"/>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1"/>
      <c r="AP8" s="381"/>
      <c r="AQ8" s="381"/>
      <c r="AR8" s="381"/>
    </row>
    <row r="9" spans="1:44" s="134" customFormat="1" x14ac:dyDescent="0.25">
      <c r="A9" s="269" t="s">
        <v>357</v>
      </c>
      <c r="B9" s="127"/>
      <c r="C9" s="127"/>
      <c r="D9" s="127"/>
      <c r="E9" s="127"/>
      <c r="F9" s="269" t="s">
        <v>358</v>
      </c>
      <c r="G9" s="293" t="s">
        <v>973</v>
      </c>
      <c r="H9" s="382"/>
      <c r="I9" s="382"/>
      <c r="J9" s="382"/>
      <c r="K9" s="382"/>
      <c r="L9" s="382"/>
      <c r="M9" s="675">
        <v>34.591330181922281</v>
      </c>
      <c r="N9" s="675">
        <v>35.791909783011732</v>
      </c>
      <c r="O9" s="675">
        <v>35.589922178913874</v>
      </c>
      <c r="P9" s="675">
        <v>36.451666050847457</v>
      </c>
      <c r="Q9" s="675">
        <v>30.932543672770183</v>
      </c>
      <c r="R9" s="675">
        <v>25.709344736414259</v>
      </c>
      <c r="S9" s="675">
        <v>31.247932098345732</v>
      </c>
      <c r="T9" s="675">
        <v>30.213043489185328</v>
      </c>
      <c r="U9" s="675">
        <v>37.688308372924396</v>
      </c>
      <c r="V9" s="675">
        <v>32.769139902636383</v>
      </c>
      <c r="W9" s="675">
        <v>39.280190593876995</v>
      </c>
      <c r="X9" s="675">
        <v>31.68342642269139</v>
      </c>
      <c r="Y9" s="675">
        <v>36.697000898001612</v>
      </c>
      <c r="Z9" s="675">
        <v>39.456580552173911</v>
      </c>
      <c r="AA9" s="675">
        <v>40.565226775594681</v>
      </c>
      <c r="AB9" s="675">
        <v>28.048117163144624</v>
      </c>
      <c r="AC9" s="675">
        <v>36.498246756454733</v>
      </c>
      <c r="AD9" s="675">
        <v>32.887652915772613</v>
      </c>
      <c r="AE9" s="675">
        <v>38.570966096420157</v>
      </c>
      <c r="AF9" s="675">
        <v>29.585026669773832</v>
      </c>
      <c r="AG9" s="675">
        <v>36.023473278761948</v>
      </c>
      <c r="AH9" s="675">
        <v>31.670503766041836</v>
      </c>
      <c r="AI9" s="675">
        <v>25.950310171579343</v>
      </c>
      <c r="AJ9" s="675">
        <v>45.2314181791495</v>
      </c>
      <c r="AK9" s="675">
        <v>30.953603910545411</v>
      </c>
      <c r="AL9" s="675">
        <v>35.13035268033385</v>
      </c>
      <c r="AM9" s="675">
        <v>48.287365714380925</v>
      </c>
      <c r="AN9" s="675">
        <v>32.356578595346086</v>
      </c>
      <c r="AO9" s="675">
        <v>47.8336583844644</v>
      </c>
      <c r="AP9" s="675">
        <v>33.109329459166155</v>
      </c>
      <c r="AQ9" s="675">
        <v>51.24666600923608</v>
      </c>
      <c r="AR9" s="675">
        <v>41.561863756187037</v>
      </c>
    </row>
    <row r="10" spans="1:44" s="134" customFormat="1" x14ac:dyDescent="0.25">
      <c r="A10" s="269" t="s">
        <v>485</v>
      </c>
      <c r="B10" s="127"/>
      <c r="C10" s="127"/>
      <c r="D10" s="127"/>
      <c r="E10" s="127"/>
      <c r="F10" s="269" t="s">
        <v>486</v>
      </c>
      <c r="G10" s="293" t="s">
        <v>974</v>
      </c>
      <c r="H10" s="382"/>
      <c r="I10" s="382"/>
      <c r="J10" s="382"/>
      <c r="K10" s="382"/>
      <c r="L10" s="382"/>
      <c r="M10" s="675">
        <v>25.209518733656072</v>
      </c>
      <c r="N10" s="675">
        <v>23.17601090593347</v>
      </c>
      <c r="O10" s="675">
        <v>22.714792724385141</v>
      </c>
      <c r="P10" s="675">
        <v>23.106036857927776</v>
      </c>
      <c r="Q10" s="675">
        <v>22.671928903726272</v>
      </c>
      <c r="R10" s="675">
        <v>10.837244447479854</v>
      </c>
      <c r="S10" s="675">
        <v>21.853167731871164</v>
      </c>
      <c r="T10" s="675">
        <v>23.808138920185783</v>
      </c>
      <c r="U10" s="675">
        <v>20.265961397194189</v>
      </c>
      <c r="V10" s="675">
        <v>12.189118173911432</v>
      </c>
      <c r="W10" s="675">
        <v>22.917995511090258</v>
      </c>
      <c r="X10" s="675">
        <v>21.487477886880637</v>
      </c>
      <c r="Y10" s="675">
        <v>23.425837606248017</v>
      </c>
      <c r="Z10" s="675">
        <v>22.226743764670221</v>
      </c>
      <c r="AA10" s="675">
        <v>23.522798105000398</v>
      </c>
      <c r="AB10" s="675">
        <v>11.618122989623716</v>
      </c>
      <c r="AC10" s="675">
        <v>23.321926484611115</v>
      </c>
      <c r="AD10" s="675">
        <v>26.593745974736393</v>
      </c>
      <c r="AE10" s="675">
        <v>27.178626194055841</v>
      </c>
      <c r="AF10" s="675">
        <v>24.979789242414107</v>
      </c>
      <c r="AG10" s="675">
        <v>27.332173771548732</v>
      </c>
      <c r="AH10" s="675">
        <v>25.660462145563841</v>
      </c>
      <c r="AI10" s="675">
        <v>19.241853217280784</v>
      </c>
      <c r="AJ10" s="675">
        <v>26.898890080530293</v>
      </c>
      <c r="AK10" s="675">
        <v>25.220618978211238</v>
      </c>
      <c r="AL10" s="675">
        <v>22.673756364772778</v>
      </c>
      <c r="AM10" s="675">
        <v>29.564738988335197</v>
      </c>
      <c r="AN10" s="675">
        <v>29.013930374164868</v>
      </c>
      <c r="AO10" s="675">
        <v>32.936749921070536</v>
      </c>
      <c r="AP10" s="675">
        <v>26.608875606395092</v>
      </c>
      <c r="AQ10" s="675">
        <v>31.509439009354704</v>
      </c>
      <c r="AR10" s="675">
        <v>25.58671951517946</v>
      </c>
    </row>
    <row r="11" spans="1:44" s="135" customFormat="1" x14ac:dyDescent="0.25">
      <c r="A11" s="127" t="s">
        <v>359</v>
      </c>
      <c r="B11" s="127"/>
      <c r="C11" s="127"/>
      <c r="D11" s="127"/>
      <c r="E11" s="127" t="s">
        <v>487</v>
      </c>
      <c r="F11" s="127"/>
      <c r="G11" s="257"/>
      <c r="H11" s="381"/>
      <c r="I11" s="381"/>
      <c r="J11" s="381"/>
      <c r="K11" s="381"/>
      <c r="L11" s="381"/>
      <c r="M11" s="676"/>
      <c r="N11" s="676"/>
      <c r="O11" s="676"/>
      <c r="P11" s="676"/>
      <c r="Q11" s="676"/>
      <c r="R11" s="676"/>
      <c r="S11" s="676"/>
      <c r="T11" s="676"/>
      <c r="U11" s="676"/>
      <c r="V11" s="676"/>
      <c r="W11" s="676"/>
      <c r="X11" s="676"/>
      <c r="Y11" s="676"/>
      <c r="Z11" s="676"/>
      <c r="AA11" s="676"/>
      <c r="AB11" s="676"/>
      <c r="AC11" s="676"/>
      <c r="AD11" s="676"/>
      <c r="AE11" s="676"/>
      <c r="AF11" s="676"/>
      <c r="AG11" s="676"/>
      <c r="AH11" s="676"/>
      <c r="AI11" s="676"/>
      <c r="AJ11" s="676"/>
      <c r="AK11" s="676"/>
      <c r="AL11" s="676"/>
      <c r="AM11" s="676"/>
      <c r="AN11" s="676"/>
      <c r="AO11" s="676"/>
      <c r="AP11" s="676"/>
      <c r="AQ11" s="676"/>
      <c r="AR11" s="676"/>
    </row>
    <row r="12" spans="1:44" s="134" customFormat="1" x14ac:dyDescent="0.25">
      <c r="A12" s="127" t="s">
        <v>360</v>
      </c>
      <c r="B12" s="127"/>
      <c r="C12" s="127"/>
      <c r="D12" s="127"/>
      <c r="E12" s="127"/>
      <c r="F12" s="127" t="s">
        <v>361</v>
      </c>
      <c r="G12" s="292" t="s">
        <v>975</v>
      </c>
      <c r="H12" s="382"/>
      <c r="I12" s="382"/>
      <c r="J12" s="382"/>
      <c r="K12" s="382"/>
      <c r="L12" s="382"/>
      <c r="M12" s="675">
        <v>23.893613600905564</v>
      </c>
      <c r="N12" s="675">
        <v>24.592267453214955</v>
      </c>
      <c r="O12" s="675">
        <v>23.531588093716007</v>
      </c>
      <c r="P12" s="675">
        <v>21.497824840254264</v>
      </c>
      <c r="Q12" s="675">
        <v>24.785338811294388</v>
      </c>
      <c r="R12" s="675">
        <v>24.605808885908569</v>
      </c>
      <c r="S12" s="675">
        <v>30.760720849418924</v>
      </c>
      <c r="T12" s="675">
        <v>33.837385340473581</v>
      </c>
      <c r="U12" s="675">
        <v>36.293445926073872</v>
      </c>
      <c r="V12" s="675">
        <v>38.4305287168566</v>
      </c>
      <c r="W12" s="675">
        <v>42.196402287784792</v>
      </c>
      <c r="X12" s="675">
        <v>40.270120926244182</v>
      </c>
      <c r="Y12" s="675">
        <v>39.261486250206154</v>
      </c>
      <c r="Z12" s="675">
        <v>41.246266289820227</v>
      </c>
      <c r="AA12" s="675">
        <v>43.374133880557089</v>
      </c>
      <c r="AB12" s="675">
        <v>44.909241818634783</v>
      </c>
      <c r="AC12" s="675">
        <v>47.876909827153042</v>
      </c>
      <c r="AD12" s="675">
        <v>41.331797084709628</v>
      </c>
      <c r="AE12" s="675">
        <v>48.784333343266887</v>
      </c>
      <c r="AF12" s="675">
        <v>51.269732139536607</v>
      </c>
      <c r="AG12" s="675">
        <v>53.122169685580303</v>
      </c>
      <c r="AH12" s="675">
        <v>52.039609497460297</v>
      </c>
      <c r="AI12" s="675">
        <v>47.70286679809562</v>
      </c>
      <c r="AJ12" s="675">
        <v>51.297201803082444</v>
      </c>
      <c r="AK12" s="675">
        <v>50.762562191333053</v>
      </c>
      <c r="AL12" s="675">
        <v>59.743642171502138</v>
      </c>
      <c r="AM12" s="675">
        <v>58.528171481388085</v>
      </c>
      <c r="AN12" s="675">
        <v>58.426260066267602</v>
      </c>
      <c r="AO12" s="675">
        <v>56.681240409628643</v>
      </c>
      <c r="AP12" s="675">
        <v>48.748329535040213</v>
      </c>
      <c r="AQ12" s="675">
        <v>59.778474289407242</v>
      </c>
      <c r="AR12" s="675">
        <v>61.024724032841554</v>
      </c>
    </row>
    <row r="13" spans="1:44" s="118" customFormat="1" x14ac:dyDescent="0.25">
      <c r="A13" s="1" t="s">
        <v>534</v>
      </c>
      <c r="B13"/>
      <c r="C13"/>
      <c r="D13"/>
      <c r="F13" t="s">
        <v>535</v>
      </c>
      <c r="G13" s="295" t="s">
        <v>976</v>
      </c>
      <c r="H13" s="382"/>
      <c r="I13" s="382"/>
      <c r="J13" s="382"/>
      <c r="K13" s="382"/>
      <c r="L13" s="382"/>
      <c r="M13" s="675">
        <v>37.942432493848024</v>
      </c>
      <c r="N13" s="675">
        <v>37.946270720849412</v>
      </c>
      <c r="O13" s="675">
        <v>38.560516187842488</v>
      </c>
      <c r="P13" s="675">
        <v>33.115548747688322</v>
      </c>
      <c r="Q13" s="675">
        <v>30.233529926661351</v>
      </c>
      <c r="R13" s="675">
        <v>23.581862874532462</v>
      </c>
      <c r="S13" s="675">
        <v>34.212547731218251</v>
      </c>
      <c r="T13" s="675">
        <v>34.75950659863318</v>
      </c>
      <c r="U13" s="675">
        <v>36.285805994917716</v>
      </c>
      <c r="V13" s="675">
        <v>29.789967467584471</v>
      </c>
      <c r="W13" s="675">
        <v>35.407881738396007</v>
      </c>
      <c r="X13" s="675">
        <v>40.26741795882576</v>
      </c>
      <c r="Y13" s="675">
        <v>38.747162329280812</v>
      </c>
      <c r="Z13" s="675">
        <v>39.775628212710345</v>
      </c>
      <c r="AA13" s="675">
        <v>41.707660660631937</v>
      </c>
      <c r="AB13" s="675">
        <v>22.997483218537344</v>
      </c>
      <c r="AC13" s="675">
        <v>40.658490214780777</v>
      </c>
      <c r="AD13" s="675">
        <v>44.245772033448091</v>
      </c>
      <c r="AE13" s="675">
        <v>39.112885621180304</v>
      </c>
      <c r="AF13" s="675">
        <v>44.554205766933741</v>
      </c>
      <c r="AG13" s="675">
        <v>44.269633708309861</v>
      </c>
      <c r="AH13" s="675">
        <v>46.19636323634812</v>
      </c>
      <c r="AI13" s="675">
        <v>33.452380648155781</v>
      </c>
      <c r="AJ13" s="675">
        <v>46.841506292736199</v>
      </c>
      <c r="AK13" s="675">
        <v>48.958802370221576</v>
      </c>
      <c r="AL13" s="675">
        <v>40.080602870143707</v>
      </c>
      <c r="AM13" s="675">
        <v>36.335237256066563</v>
      </c>
      <c r="AN13" s="675">
        <v>40.174538084926382</v>
      </c>
      <c r="AO13" s="675">
        <v>45.105683947160152</v>
      </c>
      <c r="AP13" s="675">
        <v>34.788100579400471</v>
      </c>
      <c r="AQ13" s="675">
        <v>42.490346067879877</v>
      </c>
      <c r="AR13" s="675">
        <v>35.610915461505613</v>
      </c>
    </row>
    <row r="14" spans="1:44" x14ac:dyDescent="0.25">
      <c r="A14" s="127" t="s">
        <v>362</v>
      </c>
      <c r="B14" s="127"/>
      <c r="C14" s="127"/>
      <c r="D14" s="127"/>
      <c r="E14" s="127" t="s">
        <v>363</v>
      </c>
      <c r="F14" s="127"/>
      <c r="G14" s="257"/>
      <c r="H14" s="381"/>
      <c r="I14" s="381"/>
      <c r="J14" s="381"/>
      <c r="K14" s="381"/>
      <c r="L14" s="381"/>
      <c r="M14" s="676"/>
      <c r="N14" s="676"/>
      <c r="O14" s="676"/>
      <c r="P14" s="676"/>
      <c r="Q14" s="676"/>
      <c r="R14" s="676"/>
      <c r="S14" s="676"/>
      <c r="T14" s="676"/>
      <c r="U14" s="676"/>
      <c r="V14" s="676"/>
      <c r="W14" s="676"/>
      <c r="X14" s="676"/>
      <c r="Y14" s="676"/>
      <c r="Z14" s="676"/>
      <c r="AA14" s="676"/>
      <c r="AB14" s="676"/>
      <c r="AC14" s="676"/>
      <c r="AD14" s="676"/>
      <c r="AE14" s="676"/>
      <c r="AF14" s="676"/>
      <c r="AG14" s="676"/>
      <c r="AH14" s="676"/>
      <c r="AI14" s="676"/>
      <c r="AJ14" s="676"/>
      <c r="AK14" s="676"/>
      <c r="AL14" s="676"/>
      <c r="AM14" s="676"/>
      <c r="AN14" s="676"/>
      <c r="AO14" s="676"/>
      <c r="AP14" s="676"/>
      <c r="AQ14" s="676"/>
      <c r="AR14" s="676"/>
    </row>
    <row r="15" spans="1:44" s="137" customFormat="1" x14ac:dyDescent="0.25">
      <c r="A15" s="127" t="s">
        <v>364</v>
      </c>
      <c r="B15" s="127"/>
      <c r="C15" s="127"/>
      <c r="D15" s="127"/>
      <c r="E15" s="127"/>
      <c r="F15" s="127" t="s">
        <v>365</v>
      </c>
      <c r="G15" s="292" t="s">
        <v>977</v>
      </c>
      <c r="H15" s="382"/>
      <c r="I15" s="382"/>
      <c r="J15" s="382"/>
      <c r="K15" s="382"/>
      <c r="L15" s="382"/>
      <c r="M15" s="675">
        <v>18.149885187949188</v>
      </c>
      <c r="N15" s="675">
        <v>16.641755196095676</v>
      </c>
      <c r="O15" s="675">
        <v>12.174313881904316</v>
      </c>
      <c r="P15" s="675">
        <v>19.450589946431847</v>
      </c>
      <c r="Q15" s="675">
        <v>17.268322553306664</v>
      </c>
      <c r="R15" s="675">
        <v>6.3159803339707512</v>
      </c>
      <c r="S15" s="675">
        <v>19.088214660376032</v>
      </c>
      <c r="T15" s="675">
        <v>17.413751884603645</v>
      </c>
      <c r="U15" s="675">
        <v>18.322968631441146</v>
      </c>
      <c r="V15" s="675">
        <v>15.62976116150144</v>
      </c>
      <c r="W15" s="675">
        <v>23.329051971699979</v>
      </c>
      <c r="X15" s="675">
        <v>19.740976821822841</v>
      </c>
      <c r="Y15" s="675">
        <v>20.509793745622122</v>
      </c>
      <c r="Z15" s="675">
        <v>20.147458754616032</v>
      </c>
      <c r="AA15" s="675">
        <v>21.818695723970631</v>
      </c>
      <c r="AB15" s="675">
        <v>7.7698307338123422</v>
      </c>
      <c r="AC15" s="675">
        <v>18.598175126110352</v>
      </c>
      <c r="AD15" s="675">
        <v>22.793191164134104</v>
      </c>
      <c r="AE15" s="675">
        <v>20.094013485122851</v>
      </c>
      <c r="AF15" s="675">
        <v>17.990261338496193</v>
      </c>
      <c r="AG15" s="675">
        <v>21.288905391910919</v>
      </c>
      <c r="AH15" s="675">
        <v>16.483726008582359</v>
      </c>
      <c r="AI15" s="675">
        <v>14.970651926390573</v>
      </c>
      <c r="AJ15" s="675">
        <v>31.615812827101983</v>
      </c>
      <c r="AK15" s="675">
        <v>21.897714299421057</v>
      </c>
      <c r="AL15" s="675">
        <v>22.739434216475178</v>
      </c>
      <c r="AM15" s="675">
        <v>27.999852026252505</v>
      </c>
      <c r="AN15" s="675">
        <v>18.532662130161771</v>
      </c>
      <c r="AO15" s="675">
        <v>24.951816095633852</v>
      </c>
      <c r="AP15" s="675">
        <v>20.259314528609547</v>
      </c>
      <c r="AQ15" s="675">
        <v>28.965703033656979</v>
      </c>
      <c r="AR15" s="675">
        <v>23.25753275648751</v>
      </c>
    </row>
    <row r="16" spans="1:44" s="124" customFormat="1" x14ac:dyDescent="0.25">
      <c r="A16" s="127" t="s">
        <v>369</v>
      </c>
      <c r="B16" s="127"/>
      <c r="C16" s="127"/>
      <c r="D16" s="127"/>
      <c r="E16" s="127"/>
      <c r="F16" s="127" t="s">
        <v>366</v>
      </c>
      <c r="G16" s="292" t="s">
        <v>978</v>
      </c>
      <c r="H16" s="382"/>
      <c r="I16" s="382"/>
      <c r="J16" s="382"/>
      <c r="K16" s="382"/>
      <c r="L16" s="382"/>
      <c r="M16" s="675">
        <v>26.541949157498095</v>
      </c>
      <c r="N16" s="675">
        <v>23.954002676610791</v>
      </c>
      <c r="O16" s="675">
        <v>16.430870893773992</v>
      </c>
      <c r="P16" s="675">
        <v>30.216993583560161</v>
      </c>
      <c r="Q16" s="675">
        <v>20.305718824626982</v>
      </c>
      <c r="R16" s="675">
        <v>9.4002200605046706</v>
      </c>
      <c r="S16" s="675">
        <v>23.454477385711872</v>
      </c>
      <c r="T16" s="675">
        <v>19.297254369042605</v>
      </c>
      <c r="U16" s="675">
        <v>23.775830686423401</v>
      </c>
      <c r="V16" s="675">
        <v>19.058966049152303</v>
      </c>
      <c r="W16" s="675">
        <v>25.954509992414188</v>
      </c>
      <c r="X16" s="675">
        <v>20.680558213716221</v>
      </c>
      <c r="Y16" s="675">
        <v>25.341425430643145</v>
      </c>
      <c r="Z16" s="675">
        <v>27.866064397375702</v>
      </c>
      <c r="AA16" s="675">
        <v>27.932930431453798</v>
      </c>
      <c r="AB16" s="675">
        <v>12.611032959272219</v>
      </c>
      <c r="AC16" s="675">
        <v>26.538919608968435</v>
      </c>
      <c r="AD16" s="675">
        <v>28.068957422887525</v>
      </c>
      <c r="AE16" s="675">
        <v>30.934889017140325</v>
      </c>
      <c r="AF16" s="675">
        <v>27.383389461598014</v>
      </c>
      <c r="AG16" s="675">
        <v>32.143849243826047</v>
      </c>
      <c r="AH16" s="675">
        <v>28.543724139466324</v>
      </c>
      <c r="AI16" s="675">
        <v>22.261225044150653</v>
      </c>
      <c r="AJ16" s="675">
        <v>34.238259835721635</v>
      </c>
      <c r="AK16" s="675">
        <v>26.792107071601354</v>
      </c>
      <c r="AL16" s="675">
        <v>27.094724215944218</v>
      </c>
      <c r="AM16" s="675">
        <v>34.700724532993576</v>
      </c>
      <c r="AN16" s="675">
        <v>19.848917969018547</v>
      </c>
      <c r="AO16" s="675">
        <v>36.365720054859857</v>
      </c>
      <c r="AP16" s="675">
        <v>26.336972219300357</v>
      </c>
      <c r="AQ16" s="675">
        <v>37.814645698885627</v>
      </c>
      <c r="AR16" s="675">
        <v>30.436492638338471</v>
      </c>
    </row>
    <row r="17" spans="1:44" s="124" customFormat="1" x14ac:dyDescent="0.25">
      <c r="A17" s="127" t="s">
        <v>370</v>
      </c>
      <c r="B17" s="127"/>
      <c r="C17" s="127"/>
      <c r="D17" s="127"/>
      <c r="E17" s="127"/>
      <c r="F17" s="127" t="s">
        <v>367</v>
      </c>
      <c r="G17" s="292" t="s">
        <v>979</v>
      </c>
      <c r="H17" s="382"/>
      <c r="I17" s="382"/>
      <c r="J17" s="382"/>
      <c r="K17" s="382"/>
      <c r="L17" s="382"/>
      <c r="M17" s="675">
        <v>20.206464269724769</v>
      </c>
      <c r="N17" s="675">
        <v>20.837047024938169</v>
      </c>
      <c r="O17" s="675">
        <v>15.343146387051155</v>
      </c>
      <c r="P17" s="675">
        <v>18.394220940224528</v>
      </c>
      <c r="Q17" s="675">
        <v>15.584854873966037</v>
      </c>
      <c r="R17" s="675">
        <v>13.988499344379623</v>
      </c>
      <c r="S17" s="675">
        <v>19.694924871594463</v>
      </c>
      <c r="T17" s="675">
        <v>19.203670414359777</v>
      </c>
      <c r="U17" s="675">
        <v>20.623641024548778</v>
      </c>
      <c r="V17" s="675">
        <v>17.657693529365723</v>
      </c>
      <c r="W17" s="675">
        <v>21.706213154219327</v>
      </c>
      <c r="X17" s="675">
        <v>18.824277079105986</v>
      </c>
      <c r="Y17" s="675">
        <v>18.36829886349906</v>
      </c>
      <c r="Z17" s="675">
        <v>20.165003194884143</v>
      </c>
      <c r="AA17" s="675">
        <v>19.226366659826194</v>
      </c>
      <c r="AB17" s="675">
        <v>13.47634026840395</v>
      </c>
      <c r="AC17" s="675">
        <v>20.595275137364762</v>
      </c>
      <c r="AD17" s="675">
        <v>20.508207545205988</v>
      </c>
      <c r="AE17" s="675">
        <v>20.537206257748736</v>
      </c>
      <c r="AF17" s="675">
        <v>18.802716397426419</v>
      </c>
      <c r="AG17" s="675">
        <v>17.337194427683567</v>
      </c>
      <c r="AH17" s="675">
        <v>18.549804800785292</v>
      </c>
      <c r="AI17" s="675">
        <v>15.676934664933992</v>
      </c>
      <c r="AJ17" s="675">
        <v>18.849901923938649</v>
      </c>
      <c r="AK17" s="675">
        <v>18.845418863076269</v>
      </c>
      <c r="AL17" s="675">
        <v>20.247921085526322</v>
      </c>
      <c r="AM17" s="675">
        <v>23.923221125943527</v>
      </c>
      <c r="AN17" s="675">
        <v>22.221944087921969</v>
      </c>
      <c r="AO17" s="675">
        <v>23.770881957174556</v>
      </c>
      <c r="AP17" s="675">
        <v>18.925966041881388</v>
      </c>
      <c r="AQ17" s="675">
        <v>24.978730648826488</v>
      </c>
      <c r="AR17" s="675">
        <v>24.796953029639365</v>
      </c>
    </row>
    <row r="18" spans="1:44" s="124" customFormat="1" x14ac:dyDescent="0.25">
      <c r="A18" s="127" t="s">
        <v>371</v>
      </c>
      <c r="B18" s="127"/>
      <c r="C18" s="127"/>
      <c r="D18" s="127"/>
      <c r="E18" s="127"/>
      <c r="F18" s="127" t="s">
        <v>368</v>
      </c>
      <c r="G18" s="292" t="s">
        <v>980</v>
      </c>
      <c r="H18" s="382"/>
      <c r="I18" s="382"/>
      <c r="J18" s="382"/>
      <c r="K18" s="382"/>
      <c r="L18" s="382"/>
      <c r="M18" s="675">
        <v>20.743465894024499</v>
      </c>
      <c r="N18" s="675">
        <v>20.058129902509091</v>
      </c>
      <c r="O18" s="675">
        <v>17.250458460156214</v>
      </c>
      <c r="P18" s="675">
        <v>22.764908615652558</v>
      </c>
      <c r="Q18" s="675">
        <v>21.116479285515247</v>
      </c>
      <c r="R18" s="675">
        <v>18.28333974171661</v>
      </c>
      <c r="S18" s="675">
        <v>21.39912294501741</v>
      </c>
      <c r="T18" s="675">
        <v>20.712657711207971</v>
      </c>
      <c r="U18" s="675">
        <v>19.349265149975707</v>
      </c>
      <c r="V18" s="675">
        <v>18.947908472794836</v>
      </c>
      <c r="W18" s="675">
        <v>26.233735995275694</v>
      </c>
      <c r="X18" s="675">
        <v>27.238296262529104</v>
      </c>
      <c r="Y18" s="675">
        <v>43.487390434437138</v>
      </c>
      <c r="Z18" s="675">
        <v>26.715680388979258</v>
      </c>
      <c r="AA18" s="675">
        <v>32.494504098726118</v>
      </c>
      <c r="AB18" s="675">
        <v>22.347422165314498</v>
      </c>
      <c r="AC18" s="675">
        <v>30.061238776906826</v>
      </c>
      <c r="AD18" s="675">
        <v>33.368316825054762</v>
      </c>
      <c r="AE18" s="675">
        <v>31.189964087817259</v>
      </c>
      <c r="AF18" s="675">
        <v>26.702557524025071</v>
      </c>
      <c r="AG18" s="675">
        <v>34.646680648983015</v>
      </c>
      <c r="AH18" s="675">
        <v>30.584754427750461</v>
      </c>
      <c r="AI18" s="675">
        <v>23.414721052788419</v>
      </c>
      <c r="AJ18" s="675">
        <v>33.762123724842297</v>
      </c>
      <c r="AK18" s="675">
        <v>27.339196983787541</v>
      </c>
      <c r="AL18" s="675">
        <v>24.289690438520733</v>
      </c>
      <c r="AM18" s="675">
        <v>32.419972016167918</v>
      </c>
      <c r="AN18" s="675">
        <v>19.190549672431153</v>
      </c>
      <c r="AO18" s="675">
        <v>32.97284682919814</v>
      </c>
      <c r="AP18" s="675">
        <v>21.785226599635223</v>
      </c>
      <c r="AQ18" s="675">
        <v>35.223291840210564</v>
      </c>
      <c r="AR18" s="675">
        <v>28.238074310934742</v>
      </c>
    </row>
    <row r="19" spans="1:44" s="124" customFormat="1" x14ac:dyDescent="0.25">
      <c r="A19" s="273" t="s">
        <v>1092</v>
      </c>
      <c r="B19" s="127"/>
      <c r="C19" s="127"/>
      <c r="D19" s="127"/>
      <c r="E19" s="127"/>
      <c r="F19" s="265" t="s">
        <v>116</v>
      </c>
      <c r="G19" s="292" t="s">
        <v>88</v>
      </c>
      <c r="H19" s="382"/>
      <c r="I19" s="382"/>
      <c r="J19" s="382"/>
      <c r="K19" s="382"/>
      <c r="L19" s="382"/>
      <c r="M19" s="675">
        <v>19.2679865243101</v>
      </c>
      <c r="N19" s="675">
        <v>18.013222867434294</v>
      </c>
      <c r="O19" s="675">
        <v>15.275599967527311</v>
      </c>
      <c r="P19" s="675">
        <v>17.899313188159592</v>
      </c>
      <c r="Q19" s="675">
        <v>14.580513706819207</v>
      </c>
      <c r="R19" s="675">
        <v>5.9034338904004633</v>
      </c>
      <c r="S19" s="675">
        <v>19.18524434756258</v>
      </c>
      <c r="T19" s="675">
        <v>17.666286871733234</v>
      </c>
      <c r="U19" s="675">
        <v>18.11697409357539</v>
      </c>
      <c r="V19" s="675">
        <v>11.16306192108711</v>
      </c>
      <c r="W19" s="675">
        <v>20.608269359896017</v>
      </c>
      <c r="X19" s="675">
        <v>13.593724927507646</v>
      </c>
      <c r="Y19" s="675">
        <v>18.797116509612096</v>
      </c>
      <c r="Z19" s="675">
        <v>17.766028529335522</v>
      </c>
      <c r="AA19" s="675">
        <v>19.839828978771106</v>
      </c>
      <c r="AB19" s="675">
        <v>7.4578945097652429</v>
      </c>
      <c r="AC19" s="675">
        <v>17.949789456150217</v>
      </c>
      <c r="AD19" s="675">
        <v>22.348039210797484</v>
      </c>
      <c r="AE19" s="675">
        <v>21.98694862507411</v>
      </c>
      <c r="AF19" s="675">
        <v>19.873338907927636</v>
      </c>
      <c r="AG19" s="675">
        <v>25.844228165887223</v>
      </c>
      <c r="AH19" s="675">
        <v>19.036896961947548</v>
      </c>
      <c r="AI19" s="675">
        <v>20.929273514493303</v>
      </c>
      <c r="AJ19" s="675">
        <v>24.559177939068753</v>
      </c>
      <c r="AK19" s="675">
        <v>24.166617551903791</v>
      </c>
      <c r="AL19" s="675">
        <v>22.62205390588846</v>
      </c>
      <c r="AM19" s="675">
        <v>28.598406087019516</v>
      </c>
      <c r="AN19" s="675">
        <v>20.267808380465738</v>
      </c>
      <c r="AO19" s="675">
        <v>26.045497914366393</v>
      </c>
      <c r="AP19" s="675">
        <v>18.576689548089419</v>
      </c>
      <c r="AQ19" s="675">
        <v>30.488555291639969</v>
      </c>
      <c r="AR19" s="675">
        <v>25.15104548954595</v>
      </c>
    </row>
    <row r="20" spans="1:44" s="124" customFormat="1" x14ac:dyDescent="0.25">
      <c r="A20" s="273" t="s">
        <v>1124</v>
      </c>
      <c r="B20" s="127"/>
      <c r="C20" s="127"/>
      <c r="D20" s="127"/>
      <c r="E20" s="127"/>
      <c r="F20" s="120" t="s">
        <v>1260</v>
      </c>
      <c r="G20" s="292" t="s">
        <v>35</v>
      </c>
      <c r="H20" s="382"/>
      <c r="I20" s="382"/>
      <c r="J20" s="382"/>
      <c r="K20" s="382"/>
      <c r="L20" s="382"/>
      <c r="M20" s="675">
        <v>21.254963498392623</v>
      </c>
      <c r="N20" s="675">
        <v>20.571569524988067</v>
      </c>
      <c r="O20" s="675">
        <v>20.56786890777089</v>
      </c>
      <c r="P20" s="675">
        <v>22.216571920229732</v>
      </c>
      <c r="Q20" s="675">
        <v>23.356999414304482</v>
      </c>
      <c r="R20" s="675">
        <v>20.539807385295649</v>
      </c>
      <c r="S20" s="675">
        <v>25.72426242420838</v>
      </c>
      <c r="T20" s="675">
        <v>21.714998887243645</v>
      </c>
      <c r="U20" s="675">
        <v>23.626461823671697</v>
      </c>
      <c r="V20" s="675">
        <v>23.646807204394531</v>
      </c>
      <c r="W20" s="675">
        <v>26.043021140379789</v>
      </c>
      <c r="X20" s="675">
        <v>26.584310791700922</v>
      </c>
      <c r="Y20" s="675">
        <v>26.400312268086747</v>
      </c>
      <c r="Z20" s="675">
        <v>25.893926297615188</v>
      </c>
      <c r="AA20" s="675">
        <v>25.717163991444114</v>
      </c>
      <c r="AB20" s="675">
        <v>23.480898808769979</v>
      </c>
      <c r="AC20" s="675">
        <v>20.438614318513611</v>
      </c>
      <c r="AD20" s="675">
        <v>25.528044553204456</v>
      </c>
      <c r="AE20" s="675">
        <v>27.028654189429488</v>
      </c>
      <c r="AF20" s="675">
        <v>20.739860037102343</v>
      </c>
      <c r="AG20" s="675">
        <v>20.50554663311982</v>
      </c>
      <c r="AH20" s="675">
        <v>19.805282788235097</v>
      </c>
      <c r="AI20" s="675">
        <v>19.578840220784862</v>
      </c>
      <c r="AJ20" s="675">
        <v>21.379273132306434</v>
      </c>
      <c r="AK20" s="675">
        <v>22.030934430263475</v>
      </c>
      <c r="AL20" s="675">
        <v>20.557111456583787</v>
      </c>
      <c r="AM20" s="675">
        <v>21.772946709395352</v>
      </c>
      <c r="AN20" s="675">
        <v>15.668678015297624</v>
      </c>
      <c r="AO20" s="675">
        <v>16.788163902598864</v>
      </c>
      <c r="AP20" s="675">
        <v>16.632685133599217</v>
      </c>
      <c r="AQ20" s="675">
        <v>18.294074819279256</v>
      </c>
      <c r="AR20" s="675">
        <v>17.758463163688081</v>
      </c>
    </row>
    <row r="21" spans="1:44" s="124" customFormat="1" x14ac:dyDescent="0.25">
      <c r="A21" s="115" t="s">
        <v>342</v>
      </c>
      <c r="B21" s="115"/>
      <c r="C21" s="115"/>
      <c r="D21" s="115" t="s">
        <v>500</v>
      </c>
      <c r="E21" s="115"/>
      <c r="F21" s="115"/>
      <c r="G21" s="292" t="s">
        <v>33</v>
      </c>
      <c r="H21" s="382"/>
      <c r="I21" s="382"/>
      <c r="J21" s="382"/>
      <c r="K21" s="382"/>
      <c r="L21" s="382"/>
      <c r="M21" s="675">
        <v>94.889729592387738</v>
      </c>
      <c r="N21" s="675">
        <v>102.54848318563666</v>
      </c>
      <c r="O21" s="675">
        <v>86.084325965023623</v>
      </c>
      <c r="P21" s="675">
        <v>68.193843221940824</v>
      </c>
      <c r="Q21" s="675">
        <v>78.103382687630898</v>
      </c>
      <c r="R21" s="675">
        <v>78.101878886200311</v>
      </c>
      <c r="S21" s="675">
        <v>81.232276153553599</v>
      </c>
      <c r="T21" s="675">
        <v>88.996902080118417</v>
      </c>
      <c r="U21" s="675">
        <v>84.674475011793049</v>
      </c>
      <c r="V21" s="675">
        <v>87.205192172563386</v>
      </c>
      <c r="W21" s="675">
        <v>88.339801955429095</v>
      </c>
      <c r="X21" s="675">
        <v>103.92056866955998</v>
      </c>
      <c r="Y21" s="675">
        <v>103.64167863105176</v>
      </c>
      <c r="Z21" s="675">
        <v>91.482652573529421</v>
      </c>
      <c r="AA21" s="675">
        <v>105.06194763513514</v>
      </c>
      <c r="AB21" s="675">
        <v>99.52756344766253</v>
      </c>
      <c r="AC21" s="675">
        <v>96.781902555555547</v>
      </c>
      <c r="AD21" s="675">
        <v>105.04026907703489</v>
      </c>
      <c r="AE21" s="675">
        <v>116.73123306772909</v>
      </c>
      <c r="AF21" s="675">
        <v>91.190988062870886</v>
      </c>
      <c r="AG21" s="675">
        <v>93.119511361357738</v>
      </c>
      <c r="AH21" s="675">
        <v>98.48445633272533</v>
      </c>
      <c r="AI21" s="675">
        <v>108.16887162962577</v>
      </c>
      <c r="AJ21" s="675">
        <v>108.38166584688757</v>
      </c>
      <c r="AK21" s="675">
        <v>127.40111102782609</v>
      </c>
      <c r="AL21" s="675">
        <v>121.81372626704629</v>
      </c>
      <c r="AM21" s="675">
        <v>113.2795061563814</v>
      </c>
      <c r="AN21" s="675">
        <v>106.31162252337815</v>
      </c>
      <c r="AO21" s="675">
        <v>111.46861499419312</v>
      </c>
      <c r="AP21" s="675">
        <v>125.30572194570337</v>
      </c>
      <c r="AQ21" s="675">
        <v>120.92529195431034</v>
      </c>
      <c r="AR21" s="675">
        <v>116.21775773346404</v>
      </c>
    </row>
    <row r="22" spans="1:44" s="124" customFormat="1" x14ac:dyDescent="0.25">
      <c r="A22" s="115" t="s">
        <v>466</v>
      </c>
      <c r="B22" s="115"/>
      <c r="C22" s="115"/>
      <c r="D22" s="115" t="s">
        <v>465</v>
      </c>
      <c r="E22" s="115"/>
      <c r="F22" s="115"/>
      <c r="G22" s="548"/>
      <c r="H22" s="383"/>
      <c r="I22" s="383"/>
      <c r="J22" s="383"/>
      <c r="K22" s="383"/>
      <c r="L22" s="383"/>
      <c r="M22" s="677"/>
      <c r="N22" s="677"/>
      <c r="O22" s="677"/>
      <c r="P22" s="677"/>
      <c r="Q22" s="677"/>
      <c r="R22" s="677"/>
      <c r="S22" s="677"/>
      <c r="T22" s="677"/>
      <c r="U22" s="677"/>
      <c r="V22" s="677"/>
      <c r="W22" s="677"/>
      <c r="X22" s="677"/>
      <c r="Y22" s="677"/>
      <c r="Z22" s="677"/>
      <c r="AA22" s="677"/>
      <c r="AB22" s="677"/>
      <c r="AC22" s="677"/>
      <c r="AD22" s="677"/>
      <c r="AE22" s="677"/>
      <c r="AF22" s="677"/>
      <c r="AG22" s="677"/>
      <c r="AH22" s="677"/>
      <c r="AI22" s="677"/>
      <c r="AJ22" s="677"/>
      <c r="AK22" s="677"/>
      <c r="AL22" s="677"/>
      <c r="AM22" s="677"/>
      <c r="AN22" s="677"/>
      <c r="AO22" s="677"/>
      <c r="AP22" s="677"/>
      <c r="AQ22" s="677"/>
      <c r="AR22" s="677"/>
    </row>
    <row r="23" spans="1:44" s="124" customFormat="1" x14ac:dyDescent="0.25">
      <c r="A23" s="115" t="s">
        <v>393</v>
      </c>
      <c r="B23" s="115"/>
      <c r="C23" s="115"/>
      <c r="D23" s="115"/>
      <c r="E23" s="115" t="s">
        <v>467</v>
      </c>
      <c r="F23" s="115"/>
      <c r="G23" s="294" t="s">
        <v>1079</v>
      </c>
      <c r="H23" s="382"/>
      <c r="I23" s="382"/>
      <c r="J23" s="382"/>
      <c r="K23" s="382"/>
      <c r="L23" s="382"/>
      <c r="M23" s="675">
        <v>101.54112161544933</v>
      </c>
      <c r="N23" s="675">
        <v>99.295350893801384</v>
      </c>
      <c r="O23" s="675">
        <v>99.836597318248536</v>
      </c>
      <c r="P23" s="675">
        <v>108.89472173070089</v>
      </c>
      <c r="Q23" s="675">
        <v>96.061628602151956</v>
      </c>
      <c r="R23" s="675">
        <v>117.6428007326368</v>
      </c>
      <c r="S23" s="675">
        <v>136.77484389264382</v>
      </c>
      <c r="T23" s="675">
        <v>80.950052785917137</v>
      </c>
      <c r="U23" s="675">
        <v>104.41584525815067</v>
      </c>
      <c r="V23" s="675">
        <v>88.977529940559137</v>
      </c>
      <c r="W23" s="675">
        <v>106.3652486371292</v>
      </c>
      <c r="X23" s="675">
        <v>94.040080299337617</v>
      </c>
      <c r="Y23" s="675">
        <v>85.17058520255587</v>
      </c>
      <c r="Z23" s="675">
        <v>75.350641324454116</v>
      </c>
      <c r="AA23" s="675">
        <v>96.93038778914844</v>
      </c>
      <c r="AB23" s="675">
        <v>88.720630760161797</v>
      </c>
      <c r="AC23" s="675">
        <v>94.554276582859885</v>
      </c>
      <c r="AD23" s="675">
        <v>96.145864644795594</v>
      </c>
      <c r="AE23" s="675">
        <v>108.64356517528277</v>
      </c>
      <c r="AF23" s="675">
        <v>106.94983565509916</v>
      </c>
      <c r="AG23" s="675">
        <v>24.176847164293392</v>
      </c>
      <c r="AH23" s="675">
        <v>20.446031183082194</v>
      </c>
      <c r="AI23" s="675">
        <v>103.57227092060899</v>
      </c>
      <c r="AJ23" s="675">
        <v>95.367436764880978</v>
      </c>
      <c r="AK23" s="675">
        <v>81.071631088347317</v>
      </c>
      <c r="AL23" s="675">
        <v>78.783665847202457</v>
      </c>
      <c r="AM23" s="675">
        <v>95.293421225767332</v>
      </c>
      <c r="AN23" s="675">
        <v>87.936979628355644</v>
      </c>
      <c r="AO23" s="675">
        <v>94.810858062791041</v>
      </c>
      <c r="AP23" s="675">
        <v>80.929102615613829</v>
      </c>
      <c r="AQ23" s="675">
        <v>92.329297337059131</v>
      </c>
      <c r="AR23" s="675">
        <v>58.44690969385212</v>
      </c>
    </row>
    <row r="24" spans="1:44" s="124" customFormat="1" x14ac:dyDescent="0.25">
      <c r="A24" s="115" t="s">
        <v>392</v>
      </c>
      <c r="B24" s="115"/>
      <c r="C24" s="115"/>
      <c r="D24" s="115"/>
      <c r="E24" s="115" t="s">
        <v>468</v>
      </c>
      <c r="F24" s="115"/>
      <c r="G24" s="294" t="s">
        <v>1080</v>
      </c>
      <c r="H24" s="382"/>
      <c r="I24" s="382"/>
      <c r="J24" s="382"/>
      <c r="K24" s="382"/>
      <c r="L24" s="382"/>
      <c r="M24" s="675">
        <v>255.46868240623971</v>
      </c>
      <c r="N24" s="675">
        <v>261.13614668887141</v>
      </c>
      <c r="O24" s="675">
        <v>246.38765414899328</v>
      </c>
      <c r="P24" s="675">
        <v>251.147740158289</v>
      </c>
      <c r="Q24" s="675">
        <v>251.16328394568023</v>
      </c>
      <c r="R24" s="675">
        <v>240.23133006799364</v>
      </c>
      <c r="S24" s="675">
        <v>263.70991164357054</v>
      </c>
      <c r="T24" s="675">
        <v>278.44171793340661</v>
      </c>
      <c r="U24" s="675">
        <v>284.25087620991354</v>
      </c>
      <c r="V24" s="675">
        <v>267.37577953468707</v>
      </c>
      <c r="W24" s="675">
        <v>263.35875331588016</v>
      </c>
      <c r="X24" s="675">
        <v>279.14574106900409</v>
      </c>
      <c r="Y24" s="675">
        <v>261.00708008494911</v>
      </c>
      <c r="Z24" s="675">
        <v>256.31888545468394</v>
      </c>
      <c r="AA24" s="675">
        <v>256.12619106294915</v>
      </c>
      <c r="AB24" s="675">
        <v>234.69677029910787</v>
      </c>
      <c r="AC24" s="675">
        <v>264.84411448253525</v>
      </c>
      <c r="AD24" s="675">
        <v>275.44576637689232</v>
      </c>
      <c r="AE24" s="675">
        <v>261.0625977934256</v>
      </c>
      <c r="AF24" s="675">
        <v>242.26033394483861</v>
      </c>
      <c r="AG24" s="675">
        <v>243.73774392753035</v>
      </c>
      <c r="AH24" s="675">
        <v>243.24688555442825</v>
      </c>
      <c r="AI24" s="675">
        <v>214.11588476186191</v>
      </c>
      <c r="AJ24" s="675">
        <v>238.57860870623009</v>
      </c>
      <c r="AK24" s="675">
        <v>222.13827784662499</v>
      </c>
      <c r="AL24" s="675">
        <v>211.44013805446843</v>
      </c>
      <c r="AM24" s="675">
        <v>227.04944985430922</v>
      </c>
      <c r="AN24" s="675">
        <v>189.63078750862221</v>
      </c>
      <c r="AO24" s="675">
        <v>224.95441251396019</v>
      </c>
      <c r="AP24" s="675">
        <v>203.41286764400817</v>
      </c>
      <c r="AQ24" s="675">
        <v>213.96718670520573</v>
      </c>
      <c r="AR24" s="675">
        <v>222.29031023289002</v>
      </c>
    </row>
    <row r="25" spans="1:44" s="124" customFormat="1" x14ac:dyDescent="0.25">
      <c r="A25" s="115" t="s">
        <v>469</v>
      </c>
      <c r="B25" s="115"/>
      <c r="C25" s="115"/>
      <c r="D25" s="115"/>
      <c r="E25" s="115" t="s">
        <v>470</v>
      </c>
      <c r="F25" s="115"/>
      <c r="G25" s="294" t="s">
        <v>70</v>
      </c>
      <c r="H25" s="382"/>
      <c r="I25" s="382"/>
      <c r="J25" s="382"/>
      <c r="K25" s="382"/>
      <c r="L25" s="382"/>
      <c r="M25" s="675">
        <v>67.643393389475506</v>
      </c>
      <c r="N25" s="675">
        <v>61.26335282443209</v>
      </c>
      <c r="O25" s="675">
        <v>53.044861685680495</v>
      </c>
      <c r="P25" s="675">
        <v>59.011309876246905</v>
      </c>
      <c r="Q25" s="675">
        <v>54.069929397806348</v>
      </c>
      <c r="R25" s="675">
        <v>51.926714037006469</v>
      </c>
      <c r="S25" s="675">
        <v>71.908513564218239</v>
      </c>
      <c r="T25" s="675">
        <v>41.946161822718203</v>
      </c>
      <c r="U25" s="675">
        <v>48.097224439699815</v>
      </c>
      <c r="V25" s="675">
        <v>49.606910452441667</v>
      </c>
      <c r="W25" s="675">
        <v>57.553554312146602</v>
      </c>
      <c r="X25" s="675">
        <v>61.610655655699219</v>
      </c>
      <c r="Y25" s="675">
        <v>64.867722059971541</v>
      </c>
      <c r="Z25" s="675">
        <v>70.361139708592745</v>
      </c>
      <c r="AA25" s="675">
        <v>68.006141565747726</v>
      </c>
      <c r="AB25" s="675">
        <v>51.59293919076736</v>
      </c>
      <c r="AC25" s="675">
        <v>62.064422755638915</v>
      </c>
      <c r="AD25" s="675">
        <v>60.656320371879687</v>
      </c>
      <c r="AE25" s="675">
        <v>68.967106135951752</v>
      </c>
      <c r="AF25" s="675">
        <v>59.940437880748021</v>
      </c>
      <c r="AG25" s="675">
        <v>75.374050358450219</v>
      </c>
      <c r="AH25" s="675">
        <v>64.965328780771614</v>
      </c>
      <c r="AI25" s="675">
        <v>42.340917442256234</v>
      </c>
      <c r="AJ25" s="675">
        <v>67.989085000116432</v>
      </c>
      <c r="AK25" s="675">
        <v>53.785734849410098</v>
      </c>
      <c r="AL25" s="675">
        <v>64.728033112141404</v>
      </c>
      <c r="AM25" s="675">
        <v>63.353281603737997</v>
      </c>
      <c r="AN25" s="675">
        <v>55.209241965291298</v>
      </c>
      <c r="AO25" s="675">
        <v>60.01567992338147</v>
      </c>
      <c r="AP25" s="675">
        <v>58.237679121212011</v>
      </c>
      <c r="AQ25" s="675">
        <v>56.194206162322828</v>
      </c>
      <c r="AR25" s="675">
        <v>70.790346036365278</v>
      </c>
    </row>
    <row r="26" spans="1:44" s="124" customFormat="1" x14ac:dyDescent="0.25">
      <c r="A26" s="273" t="s">
        <v>1119</v>
      </c>
      <c r="B26" s="115"/>
      <c r="C26" s="115"/>
      <c r="D26" s="115"/>
      <c r="E26" s="120" t="s">
        <v>24</v>
      </c>
      <c r="F26" s="115"/>
      <c r="G26" s="294" t="s">
        <v>71</v>
      </c>
      <c r="H26" s="382"/>
      <c r="I26" s="382"/>
      <c r="J26" s="382"/>
      <c r="K26" s="382"/>
      <c r="L26" s="382"/>
      <c r="M26" s="675">
        <v>58.864394138714161</v>
      </c>
      <c r="N26" s="675">
        <v>66.4343385756098</v>
      </c>
      <c r="O26" s="675">
        <v>63.392812774744627</v>
      </c>
      <c r="P26" s="675">
        <v>66.951084324021437</v>
      </c>
      <c r="Q26" s="675">
        <v>70.685021999017621</v>
      </c>
      <c r="R26" s="675">
        <v>57.108615587150453</v>
      </c>
      <c r="S26" s="675">
        <v>65.601827397671428</v>
      </c>
      <c r="T26" s="675">
        <v>65.119402375740805</v>
      </c>
      <c r="U26" s="675">
        <v>65.631273371311423</v>
      </c>
      <c r="V26" s="675">
        <v>63.970639331349773</v>
      </c>
      <c r="W26" s="675">
        <v>77.514069060570975</v>
      </c>
      <c r="X26" s="675">
        <v>77.273696727515897</v>
      </c>
      <c r="Y26" s="675">
        <v>82.717726444248356</v>
      </c>
      <c r="Z26" s="675">
        <v>84.206383593359774</v>
      </c>
      <c r="AA26" s="675">
        <v>84.085196454756215</v>
      </c>
      <c r="AB26" s="675">
        <v>64.508116578236027</v>
      </c>
      <c r="AC26" s="675">
        <v>70.500747185646176</v>
      </c>
      <c r="AD26" s="675">
        <v>67.702832440137342</v>
      </c>
      <c r="AE26" s="675">
        <v>84.158907802930358</v>
      </c>
      <c r="AF26" s="675">
        <v>92.2478034780587</v>
      </c>
      <c r="AG26" s="675">
        <v>77.380309946937771</v>
      </c>
      <c r="AH26" s="675">
        <v>63.751837932650915</v>
      </c>
      <c r="AI26" s="675">
        <v>61.62383766246753</v>
      </c>
      <c r="AJ26" s="675">
        <v>85.558544892298457</v>
      </c>
      <c r="AK26" s="675">
        <v>60.331428950635896</v>
      </c>
      <c r="AL26" s="675">
        <v>56.954906380009042</v>
      </c>
      <c r="AM26" s="675">
        <v>77.267731741902892</v>
      </c>
      <c r="AN26" s="675">
        <v>69.51951885977725</v>
      </c>
      <c r="AO26" s="675">
        <v>83.312897580444911</v>
      </c>
      <c r="AP26" s="675">
        <v>66.63637469052496</v>
      </c>
      <c r="AQ26" s="675">
        <v>85.048630878632977</v>
      </c>
      <c r="AR26" s="675">
        <v>77.329129794438202</v>
      </c>
    </row>
    <row r="27" spans="1:44" s="124" customFormat="1" x14ac:dyDescent="0.25">
      <c r="A27" s="273" t="s">
        <v>1120</v>
      </c>
      <c r="B27" s="115"/>
      <c r="C27" s="115"/>
      <c r="D27" s="115"/>
      <c r="E27" s="120" t="s">
        <v>25</v>
      </c>
      <c r="F27" s="115"/>
      <c r="G27" s="292" t="s">
        <v>72</v>
      </c>
      <c r="H27" s="382"/>
      <c r="I27" s="382"/>
      <c r="J27" s="382"/>
      <c r="K27" s="382"/>
      <c r="L27" s="382"/>
      <c r="M27" s="675">
        <v>58.688640736666024</v>
      </c>
      <c r="N27" s="675">
        <v>110.64778800183007</v>
      </c>
      <c r="O27" s="675">
        <v>110.91171103439459</v>
      </c>
      <c r="P27" s="675">
        <v>111.25701194732811</v>
      </c>
      <c r="Q27" s="675">
        <v>110.79468132684617</v>
      </c>
      <c r="R27" s="675">
        <v>121.61448041960215</v>
      </c>
      <c r="S27" s="675">
        <v>108.6680536035271</v>
      </c>
      <c r="T27" s="675">
        <v>121.60447859087012</v>
      </c>
      <c r="U27" s="675">
        <v>121.15715003201024</v>
      </c>
      <c r="V27" s="675">
        <v>118.80185661881603</v>
      </c>
      <c r="W27" s="675">
        <v>120.50703112789643</v>
      </c>
      <c r="X27" s="675">
        <v>121.57377454934091</v>
      </c>
      <c r="Y27" s="675">
        <v>122.18719184547233</v>
      </c>
      <c r="Z27" s="675">
        <v>122.40783618956748</v>
      </c>
      <c r="AA27" s="675">
        <v>121.03076953157702</v>
      </c>
      <c r="AB27" s="675">
        <v>121.94475648330059</v>
      </c>
      <c r="AC27" s="675">
        <v>121.58086859631148</v>
      </c>
      <c r="AD27" s="675">
        <v>121.94472311522047</v>
      </c>
      <c r="AE27" s="675">
        <v>120.97680700896228</v>
      </c>
      <c r="AF27" s="675">
        <v>121.64726686281858</v>
      </c>
      <c r="AG27" s="675">
        <v>118.34367341476087</v>
      </c>
      <c r="AH27" s="675">
        <v>121.94471250000001</v>
      </c>
      <c r="AI27" s="675">
        <v>121.94471250000001</v>
      </c>
      <c r="AJ27" s="675">
        <v>121.94480578124998</v>
      </c>
      <c r="AK27" s="675">
        <v>121.76624577816068</v>
      </c>
      <c r="AL27" s="675">
        <v>112.61959005961506</v>
      </c>
      <c r="AM27" s="675">
        <v>109.34299511934842</v>
      </c>
      <c r="AN27" s="675">
        <v>113.4545414618393</v>
      </c>
      <c r="AO27" s="675">
        <v>113.46630112171549</v>
      </c>
      <c r="AP27" s="675">
        <v>103.84312167801787</v>
      </c>
      <c r="AQ27" s="675">
        <v>111.17387354873132</v>
      </c>
      <c r="AR27" s="675">
        <v>84.102906143892525</v>
      </c>
    </row>
    <row r="28" spans="1:44" s="124" customFormat="1" x14ac:dyDescent="0.25">
      <c r="A28" s="273" t="s">
        <v>1121</v>
      </c>
      <c r="B28" s="115"/>
      <c r="C28" s="115"/>
      <c r="D28" s="115"/>
      <c r="E28" s="120" t="s">
        <v>26</v>
      </c>
      <c r="F28" s="115"/>
      <c r="G28" s="294" t="s">
        <v>1122</v>
      </c>
      <c r="H28" s="382"/>
      <c r="I28" s="382"/>
      <c r="J28" s="382"/>
      <c r="K28" s="382"/>
      <c r="L28" s="382"/>
      <c r="M28" s="675">
        <v>74.993663248516299</v>
      </c>
      <c r="N28" s="675">
        <v>75.86764678395599</v>
      </c>
      <c r="O28" s="675">
        <v>63.640321789811445</v>
      </c>
      <c r="P28" s="675">
        <v>77.51925824023381</v>
      </c>
      <c r="Q28" s="675">
        <v>61.221066343149289</v>
      </c>
      <c r="R28" s="675">
        <v>53.177305257609746</v>
      </c>
      <c r="S28" s="675">
        <v>75.446156370762154</v>
      </c>
      <c r="T28" s="675">
        <v>67.136470715374557</v>
      </c>
      <c r="U28" s="675">
        <v>68.34925684911957</v>
      </c>
      <c r="V28" s="675">
        <v>58.975711324554638</v>
      </c>
      <c r="W28" s="675">
        <v>72.054946837248067</v>
      </c>
      <c r="X28" s="675">
        <v>68.454707693125044</v>
      </c>
      <c r="Y28" s="675">
        <v>65.443660616619525</v>
      </c>
      <c r="Z28" s="675">
        <v>69.386003532824716</v>
      </c>
      <c r="AA28" s="675">
        <v>76.895667905682544</v>
      </c>
      <c r="AB28" s="675">
        <v>51.012963939066289</v>
      </c>
      <c r="AC28" s="675">
        <v>70.379300788952122</v>
      </c>
      <c r="AD28" s="675">
        <v>72.06363943076812</v>
      </c>
      <c r="AE28" s="675">
        <v>74.001979975339182</v>
      </c>
      <c r="AF28" s="675">
        <v>69.163365085695119</v>
      </c>
      <c r="AG28" s="675">
        <v>78.817563137756977</v>
      </c>
      <c r="AH28" s="675">
        <v>74.822974257486123</v>
      </c>
      <c r="AI28" s="675">
        <v>59.872112260509972</v>
      </c>
      <c r="AJ28" s="675">
        <v>78.890992326781713</v>
      </c>
      <c r="AK28" s="675">
        <v>66.833604970245474</v>
      </c>
      <c r="AL28" s="675">
        <v>69.284719916008441</v>
      </c>
      <c r="AM28" s="675">
        <v>79.161973142628838</v>
      </c>
      <c r="AN28" s="675">
        <v>39.771439882046195</v>
      </c>
      <c r="AO28" s="675">
        <v>81.848995906782079</v>
      </c>
      <c r="AP28" s="675">
        <v>55.040992429674453</v>
      </c>
      <c r="AQ28" s="675">
        <v>78.431828330938913</v>
      </c>
      <c r="AR28" s="675">
        <v>76.587247566236044</v>
      </c>
    </row>
    <row r="29" spans="1:44" s="124" customFormat="1" x14ac:dyDescent="0.25">
      <c r="A29" s="127" t="s">
        <v>456</v>
      </c>
      <c r="B29" s="127"/>
      <c r="C29" s="127"/>
      <c r="D29" s="127" t="s">
        <v>193</v>
      </c>
      <c r="F29" s="127"/>
      <c r="G29" s="257"/>
      <c r="H29" s="381"/>
      <c r="I29" s="381"/>
      <c r="J29" s="381"/>
      <c r="K29" s="381"/>
      <c r="L29" s="381"/>
      <c r="M29" s="676"/>
      <c r="N29" s="676"/>
      <c r="O29" s="676"/>
      <c r="P29" s="676"/>
      <c r="Q29" s="676"/>
      <c r="R29" s="676"/>
      <c r="S29" s="676"/>
      <c r="T29" s="676"/>
      <c r="U29" s="676"/>
      <c r="V29" s="676"/>
      <c r="W29" s="676"/>
      <c r="X29" s="676"/>
      <c r="Y29" s="676"/>
      <c r="Z29" s="676"/>
      <c r="AA29" s="676"/>
      <c r="AB29" s="676"/>
      <c r="AC29" s="676"/>
      <c r="AD29" s="676"/>
      <c r="AE29" s="676"/>
      <c r="AF29" s="676"/>
      <c r="AG29" s="676"/>
      <c r="AH29" s="676"/>
      <c r="AI29" s="676"/>
      <c r="AJ29" s="676"/>
      <c r="AK29" s="676"/>
      <c r="AL29" s="676"/>
      <c r="AM29" s="676"/>
      <c r="AN29" s="676"/>
      <c r="AO29" s="676"/>
      <c r="AP29" s="676"/>
      <c r="AQ29" s="676"/>
      <c r="AR29" s="676"/>
    </row>
    <row r="30" spans="1:44" s="124" customFormat="1" x14ac:dyDescent="0.25">
      <c r="A30" s="127" t="s">
        <v>457</v>
      </c>
      <c r="B30" s="127"/>
      <c r="C30" s="127"/>
      <c r="D30" s="127"/>
      <c r="E30" s="127" t="s">
        <v>355</v>
      </c>
      <c r="G30" s="294" t="s">
        <v>1053</v>
      </c>
      <c r="H30" s="382"/>
      <c r="I30" s="382"/>
      <c r="J30" s="382"/>
      <c r="K30" s="382"/>
      <c r="L30" s="382"/>
      <c r="M30" s="675">
        <v>53.965244262441864</v>
      </c>
      <c r="N30" s="675">
        <v>55.688562010917359</v>
      </c>
      <c r="O30" s="675">
        <v>54.267890867268413</v>
      </c>
      <c r="P30" s="675">
        <v>54.424362644782903</v>
      </c>
      <c r="Q30" s="675">
        <v>56.655190228958617</v>
      </c>
      <c r="R30" s="675">
        <v>56.257806322136211</v>
      </c>
      <c r="S30" s="675">
        <v>60.662096161659754</v>
      </c>
      <c r="T30" s="675">
        <v>63.137527788368999</v>
      </c>
      <c r="U30" s="675">
        <v>62.782227153547794</v>
      </c>
      <c r="V30" s="675">
        <v>59.433747874925437</v>
      </c>
      <c r="W30" s="675">
        <v>60.116643048939736</v>
      </c>
      <c r="X30" s="675">
        <v>65.399792885345974</v>
      </c>
      <c r="Y30" s="675">
        <v>57.393028658799516</v>
      </c>
      <c r="Z30" s="675">
        <v>64.486881259552661</v>
      </c>
      <c r="AA30" s="675">
        <v>65.406930415425904</v>
      </c>
      <c r="AB30" s="675">
        <v>61.115505191476203</v>
      </c>
      <c r="AC30" s="675">
        <v>62.400648340379398</v>
      </c>
      <c r="AD30" s="675">
        <v>56.066619755759113</v>
      </c>
      <c r="AE30" s="675">
        <v>61.444543842147397</v>
      </c>
      <c r="AF30" s="675">
        <v>61.966691461153381</v>
      </c>
      <c r="AG30" s="675">
        <v>59.374542476083853</v>
      </c>
      <c r="AH30" s="675">
        <v>63.320513616976534</v>
      </c>
      <c r="AI30" s="675">
        <v>62.874155017160696</v>
      </c>
      <c r="AJ30" s="675">
        <v>65.437442373501852</v>
      </c>
      <c r="AK30" s="675">
        <v>66.13458131732645</v>
      </c>
      <c r="AL30" s="675">
        <v>59.21995948711583</v>
      </c>
      <c r="AM30" s="675">
        <v>67.619727056475412</v>
      </c>
      <c r="AN30" s="675">
        <v>66.31633800829114</v>
      </c>
      <c r="AO30" s="675">
        <v>67.598223233201949</v>
      </c>
      <c r="AP30" s="675">
        <v>68.752393546058158</v>
      </c>
      <c r="AQ30" s="675">
        <v>67.842745027224865</v>
      </c>
      <c r="AR30" s="675">
        <v>65.946339449837055</v>
      </c>
    </row>
    <row r="31" spans="1:44" s="124" customFormat="1" x14ac:dyDescent="0.25">
      <c r="A31" s="127" t="s">
        <v>458</v>
      </c>
      <c r="B31" s="127"/>
      <c r="C31" s="127"/>
      <c r="D31" s="127"/>
      <c r="E31" s="127" t="s">
        <v>512</v>
      </c>
      <c r="G31" s="294" t="s">
        <v>1054</v>
      </c>
      <c r="H31" s="382"/>
      <c r="I31" s="382"/>
      <c r="J31" s="382"/>
      <c r="K31" s="382"/>
      <c r="L31" s="382"/>
      <c r="M31" s="675">
        <v>79.170644658315425</v>
      </c>
      <c r="N31" s="675">
        <v>76.189635732418836</v>
      </c>
      <c r="O31" s="675">
        <v>76.244616279067756</v>
      </c>
      <c r="P31" s="675">
        <v>75.092702419718577</v>
      </c>
      <c r="Q31" s="675">
        <v>76.204317115908566</v>
      </c>
      <c r="R31" s="675">
        <v>79.089306137984536</v>
      </c>
      <c r="S31" s="675">
        <v>89.344171486782557</v>
      </c>
      <c r="T31" s="675">
        <v>90.093615272261943</v>
      </c>
      <c r="U31" s="675">
        <v>99.027696571774129</v>
      </c>
      <c r="V31" s="675">
        <v>102.6498082816339</v>
      </c>
      <c r="W31" s="675">
        <v>104.56832044313802</v>
      </c>
      <c r="X31" s="675">
        <v>102.96015271274138</v>
      </c>
      <c r="Y31" s="675">
        <v>103.63756858476653</v>
      </c>
      <c r="Z31" s="675">
        <v>108.49122348828467</v>
      </c>
      <c r="AA31" s="675">
        <v>95.346172147318342</v>
      </c>
      <c r="AB31" s="675">
        <v>106.82697737732225</v>
      </c>
      <c r="AC31" s="675">
        <v>110.55195529534237</v>
      </c>
      <c r="AD31" s="675">
        <v>107.33412912307088</v>
      </c>
      <c r="AE31" s="675">
        <v>103.81166375947357</v>
      </c>
      <c r="AF31" s="675">
        <v>116.60016266843188</v>
      </c>
      <c r="AG31" s="675">
        <v>117.75484171155121</v>
      </c>
      <c r="AH31" s="675">
        <v>122.16344727595575</v>
      </c>
      <c r="AI31" s="675">
        <v>123.58796471225941</v>
      </c>
      <c r="AJ31" s="675">
        <v>125.92564402010613</v>
      </c>
      <c r="AK31" s="675">
        <v>131.06002573415719</v>
      </c>
      <c r="AL31" s="675">
        <v>134.56982153616082</v>
      </c>
      <c r="AM31" s="675">
        <v>135.90610775966482</v>
      </c>
      <c r="AN31" s="675">
        <v>135.60133783741455</v>
      </c>
      <c r="AO31" s="675">
        <v>132.81099374522884</v>
      </c>
      <c r="AP31" s="675">
        <v>135.78867547554495</v>
      </c>
      <c r="AQ31" s="675">
        <v>138.54425151091971</v>
      </c>
      <c r="AR31" s="675">
        <v>129.92292013849496</v>
      </c>
    </row>
    <row r="32" spans="1:44" s="124" customFormat="1" x14ac:dyDescent="0.25">
      <c r="A32" s="273" t="s">
        <v>1101</v>
      </c>
      <c r="B32" s="127"/>
      <c r="C32" s="127"/>
      <c r="D32" s="127"/>
      <c r="E32" s="268" t="s">
        <v>109</v>
      </c>
      <c r="G32" s="292" t="s">
        <v>82</v>
      </c>
      <c r="H32" s="382"/>
      <c r="I32" s="382"/>
      <c r="J32" s="382"/>
      <c r="K32" s="382"/>
      <c r="L32" s="382"/>
      <c r="M32" s="675">
        <v>113.03520054760152</v>
      </c>
      <c r="N32" s="675">
        <v>115.32054066305024</v>
      </c>
      <c r="O32" s="675">
        <v>107.69276591567626</v>
      </c>
      <c r="P32" s="675">
        <v>105.08326272099221</v>
      </c>
      <c r="Q32" s="675">
        <v>107.68581341392188</v>
      </c>
      <c r="R32" s="675">
        <v>99.983953262196891</v>
      </c>
      <c r="S32" s="675">
        <v>114.49434918027256</v>
      </c>
      <c r="T32" s="675">
        <v>119.3731084104075</v>
      </c>
      <c r="U32" s="675">
        <v>122.96887847250464</v>
      </c>
      <c r="V32" s="675">
        <v>126.18150075653362</v>
      </c>
      <c r="W32" s="675">
        <v>120.87222320890396</v>
      </c>
      <c r="X32" s="675">
        <v>109.88799912753382</v>
      </c>
      <c r="Y32" s="675">
        <v>121.17711597786139</v>
      </c>
      <c r="Z32" s="675">
        <v>119.58462828119187</v>
      </c>
      <c r="AA32" s="675">
        <v>116.09859593782188</v>
      </c>
      <c r="AB32" s="675">
        <v>99.329347870065703</v>
      </c>
      <c r="AC32" s="675">
        <v>107.99286498516095</v>
      </c>
      <c r="AD32" s="675">
        <v>107.46292483582302</v>
      </c>
      <c r="AE32" s="675">
        <v>113.92473385555951</v>
      </c>
      <c r="AF32" s="675">
        <v>114.4596023469249</v>
      </c>
      <c r="AG32" s="675">
        <v>128.67877154362742</v>
      </c>
      <c r="AH32" s="675">
        <v>118.6577314463654</v>
      </c>
      <c r="AI32" s="675">
        <v>114.34159791699496</v>
      </c>
      <c r="AJ32" s="675">
        <v>122.74480496695647</v>
      </c>
      <c r="AK32" s="675">
        <v>121.21957748363668</v>
      </c>
      <c r="AL32" s="675">
        <v>116.46877720039433</v>
      </c>
      <c r="AM32" s="675">
        <v>129.62639245455605</v>
      </c>
      <c r="AN32" s="675">
        <v>121.58248804335041</v>
      </c>
      <c r="AO32" s="675">
        <v>120.03821044622772</v>
      </c>
      <c r="AP32" s="675">
        <v>121.38420533178112</v>
      </c>
      <c r="AQ32" s="675">
        <v>121.48085006828404</v>
      </c>
      <c r="AR32" s="675">
        <v>117.39285582718888</v>
      </c>
    </row>
    <row r="33" spans="1:44" s="124" customFormat="1" x14ac:dyDescent="0.25">
      <c r="A33" s="127"/>
      <c r="B33" s="127"/>
      <c r="C33" s="127"/>
      <c r="D33" s="127"/>
      <c r="E33" s="127"/>
      <c r="F33" s="127"/>
      <c r="G33" s="547"/>
      <c r="H33" s="127"/>
      <c r="I33" s="127"/>
      <c r="J33" s="127"/>
      <c r="K33" s="127"/>
      <c r="L33" s="127"/>
      <c r="M33" s="614"/>
      <c r="N33" s="588"/>
      <c r="O33" s="614"/>
      <c r="P33" s="614"/>
      <c r="Q33" s="614"/>
      <c r="R33" s="614"/>
      <c r="S33" s="614"/>
      <c r="T33" s="614"/>
      <c r="U33" s="614"/>
      <c r="V33" s="614"/>
      <c r="W33" s="614"/>
      <c r="X33" s="614"/>
      <c r="Y33" s="614"/>
      <c r="Z33" s="614"/>
      <c r="AA33" s="614"/>
      <c r="AB33" s="614"/>
      <c r="AC33" s="614"/>
      <c r="AD33" s="614"/>
      <c r="AE33" s="614"/>
      <c r="AF33" s="614"/>
      <c r="AG33" s="614"/>
      <c r="AH33" s="614"/>
      <c r="AI33" s="614"/>
      <c r="AJ33" s="614"/>
      <c r="AK33" s="388"/>
      <c r="AL33" s="388"/>
      <c r="AM33" s="388"/>
      <c r="AN33" s="388"/>
      <c r="AO33" s="388"/>
      <c r="AP33" s="388"/>
      <c r="AQ33" s="388"/>
      <c r="AR33" s="388"/>
    </row>
    <row r="34" spans="1:44" s="95" customFormat="1" ht="28.5" x14ac:dyDescent="0.25">
      <c r="A34" s="551" t="s">
        <v>881</v>
      </c>
      <c r="B34" s="552"/>
      <c r="C34" s="552" t="s">
        <v>880</v>
      </c>
      <c r="D34" s="553"/>
      <c r="E34" s="553"/>
      <c r="F34" s="552"/>
      <c r="G34" s="550" t="s">
        <v>886</v>
      </c>
      <c r="H34" s="552"/>
      <c r="I34" s="552"/>
      <c r="J34" s="552"/>
      <c r="K34" s="552"/>
      <c r="L34" s="552"/>
      <c r="M34" s="678">
        <v>7.3305026287681532</v>
      </c>
      <c r="N34" s="678">
        <v>7.3231277923978046</v>
      </c>
      <c r="O34" s="678">
        <v>7.3041129768868158</v>
      </c>
      <c r="P34" s="678">
        <v>7.2916857195214497</v>
      </c>
      <c r="Q34" s="678">
        <v>7.1892526006809359</v>
      </c>
      <c r="R34" s="678">
        <v>7.2195365424329889</v>
      </c>
      <c r="S34" s="678">
        <v>7.236970919858992</v>
      </c>
      <c r="T34" s="678">
        <v>7.2630351124443182</v>
      </c>
      <c r="U34" s="678">
        <v>7.2375063568110107</v>
      </c>
      <c r="V34" s="678">
        <v>7.2406818550636496</v>
      </c>
      <c r="W34" s="678">
        <v>7.2386762770138935</v>
      </c>
      <c r="X34" s="678">
        <v>7.225566032713755</v>
      </c>
      <c r="Y34" s="678">
        <v>7.2105274233096042</v>
      </c>
      <c r="Z34" s="678">
        <v>7.2066126380940654</v>
      </c>
      <c r="AA34" s="678">
        <v>7.2097045350985134</v>
      </c>
      <c r="AB34" s="678">
        <v>7.2058054515331884</v>
      </c>
      <c r="AC34" s="678">
        <v>7.1559608580055576</v>
      </c>
      <c r="AD34" s="678">
        <v>7.0758770194297957</v>
      </c>
      <c r="AE34" s="678">
        <v>6.9404063601198898</v>
      </c>
      <c r="AF34" s="678">
        <v>6.9161524530676939</v>
      </c>
      <c r="AG34" s="678">
        <v>6.9806267793683263</v>
      </c>
      <c r="AH34" s="678">
        <v>7.0618371540575211</v>
      </c>
      <c r="AI34" s="678">
        <v>7.0836836664029281</v>
      </c>
      <c r="AJ34" s="678">
        <v>7.0838287128453041</v>
      </c>
      <c r="AK34" s="678">
        <v>7.1119567418916141</v>
      </c>
      <c r="AL34" s="678">
        <v>7.1341194039976976</v>
      </c>
      <c r="AM34" s="678">
        <v>7.1219983819686599</v>
      </c>
      <c r="AN34" s="678">
        <v>7.1322844504687382</v>
      </c>
      <c r="AO34" s="678">
        <v>7.1229284109931079</v>
      </c>
      <c r="AP34" s="678">
        <v>7.1038262379075112</v>
      </c>
      <c r="AQ34" s="678">
        <v>7.0681728863233095</v>
      </c>
      <c r="AR34" s="678">
        <v>7.0681728863233095</v>
      </c>
    </row>
    <row r="35" spans="1:44" x14ac:dyDescent="0.25">
      <c r="G35" s="518"/>
    </row>
    <row r="36" spans="1:44" x14ac:dyDescent="0.25">
      <c r="G36" s="518"/>
    </row>
    <row r="37" spans="1:44" x14ac:dyDescent="0.25">
      <c r="G37" s="518"/>
    </row>
    <row r="38" spans="1:44" x14ac:dyDescent="0.25">
      <c r="G38" s="518"/>
    </row>
    <row r="39" spans="1:44" x14ac:dyDescent="0.25">
      <c r="G39" s="518"/>
      <c r="H39" s="519"/>
      <c r="I39" s="519"/>
      <c r="J39" s="519"/>
      <c r="K39" s="519"/>
      <c r="L39" s="519"/>
    </row>
    <row r="40" spans="1:44" x14ac:dyDescent="0.25">
      <c r="G40" s="518"/>
      <c r="H40" s="519"/>
      <c r="I40" s="519"/>
      <c r="J40" s="519"/>
      <c r="K40" s="519"/>
      <c r="L40" s="519"/>
    </row>
    <row r="41" spans="1:44" x14ac:dyDescent="0.25">
      <c r="G41" s="518"/>
      <c r="H41" s="519"/>
      <c r="I41" s="519"/>
      <c r="J41" s="519"/>
      <c r="K41" s="519"/>
      <c r="L41" s="519"/>
    </row>
    <row r="42" spans="1:44" x14ac:dyDescent="0.25">
      <c r="G42" s="518"/>
      <c r="H42" s="519"/>
      <c r="I42" s="519"/>
      <c r="J42" s="519"/>
      <c r="K42" s="519"/>
      <c r="L42" s="519"/>
    </row>
    <row r="43" spans="1:44" x14ac:dyDescent="0.25">
      <c r="G43" s="518"/>
      <c r="H43" s="519"/>
      <c r="I43" s="519"/>
      <c r="J43" s="519"/>
      <c r="K43" s="519"/>
      <c r="L43" s="519"/>
    </row>
    <row r="44" spans="1:44" x14ac:dyDescent="0.25">
      <c r="G44" s="518"/>
      <c r="H44" s="519"/>
      <c r="I44" s="519"/>
      <c r="J44" s="519"/>
      <c r="K44" s="519"/>
      <c r="L44" s="519"/>
    </row>
    <row r="45" spans="1:44" x14ac:dyDescent="0.25">
      <c r="G45" s="518"/>
      <c r="H45" s="519"/>
      <c r="I45" s="519"/>
      <c r="J45" s="519"/>
      <c r="K45" s="519"/>
      <c r="L45" s="519"/>
    </row>
    <row r="46" spans="1:44" x14ac:dyDescent="0.25">
      <c r="G46" s="518"/>
      <c r="H46" s="519"/>
      <c r="I46" s="519"/>
      <c r="J46" s="519"/>
      <c r="K46" s="519"/>
      <c r="L46" s="519"/>
    </row>
    <row r="47" spans="1:44" x14ac:dyDescent="0.25">
      <c r="G47" s="518"/>
      <c r="H47" s="519"/>
      <c r="I47" s="519"/>
      <c r="J47" s="519"/>
      <c r="K47" s="519"/>
      <c r="L47" s="519"/>
    </row>
    <row r="48" spans="1:44" x14ac:dyDescent="0.25">
      <c r="G48" s="518"/>
      <c r="H48" s="519"/>
      <c r="I48" s="519"/>
      <c r="J48" s="519"/>
      <c r="K48" s="519"/>
      <c r="L48" s="519"/>
    </row>
    <row r="49" spans="7:12" x14ac:dyDescent="0.25">
      <c r="G49" s="518"/>
      <c r="H49" s="519"/>
      <c r="I49" s="519"/>
      <c r="J49" s="519"/>
      <c r="K49" s="519"/>
      <c r="L49" s="519"/>
    </row>
    <row r="50" spans="7:12" x14ac:dyDescent="0.25">
      <c r="G50" s="518"/>
      <c r="H50" s="519"/>
      <c r="I50" s="519"/>
      <c r="J50" s="519"/>
      <c r="K50" s="519"/>
      <c r="L50" s="519"/>
    </row>
    <row r="51" spans="7:12" x14ac:dyDescent="0.25">
      <c r="G51" s="518"/>
      <c r="H51" s="519"/>
      <c r="I51" s="519"/>
      <c r="J51" s="519"/>
      <c r="K51" s="519"/>
      <c r="L51" s="519"/>
    </row>
    <row r="52" spans="7:12" x14ac:dyDescent="0.25">
      <c r="G52" s="518"/>
      <c r="H52" s="519"/>
      <c r="I52" s="519"/>
      <c r="J52" s="519"/>
      <c r="K52" s="519"/>
      <c r="L52" s="519"/>
    </row>
    <row r="53" spans="7:12" x14ac:dyDescent="0.25">
      <c r="G53" s="518"/>
      <c r="H53" s="519"/>
      <c r="I53" s="519"/>
      <c r="J53" s="519"/>
      <c r="K53" s="519"/>
      <c r="L53" s="519"/>
    </row>
    <row r="54" spans="7:12" x14ac:dyDescent="0.25">
      <c r="G54" s="518"/>
      <c r="H54" s="519"/>
      <c r="I54" s="519"/>
      <c r="J54" s="519"/>
      <c r="K54" s="519"/>
      <c r="L54" s="519"/>
    </row>
    <row r="55" spans="7:12" x14ac:dyDescent="0.25">
      <c r="G55" s="518"/>
      <c r="H55" s="519"/>
      <c r="I55" s="519"/>
      <c r="J55" s="519"/>
      <c r="K55" s="519"/>
      <c r="L55" s="519"/>
    </row>
    <row r="56" spans="7:12" x14ac:dyDescent="0.25">
      <c r="G56" s="518"/>
      <c r="H56" s="519"/>
      <c r="I56" s="519"/>
      <c r="J56" s="519"/>
      <c r="K56" s="519"/>
      <c r="L56" s="519"/>
    </row>
    <row r="57" spans="7:12" x14ac:dyDescent="0.25">
      <c r="G57" s="518"/>
      <c r="H57" s="519"/>
      <c r="I57" s="519"/>
      <c r="J57" s="519"/>
      <c r="K57" s="519"/>
      <c r="L57" s="519"/>
    </row>
    <row r="58" spans="7:12" x14ac:dyDescent="0.25">
      <c r="G58" s="518"/>
      <c r="H58" s="519"/>
      <c r="I58" s="519"/>
      <c r="J58" s="519"/>
      <c r="K58" s="519"/>
      <c r="L58" s="519"/>
    </row>
    <row r="59" spans="7:12" x14ac:dyDescent="0.25">
      <c r="G59" s="518"/>
      <c r="H59" s="519"/>
      <c r="I59" s="519"/>
      <c r="J59" s="519"/>
      <c r="K59" s="519"/>
      <c r="L59" s="519"/>
    </row>
    <row r="60" spans="7:12" x14ac:dyDescent="0.25">
      <c r="G60" s="118"/>
      <c r="H60" s="519"/>
      <c r="I60" s="519"/>
      <c r="J60" s="519"/>
      <c r="K60" s="519"/>
      <c r="L60" s="519"/>
    </row>
    <row r="61" spans="7:12" x14ac:dyDescent="0.25">
      <c r="G61" s="518"/>
      <c r="H61" s="519"/>
      <c r="I61" s="519"/>
      <c r="J61" s="519"/>
      <c r="K61" s="519"/>
      <c r="L61" s="519"/>
    </row>
    <row r="62" spans="7:12" x14ac:dyDescent="0.25">
      <c r="G62" s="518"/>
      <c r="H62" s="519"/>
      <c r="I62" s="519"/>
      <c r="J62" s="519"/>
      <c r="K62" s="519"/>
      <c r="L62" s="519"/>
    </row>
    <row r="63" spans="7:12" x14ac:dyDescent="0.25">
      <c r="G63" s="518"/>
      <c r="H63" s="519"/>
      <c r="I63" s="519"/>
      <c r="J63" s="519"/>
      <c r="K63" s="519"/>
      <c r="L63" s="519"/>
    </row>
    <row r="64" spans="7:12" x14ac:dyDescent="0.25">
      <c r="G64" s="518"/>
      <c r="H64" s="519"/>
      <c r="I64" s="519"/>
      <c r="J64" s="519"/>
      <c r="K64" s="519"/>
      <c r="L64" s="519"/>
    </row>
    <row r="65" spans="7:12" x14ac:dyDescent="0.25">
      <c r="G65" s="518"/>
      <c r="H65" s="519"/>
      <c r="I65" s="519"/>
      <c r="J65" s="519"/>
      <c r="K65" s="519"/>
      <c r="L65" s="519"/>
    </row>
    <row r="66" spans="7:12" x14ac:dyDescent="0.25">
      <c r="G66" s="518"/>
      <c r="H66" s="519"/>
      <c r="I66" s="519"/>
      <c r="J66" s="519"/>
      <c r="K66" s="519"/>
      <c r="L66" s="519"/>
    </row>
    <row r="67" spans="7:12" x14ac:dyDescent="0.25">
      <c r="G67" s="518"/>
      <c r="H67" s="519"/>
      <c r="I67" s="519"/>
      <c r="J67" s="519"/>
      <c r="K67" s="519"/>
      <c r="L67" s="519"/>
    </row>
    <row r="68" spans="7:12" x14ac:dyDescent="0.25">
      <c r="G68" s="518"/>
      <c r="H68" s="519"/>
      <c r="I68" s="519"/>
      <c r="J68" s="519"/>
      <c r="K68" s="519"/>
      <c r="L68" s="519"/>
    </row>
    <row r="69" spans="7:12" x14ac:dyDescent="0.25">
      <c r="G69" s="518"/>
      <c r="H69" s="519"/>
      <c r="I69" s="519"/>
      <c r="J69" s="519"/>
      <c r="K69" s="519"/>
      <c r="L69" s="519"/>
    </row>
    <row r="70" spans="7:12" x14ac:dyDescent="0.25">
      <c r="G70" s="518"/>
      <c r="H70" s="519"/>
      <c r="I70" s="519"/>
      <c r="J70" s="519"/>
      <c r="K70" s="519"/>
      <c r="L70" s="519"/>
    </row>
    <row r="71" spans="7:12" x14ac:dyDescent="0.25">
      <c r="G71" s="518"/>
      <c r="H71" s="519"/>
      <c r="I71" s="519"/>
      <c r="J71" s="519"/>
      <c r="K71" s="519"/>
      <c r="L71" s="519"/>
    </row>
    <row r="72" spans="7:12" x14ac:dyDescent="0.25">
      <c r="G72" s="518"/>
      <c r="H72" s="519"/>
      <c r="I72" s="519"/>
      <c r="J72" s="519"/>
      <c r="K72" s="519"/>
      <c r="L72" s="519"/>
    </row>
    <row r="73" spans="7:12" x14ac:dyDescent="0.25">
      <c r="G73" s="518"/>
      <c r="H73" s="519"/>
      <c r="I73" s="519"/>
      <c r="J73" s="519"/>
      <c r="K73" s="519"/>
      <c r="L73" s="519"/>
    </row>
    <row r="74" spans="7:12" x14ac:dyDescent="0.25">
      <c r="G74" s="518"/>
      <c r="H74" s="519"/>
      <c r="I74" s="519"/>
      <c r="J74" s="519"/>
      <c r="K74" s="519"/>
      <c r="L74" s="519"/>
    </row>
    <row r="75" spans="7:12" x14ac:dyDescent="0.25">
      <c r="G75" s="518"/>
      <c r="H75" s="519"/>
      <c r="I75" s="519"/>
      <c r="J75" s="519"/>
      <c r="K75" s="519"/>
      <c r="L75" s="519"/>
    </row>
    <row r="76" spans="7:12" x14ac:dyDescent="0.25">
      <c r="G76" s="518"/>
      <c r="H76" s="519"/>
      <c r="I76" s="519"/>
      <c r="J76" s="519"/>
      <c r="K76" s="519"/>
      <c r="L76" s="519"/>
    </row>
    <row r="77" spans="7:12" x14ac:dyDescent="0.25">
      <c r="G77" s="518"/>
      <c r="H77" s="519"/>
      <c r="I77" s="519"/>
      <c r="J77" s="519"/>
      <c r="K77" s="519"/>
      <c r="L77" s="519"/>
    </row>
    <row r="78" spans="7:12" x14ac:dyDescent="0.25">
      <c r="G78" s="518"/>
      <c r="H78" s="519"/>
      <c r="I78" s="519"/>
      <c r="J78" s="519"/>
      <c r="K78" s="519"/>
      <c r="L78" s="519"/>
    </row>
    <row r="79" spans="7:12" x14ac:dyDescent="0.25">
      <c r="G79" s="518"/>
      <c r="H79" s="519"/>
      <c r="I79" s="519"/>
      <c r="J79" s="519"/>
      <c r="K79" s="519"/>
      <c r="L79" s="519"/>
    </row>
    <row r="80" spans="7:12" x14ac:dyDescent="0.25">
      <c r="G80" s="518"/>
      <c r="H80" s="519"/>
      <c r="I80" s="519"/>
      <c r="J80" s="519"/>
      <c r="K80" s="519"/>
      <c r="L80" s="519"/>
    </row>
    <row r="81" spans="7:12" x14ac:dyDescent="0.25">
      <c r="G81" s="518"/>
      <c r="H81" s="519"/>
      <c r="I81" s="519"/>
      <c r="J81" s="519"/>
      <c r="K81" s="519"/>
      <c r="L81" s="519"/>
    </row>
    <row r="82" spans="7:12" x14ac:dyDescent="0.25">
      <c r="G82" s="518"/>
      <c r="H82" s="519"/>
      <c r="I82" s="519"/>
      <c r="J82" s="519"/>
      <c r="K82" s="519"/>
      <c r="L82" s="519"/>
    </row>
    <row r="83" spans="7:12" x14ac:dyDescent="0.25">
      <c r="G83" s="518"/>
      <c r="H83" s="519"/>
      <c r="I83" s="519"/>
      <c r="J83" s="519"/>
      <c r="K83" s="519"/>
      <c r="L83" s="519"/>
    </row>
    <row r="84" spans="7:12" x14ac:dyDescent="0.25">
      <c r="G84" s="518"/>
      <c r="H84" s="519"/>
      <c r="I84" s="519"/>
      <c r="J84" s="519"/>
      <c r="K84" s="519"/>
      <c r="L84" s="519"/>
    </row>
    <row r="85" spans="7:12" x14ac:dyDescent="0.25">
      <c r="G85" s="518"/>
      <c r="H85" s="519"/>
      <c r="I85" s="519"/>
      <c r="J85" s="519"/>
      <c r="K85" s="519"/>
      <c r="L85" s="519"/>
    </row>
    <row r="86" spans="7:12" x14ac:dyDescent="0.25">
      <c r="G86" s="518"/>
      <c r="H86" s="519"/>
      <c r="I86" s="519"/>
      <c r="J86" s="519"/>
      <c r="K86" s="519"/>
      <c r="L86" s="519"/>
    </row>
    <row r="87" spans="7:12" x14ac:dyDescent="0.25">
      <c r="G87" s="518"/>
      <c r="H87" s="519"/>
      <c r="I87" s="519"/>
      <c r="J87" s="519"/>
      <c r="K87" s="519"/>
      <c r="L87" s="519"/>
    </row>
    <row r="88" spans="7:12" x14ac:dyDescent="0.25">
      <c r="G88" s="518"/>
      <c r="H88" s="519"/>
      <c r="I88" s="519"/>
      <c r="J88" s="519"/>
      <c r="K88" s="519"/>
      <c r="L88" s="519"/>
    </row>
    <row r="89" spans="7:12" x14ac:dyDescent="0.25">
      <c r="G89" s="518"/>
      <c r="H89" s="519"/>
      <c r="I89" s="519"/>
      <c r="J89" s="519"/>
      <c r="K89" s="519"/>
      <c r="L89" s="519"/>
    </row>
    <row r="90" spans="7:12" x14ac:dyDescent="0.25">
      <c r="G90" s="518"/>
      <c r="H90" s="519"/>
      <c r="I90" s="519"/>
      <c r="J90" s="519"/>
      <c r="K90" s="519"/>
      <c r="L90" s="519"/>
    </row>
    <row r="91" spans="7:12" x14ac:dyDescent="0.25">
      <c r="G91" s="518"/>
      <c r="H91" s="519"/>
      <c r="I91" s="519"/>
      <c r="J91" s="519"/>
      <c r="K91" s="519"/>
      <c r="L91" s="519"/>
    </row>
    <row r="92" spans="7:12" x14ac:dyDescent="0.25">
      <c r="G92" s="518"/>
      <c r="H92" s="519"/>
      <c r="I92" s="519"/>
      <c r="J92" s="519"/>
      <c r="K92" s="519"/>
      <c r="L92" s="519"/>
    </row>
    <row r="93" spans="7:12" x14ac:dyDescent="0.25">
      <c r="G93" s="518"/>
      <c r="H93" s="519"/>
      <c r="I93" s="519"/>
      <c r="J93" s="519"/>
      <c r="K93" s="519"/>
      <c r="L93" s="519"/>
    </row>
    <row r="94" spans="7:12" x14ac:dyDescent="0.25">
      <c r="G94" s="518"/>
      <c r="H94" s="519"/>
      <c r="I94" s="519"/>
      <c r="J94" s="519"/>
      <c r="K94" s="519"/>
      <c r="L94" s="519"/>
    </row>
    <row r="95" spans="7:12" x14ac:dyDescent="0.25">
      <c r="G95" s="518"/>
      <c r="H95" s="519"/>
      <c r="I95" s="519"/>
      <c r="J95" s="519"/>
      <c r="K95" s="519"/>
      <c r="L95" s="519"/>
    </row>
    <row r="96" spans="7:12" x14ac:dyDescent="0.25">
      <c r="G96" s="518"/>
      <c r="H96" s="519"/>
      <c r="I96" s="519"/>
      <c r="J96" s="519"/>
      <c r="K96" s="519"/>
      <c r="L96" s="519"/>
    </row>
    <row r="97" spans="7:12" x14ac:dyDescent="0.25">
      <c r="G97" s="518"/>
      <c r="H97" s="519"/>
      <c r="I97" s="519"/>
      <c r="J97" s="519"/>
      <c r="K97" s="519"/>
      <c r="L97" s="519"/>
    </row>
    <row r="98" spans="7:12" x14ac:dyDescent="0.25">
      <c r="G98" s="518"/>
      <c r="H98" s="519"/>
      <c r="I98" s="519"/>
      <c r="J98" s="519"/>
      <c r="K98" s="519"/>
      <c r="L98" s="519"/>
    </row>
    <row r="99" spans="7:12" x14ac:dyDescent="0.25">
      <c r="G99" s="518"/>
      <c r="H99" s="519"/>
      <c r="I99" s="519"/>
      <c r="J99" s="519"/>
      <c r="K99" s="519"/>
      <c r="L99" s="519"/>
    </row>
    <row r="100" spans="7:12" x14ac:dyDescent="0.25">
      <c r="G100" s="518"/>
      <c r="H100" s="519"/>
      <c r="I100" s="519"/>
      <c r="J100" s="519"/>
      <c r="K100" s="519"/>
      <c r="L100" s="519"/>
    </row>
    <row r="101" spans="7:12" x14ac:dyDescent="0.25">
      <c r="G101" s="518"/>
      <c r="H101" s="519"/>
      <c r="I101" s="519"/>
      <c r="J101" s="519"/>
      <c r="K101" s="519"/>
      <c r="L101" s="519"/>
    </row>
    <row r="102" spans="7:12" x14ac:dyDescent="0.25">
      <c r="G102" s="518"/>
      <c r="H102" s="519"/>
      <c r="I102" s="519"/>
      <c r="J102" s="519"/>
      <c r="K102" s="519"/>
      <c r="L102" s="519"/>
    </row>
    <row r="103" spans="7:12" x14ac:dyDescent="0.25">
      <c r="G103" s="518"/>
      <c r="H103" s="519"/>
      <c r="I103" s="519"/>
      <c r="J103" s="519"/>
      <c r="K103" s="519"/>
      <c r="L103" s="519"/>
    </row>
    <row r="104" spans="7:12" x14ac:dyDescent="0.25">
      <c r="G104" s="518"/>
      <c r="H104" s="519"/>
      <c r="I104" s="519"/>
      <c r="J104" s="519"/>
      <c r="K104" s="519"/>
      <c r="L104" s="519"/>
    </row>
    <row r="105" spans="7:12" x14ac:dyDescent="0.25">
      <c r="G105" s="518"/>
      <c r="H105" s="519"/>
      <c r="I105" s="519"/>
      <c r="J105" s="519"/>
      <c r="K105" s="519"/>
      <c r="L105" s="519"/>
    </row>
    <row r="106" spans="7:12" x14ac:dyDescent="0.25">
      <c r="G106" s="518"/>
      <c r="H106" s="519"/>
      <c r="I106" s="519"/>
      <c r="J106" s="519"/>
      <c r="K106" s="519"/>
      <c r="L106" s="519"/>
    </row>
    <row r="107" spans="7:12" x14ac:dyDescent="0.25">
      <c r="G107" s="518"/>
      <c r="H107" s="519"/>
      <c r="I107" s="519"/>
      <c r="J107" s="519"/>
      <c r="K107" s="519"/>
      <c r="L107" s="519"/>
    </row>
    <row r="108" spans="7:12" x14ac:dyDescent="0.25">
      <c r="G108" s="518"/>
      <c r="H108" s="519"/>
      <c r="I108" s="519"/>
      <c r="J108" s="519"/>
      <c r="K108" s="519"/>
      <c r="L108" s="519"/>
    </row>
    <row r="109" spans="7:12" x14ac:dyDescent="0.25">
      <c r="G109" s="518"/>
      <c r="H109" s="519"/>
      <c r="I109" s="519"/>
      <c r="J109" s="519"/>
      <c r="K109" s="519"/>
      <c r="L109" s="519"/>
    </row>
    <row r="110" spans="7:12" x14ac:dyDescent="0.25">
      <c r="G110" s="518"/>
      <c r="H110" s="519"/>
      <c r="I110" s="519"/>
      <c r="J110" s="519"/>
      <c r="K110" s="519"/>
      <c r="L110" s="519"/>
    </row>
    <row r="111" spans="7:12" x14ac:dyDescent="0.25">
      <c r="G111" s="518"/>
      <c r="H111" s="519"/>
      <c r="I111" s="519"/>
      <c r="J111" s="519"/>
      <c r="K111" s="519"/>
      <c r="L111" s="519"/>
    </row>
    <row r="112" spans="7:12" x14ac:dyDescent="0.25">
      <c r="G112" s="518"/>
      <c r="H112" s="519"/>
      <c r="I112" s="519"/>
      <c r="J112" s="519"/>
      <c r="K112" s="519"/>
      <c r="L112" s="519"/>
    </row>
    <row r="113" spans="7:12" x14ac:dyDescent="0.25">
      <c r="G113" s="518"/>
      <c r="H113" s="519"/>
      <c r="I113" s="519"/>
      <c r="J113" s="519"/>
      <c r="K113" s="519"/>
      <c r="L113" s="519"/>
    </row>
    <row r="114" spans="7:12" x14ac:dyDescent="0.25">
      <c r="G114" s="518"/>
      <c r="H114" s="519"/>
      <c r="I114" s="519"/>
      <c r="J114" s="519"/>
      <c r="K114" s="519"/>
      <c r="L114" s="519"/>
    </row>
    <row r="115" spans="7:12" x14ac:dyDescent="0.25">
      <c r="G115" s="518"/>
      <c r="H115" s="519"/>
      <c r="I115" s="519"/>
      <c r="J115" s="519"/>
      <c r="K115" s="519"/>
      <c r="L115" s="519"/>
    </row>
    <row r="116" spans="7:12" x14ac:dyDescent="0.25">
      <c r="G116" s="518"/>
      <c r="H116" s="519"/>
      <c r="I116" s="519"/>
      <c r="J116" s="519"/>
      <c r="K116" s="519"/>
      <c r="L116" s="519"/>
    </row>
    <row r="117" spans="7:12" x14ac:dyDescent="0.25">
      <c r="G117" s="518"/>
      <c r="H117" s="519"/>
      <c r="I117" s="519"/>
      <c r="J117" s="519"/>
      <c r="K117" s="519"/>
      <c r="L117" s="519"/>
    </row>
    <row r="118" spans="7:12" x14ac:dyDescent="0.25">
      <c r="G118" s="518"/>
      <c r="H118" s="519"/>
      <c r="I118" s="519"/>
      <c r="J118" s="519"/>
      <c r="K118" s="519"/>
      <c r="L118" s="519"/>
    </row>
    <row r="119" spans="7:12" x14ac:dyDescent="0.25">
      <c r="G119" s="518"/>
      <c r="H119" s="519"/>
      <c r="I119" s="519"/>
      <c r="J119" s="519"/>
      <c r="K119" s="519"/>
      <c r="L119" s="519"/>
    </row>
    <row r="120" spans="7:12" x14ac:dyDescent="0.25">
      <c r="G120" s="518"/>
      <c r="H120" s="519"/>
      <c r="I120" s="519"/>
      <c r="J120" s="519"/>
      <c r="K120" s="519"/>
      <c r="L120" s="519"/>
    </row>
    <row r="121" spans="7:12" x14ac:dyDescent="0.25">
      <c r="G121" s="518"/>
      <c r="H121" s="519"/>
      <c r="I121" s="519"/>
      <c r="J121" s="519"/>
      <c r="K121" s="519"/>
      <c r="L121" s="519"/>
    </row>
    <row r="122" spans="7:12" x14ac:dyDescent="0.25">
      <c r="G122" s="518"/>
      <c r="H122" s="519"/>
      <c r="I122" s="519"/>
      <c r="J122" s="519"/>
      <c r="K122" s="519"/>
      <c r="L122" s="519"/>
    </row>
    <row r="123" spans="7:12" x14ac:dyDescent="0.25">
      <c r="G123" s="518"/>
      <c r="H123" s="519"/>
      <c r="I123" s="519"/>
      <c r="J123" s="519"/>
      <c r="K123" s="519"/>
      <c r="L123" s="519"/>
    </row>
    <row r="124" spans="7:12" x14ac:dyDescent="0.25">
      <c r="G124" s="518"/>
      <c r="H124" s="519"/>
      <c r="I124" s="519"/>
      <c r="J124" s="519"/>
      <c r="K124" s="519"/>
      <c r="L124" s="519"/>
    </row>
    <row r="125" spans="7:12" x14ac:dyDescent="0.25">
      <c r="G125" s="518"/>
      <c r="H125" s="519"/>
      <c r="I125" s="519"/>
      <c r="J125" s="519"/>
      <c r="K125" s="519"/>
      <c r="L125" s="519"/>
    </row>
    <row r="126" spans="7:12" x14ac:dyDescent="0.25">
      <c r="G126" s="518"/>
      <c r="H126" s="519"/>
      <c r="I126" s="519"/>
      <c r="J126" s="519"/>
      <c r="K126" s="519"/>
      <c r="L126" s="519"/>
    </row>
    <row r="127" spans="7:12" x14ac:dyDescent="0.25">
      <c r="G127" s="518"/>
      <c r="H127" s="519"/>
      <c r="I127" s="519"/>
      <c r="J127" s="519"/>
      <c r="K127" s="519"/>
      <c r="L127" s="519"/>
    </row>
    <row r="128" spans="7:12" x14ac:dyDescent="0.25">
      <c r="G128" s="518"/>
      <c r="H128" s="519"/>
      <c r="I128" s="519"/>
      <c r="J128" s="519"/>
      <c r="K128" s="519"/>
      <c r="L128" s="519"/>
    </row>
    <row r="129" spans="7:12" x14ac:dyDescent="0.25">
      <c r="G129" s="518"/>
      <c r="H129" s="519"/>
      <c r="I129" s="519"/>
      <c r="J129" s="519"/>
      <c r="K129" s="519"/>
      <c r="L129" s="519"/>
    </row>
    <row r="130" spans="7:12" x14ac:dyDescent="0.25">
      <c r="G130" s="518"/>
      <c r="H130" s="519"/>
      <c r="I130" s="519"/>
      <c r="J130" s="519"/>
      <c r="K130" s="519"/>
      <c r="L130" s="519"/>
    </row>
    <row r="131" spans="7:12" x14ac:dyDescent="0.25">
      <c r="G131" s="518"/>
      <c r="H131" s="519"/>
      <c r="I131" s="519"/>
      <c r="J131" s="519"/>
      <c r="K131" s="519"/>
      <c r="L131" s="519"/>
    </row>
    <row r="132" spans="7:12" x14ac:dyDescent="0.25">
      <c r="G132" s="518"/>
      <c r="H132" s="519"/>
      <c r="I132" s="519"/>
      <c r="J132" s="519"/>
      <c r="K132" s="519"/>
      <c r="L132" s="519"/>
    </row>
    <row r="133" spans="7:12" x14ac:dyDescent="0.25">
      <c r="G133" s="518"/>
      <c r="H133" s="519"/>
      <c r="I133" s="519"/>
      <c r="J133" s="519"/>
      <c r="K133" s="519"/>
      <c r="L133" s="519"/>
    </row>
    <row r="134" spans="7:12" x14ac:dyDescent="0.25">
      <c r="H134" s="519"/>
      <c r="I134" s="519"/>
      <c r="J134" s="519"/>
      <c r="K134" s="519"/>
      <c r="L134" s="519"/>
    </row>
    <row r="135" spans="7:12" x14ac:dyDescent="0.25">
      <c r="H135" s="519"/>
      <c r="I135" s="519"/>
      <c r="J135" s="519"/>
      <c r="K135" s="519"/>
      <c r="L135" s="519"/>
    </row>
    <row r="136" spans="7:12" x14ac:dyDescent="0.25">
      <c r="H136" s="519"/>
      <c r="I136" s="519"/>
      <c r="J136" s="519"/>
      <c r="K136" s="519"/>
      <c r="L136" s="519"/>
    </row>
    <row r="137" spans="7:12" x14ac:dyDescent="0.25">
      <c r="H137" s="519"/>
      <c r="I137" s="519"/>
      <c r="J137" s="519"/>
      <c r="K137" s="519"/>
      <c r="L137" s="519"/>
    </row>
    <row r="138" spans="7:12" x14ac:dyDescent="0.25">
      <c r="H138" s="519"/>
      <c r="I138" s="519"/>
      <c r="J138" s="519"/>
      <c r="K138" s="519"/>
      <c r="L138" s="519"/>
    </row>
    <row r="139" spans="7:12" x14ac:dyDescent="0.25">
      <c r="H139" s="519"/>
      <c r="I139" s="519"/>
      <c r="J139" s="519"/>
      <c r="K139" s="519"/>
      <c r="L139" s="519"/>
    </row>
    <row r="140" spans="7:12" x14ac:dyDescent="0.25">
      <c r="H140" s="519"/>
      <c r="I140" s="519"/>
      <c r="J140" s="519"/>
      <c r="K140" s="519"/>
      <c r="L140" s="519"/>
    </row>
    <row r="141" spans="7:12" x14ac:dyDescent="0.25">
      <c r="H141" s="519"/>
      <c r="I141" s="519"/>
      <c r="J141" s="519"/>
      <c r="K141" s="519"/>
      <c r="L141" s="519"/>
    </row>
    <row r="142" spans="7:12" x14ac:dyDescent="0.25">
      <c r="H142" s="519"/>
      <c r="I142" s="519"/>
      <c r="J142" s="519"/>
      <c r="K142" s="519"/>
      <c r="L142" s="519"/>
    </row>
    <row r="143" spans="7:12" x14ac:dyDescent="0.25">
      <c r="H143" s="519"/>
      <c r="I143" s="519"/>
      <c r="J143" s="519"/>
      <c r="K143" s="519"/>
      <c r="L143" s="519"/>
    </row>
    <row r="144" spans="7:12" x14ac:dyDescent="0.25">
      <c r="H144" s="519"/>
      <c r="I144" s="519"/>
      <c r="J144" s="519"/>
      <c r="K144" s="519"/>
      <c r="L144" s="519"/>
    </row>
    <row r="145" spans="7:12" x14ac:dyDescent="0.25">
      <c r="G145" s="518"/>
      <c r="H145" s="519"/>
      <c r="I145" s="519"/>
      <c r="J145" s="519"/>
      <c r="K145" s="519"/>
      <c r="L145" s="519"/>
    </row>
    <row r="146" spans="7:12" x14ac:dyDescent="0.25">
      <c r="G146" s="518"/>
      <c r="H146" s="519"/>
      <c r="I146" s="519"/>
      <c r="J146" s="519"/>
      <c r="K146" s="519"/>
      <c r="L146" s="519"/>
    </row>
    <row r="147" spans="7:12" x14ac:dyDescent="0.25">
      <c r="H147" s="519"/>
      <c r="I147" s="519"/>
      <c r="J147" s="519"/>
      <c r="K147" s="519"/>
      <c r="L147" s="519"/>
    </row>
    <row r="148" spans="7:12" x14ac:dyDescent="0.25">
      <c r="G148" s="518"/>
      <c r="H148" s="519"/>
      <c r="I148" s="519"/>
      <c r="J148" s="519"/>
      <c r="K148" s="519"/>
      <c r="L148" s="519"/>
    </row>
    <row r="149" spans="7:12" x14ac:dyDescent="0.25">
      <c r="G149" s="518"/>
      <c r="H149" s="519"/>
      <c r="I149" s="519"/>
      <c r="J149" s="519"/>
      <c r="K149" s="519"/>
      <c r="L149" s="519"/>
    </row>
    <row r="150" spans="7:12" x14ac:dyDescent="0.25">
      <c r="G150" s="518"/>
      <c r="H150" s="519"/>
      <c r="I150" s="519"/>
      <c r="J150" s="519"/>
      <c r="K150" s="519"/>
      <c r="L150" s="519"/>
    </row>
    <row r="151" spans="7:12" x14ac:dyDescent="0.25">
      <c r="G151" s="518"/>
      <c r="H151" s="519"/>
      <c r="I151" s="519"/>
      <c r="J151" s="519"/>
      <c r="K151" s="519"/>
      <c r="L151" s="519"/>
    </row>
    <row r="152" spans="7:12" x14ac:dyDescent="0.25">
      <c r="G152" s="518"/>
      <c r="H152" s="519"/>
      <c r="I152" s="519"/>
      <c r="J152" s="519"/>
      <c r="K152" s="519"/>
      <c r="L152" s="519"/>
    </row>
    <row r="153" spans="7:12" x14ac:dyDescent="0.25">
      <c r="G153" s="518"/>
      <c r="H153" s="519"/>
      <c r="I153" s="519"/>
      <c r="J153" s="519"/>
      <c r="K153" s="519"/>
      <c r="L153" s="519"/>
    </row>
    <row r="154" spans="7:12" x14ac:dyDescent="0.25">
      <c r="G154" s="518"/>
      <c r="H154" s="519"/>
      <c r="I154" s="519"/>
      <c r="J154" s="519"/>
      <c r="K154" s="519"/>
      <c r="L154" s="519"/>
    </row>
    <row r="155" spans="7:12" x14ac:dyDescent="0.25">
      <c r="G155" s="518"/>
      <c r="H155" s="519"/>
      <c r="I155" s="519"/>
      <c r="J155" s="519"/>
      <c r="K155" s="519"/>
      <c r="L155" s="519"/>
    </row>
    <row r="156" spans="7:12" x14ac:dyDescent="0.25">
      <c r="G156" s="518"/>
      <c r="H156" s="519"/>
      <c r="I156" s="519"/>
      <c r="J156" s="519"/>
      <c r="K156" s="519"/>
      <c r="L156" s="519"/>
    </row>
    <row r="157" spans="7:12" x14ac:dyDescent="0.25">
      <c r="G157" s="518"/>
      <c r="H157" s="519"/>
      <c r="I157" s="519"/>
      <c r="J157" s="519"/>
      <c r="K157" s="519"/>
      <c r="L157" s="519"/>
    </row>
    <row r="158" spans="7:12" x14ac:dyDescent="0.25">
      <c r="G158" s="518"/>
      <c r="H158" s="519"/>
      <c r="I158" s="519"/>
      <c r="J158" s="519"/>
      <c r="K158" s="519"/>
      <c r="L158" s="519"/>
    </row>
    <row r="159" spans="7:12" x14ac:dyDescent="0.25">
      <c r="G159" s="518"/>
      <c r="H159" s="519"/>
      <c r="I159" s="519"/>
      <c r="J159" s="519"/>
      <c r="K159" s="519"/>
      <c r="L159" s="519"/>
    </row>
    <row r="160" spans="7:12" x14ac:dyDescent="0.25">
      <c r="G160" s="518"/>
      <c r="H160" s="519"/>
      <c r="I160" s="519"/>
      <c r="J160" s="519"/>
      <c r="K160" s="519"/>
      <c r="L160" s="519"/>
    </row>
    <row r="161" spans="7:12" x14ac:dyDescent="0.25">
      <c r="G161" s="518"/>
      <c r="H161" s="519"/>
      <c r="I161" s="519"/>
      <c r="J161" s="519"/>
      <c r="K161" s="519"/>
      <c r="L161" s="519"/>
    </row>
    <row r="162" spans="7:12" x14ac:dyDescent="0.25">
      <c r="G162" s="518"/>
      <c r="H162" s="519"/>
      <c r="I162" s="519"/>
      <c r="J162" s="519"/>
      <c r="K162" s="519"/>
      <c r="L162" s="519"/>
    </row>
    <row r="163" spans="7:12" x14ac:dyDescent="0.25">
      <c r="G163" s="518"/>
      <c r="H163" s="519"/>
      <c r="I163" s="519"/>
      <c r="J163" s="519"/>
      <c r="K163" s="519"/>
      <c r="L163" s="519"/>
    </row>
    <row r="164" spans="7:12" x14ac:dyDescent="0.25">
      <c r="G164" s="518"/>
      <c r="H164" s="519"/>
      <c r="I164" s="519"/>
      <c r="J164" s="519"/>
      <c r="K164" s="519"/>
      <c r="L164" s="519"/>
    </row>
    <row r="165" spans="7:12" x14ac:dyDescent="0.25">
      <c r="G165" s="518"/>
      <c r="H165" s="519"/>
      <c r="I165" s="519"/>
      <c r="J165" s="519"/>
      <c r="K165" s="519"/>
      <c r="L165" s="519"/>
    </row>
    <row r="166" spans="7:12" x14ac:dyDescent="0.25">
      <c r="G166" s="518"/>
      <c r="H166" s="519"/>
      <c r="I166" s="519"/>
      <c r="J166" s="519"/>
      <c r="K166" s="519"/>
      <c r="L166" s="519"/>
    </row>
    <row r="167" spans="7:12" x14ac:dyDescent="0.25">
      <c r="G167" s="518"/>
      <c r="H167" s="519"/>
      <c r="I167" s="519"/>
      <c r="J167" s="519"/>
      <c r="K167" s="519"/>
      <c r="L167" s="519"/>
    </row>
    <row r="168" spans="7:12" x14ac:dyDescent="0.25">
      <c r="G168" s="518"/>
      <c r="H168" s="519"/>
      <c r="I168" s="519"/>
      <c r="J168" s="519"/>
      <c r="K168" s="519"/>
      <c r="L168" s="519"/>
    </row>
    <row r="169" spans="7:12" x14ac:dyDescent="0.25">
      <c r="G169" s="518"/>
      <c r="H169" s="519"/>
      <c r="I169" s="519"/>
      <c r="J169" s="519"/>
      <c r="K169" s="519"/>
      <c r="L169" s="519"/>
    </row>
    <row r="170" spans="7:12" x14ac:dyDescent="0.25">
      <c r="G170" s="518"/>
      <c r="H170" s="519"/>
      <c r="I170" s="519"/>
      <c r="J170" s="519"/>
      <c r="K170" s="519"/>
      <c r="L170" s="519"/>
    </row>
    <row r="171" spans="7:12" x14ac:dyDescent="0.25">
      <c r="G171" s="518"/>
      <c r="H171" s="519"/>
      <c r="I171" s="519"/>
      <c r="J171" s="519"/>
      <c r="K171" s="519"/>
      <c r="L171" s="519"/>
    </row>
    <row r="172" spans="7:12" x14ac:dyDescent="0.25">
      <c r="G172" s="518"/>
      <c r="H172" s="519"/>
      <c r="I172" s="519"/>
      <c r="J172" s="519"/>
      <c r="K172" s="519"/>
      <c r="L172" s="519"/>
    </row>
    <row r="173" spans="7:12" x14ac:dyDescent="0.25">
      <c r="G173" s="518"/>
      <c r="H173" s="519"/>
      <c r="I173" s="519"/>
      <c r="J173" s="519"/>
      <c r="K173" s="519"/>
      <c r="L173" s="519"/>
    </row>
    <row r="174" spans="7:12" x14ac:dyDescent="0.25">
      <c r="G174" s="518"/>
      <c r="H174" s="519"/>
      <c r="I174" s="519"/>
      <c r="J174" s="519"/>
      <c r="K174" s="519"/>
      <c r="L174" s="519"/>
    </row>
    <row r="175" spans="7:12" x14ac:dyDescent="0.25">
      <c r="G175" s="518"/>
      <c r="H175" s="519"/>
      <c r="I175" s="519"/>
      <c r="J175" s="519"/>
      <c r="K175" s="519"/>
      <c r="L175" s="519"/>
    </row>
    <row r="176" spans="7:12" x14ac:dyDescent="0.25">
      <c r="G176" s="518"/>
      <c r="H176" s="519"/>
      <c r="I176" s="519"/>
      <c r="J176" s="519"/>
      <c r="K176" s="519"/>
      <c r="L176" s="519"/>
    </row>
    <row r="177" spans="7:12" x14ac:dyDescent="0.25">
      <c r="G177" s="518"/>
      <c r="H177" s="519"/>
      <c r="I177" s="519"/>
      <c r="J177" s="519"/>
      <c r="K177" s="519"/>
      <c r="L177" s="519"/>
    </row>
    <row r="178" spans="7:12" x14ac:dyDescent="0.25">
      <c r="G178" s="518"/>
      <c r="H178" s="519"/>
      <c r="I178" s="519"/>
      <c r="J178" s="519"/>
      <c r="K178" s="519"/>
      <c r="L178" s="519"/>
    </row>
    <row r="179" spans="7:12" x14ac:dyDescent="0.25">
      <c r="G179" s="127"/>
      <c r="H179" s="519"/>
      <c r="I179" s="519"/>
      <c r="J179" s="519"/>
      <c r="K179" s="519"/>
      <c r="L179" s="519"/>
    </row>
    <row r="180" spans="7:12" x14ac:dyDescent="0.25">
      <c r="G180" s="127"/>
      <c r="H180" s="519"/>
      <c r="I180" s="519"/>
      <c r="J180" s="519"/>
      <c r="K180" s="519"/>
      <c r="L180" s="519"/>
    </row>
    <row r="181" spans="7:12" x14ac:dyDescent="0.25">
      <c r="G181" s="127"/>
      <c r="H181" s="519"/>
      <c r="I181" s="519"/>
      <c r="J181" s="519"/>
      <c r="K181" s="519"/>
      <c r="L181" s="519"/>
    </row>
    <row r="182" spans="7:12" x14ac:dyDescent="0.25">
      <c r="G182" s="518"/>
      <c r="H182" s="519"/>
      <c r="I182" s="519"/>
      <c r="J182" s="519"/>
      <c r="K182" s="519"/>
      <c r="L182" s="519"/>
    </row>
    <row r="183" spans="7:12" x14ac:dyDescent="0.25">
      <c r="G183" s="518"/>
      <c r="H183" s="519"/>
      <c r="I183" s="519"/>
      <c r="J183" s="519"/>
      <c r="K183" s="519"/>
      <c r="L183" s="519"/>
    </row>
    <row r="184" spans="7:12" x14ac:dyDescent="0.25">
      <c r="G184" s="127"/>
      <c r="H184" s="519"/>
      <c r="I184" s="519"/>
      <c r="J184" s="519"/>
      <c r="K184" s="519"/>
      <c r="L184" s="519"/>
    </row>
    <row r="185" spans="7:12" x14ac:dyDescent="0.25">
      <c r="G185" s="127"/>
      <c r="H185" s="519"/>
      <c r="I185" s="519"/>
      <c r="J185" s="519"/>
      <c r="K185" s="519"/>
      <c r="L185" s="519"/>
    </row>
    <row r="186" spans="7:12" x14ac:dyDescent="0.25">
      <c r="G186" s="518"/>
      <c r="H186" s="519"/>
      <c r="I186" s="519"/>
      <c r="J186" s="519"/>
      <c r="K186" s="519"/>
      <c r="L186" s="519"/>
    </row>
    <row r="187" spans="7:12" x14ac:dyDescent="0.25">
      <c r="G187" s="518"/>
      <c r="H187" s="519"/>
      <c r="I187" s="519"/>
      <c r="J187" s="519"/>
      <c r="K187" s="519"/>
      <c r="L187" s="519"/>
    </row>
  </sheetData>
  <mergeCells count="3">
    <mergeCell ref="A1:G1"/>
    <mergeCell ref="B2:F2"/>
    <mergeCell ref="AH1:AM1"/>
  </mergeCells>
  <phoneticPr fontId="29" type="noConversion"/>
  <printOptions gridLines="1"/>
  <pageMargins left="0.98425196850393704" right="0" top="0.51181102362204722" bottom="0.31496062992125984" header="0.19685039370078741" footer="0.19685039370078741"/>
  <pageSetup paperSize="8" fitToWidth="2" orientation="landscape" r:id="rId1"/>
  <headerFooter alignWithMargins="0">
    <oddHeader>&amp;LCOUNTRY:        ESPAÑA</oddHeader>
    <oddFooter>&amp;R&amp;"Times,Normal"&amp;D</oddFooter>
  </headerFooter>
  <ignoredErrors>
    <ignoredError sqref="H2:S2"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A1:AR183"/>
  <sheetViews>
    <sheetView zoomScale="85" zoomScaleNormal="85" workbookViewId="0">
      <pane xSplit="6" ySplit="2" topLeftCell="Z3" activePane="bottomRight" state="frozen"/>
      <selection activeCell="CF8" sqref="CF8"/>
      <selection pane="topRight" activeCell="CF8" sqref="CF8"/>
      <selection pane="bottomLeft" activeCell="CF8" sqref="CF8"/>
      <selection pane="bottomRight" activeCell="Z1" sqref="Z1"/>
    </sheetView>
  </sheetViews>
  <sheetFormatPr baseColWidth="10" defaultColWidth="10.28515625" defaultRowHeight="15" outlineLevelCol="1" x14ac:dyDescent="0.25"/>
  <cols>
    <col min="1" max="1" width="11" style="131" customWidth="1"/>
    <col min="2" max="2" width="2.85546875" style="131" customWidth="1"/>
    <col min="3" max="4" width="5.42578125" style="131" customWidth="1"/>
    <col min="5" max="5" width="3.28515625" style="131" customWidth="1"/>
    <col min="6" max="6" width="42.7109375" style="131" bestFit="1" customWidth="1"/>
    <col min="7" max="7" width="42.140625" style="289" bestFit="1" customWidth="1"/>
    <col min="8" max="12" width="6.28515625" style="132" hidden="1" customWidth="1" outlineLevel="1"/>
    <col min="13" max="13" width="10" style="132" customWidth="1" collapsed="1"/>
    <col min="14" max="14" width="8.85546875" style="132" customWidth="1"/>
    <col min="15" max="16" width="7.7109375" style="132" bestFit="1" customWidth="1" collapsed="1"/>
    <col min="17" max="17" width="7.5703125" style="132" customWidth="1" collapsed="1"/>
    <col min="18" max="20" width="7.5703125" style="131" customWidth="1"/>
    <col min="21" max="21" width="7.5703125" style="133" customWidth="1"/>
    <col min="22" max="22" width="7.5703125" style="133" customWidth="1" collapsed="1"/>
    <col min="23" max="25" width="7.5703125" style="133" customWidth="1"/>
    <col min="26" max="26" width="7.5703125" style="133" customWidth="1" collapsed="1"/>
    <col min="27" max="42" width="7.5703125" style="133" customWidth="1"/>
    <col min="43" max="43" width="7.7109375" style="133" bestFit="1" customWidth="1"/>
    <col min="44" max="44" width="7.7109375" style="133" customWidth="1"/>
    <col min="45" max="16384" width="10.28515625" style="133"/>
  </cols>
  <sheetData>
    <row r="1" spans="1:44" s="109" customFormat="1" ht="14.25" x14ac:dyDescent="0.2">
      <c r="A1" s="768" t="s">
        <v>748</v>
      </c>
      <c r="B1" s="768"/>
      <c r="C1" s="768"/>
      <c r="D1" s="768"/>
      <c r="E1" s="768"/>
      <c r="F1" s="768"/>
      <c r="G1" s="768"/>
      <c r="H1" s="80"/>
      <c r="I1" s="80"/>
      <c r="J1" s="80"/>
      <c r="K1" s="80"/>
      <c r="L1" s="80"/>
      <c r="M1" s="80"/>
      <c r="N1" s="80"/>
      <c r="P1" s="80"/>
      <c r="Q1" s="80"/>
      <c r="R1" s="108"/>
      <c r="S1" s="108"/>
      <c r="AA1" s="129"/>
      <c r="AF1" s="760" t="s">
        <v>197</v>
      </c>
      <c r="AG1" s="760"/>
      <c r="AH1" s="760"/>
      <c r="AI1" s="760"/>
      <c r="AJ1" s="760"/>
      <c r="AK1" s="586"/>
      <c r="AL1" s="586"/>
      <c r="AM1" s="586"/>
      <c r="AN1" s="586"/>
      <c r="AO1" s="586"/>
      <c r="AP1" s="586"/>
    </row>
    <row r="2" spans="1:44" s="111" customFormat="1" ht="28.5" x14ac:dyDescent="0.2">
      <c r="A2" s="580" t="s">
        <v>1129</v>
      </c>
      <c r="B2" s="774" t="s">
        <v>122</v>
      </c>
      <c r="C2" s="774"/>
      <c r="D2" s="774"/>
      <c r="E2" s="774"/>
      <c r="F2" s="774"/>
      <c r="G2" s="545" t="s">
        <v>121</v>
      </c>
      <c r="H2" s="497" t="s">
        <v>123</v>
      </c>
      <c r="I2" s="497" t="s">
        <v>124</v>
      </c>
      <c r="J2" s="497" t="s">
        <v>125</v>
      </c>
      <c r="K2" s="497" t="s">
        <v>126</v>
      </c>
      <c r="L2" s="497" t="s">
        <v>127</v>
      </c>
      <c r="M2" s="497" t="s">
        <v>128</v>
      </c>
      <c r="N2" s="497" t="s">
        <v>129</v>
      </c>
      <c r="O2" s="497" t="s">
        <v>130</v>
      </c>
      <c r="P2" s="497" t="s">
        <v>131</v>
      </c>
      <c r="Q2" s="497" t="s">
        <v>132</v>
      </c>
      <c r="R2" s="497" t="s">
        <v>133</v>
      </c>
      <c r="S2" s="497" t="s">
        <v>134</v>
      </c>
      <c r="T2" s="52">
        <v>1997</v>
      </c>
      <c r="U2" s="496">
        <v>1998</v>
      </c>
      <c r="V2" s="496">
        <v>1999</v>
      </c>
      <c r="W2" s="496">
        <v>2000</v>
      </c>
      <c r="X2" s="496">
        <v>2001</v>
      </c>
      <c r="Y2" s="496">
        <v>2002</v>
      </c>
      <c r="Z2" s="496">
        <v>2003</v>
      </c>
      <c r="AA2" s="496">
        <v>2004</v>
      </c>
      <c r="AB2" s="496">
        <v>2005</v>
      </c>
      <c r="AC2" s="496">
        <v>2006</v>
      </c>
      <c r="AD2" s="496">
        <v>2007</v>
      </c>
      <c r="AE2" s="496">
        <v>2008</v>
      </c>
      <c r="AF2" s="496">
        <v>2009</v>
      </c>
      <c r="AG2" s="496">
        <v>2010</v>
      </c>
      <c r="AH2" s="496">
        <v>2011</v>
      </c>
      <c r="AI2" s="496">
        <v>2012</v>
      </c>
      <c r="AJ2" s="496">
        <v>2013</v>
      </c>
      <c r="AK2" s="496">
        <v>2014</v>
      </c>
      <c r="AL2" s="496">
        <v>2015</v>
      </c>
      <c r="AM2" s="496">
        <v>2016</v>
      </c>
      <c r="AN2" s="496">
        <v>2017</v>
      </c>
      <c r="AO2" s="496">
        <v>2018</v>
      </c>
      <c r="AP2" s="496">
        <v>2019</v>
      </c>
      <c r="AQ2" s="496">
        <v>2020</v>
      </c>
      <c r="AR2" s="496">
        <v>2021</v>
      </c>
    </row>
    <row r="3" spans="1:44" s="114" customFormat="1" ht="14.25" x14ac:dyDescent="0.2">
      <c r="A3" s="112"/>
      <c r="B3" s="112"/>
      <c r="C3" s="112"/>
      <c r="D3" s="112"/>
      <c r="E3" s="112"/>
      <c r="F3" s="112"/>
      <c r="G3" s="291"/>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row>
    <row r="4" spans="1:44" s="95" customFormat="1" x14ac:dyDescent="0.25">
      <c r="A4" s="172" t="s">
        <v>879</v>
      </c>
      <c r="B4" s="138"/>
      <c r="C4" s="138" t="s">
        <v>895</v>
      </c>
      <c r="D4" s="173"/>
      <c r="E4" s="173"/>
      <c r="F4" s="138"/>
      <c r="G4" s="290"/>
      <c r="H4" s="372">
        <f t="shared" ref="H4:AG4" si="0">H6+H34</f>
        <v>0</v>
      </c>
      <c r="I4" s="372">
        <f t="shared" si="0"/>
        <v>0</v>
      </c>
      <c r="J4" s="372">
        <f t="shared" si="0"/>
        <v>0</v>
      </c>
      <c r="K4" s="372">
        <f t="shared" si="0"/>
        <v>0</v>
      </c>
      <c r="L4" s="372">
        <f t="shared" si="0"/>
        <v>0</v>
      </c>
      <c r="M4" s="372">
        <f t="shared" si="0"/>
        <v>179134.00221852833</v>
      </c>
      <c r="N4" s="372">
        <f t="shared" si="0"/>
        <v>177596.36987696885</v>
      </c>
      <c r="O4" s="372">
        <f t="shared" si="0"/>
        <v>169899.64701125328</v>
      </c>
      <c r="P4" s="372">
        <f t="shared" si="0"/>
        <v>172167.21468932333</v>
      </c>
      <c r="Q4" s="372">
        <f t="shared" si="0"/>
        <v>168142.94412406272</v>
      </c>
      <c r="R4" s="372">
        <f t="shared" si="0"/>
        <v>154713.36176846814</v>
      </c>
      <c r="S4" s="372">
        <f t="shared" si="0"/>
        <v>165672.00632265606</v>
      </c>
      <c r="T4" s="372">
        <f t="shared" si="0"/>
        <v>167045.5291043102</v>
      </c>
      <c r="U4" s="372">
        <f t="shared" si="0"/>
        <v>173406.92990316625</v>
      </c>
      <c r="V4" s="372">
        <f t="shared" si="0"/>
        <v>165711.48610951088</v>
      </c>
      <c r="W4" s="372">
        <f t="shared" si="0"/>
        <v>170793.22320596047</v>
      </c>
      <c r="X4" s="372">
        <f t="shared" si="0"/>
        <v>169203.1726639439</v>
      </c>
      <c r="Y4" s="372">
        <f t="shared" si="0"/>
        <v>169328.39395822235</v>
      </c>
      <c r="Z4" s="372">
        <f t="shared" si="0"/>
        <v>172254.38453916309</v>
      </c>
      <c r="AA4" s="372">
        <f t="shared" si="0"/>
        <v>172915.77593593052</v>
      </c>
      <c r="AB4" s="372">
        <f t="shared" si="0"/>
        <v>153943.82312673813</v>
      </c>
      <c r="AC4" s="372">
        <f t="shared" si="0"/>
        <v>166968.92459841946</v>
      </c>
      <c r="AD4" s="372">
        <f t="shared" si="0"/>
        <v>165716.42381231961</v>
      </c>
      <c r="AE4" s="372">
        <f t="shared" si="0"/>
        <v>151773.68818333242</v>
      </c>
      <c r="AF4" s="372">
        <f t="shared" si="0"/>
        <v>156227.28840420634</v>
      </c>
      <c r="AG4" s="372">
        <f t="shared" si="0"/>
        <v>172806.86489355669</v>
      </c>
      <c r="AH4" s="372">
        <f t="shared" ref="AH4:AM4" si="1">AH6+AH34</f>
        <v>169781.07716454391</v>
      </c>
      <c r="AI4" s="372">
        <f t="shared" si="1"/>
        <v>155751.56589568505</v>
      </c>
      <c r="AJ4" s="372">
        <f t="shared" si="1"/>
        <v>165480.76999260351</v>
      </c>
      <c r="AK4" s="372">
        <f t="shared" si="1"/>
        <v>159967.79178706382</v>
      </c>
      <c r="AL4" s="372">
        <f t="shared" si="1"/>
        <v>160268.49841796915</v>
      </c>
      <c r="AM4" s="372">
        <f t="shared" si="1"/>
        <v>171093.6159680986</v>
      </c>
      <c r="AN4" s="372">
        <f t="shared" ref="AN4:AO4" si="2">AN6+AN34</f>
        <v>151417.67224801093</v>
      </c>
      <c r="AO4" s="372">
        <f t="shared" si="2"/>
        <v>170162.64772433543</v>
      </c>
      <c r="AP4" s="372">
        <f t="shared" ref="AP4:AQ4" si="3">AP6+AP34</f>
        <v>154342.44215058099</v>
      </c>
      <c r="AQ4" s="372">
        <f t="shared" si="3"/>
        <v>162015.43164011533</v>
      </c>
      <c r="AR4" s="372">
        <f t="shared" ref="AR4" si="4">AR6+AR34</f>
        <v>159223.26373818528</v>
      </c>
    </row>
    <row r="5" spans="1:44" s="114" customFormat="1" x14ac:dyDescent="0.25">
      <c r="A5" s="112"/>
      <c r="B5" s="112"/>
      <c r="C5" s="112"/>
      <c r="D5" s="112"/>
      <c r="E5" s="112"/>
      <c r="F5" s="112"/>
      <c r="G5" s="291"/>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row>
    <row r="6" spans="1:44" s="95" customFormat="1" x14ac:dyDescent="0.25">
      <c r="A6" s="172" t="s">
        <v>589</v>
      </c>
      <c r="B6" s="138"/>
      <c r="C6" s="138" t="s">
        <v>196</v>
      </c>
      <c r="D6" s="173"/>
      <c r="E6" s="173"/>
      <c r="F6" s="138"/>
      <c r="G6" s="290"/>
      <c r="H6" s="372">
        <f t="shared" ref="H6:AG6" si="5">H7+H21+H22+H29</f>
        <v>0</v>
      </c>
      <c r="I6" s="372">
        <f t="shared" si="5"/>
        <v>0</v>
      </c>
      <c r="J6" s="372">
        <f t="shared" si="5"/>
        <v>0</v>
      </c>
      <c r="K6" s="372">
        <f t="shared" si="5"/>
        <v>0</v>
      </c>
      <c r="L6" s="372">
        <f t="shared" si="5"/>
        <v>0</v>
      </c>
      <c r="M6" s="372">
        <f t="shared" si="5"/>
        <v>109546.05395757835</v>
      </c>
      <c r="N6" s="372">
        <f t="shared" si="5"/>
        <v>108008.95787568689</v>
      </c>
      <c r="O6" s="372">
        <f t="shared" si="5"/>
        <v>99843.324245691721</v>
      </c>
      <c r="P6" s="372">
        <f t="shared" si="5"/>
        <v>101439.54302047534</v>
      </c>
      <c r="Q6" s="372">
        <f t="shared" si="5"/>
        <v>96038.915208704973</v>
      </c>
      <c r="R6" s="372">
        <f t="shared" si="5"/>
        <v>83681.10996390316</v>
      </c>
      <c r="S6" s="372">
        <f t="shared" si="5"/>
        <v>94514.300471445997</v>
      </c>
      <c r="T6" s="372">
        <f t="shared" si="5"/>
        <v>95574.908556972427</v>
      </c>
      <c r="U6" s="372">
        <f t="shared" si="5"/>
        <v>101893.58918883729</v>
      </c>
      <c r="V6" s="372">
        <f t="shared" si="5"/>
        <v>93728.48266102362</v>
      </c>
      <c r="W6" s="372">
        <f t="shared" si="5"/>
        <v>98771.3910011158</v>
      </c>
      <c r="X6" s="372">
        <f t="shared" si="5"/>
        <v>96795.077254978358</v>
      </c>
      <c r="Y6" s="372">
        <f t="shared" si="5"/>
        <v>96453.494302906343</v>
      </c>
      <c r="Z6" s="372">
        <f t="shared" si="5"/>
        <v>99065.474157446806</v>
      </c>
      <c r="AA6" s="372">
        <f t="shared" si="5"/>
        <v>99671.6093829202</v>
      </c>
      <c r="AB6" s="372">
        <f t="shared" si="5"/>
        <v>83052.259615120405</v>
      </c>
      <c r="AC6" s="372">
        <f t="shared" si="5"/>
        <v>94783.156873127562</v>
      </c>
      <c r="AD6" s="372">
        <f t="shared" si="5"/>
        <v>94714.411592618882</v>
      </c>
      <c r="AE6" s="372">
        <f t="shared" si="5"/>
        <v>80278.235295927472</v>
      </c>
      <c r="AF6" s="372">
        <f t="shared" si="5"/>
        <v>84368.00036029378</v>
      </c>
      <c r="AG6" s="372">
        <f t="shared" si="5"/>
        <v>100052.9450157422</v>
      </c>
      <c r="AH6" s="372">
        <f t="shared" ref="AH6:AM6" si="6">AH7+AH21+AH22+AH29</f>
        <v>96007.695683539176</v>
      </c>
      <c r="AI6" s="372">
        <f t="shared" si="6"/>
        <v>82236.770213228388</v>
      </c>
      <c r="AJ6" s="372">
        <f t="shared" si="6"/>
        <v>91869.201467363717</v>
      </c>
      <c r="AK6" s="372">
        <f t="shared" si="6"/>
        <v>86913.405501603964</v>
      </c>
      <c r="AL6" s="372">
        <f t="shared" si="6"/>
        <v>87982.005432836988</v>
      </c>
      <c r="AM6" s="372">
        <f t="shared" si="6"/>
        <v>99239.186669149902</v>
      </c>
      <c r="AN6" s="372">
        <f t="shared" ref="AN6:AO6" si="7">AN7+AN21+AN22+AN29</f>
        <v>79114.81226637846</v>
      </c>
      <c r="AO6" s="372">
        <f t="shared" si="7"/>
        <v>98741.249114962295</v>
      </c>
      <c r="AP6" s="372">
        <f t="shared" ref="AP6:AQ6" si="8">AP7+AP21+AP22+AP29</f>
        <v>83137.608309780902</v>
      </c>
      <c r="AQ6" s="372">
        <f t="shared" si="8"/>
        <v>90715.147895549162</v>
      </c>
      <c r="AR6" s="372">
        <f t="shared" ref="AR6" si="9">AR7+AR21+AR22+AR29</f>
        <v>87922.979993619112</v>
      </c>
    </row>
    <row r="7" spans="1:44" s="134" customFormat="1" x14ac:dyDescent="0.25">
      <c r="A7" s="127" t="s">
        <v>354</v>
      </c>
      <c r="B7" s="127"/>
      <c r="C7" s="127"/>
      <c r="D7" s="127" t="s">
        <v>484</v>
      </c>
      <c r="E7" s="127"/>
      <c r="F7" s="127"/>
      <c r="G7" s="257"/>
      <c r="H7" s="387">
        <f t="shared" ref="H7:AG7" si="10">H8+H11+H14</f>
        <v>0</v>
      </c>
      <c r="I7" s="387">
        <f t="shared" si="10"/>
        <v>0</v>
      </c>
      <c r="J7" s="387">
        <f t="shared" si="10"/>
        <v>0</v>
      </c>
      <c r="K7" s="387">
        <f t="shared" si="10"/>
        <v>0</v>
      </c>
      <c r="L7" s="387">
        <f t="shared" si="10"/>
        <v>0</v>
      </c>
      <c r="M7" s="387">
        <f t="shared" si="10"/>
        <v>12837.523123401239</v>
      </c>
      <c r="N7" s="387">
        <f t="shared" si="10"/>
        <v>12008.609494427252</v>
      </c>
      <c r="O7" s="387">
        <f t="shared" si="10"/>
        <v>10382.462621504848</v>
      </c>
      <c r="P7" s="387">
        <f t="shared" si="10"/>
        <v>10701.0729843887</v>
      </c>
      <c r="Q7" s="387">
        <f t="shared" si="10"/>
        <v>13513.546072091134</v>
      </c>
      <c r="R7" s="387">
        <f t="shared" si="10"/>
        <v>11802.610666830158</v>
      </c>
      <c r="S7" s="387">
        <f t="shared" si="10"/>
        <v>22314.920841802268</v>
      </c>
      <c r="T7" s="387">
        <f t="shared" si="10"/>
        <v>18301.849479861197</v>
      </c>
      <c r="U7" s="387">
        <f t="shared" si="10"/>
        <v>20328.664302218567</v>
      </c>
      <c r="V7" s="387">
        <f t="shared" si="10"/>
        <v>16565.399206433674</v>
      </c>
      <c r="W7" s="387">
        <f t="shared" si="10"/>
        <v>18747.914203551936</v>
      </c>
      <c r="X7" s="387">
        <f t="shared" si="10"/>
        <v>16962.149616439052</v>
      </c>
      <c r="Y7" s="387">
        <f t="shared" si="10"/>
        <v>22355.226069098178</v>
      </c>
      <c r="Z7" s="387">
        <f t="shared" si="10"/>
        <v>23399.737381875428</v>
      </c>
      <c r="AA7" s="387">
        <f t="shared" si="10"/>
        <v>24314.638359422694</v>
      </c>
      <c r="AB7" s="387">
        <f t="shared" si="10"/>
        <v>17579.041092602343</v>
      </c>
      <c r="AC7" s="387">
        <f t="shared" si="10"/>
        <v>17415.46621315258</v>
      </c>
      <c r="AD7" s="387">
        <f t="shared" si="10"/>
        <v>16270.915219630808</v>
      </c>
      <c r="AE7" s="387">
        <f t="shared" si="10"/>
        <v>14905.148774750152</v>
      </c>
      <c r="AF7" s="387">
        <f t="shared" si="10"/>
        <v>14700.845186332441</v>
      </c>
      <c r="AG7" s="387">
        <f t="shared" si="10"/>
        <v>20565.658894069478</v>
      </c>
      <c r="AH7" s="387">
        <f t="shared" ref="AH7:AM7" si="11">AH8+AH11+AH14</f>
        <v>20895.698549151137</v>
      </c>
      <c r="AI7" s="387">
        <f t="shared" si="11"/>
        <v>15851.953065009149</v>
      </c>
      <c r="AJ7" s="387">
        <f t="shared" si="11"/>
        <v>19413.300406462804</v>
      </c>
      <c r="AK7" s="387">
        <f t="shared" si="11"/>
        <v>19169.605978948592</v>
      </c>
      <c r="AL7" s="387">
        <f t="shared" si="11"/>
        <v>20433.989269807098</v>
      </c>
      <c r="AM7" s="387">
        <f t="shared" si="11"/>
        <v>23753.477084075905</v>
      </c>
      <c r="AN7" s="387">
        <f t="shared" ref="AN7:AO7" si="12">AN8+AN11+AN14</f>
        <v>18620.537646448873</v>
      </c>
      <c r="AO7" s="387">
        <f t="shared" si="12"/>
        <v>22803.420817223334</v>
      </c>
      <c r="AP7" s="387">
        <f t="shared" ref="AP7:AQ7" si="13">AP8+AP11+AP14</f>
        <v>16521.341272269376</v>
      </c>
      <c r="AQ7" s="387">
        <f t="shared" si="13"/>
        <v>18454.711434112647</v>
      </c>
      <c r="AR7" s="387">
        <f t="shared" ref="AR7" si="14">AR8+AR11+AR14</f>
        <v>15013.048394391602</v>
      </c>
    </row>
    <row r="8" spans="1:44" s="134" customFormat="1" x14ac:dyDescent="0.25">
      <c r="A8" s="127" t="s">
        <v>356</v>
      </c>
      <c r="B8" s="127"/>
      <c r="C8" s="127"/>
      <c r="D8" s="127"/>
      <c r="E8" s="127" t="s">
        <v>355</v>
      </c>
      <c r="F8" s="127"/>
      <c r="G8" s="257"/>
      <c r="H8" s="384">
        <f t="shared" ref="H8:AG8" si="15">H9+H10</f>
        <v>0</v>
      </c>
      <c r="I8" s="384">
        <f t="shared" si="15"/>
        <v>0</v>
      </c>
      <c r="J8" s="384">
        <f t="shared" si="15"/>
        <v>0</v>
      </c>
      <c r="K8" s="384">
        <f t="shared" si="15"/>
        <v>0</v>
      </c>
      <c r="L8" s="384">
        <f t="shared" si="15"/>
        <v>0</v>
      </c>
      <c r="M8" s="384">
        <f t="shared" si="15"/>
        <v>1881.9771061333122</v>
      </c>
      <c r="N8" s="384">
        <f t="shared" si="15"/>
        <v>1514.9280475031487</v>
      </c>
      <c r="O8" s="384">
        <f t="shared" si="15"/>
        <v>1251.2889379418414</v>
      </c>
      <c r="P8" s="384">
        <f t="shared" si="15"/>
        <v>1302.6933151417882</v>
      </c>
      <c r="Q8" s="384">
        <f t="shared" si="15"/>
        <v>3903.7209540852582</v>
      </c>
      <c r="R8" s="384">
        <f t="shared" si="15"/>
        <v>2993.2298192014996</v>
      </c>
      <c r="S8" s="384">
        <f t="shared" si="15"/>
        <v>5640.0407047248136</v>
      </c>
      <c r="T8" s="384">
        <f t="shared" si="15"/>
        <v>4105.5269600344545</v>
      </c>
      <c r="U8" s="384">
        <f t="shared" si="15"/>
        <v>3958.8912572342942</v>
      </c>
      <c r="V8" s="384">
        <f t="shared" si="15"/>
        <v>2415.8052623321646</v>
      </c>
      <c r="W8" s="384">
        <f t="shared" si="15"/>
        <v>3384.3448743928052</v>
      </c>
      <c r="X8" s="384">
        <f t="shared" si="15"/>
        <v>3354.440953901968</v>
      </c>
      <c r="Y8" s="384">
        <f t="shared" si="15"/>
        <v>5015.1643433049267</v>
      </c>
      <c r="Z8" s="384">
        <f t="shared" si="15"/>
        <v>5958.8269347847727</v>
      </c>
      <c r="AA8" s="384">
        <f t="shared" si="15"/>
        <v>7465.4408302916327</v>
      </c>
      <c r="AB8" s="384">
        <f t="shared" si="15"/>
        <v>4959.2914491148276</v>
      </c>
      <c r="AC8" s="384">
        <f t="shared" si="15"/>
        <v>6035.2289836922482</v>
      </c>
      <c r="AD8" s="384">
        <f t="shared" si="15"/>
        <v>5491.2375774140501</v>
      </c>
      <c r="AE8" s="384">
        <f t="shared" si="15"/>
        <v>4490.58808635484</v>
      </c>
      <c r="AF8" s="384">
        <f t="shared" si="15"/>
        <v>5368.0882667403075</v>
      </c>
      <c r="AG8" s="384">
        <f t="shared" si="15"/>
        <v>8096.9979189236592</v>
      </c>
      <c r="AH8" s="384">
        <f t="shared" ref="AH8:AM8" si="16">AH9+AH10</f>
        <v>8569.8467744913178</v>
      </c>
      <c r="AI8" s="384">
        <f t="shared" si="16"/>
        <v>4634.0498186271225</v>
      </c>
      <c r="AJ8" s="384">
        <f t="shared" si="16"/>
        <v>6262.4084992029211</v>
      </c>
      <c r="AK8" s="384">
        <f t="shared" si="16"/>
        <v>5288.2671334240185</v>
      </c>
      <c r="AL8" s="384">
        <f t="shared" si="16"/>
        <v>6540.8265044108593</v>
      </c>
      <c r="AM8" s="384">
        <f t="shared" si="16"/>
        <v>8500.8594401250266</v>
      </c>
      <c r="AN8" s="384">
        <f t="shared" ref="AN8:AO8" si="17">AN9+AN10</f>
        <v>7129.8669885979925</v>
      </c>
      <c r="AO8" s="384">
        <f t="shared" si="17"/>
        <v>9453.8027476297539</v>
      </c>
      <c r="AP8" s="384">
        <f t="shared" ref="AP8:AQ8" si="18">AP9+AP10</f>
        <v>6230.2941893080724</v>
      </c>
      <c r="AQ8" s="384">
        <f t="shared" si="18"/>
        <v>7205.7707837528806</v>
      </c>
      <c r="AR8" s="384">
        <f t="shared" ref="AR8" si="19">AR9+AR10</f>
        <v>5899.4659703554671</v>
      </c>
    </row>
    <row r="9" spans="1:44" s="134" customFormat="1" x14ac:dyDescent="0.25">
      <c r="A9" s="269" t="s">
        <v>357</v>
      </c>
      <c r="B9" s="127"/>
      <c r="C9" s="127"/>
      <c r="D9" s="127"/>
      <c r="E9" s="127"/>
      <c r="F9" s="269" t="s">
        <v>358</v>
      </c>
      <c r="G9" s="293" t="s">
        <v>973</v>
      </c>
      <c r="H9" s="385">
        <f>'8.1 Biological Fixation'!H9*'8.2 Coefficients'!H9</f>
        <v>0</v>
      </c>
      <c r="I9" s="385">
        <f>'8.1 Biological Fixation'!I9*'8.2 Coefficients'!I9</f>
        <v>0</v>
      </c>
      <c r="J9" s="385">
        <f>'8.1 Biological Fixation'!J9*'8.2 Coefficients'!J9</f>
        <v>0</v>
      </c>
      <c r="K9" s="385">
        <f>'8.1 Biological Fixation'!K9*'8.2 Coefficients'!K9</f>
        <v>0</v>
      </c>
      <c r="L9" s="385">
        <f>'8.1 Biological Fixation'!L9*'8.2 Coefficients'!L9</f>
        <v>0</v>
      </c>
      <c r="M9" s="385">
        <f>'8.1 Biological Fixation'!M9*'8.2 Coefficients'!M9</f>
        <v>313.74336475003508</v>
      </c>
      <c r="N9" s="385">
        <f>'8.1 Biological Fixation'!N9*'8.2 Coefficients'!N9</f>
        <v>329.42873764284002</v>
      </c>
      <c r="O9" s="385">
        <f>'8.1 Biological Fixation'!O9*'8.2 Coefficients'!O9</f>
        <v>251.6563397271</v>
      </c>
      <c r="P9" s="385">
        <f>'8.1 Biological Fixation'!P9*'8.2 Coefficients'!P9</f>
        <v>346.47308581330509</v>
      </c>
      <c r="Q9" s="385">
        <f>'8.1 Biological Fixation'!Q9*'8.2 Coefficients'!Q9</f>
        <v>2182.1053608518996</v>
      </c>
      <c r="R9" s="385">
        <f>'8.1 Biological Fixation'!R9*'8.2 Coefficients'!R9</f>
        <v>1863.4904345295149</v>
      </c>
      <c r="S9" s="385">
        <f>'8.1 Biological Fixation'!S9*'8.2 Coefficients'!S9</f>
        <v>2566.3926632371349</v>
      </c>
      <c r="T9" s="385">
        <f>'8.1 Biological Fixation'!T9*'8.2 Coefficients'!T9</f>
        <v>1821.3026876150698</v>
      </c>
      <c r="U9" s="385">
        <f>'8.1 Biological Fixation'!U9*'8.2 Coefficients'!U9</f>
        <v>1835.6467476116557</v>
      </c>
      <c r="V9" s="385">
        <f>'8.1 Biological Fixation'!V9*'8.2 Coefficients'!V9</f>
        <v>1421.1975975773398</v>
      </c>
      <c r="W9" s="385">
        <f>'8.1 Biological Fixation'!W9*'8.2 Coefficients'!W9</f>
        <v>1622.2718715271199</v>
      </c>
      <c r="X9" s="385">
        <f>'8.1 Biological Fixation'!X9*'8.2 Coefficients'!X9</f>
        <v>1582.1752652699399</v>
      </c>
      <c r="Y9" s="385">
        <f>'8.1 Biological Fixation'!Y9*'8.2 Coefficients'!Y9</f>
        <v>2923.0262125285226</v>
      </c>
      <c r="Z9" s="385">
        <f>'8.1 Biological Fixation'!Z9*'8.2 Coefficients'!Z9</f>
        <v>4152.7261899551995</v>
      </c>
      <c r="AA9" s="385">
        <f>'8.1 Biological Fixation'!AA9*'8.2 Coefficients'!AA9</f>
        <v>5561.4114604804799</v>
      </c>
      <c r="AB9" s="385">
        <f>'8.1 Biological Fixation'!AB9*'8.2 Coefficients'!AB9</f>
        <v>4250.4116749029363</v>
      </c>
      <c r="AC9" s="385">
        <f>'8.1 Biological Fixation'!AC9*'8.2 Coefficients'!AC9</f>
        <v>5447.3998266476256</v>
      </c>
      <c r="AD9" s="385">
        <f>'8.1 Biological Fixation'!AD9*'8.2 Coefficients'!AD9</f>
        <v>4676.5913569699505</v>
      </c>
      <c r="AE9" s="385">
        <f>'8.1 Biological Fixation'!AE9*'8.2 Coefficients'!AE9</f>
        <v>3924.402945480269</v>
      </c>
      <c r="AF9" s="385">
        <f>'8.1 Biological Fixation'!AF9*'8.2 Coefficients'!AF9</f>
        <v>4738.7224767776843</v>
      </c>
      <c r="AG9" s="385">
        <f>'8.1 Biological Fixation'!AG9*'8.2 Coefficients'!AG9</f>
        <v>7257.2168797928243</v>
      </c>
      <c r="AH9" s="385">
        <f>'8.1 Biological Fixation'!AH9*'8.2 Coefficients'!AH9</f>
        <v>7643.5810724228995</v>
      </c>
      <c r="AI9" s="385">
        <f>'8.1 Biological Fixation'!AI9*'8.2 Coefficients'!AI9</f>
        <v>3982.9055057543405</v>
      </c>
      <c r="AJ9" s="385">
        <f>'8.1 Biological Fixation'!AJ9*'8.2 Coefficients'!AJ9</f>
        <v>5529.3599467283093</v>
      </c>
      <c r="AK9" s="385">
        <f>'8.1 Biological Fixation'!AK9*'8.2 Coefficients'!AK9</f>
        <v>4314.4990346752829</v>
      </c>
      <c r="AL9" s="385">
        <f>'8.1 Biological Fixation'!AL9*'8.2 Coefficients'!AL9</f>
        <v>5682.1940246332788</v>
      </c>
      <c r="AM9" s="385">
        <f>'8.1 Biological Fixation'!AM9*'8.2 Coefficients'!AM9</f>
        <v>7504.2912183062244</v>
      </c>
      <c r="AN9" s="385">
        <f>'8.1 Biological Fixation'!AN9*'8.2 Coefficients'!AN9</f>
        <v>5625.320615115299</v>
      </c>
      <c r="AO9" s="385">
        <f>'8.1 Biological Fixation'!AO9*'8.2 Coefficients'!AO9</f>
        <v>7128.1717724528853</v>
      </c>
      <c r="AP9" s="385">
        <f>'8.1 Biological Fixation'!AP9*'8.2 Coefficients'!AP9</f>
        <v>4814.0633940333</v>
      </c>
      <c r="AQ9" s="385">
        <f>'8.1 Biological Fixation'!AQ9*'8.2 Coefficients'!AQ9</f>
        <v>5995.3987030865383</v>
      </c>
      <c r="AR9" s="385">
        <f>'8.1 Biological Fixation'!AR9*'8.2 Coefficients'!AR9</f>
        <v>4793.4544325923198</v>
      </c>
    </row>
    <row r="10" spans="1:44" s="134" customFormat="1" x14ac:dyDescent="0.25">
      <c r="A10" s="269" t="s">
        <v>485</v>
      </c>
      <c r="B10" s="127"/>
      <c r="C10" s="127"/>
      <c r="D10" s="127"/>
      <c r="E10" s="127"/>
      <c r="F10" s="269" t="s">
        <v>486</v>
      </c>
      <c r="G10" s="293" t="s">
        <v>974</v>
      </c>
      <c r="H10" s="385">
        <f>'8.1 Biological Fixation'!H10*'8.2 Coefficients'!H10</f>
        <v>0</v>
      </c>
      <c r="I10" s="385">
        <f>'8.1 Biological Fixation'!I10*'8.2 Coefficients'!I10</f>
        <v>0</v>
      </c>
      <c r="J10" s="385">
        <f>'8.1 Biological Fixation'!J10*'8.2 Coefficients'!J10</f>
        <v>0</v>
      </c>
      <c r="K10" s="385">
        <f>'8.1 Biological Fixation'!K10*'8.2 Coefficients'!K10</f>
        <v>0</v>
      </c>
      <c r="L10" s="385">
        <f>'8.1 Biological Fixation'!L10*'8.2 Coefficients'!L10</f>
        <v>0</v>
      </c>
      <c r="M10" s="385">
        <f>'8.1 Biological Fixation'!M10*'8.2 Coefficients'!M10</f>
        <v>1568.233741383277</v>
      </c>
      <c r="N10" s="385">
        <f>'8.1 Biological Fixation'!N10*'8.2 Coefficients'!N10</f>
        <v>1185.4993098603088</v>
      </c>
      <c r="O10" s="385">
        <f>'8.1 Biological Fixation'!O10*'8.2 Coefficients'!O10</f>
        <v>999.63259821474139</v>
      </c>
      <c r="P10" s="385">
        <f>'8.1 Biological Fixation'!P10*'8.2 Coefficients'!P10</f>
        <v>956.22022932848313</v>
      </c>
      <c r="Q10" s="385">
        <f>'8.1 Biological Fixation'!Q10*'8.2 Coefficients'!Q10</f>
        <v>1721.6155932333584</v>
      </c>
      <c r="R10" s="385">
        <f>'8.1 Biological Fixation'!R10*'8.2 Coefficients'!R10</f>
        <v>1129.7393846719849</v>
      </c>
      <c r="S10" s="385">
        <f>'8.1 Biological Fixation'!S10*'8.2 Coefficients'!S10</f>
        <v>3073.6480414876792</v>
      </c>
      <c r="T10" s="385">
        <f>'8.1 Biological Fixation'!T10*'8.2 Coefficients'!T10</f>
        <v>2284.2242724193848</v>
      </c>
      <c r="U10" s="385">
        <f>'8.1 Biological Fixation'!U10*'8.2 Coefficients'!U10</f>
        <v>2123.2445096226384</v>
      </c>
      <c r="V10" s="385">
        <f>'8.1 Biological Fixation'!V10*'8.2 Coefficients'!V10</f>
        <v>994.60766475482501</v>
      </c>
      <c r="W10" s="385">
        <f>'8.1 Biological Fixation'!W10*'8.2 Coefficients'!W10</f>
        <v>1762.0730028656853</v>
      </c>
      <c r="X10" s="385">
        <f>'8.1 Biological Fixation'!X10*'8.2 Coefficients'!X10</f>
        <v>1772.2656886320281</v>
      </c>
      <c r="Y10" s="385">
        <f>'8.1 Biological Fixation'!Y10*'8.2 Coefficients'!Y10</f>
        <v>2092.1381307764041</v>
      </c>
      <c r="Z10" s="385">
        <f>'8.1 Biological Fixation'!Z10*'8.2 Coefficients'!Z10</f>
        <v>1806.1007448295727</v>
      </c>
      <c r="AA10" s="385">
        <f>'8.1 Biological Fixation'!AA10*'8.2 Coefficients'!AA10</f>
        <v>1904.0293698111523</v>
      </c>
      <c r="AB10" s="385">
        <f>'8.1 Biological Fixation'!AB10*'8.2 Coefficients'!AB10</f>
        <v>708.879774211891</v>
      </c>
      <c r="AC10" s="385">
        <f>'8.1 Biological Fixation'!AC10*'8.2 Coefficients'!AC10</f>
        <v>587.82915704462312</v>
      </c>
      <c r="AD10" s="385">
        <f>'8.1 Biological Fixation'!AD10*'8.2 Coefficients'!AD10</f>
        <v>814.64622044409987</v>
      </c>
      <c r="AE10" s="385">
        <f>'8.1 Biological Fixation'!AE10*'8.2 Coefficients'!AE10</f>
        <v>566.18514087457129</v>
      </c>
      <c r="AF10" s="385">
        <f>'8.1 Biological Fixation'!AF10*'8.2 Coefficients'!AF10</f>
        <v>629.36578996262347</v>
      </c>
      <c r="AG10" s="385">
        <f>'8.1 Biological Fixation'!AG10*'8.2 Coefficients'!AG10</f>
        <v>839.78103913083487</v>
      </c>
      <c r="AH10" s="385">
        <f>'8.1 Biological Fixation'!AH10*'8.2 Coefficients'!AH10</f>
        <v>926.26570206841802</v>
      </c>
      <c r="AI10" s="385">
        <f>'8.1 Biological Fixation'!AI10*'8.2 Coefficients'!AI10</f>
        <v>651.14431287278182</v>
      </c>
      <c r="AJ10" s="385">
        <f>'8.1 Biological Fixation'!AJ10*'8.2 Coefficients'!AJ10</f>
        <v>733.04855247461148</v>
      </c>
      <c r="AK10" s="385">
        <f>'8.1 Biological Fixation'!AK10*'8.2 Coefficients'!AK10</f>
        <v>973.76809874873584</v>
      </c>
      <c r="AL10" s="385">
        <f>'8.1 Biological Fixation'!AL10*'8.2 Coefficients'!AL10</f>
        <v>858.63247977758033</v>
      </c>
      <c r="AM10" s="385">
        <f>'8.1 Biological Fixation'!AM10*'8.2 Coefficients'!AM10</f>
        <v>996.56822181880273</v>
      </c>
      <c r="AN10" s="385">
        <f>'8.1 Biological Fixation'!AN10*'8.2 Coefficients'!AN10</f>
        <v>1504.5463734826935</v>
      </c>
      <c r="AO10" s="385">
        <f>'8.1 Biological Fixation'!AO10*'8.2 Coefficients'!AO10</f>
        <v>2325.6309751768695</v>
      </c>
      <c r="AP10" s="385">
        <f>'8.1 Biological Fixation'!AP10*'8.2 Coefficients'!AP10</f>
        <v>1416.2307952747722</v>
      </c>
      <c r="AQ10" s="385">
        <f>'8.1 Biological Fixation'!AQ10*'8.2 Coefficients'!AQ10</f>
        <v>1210.3720806663421</v>
      </c>
      <c r="AR10" s="385">
        <f>'8.1 Biological Fixation'!AR10*'8.2 Coefficients'!AR10</f>
        <v>1106.0115377631473</v>
      </c>
    </row>
    <row r="11" spans="1:44" s="135" customFormat="1" x14ac:dyDescent="0.25">
      <c r="A11" s="127" t="s">
        <v>359</v>
      </c>
      <c r="B11" s="127"/>
      <c r="C11" s="127"/>
      <c r="D11" s="127"/>
      <c r="E11" s="127" t="s">
        <v>487</v>
      </c>
      <c r="F11" s="127"/>
      <c r="G11" s="257"/>
      <c r="H11" s="384">
        <f t="shared" ref="H11:AG11" si="20">H12+H13</f>
        <v>0</v>
      </c>
      <c r="I11" s="384">
        <f t="shared" si="20"/>
        <v>0</v>
      </c>
      <c r="J11" s="384">
        <f t="shared" si="20"/>
        <v>0</v>
      </c>
      <c r="K11" s="384">
        <f t="shared" si="20"/>
        <v>0</v>
      </c>
      <c r="L11" s="384">
        <f t="shared" si="20"/>
        <v>0</v>
      </c>
      <c r="M11" s="384">
        <f t="shared" si="20"/>
        <v>3196.7784336874274</v>
      </c>
      <c r="N11" s="384">
        <f t="shared" si="20"/>
        <v>2988.5265386284791</v>
      </c>
      <c r="O11" s="384">
        <f t="shared" si="20"/>
        <v>2435.3137825221656</v>
      </c>
      <c r="P11" s="384">
        <f t="shared" si="20"/>
        <v>1749.6010207428317</v>
      </c>
      <c r="Q11" s="384">
        <f t="shared" si="20"/>
        <v>1845.3879557070395</v>
      </c>
      <c r="R11" s="384">
        <f t="shared" si="20"/>
        <v>1663.6681061831978</v>
      </c>
      <c r="S11" s="384">
        <f t="shared" si="20"/>
        <v>1433.4253553549158</v>
      </c>
      <c r="T11" s="384">
        <f t="shared" si="20"/>
        <v>1273.5373116911583</v>
      </c>
      <c r="U11" s="384">
        <f t="shared" si="20"/>
        <v>1028.8875741020734</v>
      </c>
      <c r="V11" s="384">
        <f t="shared" si="20"/>
        <v>1057.8455335782812</v>
      </c>
      <c r="W11" s="384">
        <f t="shared" si="20"/>
        <v>1060.1364702213068</v>
      </c>
      <c r="X11" s="384">
        <f t="shared" si="20"/>
        <v>1069.013418179813</v>
      </c>
      <c r="Y11" s="384">
        <f t="shared" si="20"/>
        <v>1885.5481531650255</v>
      </c>
      <c r="Z11" s="384">
        <f t="shared" si="20"/>
        <v>2240.4078495666231</v>
      </c>
      <c r="AA11" s="384">
        <f t="shared" si="20"/>
        <v>2499.5568462691913</v>
      </c>
      <c r="AB11" s="384">
        <f t="shared" si="20"/>
        <v>1845.3619064142397</v>
      </c>
      <c r="AC11" s="384">
        <f t="shared" si="20"/>
        <v>1930.5225718285533</v>
      </c>
      <c r="AD11" s="384">
        <f t="shared" si="20"/>
        <v>1487.4870574423044</v>
      </c>
      <c r="AE11" s="384">
        <f t="shared" si="20"/>
        <v>1180.5598493710718</v>
      </c>
      <c r="AF11" s="384">
        <f t="shared" si="20"/>
        <v>1242.5768666025099</v>
      </c>
      <c r="AG11" s="384">
        <f t="shared" si="20"/>
        <v>1471.1142816107333</v>
      </c>
      <c r="AH11" s="384">
        <f t="shared" ref="AH11:AM11" si="21">AH12+AH13</f>
        <v>1655.2165577763344</v>
      </c>
      <c r="AI11" s="384">
        <f t="shared" si="21"/>
        <v>1134.3688672360174</v>
      </c>
      <c r="AJ11" s="384">
        <f t="shared" si="21"/>
        <v>1172.0022945004284</v>
      </c>
      <c r="AK11" s="384">
        <f t="shared" si="21"/>
        <v>1526.4399713591947</v>
      </c>
      <c r="AL11" s="384">
        <f t="shared" si="21"/>
        <v>2532.5790822930467</v>
      </c>
      <c r="AM11" s="384">
        <f t="shared" si="21"/>
        <v>2257.976002800463</v>
      </c>
      <c r="AN11" s="384">
        <f t="shared" ref="AN11:AO11" si="22">AN12+AN13</f>
        <v>2071.7182972013165</v>
      </c>
      <c r="AO11" s="384">
        <f t="shared" si="22"/>
        <v>1574.200518013608</v>
      </c>
      <c r="AP11" s="384">
        <f t="shared" ref="AP11:AQ11" si="23">AP12+AP13</f>
        <v>1222.1776121987214</v>
      </c>
      <c r="AQ11" s="384">
        <f t="shared" si="23"/>
        <v>1444.4576636365441</v>
      </c>
      <c r="AR11" s="384">
        <f t="shared" ref="AR11" si="24">AR12+AR13</f>
        <v>1346.8034386322456</v>
      </c>
    </row>
    <row r="12" spans="1:44" s="134" customFormat="1" x14ac:dyDescent="0.25">
      <c r="A12" s="127" t="s">
        <v>360</v>
      </c>
      <c r="B12" s="127"/>
      <c r="C12" s="127"/>
      <c r="D12" s="127"/>
      <c r="E12" s="127"/>
      <c r="F12" s="127" t="s">
        <v>361</v>
      </c>
      <c r="G12" s="292" t="s">
        <v>975</v>
      </c>
      <c r="H12" s="385">
        <f>'8.1 Biological Fixation'!H12*'8.2 Coefficients'!H12</f>
        <v>0</v>
      </c>
      <c r="I12" s="385">
        <f>'8.1 Biological Fixation'!I12*'8.2 Coefficients'!I12</f>
        <v>0</v>
      </c>
      <c r="J12" s="385">
        <f>'8.1 Biological Fixation'!J12*'8.2 Coefficients'!J12</f>
        <v>0</v>
      </c>
      <c r="K12" s="385">
        <f>'8.1 Biological Fixation'!K12*'8.2 Coefficients'!K12</f>
        <v>0</v>
      </c>
      <c r="L12" s="385">
        <f>'8.1 Biological Fixation'!L12*'8.2 Coefficients'!L12</f>
        <v>0</v>
      </c>
      <c r="M12" s="385">
        <f>'8.1 Biological Fixation'!M12*'8.2 Coefficients'!M12</f>
        <v>1966.8744843993441</v>
      </c>
      <c r="N12" s="385">
        <f>'8.1 Biological Fixation'!N12*'8.2 Coefficients'!N12</f>
        <v>1888.0467414531249</v>
      </c>
      <c r="O12" s="385">
        <f>'8.1 Biological Fixation'!O12*'8.2 Coefficients'!O12</f>
        <v>1427.9202971147809</v>
      </c>
      <c r="P12" s="385">
        <f>'8.1 Biological Fixation'!P12*'8.2 Coefficients'!P12</f>
        <v>1190.7430200768435</v>
      </c>
      <c r="Q12" s="385">
        <f>'8.1 Biological Fixation'!Q12*'8.2 Coefficients'!Q12</f>
        <v>1276.5440901369061</v>
      </c>
      <c r="R12" s="385">
        <f>'8.1 Biological Fixation'!R12*'8.2 Coefficients'!R12</f>
        <v>1296.9229747584689</v>
      </c>
      <c r="S12" s="385">
        <f>'8.1 Biological Fixation'!S12*'8.2 Coefficients'!S12</f>
        <v>1075.733168825029</v>
      </c>
      <c r="T12" s="385">
        <f>'8.1 Biological Fixation'!T12*'8.2 Coefficients'!T12</f>
        <v>823.29742271906264</v>
      </c>
      <c r="U12" s="385">
        <f>'8.1 Biological Fixation'!U12*'8.2 Coefficients'!U12</f>
        <v>706.34304461324973</v>
      </c>
      <c r="V12" s="385">
        <f>'8.1 Biological Fixation'!V12*'8.2 Coefficients'!V12</f>
        <v>667.26927011078112</v>
      </c>
      <c r="W12" s="385">
        <f>'8.1 Biological Fixation'!W12*'8.2 Coefficients'!W12</f>
        <v>619.48538198696849</v>
      </c>
      <c r="X12" s="385">
        <f>'8.1 Biological Fixation'!X12*'8.2 Coefficients'!X12</f>
        <v>510.6251333447762</v>
      </c>
      <c r="Y12" s="385">
        <f>'8.1 Biological Fixation'!Y12*'8.2 Coefficients'!Y12</f>
        <v>428.49986093474996</v>
      </c>
      <c r="Z12" s="385">
        <f>'8.1 Biological Fixation'!Z12*'8.2 Coefficients'!Z12</f>
        <v>480.97271120559367</v>
      </c>
      <c r="AA12" s="385">
        <f>'8.1 Biological Fixation'!AA12*'8.2 Coefficients'!AA12</f>
        <v>511.72803152281256</v>
      </c>
      <c r="AB12" s="385">
        <f>'8.1 Biological Fixation'!AB12*'8.2 Coefficients'!AB12</f>
        <v>476.66669266298965</v>
      </c>
      <c r="AC12" s="385">
        <f>'8.1 Biological Fixation'!AC12*'8.2 Coefficients'!AC12</f>
        <v>440.75483186877091</v>
      </c>
      <c r="AD12" s="385">
        <f>'8.1 Biological Fixation'!AD12*'8.2 Coefficients'!AD12</f>
        <v>351.60959779962479</v>
      </c>
      <c r="AE12" s="385">
        <f>'8.1 Biological Fixation'!AE12*'8.2 Coefficients'!AE12</f>
        <v>350.27151340465622</v>
      </c>
      <c r="AF12" s="385">
        <f>'8.1 Biological Fixation'!AF12*'8.2 Coefficients'!AF12</f>
        <v>409.23500193778119</v>
      </c>
      <c r="AG12" s="385">
        <f>'8.1 Biological Fixation'!AG12*'8.2 Coefficients'!AG12</f>
        <v>378.76106985818757</v>
      </c>
      <c r="AH12" s="385">
        <f>'8.1 Biological Fixation'!AH12*'8.2 Coefficients'!AH12</f>
        <v>363.70483077775003</v>
      </c>
      <c r="AI12" s="385">
        <f>'8.1 Biological Fixation'!AI12*'8.2 Coefficients'!AI12</f>
        <v>312.64458899471873</v>
      </c>
      <c r="AJ12" s="385">
        <f>'8.1 Biological Fixation'!AJ12*'8.2 Coefficients'!AJ12</f>
        <v>350.30859111324997</v>
      </c>
      <c r="AK12" s="385">
        <f>'8.1 Biological Fixation'!AK12*'8.2 Coefficients'!AK12</f>
        <v>392.74994367434385</v>
      </c>
      <c r="AL12" s="385">
        <f>'8.1 Biological Fixation'!AL12*'8.2 Coefficients'!AL12</f>
        <v>525.86353839356184</v>
      </c>
      <c r="AM12" s="385">
        <f>'8.1 Biological Fixation'!AM12*'8.2 Coefficients'!AM12</f>
        <v>547.53104420838554</v>
      </c>
      <c r="AN12" s="385">
        <f>'8.1 Biological Fixation'!AN12*'8.2 Coefficients'!AN12</f>
        <v>602.37474128321901</v>
      </c>
      <c r="AO12" s="385">
        <f>'8.1 Biological Fixation'!AO12*'8.2 Coefficients'!AO12</f>
        <v>527.92907317528113</v>
      </c>
      <c r="AP12" s="385">
        <f>'8.1 Biological Fixation'!AP12*'8.2 Coefficients'!AP12</f>
        <v>454.57817291424993</v>
      </c>
      <c r="AQ12" s="385">
        <f>'8.1 Biological Fixation'!AQ12*'8.2 Coefficients'!AQ12</f>
        <v>545.95680568515627</v>
      </c>
      <c r="AR12" s="385">
        <f>'8.1 Biological Fixation'!AR12*'8.2 Coefficients'!AR12</f>
        <v>567.95710657365635</v>
      </c>
    </row>
    <row r="13" spans="1:44" s="118" customFormat="1" x14ac:dyDescent="0.25">
      <c r="A13" s="1" t="s">
        <v>534</v>
      </c>
      <c r="B13"/>
      <c r="C13"/>
      <c r="D13"/>
      <c r="F13" t="s">
        <v>535</v>
      </c>
      <c r="G13" s="295" t="s">
        <v>976</v>
      </c>
      <c r="H13" s="385">
        <f>'8.1 Biological Fixation'!H13*'8.2 Coefficients'!H13</f>
        <v>0</v>
      </c>
      <c r="I13" s="385">
        <f>'8.1 Biological Fixation'!I13*'8.2 Coefficients'!I13</f>
        <v>0</v>
      </c>
      <c r="J13" s="385">
        <f>'8.1 Biological Fixation'!J13*'8.2 Coefficients'!J13</f>
        <v>0</v>
      </c>
      <c r="K13" s="385">
        <f>'8.1 Biological Fixation'!K13*'8.2 Coefficients'!K13</f>
        <v>0</v>
      </c>
      <c r="L13" s="385">
        <f>'8.1 Biological Fixation'!L13*'8.2 Coefficients'!L13</f>
        <v>0</v>
      </c>
      <c r="M13" s="385">
        <f>'8.1 Biological Fixation'!M13*'8.2 Coefficients'!M13</f>
        <v>1229.9039492880836</v>
      </c>
      <c r="N13" s="385">
        <f>'8.1 Biological Fixation'!N13*'8.2 Coefficients'!N13</f>
        <v>1100.479797175354</v>
      </c>
      <c r="O13" s="385">
        <f>'8.1 Biological Fixation'!O13*'8.2 Coefficients'!O13</f>
        <v>1007.393485407385</v>
      </c>
      <c r="P13" s="385">
        <f>'8.1 Biological Fixation'!P13*'8.2 Coefficients'!P13</f>
        <v>558.85800066598813</v>
      </c>
      <c r="Q13" s="385">
        <f>'8.1 Biological Fixation'!Q13*'8.2 Coefficients'!Q13</f>
        <v>568.8438655701334</v>
      </c>
      <c r="R13" s="385">
        <f>'8.1 Biological Fixation'!R13*'8.2 Coefficients'!R13</f>
        <v>366.74513142472881</v>
      </c>
      <c r="S13" s="385">
        <f>'8.1 Biological Fixation'!S13*'8.2 Coefficients'!S13</f>
        <v>357.69218652988684</v>
      </c>
      <c r="T13" s="385">
        <f>'8.1 Biological Fixation'!T13*'8.2 Coefficients'!T13</f>
        <v>450.23988897209557</v>
      </c>
      <c r="U13" s="385">
        <f>'8.1 Biological Fixation'!U13*'8.2 Coefficients'!U13</f>
        <v>322.54452948882357</v>
      </c>
      <c r="V13" s="385">
        <f>'8.1 Biological Fixation'!V13*'8.2 Coefficients'!V13</f>
        <v>390.57626346750004</v>
      </c>
      <c r="W13" s="385">
        <f>'8.1 Biological Fixation'!W13*'8.2 Coefficients'!W13</f>
        <v>440.65108823433832</v>
      </c>
      <c r="X13" s="385">
        <f>'8.1 Biological Fixation'!X13*'8.2 Coefficients'!X13</f>
        <v>558.38828483503687</v>
      </c>
      <c r="Y13" s="385">
        <f>'8.1 Biological Fixation'!Y13*'8.2 Coefficients'!Y13</f>
        <v>1457.0482922302756</v>
      </c>
      <c r="Z13" s="385">
        <f>'8.1 Biological Fixation'!Z13*'8.2 Coefficients'!Z13</f>
        <v>1759.4351383610294</v>
      </c>
      <c r="AA13" s="385">
        <f>'8.1 Biological Fixation'!AA13*'8.2 Coefficients'!AA13</f>
        <v>1987.8288147463788</v>
      </c>
      <c r="AB13" s="385">
        <f>'8.1 Biological Fixation'!AB13*'8.2 Coefficients'!AB13</f>
        <v>1368.6952137512501</v>
      </c>
      <c r="AC13" s="385">
        <f>'8.1 Biological Fixation'!AC13*'8.2 Coefficients'!AC13</f>
        <v>1489.7677399597824</v>
      </c>
      <c r="AD13" s="385">
        <f>'8.1 Biological Fixation'!AD13*'8.2 Coefficients'!AD13</f>
        <v>1135.8774596426795</v>
      </c>
      <c r="AE13" s="385">
        <f>'8.1 Biological Fixation'!AE13*'8.2 Coefficients'!AE13</f>
        <v>830.2883359664155</v>
      </c>
      <c r="AF13" s="385">
        <f>'8.1 Biological Fixation'!AF13*'8.2 Coefficients'!AF13</f>
        <v>833.34186466472875</v>
      </c>
      <c r="AG13" s="385">
        <f>'8.1 Biological Fixation'!AG13*'8.2 Coefficients'!AG13</f>
        <v>1092.3532117525458</v>
      </c>
      <c r="AH13" s="385">
        <f>'8.1 Biological Fixation'!AH13*'8.2 Coefficients'!AH13</f>
        <v>1291.5117269985844</v>
      </c>
      <c r="AI13" s="385">
        <f>'8.1 Biological Fixation'!AI13*'8.2 Coefficients'!AI13</f>
        <v>821.72427824129863</v>
      </c>
      <c r="AJ13" s="385">
        <f>'8.1 Biological Fixation'!AJ13*'8.2 Coefficients'!AJ13</f>
        <v>821.69370338717852</v>
      </c>
      <c r="AK13" s="385">
        <f>'8.1 Biological Fixation'!AK13*'8.2 Coefficients'!AK13</f>
        <v>1133.6900276848507</v>
      </c>
      <c r="AL13" s="385">
        <f>'8.1 Biological Fixation'!AL13*'8.2 Coefficients'!AL13</f>
        <v>2006.7155438994851</v>
      </c>
      <c r="AM13" s="385">
        <f>'8.1 Biological Fixation'!AM13*'8.2 Coefficients'!AM13</f>
        <v>1710.4449585920772</v>
      </c>
      <c r="AN13" s="385">
        <f>'8.1 Biological Fixation'!AN13*'8.2 Coefficients'!AN13</f>
        <v>1469.3435559180975</v>
      </c>
      <c r="AO13" s="385">
        <f>'8.1 Biological Fixation'!AO13*'8.2 Coefficients'!AO13</f>
        <v>1046.2714448383269</v>
      </c>
      <c r="AP13" s="385">
        <f>'8.1 Biological Fixation'!AP13*'8.2 Coefficients'!AP13</f>
        <v>767.59943928447149</v>
      </c>
      <c r="AQ13" s="385">
        <f>'8.1 Biological Fixation'!AQ13*'8.2 Coefficients'!AQ13</f>
        <v>898.50085795138796</v>
      </c>
      <c r="AR13" s="385">
        <f>'8.1 Biological Fixation'!AR13*'8.2 Coefficients'!AR13</f>
        <v>778.84633205858916</v>
      </c>
    </row>
    <row r="14" spans="1:44" x14ac:dyDescent="0.25">
      <c r="A14" s="127" t="s">
        <v>362</v>
      </c>
      <c r="B14" s="127"/>
      <c r="C14" s="127"/>
      <c r="D14" s="127"/>
      <c r="E14" s="127" t="s">
        <v>363</v>
      </c>
      <c r="F14" s="127"/>
      <c r="G14" s="257"/>
      <c r="H14" s="384">
        <f t="shared" ref="H14:AH14" si="25">SUM(H15:H20)</f>
        <v>0</v>
      </c>
      <c r="I14" s="384">
        <f t="shared" si="25"/>
        <v>0</v>
      </c>
      <c r="J14" s="384">
        <f t="shared" si="25"/>
        <v>0</v>
      </c>
      <c r="K14" s="384">
        <f t="shared" si="25"/>
        <v>0</v>
      </c>
      <c r="L14" s="384">
        <f t="shared" si="25"/>
        <v>0</v>
      </c>
      <c r="M14" s="384">
        <f t="shared" si="25"/>
        <v>7758.7675835804985</v>
      </c>
      <c r="N14" s="384">
        <f t="shared" si="25"/>
        <v>7505.1549082956235</v>
      </c>
      <c r="O14" s="384">
        <f t="shared" si="25"/>
        <v>6695.8599010408416</v>
      </c>
      <c r="P14" s="384">
        <f t="shared" si="25"/>
        <v>7648.7786485040806</v>
      </c>
      <c r="Q14" s="384">
        <f t="shared" si="25"/>
        <v>7764.4371622988365</v>
      </c>
      <c r="R14" s="384">
        <f t="shared" si="25"/>
        <v>7145.7127414454608</v>
      </c>
      <c r="S14" s="384">
        <f t="shared" si="25"/>
        <v>15241.454781722539</v>
      </c>
      <c r="T14" s="384">
        <f t="shared" si="25"/>
        <v>12922.785208135585</v>
      </c>
      <c r="U14" s="384">
        <f t="shared" si="25"/>
        <v>15340.8854708822</v>
      </c>
      <c r="V14" s="384">
        <f t="shared" si="25"/>
        <v>13091.748410523229</v>
      </c>
      <c r="W14" s="384">
        <f t="shared" si="25"/>
        <v>14303.432858937824</v>
      </c>
      <c r="X14" s="384">
        <f t="shared" si="25"/>
        <v>12538.69524435727</v>
      </c>
      <c r="Y14" s="384">
        <f t="shared" si="25"/>
        <v>15454.513572628228</v>
      </c>
      <c r="Z14" s="384">
        <f t="shared" si="25"/>
        <v>15200.502597524031</v>
      </c>
      <c r="AA14" s="384">
        <f t="shared" si="25"/>
        <v>14349.640682861867</v>
      </c>
      <c r="AB14" s="384">
        <f t="shared" si="25"/>
        <v>10774.387737073277</v>
      </c>
      <c r="AC14" s="384">
        <f t="shared" si="25"/>
        <v>9449.7146576317791</v>
      </c>
      <c r="AD14" s="384">
        <f t="shared" si="25"/>
        <v>9292.1905847744529</v>
      </c>
      <c r="AE14" s="384">
        <f t="shared" si="25"/>
        <v>9234.0008390242401</v>
      </c>
      <c r="AF14" s="384">
        <f t="shared" si="25"/>
        <v>8090.1800529896227</v>
      </c>
      <c r="AG14" s="384">
        <f t="shared" si="25"/>
        <v>10997.546693535085</v>
      </c>
      <c r="AH14" s="384">
        <f t="shared" si="25"/>
        <v>10670.635216883484</v>
      </c>
      <c r="AI14" s="384">
        <f t="shared" ref="AI14:AN14" si="26">SUM(AI15:AI20)</f>
        <v>10083.534379146009</v>
      </c>
      <c r="AJ14" s="384">
        <f t="shared" si="26"/>
        <v>11978.889612759454</v>
      </c>
      <c r="AK14" s="384">
        <f t="shared" si="26"/>
        <v>12354.898874165377</v>
      </c>
      <c r="AL14" s="384">
        <f t="shared" si="26"/>
        <v>11360.583683103192</v>
      </c>
      <c r="AM14" s="384">
        <f t="shared" si="26"/>
        <v>12994.641641150414</v>
      </c>
      <c r="AN14" s="384">
        <f t="shared" si="26"/>
        <v>9418.9523606495659</v>
      </c>
      <c r="AO14" s="384">
        <f t="shared" ref="AO14:AP14" si="27">SUM(AO15:AO20)</f>
        <v>11775.417551579974</v>
      </c>
      <c r="AP14" s="384">
        <f t="shared" si="27"/>
        <v>9068.8694707625837</v>
      </c>
      <c r="AQ14" s="384">
        <f t="shared" ref="AQ14:AR14" si="28">SUM(AQ15:AQ20)</f>
        <v>9804.482986723222</v>
      </c>
      <c r="AR14" s="384">
        <f t="shared" si="28"/>
        <v>7766.7789854038892</v>
      </c>
    </row>
    <row r="15" spans="1:44" s="137" customFormat="1" x14ac:dyDescent="0.25">
      <c r="A15" s="127" t="s">
        <v>364</v>
      </c>
      <c r="B15" s="127"/>
      <c r="C15" s="127"/>
      <c r="D15" s="127"/>
      <c r="E15" s="127"/>
      <c r="F15" s="127" t="s">
        <v>365</v>
      </c>
      <c r="G15" s="292" t="s">
        <v>977</v>
      </c>
      <c r="H15" s="385">
        <f>'8.1 Biological Fixation'!H15*'8.2 Coefficients'!H15</f>
        <v>0</v>
      </c>
      <c r="I15" s="385">
        <f>'8.1 Biological Fixation'!I15*'8.2 Coefficients'!I15</f>
        <v>0</v>
      </c>
      <c r="J15" s="385">
        <f>'8.1 Biological Fixation'!J15*'8.2 Coefficients'!J15</f>
        <v>0</v>
      </c>
      <c r="K15" s="385">
        <f>'8.1 Biological Fixation'!K15*'8.2 Coefficients'!K15</f>
        <v>0</v>
      </c>
      <c r="L15" s="385">
        <f>'8.1 Biological Fixation'!L15*'8.2 Coefficients'!L15</f>
        <v>0</v>
      </c>
      <c r="M15" s="385">
        <f>'8.1 Biological Fixation'!M15*'8.2 Coefficients'!M15</f>
        <v>822.26239855485005</v>
      </c>
      <c r="N15" s="385">
        <f>'8.1 Biological Fixation'!N15*'8.2 Coefficients'!N15</f>
        <v>688.80224756640007</v>
      </c>
      <c r="O15" s="385">
        <f>'8.1 Biological Fixation'!O15*'8.2 Coefficients'!O15</f>
        <v>404.10200068204995</v>
      </c>
      <c r="P15" s="385">
        <f>'8.1 Biological Fixation'!P15*'8.2 Coefficients'!P15</f>
        <v>550.15993663482482</v>
      </c>
      <c r="Q15" s="385">
        <f>'8.1 Biological Fixation'!Q15*'8.2 Coefficients'!Q15</f>
        <v>526.66656955329995</v>
      </c>
      <c r="R15" s="385">
        <f>'8.1 Biological Fixation'!R15*'8.2 Coefficients'!R15</f>
        <v>232.35860050644999</v>
      </c>
      <c r="S15" s="385">
        <f>'8.1 Biological Fixation'!S15*'8.2 Coefficients'!S15</f>
        <v>783.972064316304</v>
      </c>
      <c r="T15" s="385">
        <f>'8.1 Biological Fixation'!T15*'8.2 Coefficients'!T15</f>
        <v>573.34778080057492</v>
      </c>
      <c r="U15" s="385">
        <f>'8.1 Biological Fixation'!U15*'8.2 Coefficients'!U15</f>
        <v>498.45803864972493</v>
      </c>
      <c r="V15" s="385">
        <f>'8.1 Biological Fixation'!V15*'8.2 Coefficients'!V15</f>
        <v>331.24152829570005</v>
      </c>
      <c r="W15" s="385">
        <f>'8.1 Biological Fixation'!W15*'8.2 Coefficients'!W15</f>
        <v>569.78876535680024</v>
      </c>
      <c r="X15" s="385">
        <f>'8.1 Biological Fixation'!X15*'8.2 Coefficients'!X15</f>
        <v>544.14028511672484</v>
      </c>
      <c r="Y15" s="385">
        <f>'8.1 Biological Fixation'!Y15*'8.2 Coefficients'!Y15</f>
        <v>609.73565826360004</v>
      </c>
      <c r="Z15" s="385">
        <f>'8.1 Biological Fixation'!Z15*'8.2 Coefficients'!Z15</f>
        <v>578.75590018510013</v>
      </c>
      <c r="AA15" s="385">
        <f>'8.1 Biological Fixation'!AA15*'8.2 Coefficients'!AA15</f>
        <v>722.26428455059988</v>
      </c>
      <c r="AB15" s="385">
        <f>'8.1 Biological Fixation'!AB15*'8.2 Coefficients'!AB15</f>
        <v>280.88715085805001</v>
      </c>
      <c r="AC15" s="385">
        <f>'8.1 Biological Fixation'!AC15*'8.2 Coefficients'!AC15</f>
        <v>337.09192416075012</v>
      </c>
      <c r="AD15" s="385">
        <f>'8.1 Biological Fixation'!AD15*'8.2 Coefficients'!AD15</f>
        <v>385.50124215900013</v>
      </c>
      <c r="AE15" s="385">
        <f>'8.1 Biological Fixation'!AE15*'8.2 Coefficients'!AE15</f>
        <v>340.23183633010007</v>
      </c>
      <c r="AF15" s="385">
        <f>'8.1 Biological Fixation'!AF15*'8.2 Coefficients'!AF15</f>
        <v>415.3591537832001</v>
      </c>
      <c r="AG15" s="385">
        <f>'8.1 Biological Fixation'!AG15*'8.2 Coefficients'!AG15</f>
        <v>627.55435314275007</v>
      </c>
      <c r="AH15" s="385">
        <f>'8.1 Biological Fixation'!AH15*'8.2 Coefficients'!AH15</f>
        <v>635.44763763084984</v>
      </c>
      <c r="AI15" s="385">
        <f>'8.1 Biological Fixation'!AI15*'8.2 Coefficients'!AI15</f>
        <v>543.40472362412504</v>
      </c>
      <c r="AJ15" s="385">
        <f>'8.1 Biological Fixation'!AJ15*'8.2 Coefficients'!AJ15</f>
        <v>996.08779893067515</v>
      </c>
      <c r="AK15" s="385">
        <f>'8.1 Biological Fixation'!AK15*'8.2 Coefficients'!AK15</f>
        <v>686.49334328685018</v>
      </c>
      <c r="AL15" s="385">
        <f>'8.1 Biological Fixation'!AL15*'8.2 Coefficients'!AL15</f>
        <v>675.8159849136423</v>
      </c>
      <c r="AM15" s="385">
        <f>'8.1 Biological Fixation'!AM15*'8.2 Coefficients'!AM15</f>
        <v>739.95208949777498</v>
      </c>
      <c r="AN15" s="385">
        <f>'8.1 Biological Fixation'!AN15*'8.2 Coefficients'!AN15</f>
        <v>676.5162983994253</v>
      </c>
      <c r="AO15" s="385">
        <f>'8.1 Biological Fixation'!AO15*'8.2 Coefficients'!AO15</f>
        <v>1100.4000416335484</v>
      </c>
      <c r="AP15" s="385">
        <f>'8.1 Biological Fixation'!AP15*'8.2 Coefficients'!AP15</f>
        <v>1019.4081884505752</v>
      </c>
      <c r="AQ15" s="385">
        <f>'8.1 Biological Fixation'!AQ15*'8.2 Coefficients'!AQ15</f>
        <v>1062.0854331351004</v>
      </c>
      <c r="AR15" s="385">
        <f>'8.1 Biological Fixation'!AR15*'8.2 Coefficients'!AR15</f>
        <v>821.94446514702508</v>
      </c>
    </row>
    <row r="16" spans="1:44" s="124" customFormat="1" x14ac:dyDescent="0.25">
      <c r="A16" s="127" t="s">
        <v>369</v>
      </c>
      <c r="B16" s="127"/>
      <c r="C16" s="127"/>
      <c r="D16" s="127"/>
      <c r="E16" s="127"/>
      <c r="F16" s="127" t="s">
        <v>366</v>
      </c>
      <c r="G16" s="292" t="s">
        <v>978</v>
      </c>
      <c r="H16" s="385">
        <f>'8.1 Biological Fixation'!H16*'8.2 Coefficients'!H16</f>
        <v>0</v>
      </c>
      <c r="I16" s="385">
        <f>'8.1 Biological Fixation'!I16*'8.2 Coefficients'!I16</f>
        <v>0</v>
      </c>
      <c r="J16" s="385">
        <f>'8.1 Biological Fixation'!J16*'8.2 Coefficients'!J16</f>
        <v>0</v>
      </c>
      <c r="K16" s="385">
        <f>'8.1 Biological Fixation'!K16*'8.2 Coefficients'!K16</f>
        <v>0</v>
      </c>
      <c r="L16" s="385">
        <f>'8.1 Biological Fixation'!L16*'8.2 Coefficients'!L16</f>
        <v>0</v>
      </c>
      <c r="M16" s="385">
        <f>'8.1 Biological Fixation'!M16*'8.2 Coefficients'!M16</f>
        <v>1393.7442922093826</v>
      </c>
      <c r="N16" s="385">
        <f>'8.1 Biological Fixation'!N16*'8.2 Coefficients'!N16</f>
        <v>1417.3583383750606</v>
      </c>
      <c r="O16" s="385">
        <f>'8.1 Biological Fixation'!O16*'8.2 Coefficients'!O16</f>
        <v>840.61978579637127</v>
      </c>
      <c r="P16" s="385">
        <f>'8.1 Biological Fixation'!P16*'8.2 Coefficients'!P16</f>
        <v>1174.0510686956466</v>
      </c>
      <c r="Q16" s="385">
        <f>'8.1 Biological Fixation'!Q16*'8.2 Coefficients'!Q16</f>
        <v>1415.1461563259036</v>
      </c>
      <c r="R16" s="385">
        <f>'8.1 Biological Fixation'!R16*'8.2 Coefficients'!R16</f>
        <v>1588.4867867043213</v>
      </c>
      <c r="S16" s="385">
        <f>'8.1 Biological Fixation'!S16*'8.2 Coefficients'!S16</f>
        <v>7790.803389779755</v>
      </c>
      <c r="T16" s="385">
        <f>'8.1 Biological Fixation'!T16*'8.2 Coefficients'!T16</f>
        <v>5232.4891166746402</v>
      </c>
      <c r="U16" s="385">
        <f>'8.1 Biological Fixation'!U16*'8.2 Coefficients'!U16</f>
        <v>4545.4157589690531</v>
      </c>
      <c r="V16" s="385">
        <f>'8.1 Biological Fixation'!V16*'8.2 Coefficients'!V16</f>
        <v>3785.0344214974507</v>
      </c>
      <c r="W16" s="385">
        <f>'8.1 Biological Fixation'!W16*'8.2 Coefficients'!W16</f>
        <v>4158.042273334715</v>
      </c>
      <c r="X16" s="385">
        <f>'8.1 Biological Fixation'!X16*'8.2 Coefficients'!X16</f>
        <v>3318.3403292982634</v>
      </c>
      <c r="Y16" s="385">
        <f>'8.1 Biological Fixation'!Y16*'8.2 Coefficients'!Y16</f>
        <v>4250.2131903766067</v>
      </c>
      <c r="Z16" s="385">
        <f>'8.1 Biological Fixation'!Z16*'8.2 Coefficients'!Z16</f>
        <v>4589.763734762957</v>
      </c>
      <c r="AA16" s="385">
        <f>'8.1 Biological Fixation'!AA16*'8.2 Coefficients'!AA16</f>
        <v>4037.1185023275857</v>
      </c>
      <c r="AB16" s="385">
        <f>'8.1 Biological Fixation'!AB16*'8.2 Coefficients'!AB16</f>
        <v>1792.5322248309531</v>
      </c>
      <c r="AC16" s="385">
        <f>'8.1 Biological Fixation'!AC16*'8.2 Coefficients'!AC16</f>
        <v>1268.3215070322103</v>
      </c>
      <c r="AD16" s="385">
        <f>'8.1 Biological Fixation'!AD16*'8.2 Coefficients'!AD16</f>
        <v>970.96137517252521</v>
      </c>
      <c r="AE16" s="385">
        <f>'8.1 Biological Fixation'!AE16*'8.2 Coefficients'!AE16</f>
        <v>696.65370066600008</v>
      </c>
      <c r="AF16" s="385">
        <f>'8.1 Biological Fixation'!AF16*'8.2 Coefficients'!AF16</f>
        <v>1295.2343215335859</v>
      </c>
      <c r="AG16" s="385">
        <f>'8.1 Biological Fixation'!AG16*'8.2 Coefficients'!AG16</f>
        <v>3184.1054183949209</v>
      </c>
      <c r="AH16" s="385">
        <f>'8.1 Biological Fixation'!AH16*'8.2 Coefficients'!AH16</f>
        <v>3011.0774594723025</v>
      </c>
      <c r="AI16" s="385">
        <f>'8.1 Biological Fixation'!AI16*'8.2 Coefficients'!AI16</f>
        <v>2230.2853534983215</v>
      </c>
      <c r="AJ16" s="385">
        <f>'8.1 Biological Fixation'!AJ16*'8.2 Coefficients'!AJ16</f>
        <v>2445.9812826639536</v>
      </c>
      <c r="AK16" s="385">
        <f>'8.1 Biological Fixation'!AK16*'8.2 Coefficients'!AK16</f>
        <v>2536.9446186099321</v>
      </c>
      <c r="AL16" s="385">
        <f>'8.1 Biological Fixation'!AL16*'8.2 Coefficients'!AL16</f>
        <v>2817.2281398012319</v>
      </c>
      <c r="AM16" s="385">
        <f>'8.1 Biological Fixation'!AM16*'8.2 Coefficients'!AM16</f>
        <v>3261.9028068259295</v>
      </c>
      <c r="AN16" s="385">
        <f>'8.1 Biological Fixation'!AN16*'8.2 Coefficients'!AN16</f>
        <v>2520.9118266552005</v>
      </c>
      <c r="AO16" s="385">
        <f>'8.1 Biological Fixation'!AO16*'8.2 Coefficients'!AO16</f>
        <v>3749.8875891769289</v>
      </c>
      <c r="AP16" s="385">
        <f>'8.1 Biological Fixation'!AP16*'8.2 Coefficients'!AP16</f>
        <v>2055.7323665774898</v>
      </c>
      <c r="AQ16" s="385">
        <f>'8.1 Biological Fixation'!AQ16*'8.2 Coefficients'!AQ16</f>
        <v>3122.7334418139749</v>
      </c>
      <c r="AR16" s="385">
        <f>'8.1 Biological Fixation'!AR16*'8.2 Coefficients'!AR16</f>
        <v>2426.7624310400029</v>
      </c>
    </row>
    <row r="17" spans="1:44" s="124" customFormat="1" x14ac:dyDescent="0.25">
      <c r="A17" s="127" t="s">
        <v>370</v>
      </c>
      <c r="B17" s="127"/>
      <c r="C17" s="127"/>
      <c r="D17" s="127"/>
      <c r="E17" s="127"/>
      <c r="F17" s="127" t="s">
        <v>367</v>
      </c>
      <c r="G17" s="292" t="s">
        <v>979</v>
      </c>
      <c r="H17" s="385">
        <f>'8.1 Biological Fixation'!H17*'8.2 Coefficients'!H17</f>
        <v>0</v>
      </c>
      <c r="I17" s="385">
        <f>'8.1 Biological Fixation'!I17*'8.2 Coefficients'!I17</f>
        <v>0</v>
      </c>
      <c r="J17" s="385">
        <f>'8.1 Biological Fixation'!J17*'8.2 Coefficients'!J17</f>
        <v>0</v>
      </c>
      <c r="K17" s="385">
        <f>'8.1 Biological Fixation'!K17*'8.2 Coefficients'!K17</f>
        <v>0</v>
      </c>
      <c r="L17" s="385">
        <f>'8.1 Biological Fixation'!L17*'8.2 Coefficients'!L17</f>
        <v>0</v>
      </c>
      <c r="M17" s="385">
        <f>'8.1 Biological Fixation'!M17*'8.2 Coefficients'!M17</f>
        <v>44.050092108000001</v>
      </c>
      <c r="N17" s="385">
        <f>'8.1 Biological Fixation'!N17*'8.2 Coefficients'!N17</f>
        <v>50.550676082500004</v>
      </c>
      <c r="O17" s="385">
        <f>'8.1 Biological Fixation'!O17*'8.2 Coefficients'!O17</f>
        <v>31.192616604874996</v>
      </c>
      <c r="P17" s="385">
        <f>'8.1 Biological Fixation'!P17*'8.2 Coefficients'!P17</f>
        <v>70.045193340374993</v>
      </c>
      <c r="Q17" s="385">
        <f>'8.1 Biological Fixation'!Q17*'8.2 Coefficients'!Q17</f>
        <v>301.45784782712508</v>
      </c>
      <c r="R17" s="385">
        <f>'8.1 Biological Fixation'!R17*'8.2 Coefficients'!R17</f>
        <v>270.35572682882497</v>
      </c>
      <c r="S17" s="385">
        <f>'8.1 Biological Fixation'!S17*'8.2 Coefficients'!S17</f>
        <v>493.51542743241401</v>
      </c>
      <c r="T17" s="385">
        <f>'8.1 Biological Fixation'!T17*'8.2 Coefficients'!T17</f>
        <v>302.80347509362497</v>
      </c>
      <c r="U17" s="385">
        <f>'8.1 Biological Fixation'!U17*'8.2 Coefficients'!U17</f>
        <v>290.23650013847498</v>
      </c>
      <c r="V17" s="385">
        <f>'8.1 Biological Fixation'!V17*'8.2 Coefficients'!V17</f>
        <v>271.29280338517498</v>
      </c>
      <c r="W17" s="385">
        <f>'8.1 Biological Fixation'!W17*'8.2 Coefficients'!W17</f>
        <v>334.90516275645001</v>
      </c>
      <c r="X17" s="385">
        <f>'8.1 Biological Fixation'!X17*'8.2 Coefficients'!X17</f>
        <v>232.66806469774997</v>
      </c>
      <c r="Y17" s="385">
        <f>'8.1 Biological Fixation'!Y17*'8.2 Coefficients'!Y17</f>
        <v>321.05949583510005</v>
      </c>
      <c r="Z17" s="385">
        <f>'8.1 Biological Fixation'!Z17*'8.2 Coefficients'!Z17</f>
        <v>278.92232419163747</v>
      </c>
      <c r="AA17" s="385">
        <f>'8.1 Biological Fixation'!AA17*'8.2 Coefficients'!AA17</f>
        <v>299.21994432687507</v>
      </c>
      <c r="AB17" s="385">
        <f>'8.1 Biological Fixation'!AB17*'8.2 Coefficients'!AB17</f>
        <v>184.49109827445008</v>
      </c>
      <c r="AC17" s="385">
        <f>'8.1 Biological Fixation'!AC17*'8.2 Coefficients'!AC17</f>
        <v>199.87714520812503</v>
      </c>
      <c r="AD17" s="385">
        <f>'8.1 Biological Fixation'!AD17*'8.2 Coefficients'!AD17</f>
        <v>152.82716262687501</v>
      </c>
      <c r="AE17" s="385">
        <f>'8.1 Biological Fixation'!AE17*'8.2 Coefficients'!AE17</f>
        <v>105.68446340237499</v>
      </c>
      <c r="AF17" s="385">
        <f>'8.1 Biological Fixation'!AF17*'8.2 Coefficients'!AF17</f>
        <v>127.12516556300002</v>
      </c>
      <c r="AG17" s="385">
        <f>'8.1 Biological Fixation'!AG17*'8.2 Coefficients'!AG17</f>
        <v>105.30611895374999</v>
      </c>
      <c r="AH17" s="385">
        <f>'8.1 Biological Fixation'!AH17*'8.2 Coefficients'!AH17</f>
        <v>143.501289938875</v>
      </c>
      <c r="AI17" s="385">
        <f>'8.1 Biological Fixation'!AI17*'8.2 Coefficients'!AI17</f>
        <v>104.50244647644999</v>
      </c>
      <c r="AJ17" s="385">
        <f>'8.1 Biological Fixation'!AJ17*'8.2 Coefficients'!AJ17</f>
        <v>68.820991924300003</v>
      </c>
      <c r="AK17" s="385">
        <f>'8.1 Biological Fixation'!AK17*'8.2 Coefficients'!AK17</f>
        <v>88.705386588499991</v>
      </c>
      <c r="AL17" s="385">
        <f>'8.1 Biological Fixation'!AL17*'8.2 Coefficients'!AL17</f>
        <v>78.480942127500015</v>
      </c>
      <c r="AM17" s="385">
        <f>'8.1 Biological Fixation'!AM17*'8.2 Coefficients'!AM17</f>
        <v>85.573361967499991</v>
      </c>
      <c r="AN17" s="385">
        <f>'8.1 Biological Fixation'!AN17*'8.2 Coefficients'!AN17</f>
        <v>80.310105933749995</v>
      </c>
      <c r="AO17" s="385">
        <f>'8.1 Biological Fixation'!AO17*'8.2 Coefficients'!AO17</f>
        <v>70.932311760208876</v>
      </c>
      <c r="AP17" s="385">
        <f>'8.1 Biological Fixation'!AP17*'8.2 Coefficients'!AP17</f>
        <v>46.273986972399989</v>
      </c>
      <c r="AQ17" s="385">
        <f>'8.1 Biological Fixation'!AQ17*'8.2 Coefficients'!AQ17</f>
        <v>59.599251328100003</v>
      </c>
      <c r="AR17" s="385">
        <f>'8.1 Biological Fixation'!AR17*'8.2 Coefficients'!AR17</f>
        <v>68.414793408775012</v>
      </c>
    </row>
    <row r="18" spans="1:44" s="124" customFormat="1" x14ac:dyDescent="0.25">
      <c r="A18" s="127" t="s">
        <v>371</v>
      </c>
      <c r="B18" s="127"/>
      <c r="C18" s="127"/>
      <c r="D18" s="127"/>
      <c r="E18" s="127"/>
      <c r="F18" s="127" t="s">
        <v>368</v>
      </c>
      <c r="G18" s="292" t="s">
        <v>980</v>
      </c>
      <c r="H18" s="385">
        <f>'8.1 Biological Fixation'!H18*'8.2 Coefficients'!H18</f>
        <v>0</v>
      </c>
      <c r="I18" s="385">
        <f>'8.1 Biological Fixation'!I18*'8.2 Coefficients'!I18</f>
        <v>0</v>
      </c>
      <c r="J18" s="385">
        <f>'8.1 Biological Fixation'!J18*'8.2 Coefficients'!J18</f>
        <v>0</v>
      </c>
      <c r="K18" s="385">
        <f>'8.1 Biological Fixation'!K18*'8.2 Coefficients'!K18</f>
        <v>0</v>
      </c>
      <c r="L18" s="385">
        <f>'8.1 Biological Fixation'!L18*'8.2 Coefficients'!L18</f>
        <v>0</v>
      </c>
      <c r="M18" s="385">
        <f>'8.1 Biological Fixation'!M18*'8.2 Coefficients'!M18</f>
        <v>250.87147652233227</v>
      </c>
      <c r="N18" s="385">
        <f>'8.1 Biological Fixation'!N18*'8.2 Coefficients'!N18</f>
        <v>148.36998688885976</v>
      </c>
      <c r="O18" s="385">
        <f>'8.1 Biological Fixation'!O18*'8.2 Coefficients'!O18</f>
        <v>107.67736170829508</v>
      </c>
      <c r="P18" s="385">
        <f>'8.1 Biological Fixation'!P18*'8.2 Coefficients'!P18</f>
        <v>110.11386297391142</v>
      </c>
      <c r="Q18" s="385">
        <f>'8.1 Biological Fixation'!Q18*'8.2 Coefficients'!Q18</f>
        <v>96.417844417662607</v>
      </c>
      <c r="R18" s="385">
        <f>'8.1 Biological Fixation'!R18*'8.2 Coefficients'!R18</f>
        <v>55.160836000759012</v>
      </c>
      <c r="S18" s="385">
        <f>'8.1 Biological Fixation'!S18*'8.2 Coefficients'!S18</f>
        <v>78.085399626368527</v>
      </c>
      <c r="T18" s="385">
        <f>'8.1 Biological Fixation'!T18*'8.2 Coefficients'!T18</f>
        <v>47.431986158666255</v>
      </c>
      <c r="U18" s="385">
        <f>'8.1 Biological Fixation'!U18*'8.2 Coefficients'!U18</f>
        <v>47.637890799240196</v>
      </c>
      <c r="V18" s="385">
        <f>'8.1 Biological Fixation'!V18*'8.2 Coefficients'!V18</f>
        <v>41.173805111383182</v>
      </c>
      <c r="W18" s="385">
        <f>'8.1 Biological Fixation'!W18*'8.2 Coefficients'!W18</f>
        <v>100.31780644593425</v>
      </c>
      <c r="X18" s="385">
        <f>'8.1 Biological Fixation'!X18*'8.2 Coefficients'!X18</f>
        <v>65.753247177745266</v>
      </c>
      <c r="Y18" s="385">
        <f>'8.1 Biological Fixation'!Y18*'8.2 Coefficients'!Y18</f>
        <v>155.94578209789157</v>
      </c>
      <c r="Z18" s="385">
        <f>'8.1 Biological Fixation'!Z18*'8.2 Coefficients'!Z18</f>
        <v>44.13430400259373</v>
      </c>
      <c r="AA18" s="385">
        <f>'8.1 Biological Fixation'!AA18*'8.2 Coefficients'!AA18</f>
        <v>112.23601715700002</v>
      </c>
      <c r="AB18" s="385">
        <f>'8.1 Biological Fixation'!AB18*'8.2 Coefficients'!AB18</f>
        <v>80.271940417809674</v>
      </c>
      <c r="AC18" s="385">
        <f>'8.1 Biological Fixation'!AC18*'8.2 Coefficients'!AC18</f>
        <v>75.543893046366847</v>
      </c>
      <c r="AD18" s="385">
        <f>'8.1 Biological Fixation'!AD18*'8.2 Coefficients'!AD18</f>
        <v>62.332015829202298</v>
      </c>
      <c r="AE18" s="385">
        <f>'8.1 Biological Fixation'!AE18*'8.2 Coefficients'!AE18</f>
        <v>61.444229252999996</v>
      </c>
      <c r="AF18" s="385">
        <f>'8.1 Biological Fixation'!AF18*'8.2 Coefficients'!AF18</f>
        <v>19.172436302249999</v>
      </c>
      <c r="AG18" s="385">
        <f>'8.1 Biological Fixation'!AG18*'8.2 Coefficients'!AG18</f>
        <v>139.07177612501783</v>
      </c>
      <c r="AH18" s="385">
        <f>'8.1 Biological Fixation'!AH18*'8.2 Coefficients'!AH18</f>
        <v>245.28973051055868</v>
      </c>
      <c r="AI18" s="385">
        <f>'8.1 Biological Fixation'!AI18*'8.2 Coefficients'!AI18</f>
        <v>257.32778437014474</v>
      </c>
      <c r="AJ18" s="385">
        <f>'8.1 Biological Fixation'!AJ18*'8.2 Coefficients'!AJ18</f>
        <v>457.3079658529889</v>
      </c>
      <c r="AK18" s="385">
        <f>'8.1 Biological Fixation'!AK18*'8.2 Coefficients'!AK18</f>
        <v>370.52813672127257</v>
      </c>
      <c r="AL18" s="385">
        <f>'8.1 Biological Fixation'!AL18*'8.2 Coefficients'!AL18</f>
        <v>465.53620694468839</v>
      </c>
      <c r="AM18" s="385">
        <f>'8.1 Biological Fixation'!AM18*'8.2 Coefficients'!AM18</f>
        <v>611.5703521129916</v>
      </c>
      <c r="AN18" s="385">
        <f>'8.1 Biological Fixation'!AN18*'8.2 Coefficients'!AN18</f>
        <v>307.24070025562281</v>
      </c>
      <c r="AO18" s="385">
        <f>'8.1 Biological Fixation'!AO18*'8.2 Coefficients'!AO18</f>
        <v>516.51964557938879</v>
      </c>
      <c r="AP18" s="385">
        <f>'8.1 Biological Fixation'!AP18*'8.2 Coefficients'!AP18</f>
        <v>361.72190246034324</v>
      </c>
      <c r="AQ18" s="385">
        <f>'8.1 Biological Fixation'!AQ18*'8.2 Coefficients'!AQ18</f>
        <v>565.36905732721971</v>
      </c>
      <c r="AR18" s="385">
        <f>'8.1 Biological Fixation'!AR18*'8.2 Coefficients'!AR18</f>
        <v>306.60901086812942</v>
      </c>
    </row>
    <row r="19" spans="1:44" s="124" customFormat="1" x14ac:dyDescent="0.25">
      <c r="A19" s="273" t="s">
        <v>1092</v>
      </c>
      <c r="B19" s="127"/>
      <c r="C19" s="127"/>
      <c r="D19" s="127"/>
      <c r="E19" s="127"/>
      <c r="F19" s="265" t="s">
        <v>116</v>
      </c>
      <c r="G19" s="292" t="s">
        <v>88</v>
      </c>
      <c r="H19" s="385">
        <f>'8.1 Biological Fixation'!H19*'8.2 Coefficients'!H19</f>
        <v>0</v>
      </c>
      <c r="I19" s="385">
        <f>'8.1 Biological Fixation'!I19*'8.2 Coefficients'!I19</f>
        <v>0</v>
      </c>
      <c r="J19" s="385">
        <f>'8.1 Biological Fixation'!J19*'8.2 Coefficients'!J19</f>
        <v>0</v>
      </c>
      <c r="K19" s="385">
        <f>'8.1 Biological Fixation'!K19*'8.2 Coefficients'!K19</f>
        <v>0</v>
      </c>
      <c r="L19" s="385">
        <f>'8.1 Biological Fixation'!L19*'8.2 Coefficients'!L19</f>
        <v>0</v>
      </c>
      <c r="M19" s="385">
        <f>'8.1 Biological Fixation'!M19*'8.2 Coefficients'!M19</f>
        <v>397.28661414474993</v>
      </c>
      <c r="N19" s="385">
        <f>'8.1 Biological Fixation'!N19*'8.2 Coefficients'!N19</f>
        <v>420.82491262899993</v>
      </c>
      <c r="O19" s="385">
        <f>'8.1 Biological Fixation'!O19*'8.2 Coefficients'!O19</f>
        <v>240.49904588874998</v>
      </c>
      <c r="P19" s="385">
        <f>'8.1 Biological Fixation'!P19*'8.2 Coefficients'!P19</f>
        <v>208.61649520800003</v>
      </c>
      <c r="Q19" s="385">
        <f>'8.1 Biological Fixation'!Q19*'8.2 Coefficients'!Q19</f>
        <v>194.9997903150001</v>
      </c>
      <c r="R19" s="385">
        <f>'8.1 Biological Fixation'!R19*'8.2 Coefficients'!R19</f>
        <v>148.30016276075003</v>
      </c>
      <c r="S19" s="385">
        <f>'8.1 Biological Fixation'!S19*'8.2 Coefficients'!S19</f>
        <v>663.34900856132379</v>
      </c>
      <c r="T19" s="385">
        <f>'8.1 Biological Fixation'!T19*'8.2 Coefficients'!T19</f>
        <v>1179.5956407124997</v>
      </c>
      <c r="U19" s="385">
        <f>'8.1 Biological Fixation'!U19*'8.2 Coefficients'!U19</f>
        <v>1566.0493576227502</v>
      </c>
      <c r="V19" s="385">
        <f>'8.1 Biological Fixation'!V19*'8.2 Coefficients'!V19</f>
        <v>1337.7925036850002</v>
      </c>
      <c r="W19" s="385">
        <f>'8.1 Biological Fixation'!W19*'8.2 Coefficients'!W19</f>
        <v>2184.1056033004998</v>
      </c>
      <c r="X19" s="385">
        <f>'8.1 Biological Fixation'!X19*'8.2 Coefficients'!X19</f>
        <v>1493.7328699342502</v>
      </c>
      <c r="Y19" s="385">
        <f>'8.1 Biological Fixation'!Y19*'8.2 Coefficients'!Y19</f>
        <v>2250.3719914142503</v>
      </c>
      <c r="Z19" s="385">
        <f>'8.1 Biological Fixation'!Z19*'8.2 Coefficients'!Z19</f>
        <v>2080.1354503572493</v>
      </c>
      <c r="AA19" s="385">
        <f>'8.1 Biological Fixation'!AA19*'8.2 Coefficients'!AA19</f>
        <v>2119.1318128804992</v>
      </c>
      <c r="AB19" s="385">
        <f>'8.1 Biological Fixation'!AB19*'8.2 Coefficients'!AB19</f>
        <v>646.4875855790001</v>
      </c>
      <c r="AC19" s="385">
        <f>'8.1 Biological Fixation'!AC19*'8.2 Coefficients'!AC19</f>
        <v>342.93072755974993</v>
      </c>
      <c r="AD19" s="385">
        <f>'8.1 Biological Fixation'!AD19*'8.2 Coefficients'!AD19</f>
        <v>274.34452935174994</v>
      </c>
      <c r="AE19" s="385">
        <f>'8.1 Biological Fixation'!AE19*'8.2 Coefficients'!AE19</f>
        <v>259.59990241625002</v>
      </c>
      <c r="AF19" s="385">
        <f>'8.1 Biological Fixation'!AF19*'8.2 Coefficients'!AF19</f>
        <v>421.27503817025001</v>
      </c>
      <c r="AG19" s="385">
        <f>'8.1 Biological Fixation'!AG19*'8.2 Coefficients'!AG19</f>
        <v>1146.6825594922502</v>
      </c>
      <c r="AH19" s="385">
        <f>'8.1 Biological Fixation'!AH19*'8.2 Coefficients'!AH19</f>
        <v>1106.1198610770002</v>
      </c>
      <c r="AI19" s="385">
        <f>'8.1 Biological Fixation'!AI19*'8.2 Coefficients'!AI19</f>
        <v>1528.9043595072503</v>
      </c>
      <c r="AJ19" s="385">
        <f>'8.1 Biological Fixation'!AJ19*'8.2 Coefficients'!AJ19</f>
        <v>2065.5005422094991</v>
      </c>
      <c r="AK19" s="385">
        <f>'8.1 Biological Fixation'!AK19*'8.2 Coefficients'!AK19</f>
        <v>2541.9656671970001</v>
      </c>
      <c r="AL19" s="385">
        <f>'8.1 Biological Fixation'!AL19*'8.2 Coefficients'!AL19</f>
        <v>1677.6967617685002</v>
      </c>
      <c r="AM19" s="385">
        <f>'8.1 Biological Fixation'!AM19*'8.2 Coefficients'!AM19</f>
        <v>2052.7077937079998</v>
      </c>
      <c r="AN19" s="385">
        <f>'8.1 Biological Fixation'!AN19*'8.2 Coefficients'!AN19</f>
        <v>1330.764030453</v>
      </c>
      <c r="AO19" s="385">
        <f>'8.1 Biological Fixation'!AO19*'8.2 Coefficients'!AO19</f>
        <v>1429.5071530299995</v>
      </c>
      <c r="AP19" s="385">
        <f>'8.1 Biological Fixation'!AP19*'8.2 Coefficients'!AP19</f>
        <v>800.69247290175008</v>
      </c>
      <c r="AQ19" s="385">
        <f>'8.1 Biological Fixation'!AQ19*'8.2 Coefficients'!AQ19</f>
        <v>1328.1424456144202</v>
      </c>
      <c r="AR19" s="385">
        <f>'8.1 Biological Fixation'!AR19*'8.2 Coefficients'!AR19</f>
        <v>1086.248503648</v>
      </c>
    </row>
    <row r="20" spans="1:44" s="124" customFormat="1" x14ac:dyDescent="0.25">
      <c r="A20" s="273" t="s">
        <v>1124</v>
      </c>
      <c r="B20" s="127"/>
      <c r="C20" s="127"/>
      <c r="D20" s="127"/>
      <c r="E20" s="127"/>
      <c r="F20" s="120" t="s">
        <v>1260</v>
      </c>
      <c r="G20" s="292" t="s">
        <v>35</v>
      </c>
      <c r="H20" s="385">
        <f>'8.1 Biological Fixation'!H20*'8.2 Coefficients'!H20</f>
        <v>0</v>
      </c>
      <c r="I20" s="385">
        <f>'8.1 Biological Fixation'!I20*'8.2 Coefficients'!I20</f>
        <v>0</v>
      </c>
      <c r="J20" s="385">
        <f>'8.1 Biological Fixation'!J20*'8.2 Coefficients'!J20</f>
        <v>0</v>
      </c>
      <c r="K20" s="385">
        <f>'8.1 Biological Fixation'!K20*'8.2 Coefficients'!K20</f>
        <v>0</v>
      </c>
      <c r="L20" s="385">
        <f>'8.1 Biological Fixation'!L20*'8.2 Coefficients'!L20</f>
        <v>0</v>
      </c>
      <c r="M20" s="385">
        <f>'8.1 Biological Fixation'!M20*'8.2 Coefficients'!M20</f>
        <v>4850.5527100411837</v>
      </c>
      <c r="N20" s="385">
        <f>'8.1 Biological Fixation'!N20*'8.2 Coefficients'!N20</f>
        <v>4779.2487467538031</v>
      </c>
      <c r="O20" s="385">
        <f>'8.1 Biological Fixation'!O20*'8.2 Coefficients'!O20</f>
        <v>5071.7690903605007</v>
      </c>
      <c r="P20" s="385">
        <f>'8.1 Biological Fixation'!P20*'8.2 Coefficients'!P20</f>
        <v>5535.7920916513231</v>
      </c>
      <c r="Q20" s="385">
        <f>'8.1 Biological Fixation'!Q20*'8.2 Coefficients'!Q20</f>
        <v>5229.7489538598447</v>
      </c>
      <c r="R20" s="385">
        <f>'8.1 Biological Fixation'!R20*'8.2 Coefficients'!R20</f>
        <v>4851.050628644356</v>
      </c>
      <c r="S20" s="385">
        <f>'8.1 Biological Fixation'!S20*'8.2 Coefficients'!S20</f>
        <v>5431.7294920063732</v>
      </c>
      <c r="T20" s="385">
        <f>'8.1 Biological Fixation'!T20*'8.2 Coefficients'!T20</f>
        <v>5587.1172086955794</v>
      </c>
      <c r="U20" s="385">
        <f>'8.1 Biological Fixation'!U20*'8.2 Coefficients'!U20</f>
        <v>8393.087924702957</v>
      </c>
      <c r="V20" s="385">
        <f>'8.1 Biological Fixation'!V20*'8.2 Coefficients'!V20</f>
        <v>7325.2133485485201</v>
      </c>
      <c r="W20" s="385">
        <f>'8.1 Biological Fixation'!W20*'8.2 Coefficients'!W20</f>
        <v>6956.2732477434247</v>
      </c>
      <c r="X20" s="385">
        <f>'8.1 Biological Fixation'!X20*'8.2 Coefficients'!X20</f>
        <v>6884.0604481325372</v>
      </c>
      <c r="Y20" s="385">
        <f>'8.1 Biological Fixation'!Y20*'8.2 Coefficients'!Y20</f>
        <v>7867.187454640778</v>
      </c>
      <c r="Z20" s="385">
        <f>'8.1 Biological Fixation'!Z20*'8.2 Coefficients'!Z20</f>
        <v>7628.7908840244945</v>
      </c>
      <c r="AA20" s="385">
        <f>'8.1 Biological Fixation'!AA20*'8.2 Coefficients'!AA20</f>
        <v>7059.6701216193069</v>
      </c>
      <c r="AB20" s="385">
        <f>'8.1 Biological Fixation'!AB20*'8.2 Coefficients'!AB20</f>
        <v>7789.7177371130147</v>
      </c>
      <c r="AC20" s="385">
        <f>'8.1 Biological Fixation'!AC20*'8.2 Coefficients'!AC20</f>
        <v>7225.9494606245762</v>
      </c>
      <c r="AD20" s="385">
        <f>'8.1 Biological Fixation'!AD20*'8.2 Coefficients'!AD20</f>
        <v>7446.2242596351007</v>
      </c>
      <c r="AE20" s="385">
        <f>'8.1 Biological Fixation'!AE20*'8.2 Coefficients'!AE20</f>
        <v>7770.3867069565158</v>
      </c>
      <c r="AF20" s="385">
        <f>'8.1 Biological Fixation'!AF20*'8.2 Coefficients'!AF20</f>
        <v>5812.0139376373372</v>
      </c>
      <c r="AG20" s="385">
        <f>'8.1 Biological Fixation'!AG20*'8.2 Coefficients'!AG20</f>
        <v>5794.8264674263955</v>
      </c>
      <c r="AH20" s="385">
        <f>'8.1 Biological Fixation'!AH20*'8.2 Coefficients'!AH20</f>
        <v>5529.1992382538974</v>
      </c>
      <c r="AI20" s="385">
        <f>'8.1 Biological Fixation'!AI20*'8.2 Coefficients'!AI20</f>
        <v>5419.1097116697174</v>
      </c>
      <c r="AJ20" s="385">
        <f>'8.1 Biological Fixation'!AJ20*'8.2 Coefficients'!AJ20</f>
        <v>5945.1910311780375</v>
      </c>
      <c r="AK20" s="385">
        <f>'8.1 Biological Fixation'!AK20*'8.2 Coefficients'!AK20</f>
        <v>6130.2617217618235</v>
      </c>
      <c r="AL20" s="385">
        <f>'8.1 Biological Fixation'!AL20*'8.2 Coefficients'!AL20</f>
        <v>5645.8256475476283</v>
      </c>
      <c r="AM20" s="385">
        <f>'8.1 Biological Fixation'!AM20*'8.2 Coefficients'!AM20</f>
        <v>6242.9352370382194</v>
      </c>
      <c r="AN20" s="385">
        <f>'8.1 Biological Fixation'!AN20*'8.2 Coefficients'!AN20</f>
        <v>4503.2093989525674</v>
      </c>
      <c r="AO20" s="385">
        <f>'8.1 Biological Fixation'!AO20*'8.2 Coefficients'!AO20</f>
        <v>4908.1708103999008</v>
      </c>
      <c r="AP20" s="385">
        <f>'8.1 Biological Fixation'!AP20*'8.2 Coefficients'!AP20</f>
        <v>4785.0405534000256</v>
      </c>
      <c r="AQ20" s="385">
        <f>'8.1 Biological Fixation'!AQ20*'8.2 Coefficients'!AQ20</f>
        <v>3666.5533575044064</v>
      </c>
      <c r="AR20" s="385">
        <f>'8.1 Biological Fixation'!AR20*'8.2 Coefficients'!AR20</f>
        <v>3056.7997812919566</v>
      </c>
    </row>
    <row r="21" spans="1:44" s="124" customFormat="1" x14ac:dyDescent="0.25">
      <c r="A21" s="115" t="s">
        <v>342</v>
      </c>
      <c r="B21" s="115"/>
      <c r="C21" s="115"/>
      <c r="D21" s="115" t="s">
        <v>500</v>
      </c>
      <c r="E21" s="115"/>
      <c r="F21" s="115"/>
      <c r="G21" s="292" t="s">
        <v>33</v>
      </c>
      <c r="H21" s="385">
        <f>'8.1 Biological Fixation'!H21*'8.2 Coefficients'!H21</f>
        <v>0</v>
      </c>
      <c r="I21" s="385">
        <f>'8.1 Biological Fixation'!I21*'8.2 Coefficients'!I21</f>
        <v>0</v>
      </c>
      <c r="J21" s="385">
        <f>'8.1 Biological Fixation'!J21*'8.2 Coefficients'!J21</f>
        <v>0</v>
      </c>
      <c r="K21" s="385">
        <f>'8.1 Biological Fixation'!K21*'8.2 Coefficients'!K21</f>
        <v>0</v>
      </c>
      <c r="L21" s="385">
        <f>'8.1 Biological Fixation'!L21*'8.2 Coefficients'!L21</f>
        <v>0</v>
      </c>
      <c r="M21" s="385">
        <f>'8.1 Biological Fixation'!M21*'8.2 Coefficients'!M21</f>
        <v>1654.7819943616498</v>
      </c>
      <c r="N21" s="385">
        <f>'8.1 Biological Fixation'!N21*'8.2 Coefficients'!N21</f>
        <v>462.28856220085004</v>
      </c>
      <c r="O21" s="385">
        <f>'8.1 Biological Fixation'!O21*'8.2 Coefficients'!O21</f>
        <v>1402.8301759260248</v>
      </c>
      <c r="P21" s="385">
        <f>'8.1 Biological Fixation'!P21*'8.2 Coefficients'!P21</f>
        <v>67.989261692275008</v>
      </c>
      <c r="Q21" s="385">
        <f>'8.1 Biological Fixation'!Q21*'8.2 Coefficients'!Q21</f>
        <v>328.190414053425</v>
      </c>
      <c r="R21" s="385">
        <f>'8.1 Biological Fixation'!R21*'8.2 Coefficients'!R21</f>
        <v>204.31451516630003</v>
      </c>
      <c r="S21" s="385">
        <f>'8.1 Biological Fixation'!S21*'8.2 Coefficients'!S21</f>
        <v>417.29020260080478</v>
      </c>
      <c r="T21" s="385">
        <f>'8.1 Biological Fixation'!T21*'8.2 Coefficients'!T21</f>
        <v>338.18822790444995</v>
      </c>
      <c r="U21" s="385">
        <f>'8.1 Biological Fixation'!U21*'8.2 Coefficients'!U21</f>
        <v>465.62493808984993</v>
      </c>
      <c r="V21" s="385">
        <f>'8.1 Biological Fixation'!V21*'8.2 Coefficients'!V21</f>
        <v>395.47554650257496</v>
      </c>
      <c r="W21" s="385">
        <f>'8.1 Biological Fixation'!W21*'8.2 Coefficients'!W21</f>
        <v>269.70141536992503</v>
      </c>
      <c r="X21" s="385">
        <f>'8.1 Biological Fixation'!X21*'8.2 Coefficients'!X21</f>
        <v>257.41124859450008</v>
      </c>
      <c r="Y21" s="385">
        <f>'8.1 Biological Fixation'!Y21*'8.2 Coefficients'!Y21</f>
        <v>62.081365500000004</v>
      </c>
      <c r="Z21" s="385">
        <f>'8.1 Biological Fixation'!Z21*'8.2 Coefficients'!Z21</f>
        <v>24.883281500000006</v>
      </c>
      <c r="AA21" s="385">
        <f>'8.1 Biological Fixation'!AA21*'8.2 Coefficients'!AA21</f>
        <v>15.549168249999999</v>
      </c>
      <c r="AB21" s="385">
        <f>'8.1 Biological Fixation'!AB21*'8.2 Coefficients'!AB21</f>
        <v>111.76945375172502</v>
      </c>
      <c r="AC21" s="385">
        <f>'8.1 Biological Fixation'!AC21*'8.2 Coefficients'!AC21</f>
        <v>60.972598609999999</v>
      </c>
      <c r="AD21" s="385">
        <f>'8.1 Biological Fixation'!AD21*'8.2 Coefficients'!AD21</f>
        <v>36.133852562500003</v>
      </c>
      <c r="AE21" s="385">
        <f>'8.1 Biological Fixation'!AE21*'8.2 Coefficients'!AE21</f>
        <v>29.299539500000002</v>
      </c>
      <c r="AF21" s="385">
        <f>'8.1 Biological Fixation'!AF21*'8.2 Coefficients'!AF21</f>
        <v>113.7151621144</v>
      </c>
      <c r="AG21" s="385">
        <f>'8.1 Biological Fixation'!AG21*'8.2 Coefficients'!AG21</f>
        <v>71.329545702800033</v>
      </c>
      <c r="AH21" s="385">
        <f>'8.1 Biological Fixation'!AH21*'8.2 Coefficients'!AH21</f>
        <v>68.840634976575004</v>
      </c>
      <c r="AI21" s="385">
        <f>'8.1 Biological Fixation'!AI21*'8.2 Coefficients'!AI21</f>
        <v>52.029227253849996</v>
      </c>
      <c r="AJ21" s="385">
        <f>'8.1 Biological Fixation'!AJ21*'8.2 Coefficients'!AJ21</f>
        <v>53.974069591750009</v>
      </c>
      <c r="AK21" s="385">
        <f>'8.1 Biological Fixation'!AK21*'8.2 Coefficients'!AK21</f>
        <v>102.5578943774</v>
      </c>
      <c r="AL21" s="385">
        <f>'8.1 Biological Fixation'!AL21*'8.2 Coefficients'!AL21</f>
        <v>160.42867749369995</v>
      </c>
      <c r="AM21" s="385">
        <f>'8.1 Biological Fixation'!AM21*'8.2 Coefficients'!AM21</f>
        <v>113.16622665022501</v>
      </c>
      <c r="AN21" s="385">
        <f>'8.1 Biological Fixation'!AN21*'8.2 Coefficients'!AN21</f>
        <v>179.87926530955582</v>
      </c>
      <c r="AO21" s="385">
        <f>'8.1 Biological Fixation'!AO21*'8.2 Coefficients'!AO21</f>
        <v>165.08501880640003</v>
      </c>
      <c r="AP21" s="385">
        <f>'8.1 Biological Fixation'!AP21*'8.2 Coefficients'!AP21</f>
        <v>196.85528917669998</v>
      </c>
      <c r="AQ21" s="385">
        <f>'8.1 Biological Fixation'!AQ21*'8.2 Coefficients'!AQ21</f>
        <v>175.34167333374998</v>
      </c>
      <c r="AR21" s="385">
        <f>'8.1 Biological Fixation'!AR21*'8.2 Coefficients'!AR21</f>
        <v>182.46187964153856</v>
      </c>
    </row>
    <row r="22" spans="1:44" s="124" customFormat="1" x14ac:dyDescent="0.25">
      <c r="A22" s="115" t="s">
        <v>466</v>
      </c>
      <c r="B22" s="115"/>
      <c r="C22" s="115"/>
      <c r="D22" s="115" t="s">
        <v>465</v>
      </c>
      <c r="E22" s="115"/>
      <c r="F22" s="115"/>
      <c r="G22" s="548"/>
      <c r="H22" s="384">
        <f t="shared" ref="H22:AG22" si="29">SUM(H23:H28)</f>
        <v>0</v>
      </c>
      <c r="I22" s="384">
        <f t="shared" si="29"/>
        <v>0</v>
      </c>
      <c r="J22" s="384">
        <f t="shared" si="29"/>
        <v>0</v>
      </c>
      <c r="K22" s="384">
        <f t="shared" si="29"/>
        <v>0</v>
      </c>
      <c r="L22" s="384">
        <f t="shared" si="29"/>
        <v>0</v>
      </c>
      <c r="M22" s="384">
        <f t="shared" si="29"/>
        <v>90501.46327880086</v>
      </c>
      <c r="N22" s="384">
        <f t="shared" si="29"/>
        <v>91062.400352258701</v>
      </c>
      <c r="O22" s="384">
        <f t="shared" si="29"/>
        <v>83939.266711293472</v>
      </c>
      <c r="P22" s="384">
        <f t="shared" si="29"/>
        <v>86885.463054746913</v>
      </c>
      <c r="Q22" s="384">
        <f t="shared" si="29"/>
        <v>78525.809258565278</v>
      </c>
      <c r="R22" s="384">
        <f t="shared" si="29"/>
        <v>68368.585267811184</v>
      </c>
      <c r="S22" s="384">
        <f t="shared" si="29"/>
        <v>68367.787188932445</v>
      </c>
      <c r="T22" s="384">
        <f t="shared" si="29"/>
        <v>73393.540969295864</v>
      </c>
      <c r="U22" s="384">
        <f t="shared" si="29"/>
        <v>77510.720095031924</v>
      </c>
      <c r="V22" s="384">
        <f t="shared" si="29"/>
        <v>73052.731931302071</v>
      </c>
      <c r="W22" s="384">
        <f t="shared" si="29"/>
        <v>76072.775758857839</v>
      </c>
      <c r="X22" s="384">
        <f t="shared" si="29"/>
        <v>76205.920281216982</v>
      </c>
      <c r="Y22" s="384">
        <f t="shared" si="29"/>
        <v>70356.336932669277</v>
      </c>
      <c r="Z22" s="384">
        <f t="shared" si="29"/>
        <v>72343.322062666208</v>
      </c>
      <c r="AA22" s="384">
        <f t="shared" si="29"/>
        <v>72087.852603875741</v>
      </c>
      <c r="AB22" s="384">
        <f t="shared" si="29"/>
        <v>62345.563391160111</v>
      </c>
      <c r="AC22" s="384">
        <f t="shared" si="29"/>
        <v>73771.092094006119</v>
      </c>
      <c r="AD22" s="384">
        <f t="shared" si="29"/>
        <v>75113.28259077057</v>
      </c>
      <c r="AE22" s="384">
        <f t="shared" si="29"/>
        <v>62331.34050718529</v>
      </c>
      <c r="AF22" s="384">
        <f t="shared" si="29"/>
        <v>66274.596577857345</v>
      </c>
      <c r="AG22" s="384">
        <f t="shared" si="29"/>
        <v>76478.038981091027</v>
      </c>
      <c r="AH22" s="384">
        <f t="shared" ref="AH22:AM22" si="30">SUM(AH23:AH28)</f>
        <v>72221.457699754639</v>
      </c>
      <c r="AI22" s="384">
        <f t="shared" si="30"/>
        <v>63694.501465171481</v>
      </c>
      <c r="AJ22" s="384">
        <f t="shared" si="30"/>
        <v>69726.37082937776</v>
      </c>
      <c r="AK22" s="384">
        <f t="shared" si="30"/>
        <v>64678.725405983423</v>
      </c>
      <c r="AL22" s="384">
        <f t="shared" si="30"/>
        <v>64584.397391224957</v>
      </c>
      <c r="AM22" s="384">
        <f t="shared" si="30"/>
        <v>72235.918959779941</v>
      </c>
      <c r="AN22" s="384">
        <f t="shared" ref="AN22:AO22" si="31">SUM(AN23:AN28)</f>
        <v>57391.093867943557</v>
      </c>
      <c r="AO22" s="384">
        <f t="shared" si="31"/>
        <v>73073.634811425756</v>
      </c>
      <c r="AP22" s="384">
        <f t="shared" ref="AP22:AQ22" si="32">SUM(AP23:AP28)</f>
        <v>63459.729514499108</v>
      </c>
      <c r="AQ22" s="384">
        <f t="shared" si="32"/>
        <v>69199.555677955999</v>
      </c>
      <c r="AR22" s="384">
        <f t="shared" ref="AR22" si="33">SUM(AR23:AR28)</f>
        <v>69709.166116921915</v>
      </c>
    </row>
    <row r="23" spans="1:44" s="124" customFormat="1" x14ac:dyDescent="0.25">
      <c r="A23" s="115" t="s">
        <v>393</v>
      </c>
      <c r="B23" s="115"/>
      <c r="C23" s="115"/>
      <c r="D23" s="115"/>
      <c r="E23" s="115" t="s">
        <v>467</v>
      </c>
      <c r="F23" s="115"/>
      <c r="G23" s="294" t="s">
        <v>1079</v>
      </c>
      <c r="H23" s="385">
        <f>'8.1 Biological Fixation'!H23*'8.2 Coefficients'!H23</f>
        <v>0</v>
      </c>
      <c r="I23" s="385">
        <f>'8.1 Biological Fixation'!I23*'8.2 Coefficients'!I23</f>
        <v>0</v>
      </c>
      <c r="J23" s="385">
        <f>'8.1 Biological Fixation'!J23*'8.2 Coefficients'!J23</f>
        <v>0</v>
      </c>
      <c r="K23" s="385">
        <f>'8.1 Biological Fixation'!K23*'8.2 Coefficients'!K23</f>
        <v>0</v>
      </c>
      <c r="L23" s="385">
        <f>'8.1 Biological Fixation'!L23*'8.2 Coefficients'!L23</f>
        <v>0</v>
      </c>
      <c r="M23" s="385">
        <f>'8.1 Biological Fixation'!M23*'8.2 Coefficients'!M23</f>
        <v>3029.0731989104688</v>
      </c>
      <c r="N23" s="385">
        <f>'8.1 Biological Fixation'!N23*'8.2 Coefficients'!N23</f>
        <v>2531.8328570901476</v>
      </c>
      <c r="O23" s="385">
        <f>'8.1 Biological Fixation'!O23*'8.2 Coefficients'!O23</f>
        <v>2067.5160938636091</v>
      </c>
      <c r="P23" s="385">
        <f>'8.1 Biological Fixation'!P23*'8.2 Coefficients'!P23</f>
        <v>2451.655765045</v>
      </c>
      <c r="Q23" s="385">
        <f>'8.1 Biological Fixation'!Q23*'8.2 Coefficients'!Q23</f>
        <v>1649.9545328705619</v>
      </c>
      <c r="R23" s="385">
        <f>'8.1 Biological Fixation'!R23*'8.2 Coefficients'!R23</f>
        <v>1877.3438140914182</v>
      </c>
      <c r="S23" s="385">
        <f>'8.1 Biological Fixation'!S23*'8.2 Coefficients'!S23</f>
        <v>479.66937753150188</v>
      </c>
      <c r="T23" s="385">
        <f>'8.1 Biological Fixation'!T23*'8.2 Coefficients'!T23</f>
        <v>1378.9841492080984</v>
      </c>
      <c r="U23" s="385">
        <f>'8.1 Biological Fixation'!U23*'8.2 Coefficients'!U23</f>
        <v>1586.5987686975993</v>
      </c>
      <c r="V23" s="385">
        <f>'8.1 Biological Fixation'!V23*'8.2 Coefficients'!V23</f>
        <v>1327.3667916532611</v>
      </c>
      <c r="W23" s="385">
        <f>'8.1 Biological Fixation'!W23*'8.2 Coefficients'!W23</f>
        <v>1520.3848640191247</v>
      </c>
      <c r="X23" s="385">
        <f>'8.1 Biological Fixation'!X23*'8.2 Coefficients'!X23</f>
        <v>1270.0112844425546</v>
      </c>
      <c r="Y23" s="385">
        <f>'8.1 Biological Fixation'!Y23*'8.2 Coefficients'!Y23</f>
        <v>1073.4900558930142</v>
      </c>
      <c r="Z23" s="385">
        <f>'8.1 Biological Fixation'!Z23*'8.2 Coefficients'!Z23</f>
        <v>923.72351199648301</v>
      </c>
      <c r="AA23" s="385">
        <f>'8.1 Biological Fixation'!AA23*'8.2 Coefficients'!AA23</f>
        <v>1207.5587710772113</v>
      </c>
      <c r="AB23" s="385">
        <f>'8.1 Biological Fixation'!AB23*'8.2 Coefficients'!AB23</f>
        <v>1074.2293972440391</v>
      </c>
      <c r="AC23" s="385">
        <f>'8.1 Biological Fixation'!AC23*'8.2 Coefficients'!AC23</f>
        <v>955.18730204005055</v>
      </c>
      <c r="AD23" s="385">
        <f>'8.1 Biological Fixation'!AD23*'8.2 Coefficients'!AD23</f>
        <v>653.02271266745163</v>
      </c>
      <c r="AE23" s="385">
        <f>'8.1 Biological Fixation'!AE23*'8.2 Coefficients'!AE23</f>
        <v>711.72399546327745</v>
      </c>
      <c r="AF23" s="385">
        <f>'8.1 Biological Fixation'!AF23*'8.2 Coefficients'!AF23</f>
        <v>657.63453944320474</v>
      </c>
      <c r="AG23" s="385">
        <f>'8.1 Biological Fixation'!AG23*'8.2 Coefficients'!AG23</f>
        <v>143.80388693321711</v>
      </c>
      <c r="AH23" s="385">
        <f>'8.1 Biological Fixation'!AH23*'8.2 Coefficients'!AH23</f>
        <v>119.32303798446769</v>
      </c>
      <c r="AI23" s="385">
        <f>'8.1 Biological Fixation'!AI23*'8.2 Coefficients'!AI23</f>
        <v>184.56578678052523</v>
      </c>
      <c r="AJ23" s="385">
        <f>'8.1 Biological Fixation'!AJ23*'8.2 Coefficients'!AJ23</f>
        <v>264.16779983872033</v>
      </c>
      <c r="AK23" s="385">
        <f>'8.1 Biological Fixation'!AK23*'8.2 Coefficients'!AK23</f>
        <v>272.48175208793538</v>
      </c>
      <c r="AL23" s="385">
        <f>'8.1 Biological Fixation'!AL23*'8.2 Coefficients'!AL23</f>
        <v>346.96326439107963</v>
      </c>
      <c r="AM23" s="385">
        <f>'8.1 Biological Fixation'!AM23*'8.2 Coefficients'!AM23</f>
        <v>307.22599003187389</v>
      </c>
      <c r="AN23" s="385">
        <f>'8.1 Biological Fixation'!AN23*'8.2 Coefficients'!AN23</f>
        <v>238.39715177247214</v>
      </c>
      <c r="AO23" s="385">
        <f>'8.1 Biological Fixation'!AO23*'8.2 Coefficients'!AO23</f>
        <v>234.65687370540783</v>
      </c>
      <c r="AP23" s="385">
        <f>'8.1 Biological Fixation'!AP23*'8.2 Coefficients'!AP23</f>
        <v>173.43106690526042</v>
      </c>
      <c r="AQ23" s="385">
        <f>'8.1 Biological Fixation'!AQ23*'8.2 Coefficients'!AQ23</f>
        <v>190.47534040635301</v>
      </c>
      <c r="AR23" s="385">
        <f>'8.1 Biological Fixation'!AR23*'8.2 Coefficients'!AR23</f>
        <v>132.09001590810578</v>
      </c>
    </row>
    <row r="24" spans="1:44" s="124" customFormat="1" x14ac:dyDescent="0.25">
      <c r="A24" s="115" t="s">
        <v>392</v>
      </c>
      <c r="B24" s="115"/>
      <c r="C24" s="115"/>
      <c r="D24" s="115"/>
      <c r="E24" s="115" t="s">
        <v>468</v>
      </c>
      <c r="F24" s="115"/>
      <c r="G24" s="294" t="s">
        <v>1080</v>
      </c>
      <c r="H24" s="385">
        <f>'8.1 Biological Fixation'!H24*'8.2 Coefficients'!H24</f>
        <v>0</v>
      </c>
      <c r="I24" s="385">
        <f>'8.1 Biological Fixation'!I24*'8.2 Coefficients'!I24</f>
        <v>0</v>
      </c>
      <c r="J24" s="385">
        <f>'8.1 Biological Fixation'!J24*'8.2 Coefficients'!J24</f>
        <v>0</v>
      </c>
      <c r="K24" s="385">
        <f>'8.1 Biological Fixation'!K24*'8.2 Coefficients'!K24</f>
        <v>0</v>
      </c>
      <c r="L24" s="385">
        <f>'8.1 Biological Fixation'!L24*'8.2 Coefficients'!L24</f>
        <v>0</v>
      </c>
      <c r="M24" s="385">
        <f>'8.1 Biological Fixation'!M24*'8.2 Coefficients'!M24</f>
        <v>76040.508786899663</v>
      </c>
      <c r="N24" s="385">
        <f>'8.1 Biological Fixation'!N24*'8.2 Coefficients'!N24</f>
        <v>76581.83092256519</v>
      </c>
      <c r="O24" s="385">
        <f>'8.1 Biological Fixation'!O24*'8.2 Coefficients'!O24</f>
        <v>72399.533845756785</v>
      </c>
      <c r="P24" s="385">
        <f>'8.1 Biological Fixation'!P24*'8.2 Coefficients'!P24</f>
        <v>73942.164214182965</v>
      </c>
      <c r="Q24" s="385">
        <f>'8.1 Biological Fixation'!Q24*'8.2 Coefficients'!Q24</f>
        <v>68428.683221148749</v>
      </c>
      <c r="R24" s="385">
        <f>'8.1 Biological Fixation'!R24*'8.2 Coefficients'!R24</f>
        <v>59474.550847593324</v>
      </c>
      <c r="S24" s="385">
        <f>'8.1 Biological Fixation'!S24*'8.2 Coefficients'!S24</f>
        <v>58196.818598746766</v>
      </c>
      <c r="T24" s="385">
        <f>'8.1 Biological Fixation'!T24*'8.2 Coefficients'!T24</f>
        <v>65133.365100700408</v>
      </c>
      <c r="U24" s="385">
        <f>'8.1 Biological Fixation'!U24*'8.2 Coefficients'!U24</f>
        <v>68245.508618361928</v>
      </c>
      <c r="V24" s="385">
        <f>'8.1 Biological Fixation'!V24*'8.2 Coefficients'!V24</f>
        <v>65449.580193398375</v>
      </c>
      <c r="W24" s="385">
        <f>'8.1 Biological Fixation'!W24*'8.2 Coefficients'!W24</f>
        <v>67643.95914793713</v>
      </c>
      <c r="X24" s="385">
        <f>'8.1 Biological Fixation'!X24*'8.2 Coefficients'!X24</f>
        <v>68899.310102133735</v>
      </c>
      <c r="Y24" s="385">
        <f>'8.1 Biological Fixation'!Y24*'8.2 Coefficients'!Y24</f>
        <v>63538.25854047959</v>
      </c>
      <c r="Z24" s="385">
        <f>'8.1 Biological Fixation'!Z24*'8.2 Coefficients'!Z24</f>
        <v>65694.017704264581</v>
      </c>
      <c r="AA24" s="385">
        <f>'8.1 Biological Fixation'!AA24*'8.2 Coefficients'!AA24</f>
        <v>65520.153188195152</v>
      </c>
      <c r="AB24" s="385">
        <f>'8.1 Biological Fixation'!AB24*'8.2 Coefficients'!AB24</f>
        <v>57795.957260317708</v>
      </c>
      <c r="AC24" s="385">
        <f>'8.1 Biological Fixation'!AC24*'8.2 Coefficients'!AC24</f>
        <v>67239.418317169504</v>
      </c>
      <c r="AD24" s="385">
        <f>'8.1 Biological Fixation'!AD24*'8.2 Coefficients'!AD24</f>
        <v>69116.228928121709</v>
      </c>
      <c r="AE24" s="385">
        <f>'8.1 Biological Fixation'!AE24*'8.2 Coefficients'!AE24</f>
        <v>56462.879713359885</v>
      </c>
      <c r="AF24" s="385">
        <f>'8.1 Biological Fixation'!AF24*'8.2 Coefficients'!AF24</f>
        <v>59587.805299076172</v>
      </c>
      <c r="AG24" s="385">
        <f>'8.1 Biological Fixation'!AG24*'8.2 Coefficients'!AG24</f>
        <v>67050.303452512177</v>
      </c>
      <c r="AH24" s="385">
        <f>'8.1 Biological Fixation'!AH24*'8.2 Coefficients'!AH24</f>
        <v>63373.354340380749</v>
      </c>
      <c r="AI24" s="385">
        <f>'8.1 Biological Fixation'!AI24*'8.2 Coefficients'!AI24</f>
        <v>55996.8708782307</v>
      </c>
      <c r="AJ24" s="385">
        <f>'8.1 Biological Fixation'!AJ24*'8.2 Coefficients'!AJ24</f>
        <v>59358.596424718751</v>
      </c>
      <c r="AK24" s="385">
        <f>'8.1 Biological Fixation'!AK24*'8.2 Coefficients'!AK24</f>
        <v>55010.323125938208</v>
      </c>
      <c r="AL24" s="385">
        <f>'8.1 Biological Fixation'!AL24*'8.2 Coefficients'!AL24</f>
        <v>54329.966353371776</v>
      </c>
      <c r="AM24" s="385">
        <f>'8.1 Biological Fixation'!AM24*'8.2 Coefficients'!AM24</f>
        <v>60415.361062283286</v>
      </c>
      <c r="AN24" s="385">
        <f>'8.1 Biological Fixation'!AN24*'8.2 Coefficients'!AN24</f>
        <v>50446.530246981216</v>
      </c>
      <c r="AO24" s="385">
        <f>'8.1 Biological Fixation'!AO24*'8.2 Coefficients'!AO24</f>
        <v>58563.956890646856</v>
      </c>
      <c r="AP24" s="385">
        <f>'8.1 Biological Fixation'!AP24*'8.2 Coefficients'!AP24</f>
        <v>52742.312212811943</v>
      </c>
      <c r="AQ24" s="385">
        <f>'8.1 Biological Fixation'!AQ24*'8.2 Coefficients'!AQ24</f>
        <v>54752.06340599509</v>
      </c>
      <c r="AR24" s="385">
        <f>'8.1 Biological Fixation'!AR24*'8.2 Coefficients'!AR24</f>
        <v>54213.050020838149</v>
      </c>
    </row>
    <row r="25" spans="1:44" s="124" customFormat="1" x14ac:dyDescent="0.25">
      <c r="A25" s="115" t="s">
        <v>469</v>
      </c>
      <c r="B25" s="115"/>
      <c r="C25" s="115"/>
      <c r="D25" s="115"/>
      <c r="E25" s="115" t="s">
        <v>470</v>
      </c>
      <c r="F25" s="115"/>
      <c r="G25" s="294" t="s">
        <v>70</v>
      </c>
      <c r="H25" s="385">
        <f>'8.1 Biological Fixation'!H25*'8.2 Coefficients'!H25</f>
        <v>0</v>
      </c>
      <c r="I25" s="385">
        <f>'8.1 Biological Fixation'!I25*'8.2 Coefficients'!I25</f>
        <v>0</v>
      </c>
      <c r="J25" s="385">
        <f>'8.1 Biological Fixation'!J25*'8.2 Coefficients'!J25</f>
        <v>0</v>
      </c>
      <c r="K25" s="385">
        <f>'8.1 Biological Fixation'!K25*'8.2 Coefficients'!K25</f>
        <v>0</v>
      </c>
      <c r="L25" s="385">
        <f>'8.1 Biological Fixation'!L25*'8.2 Coefficients'!L25</f>
        <v>0</v>
      </c>
      <c r="M25" s="385">
        <f>'8.1 Biological Fixation'!M25*'8.2 Coefficients'!M25</f>
        <v>1006.1954766684481</v>
      </c>
      <c r="N25" s="385">
        <f>'8.1 Biological Fixation'!N25*'8.2 Coefficients'!N25</f>
        <v>831.2211711218946</v>
      </c>
      <c r="O25" s="385">
        <f>'8.1 Biological Fixation'!O25*'8.2 Coefficients'!O25</f>
        <v>605.98449989721394</v>
      </c>
      <c r="P25" s="385">
        <f>'8.1 Biological Fixation'!P25*'8.2 Coefficients'!P25</f>
        <v>348.63881874886675</v>
      </c>
      <c r="Q25" s="385">
        <f>'8.1 Biological Fixation'!Q25*'8.2 Coefficients'!Q25</f>
        <v>358.48363190745607</v>
      </c>
      <c r="R25" s="385">
        <f>'8.1 Biological Fixation'!R25*'8.2 Coefficients'!R25</f>
        <v>438.72880689866764</v>
      </c>
      <c r="S25" s="385">
        <f>'8.1 Biological Fixation'!S25*'8.2 Coefficients'!S25</f>
        <v>429.29382597838287</v>
      </c>
      <c r="T25" s="385">
        <f>'8.1 Biological Fixation'!T25*'8.2 Coefficients'!T25</f>
        <v>327.76730848272007</v>
      </c>
      <c r="U25" s="385">
        <f>'8.1 Biological Fixation'!U25*'8.2 Coefficients'!U25</f>
        <v>685.57783716348115</v>
      </c>
      <c r="V25" s="385">
        <f>'8.1 Biological Fixation'!V25*'8.2 Coefficients'!V25</f>
        <v>233.15247912647584</v>
      </c>
      <c r="W25" s="385">
        <f>'8.1 Biological Fixation'!W25*'8.2 Coefficients'!W25</f>
        <v>336.45807850880902</v>
      </c>
      <c r="X25" s="385">
        <f>'8.1 Biological Fixation'!X25*'8.2 Coefficients'!X25</f>
        <v>221.42869642658297</v>
      </c>
      <c r="Y25" s="385">
        <f>'8.1 Biological Fixation'!Y25*'8.2 Coefficients'!Y25</f>
        <v>221.19893222450295</v>
      </c>
      <c r="Z25" s="385">
        <f>'8.1 Biological Fixation'!Z25*'8.2 Coefficients'!Z25</f>
        <v>326.96821622583053</v>
      </c>
      <c r="AA25" s="385">
        <f>'8.1 Biological Fixation'!AA25*'8.2 Coefficients'!AA25</f>
        <v>273.18067066960862</v>
      </c>
      <c r="AB25" s="385">
        <f>'8.1 Biological Fixation'!AB25*'8.2 Coefficients'!AB25</f>
        <v>181.81351770826419</v>
      </c>
      <c r="AC25" s="385">
        <f>'8.1 Biological Fixation'!AC25*'8.2 Coefficients'!AC25</f>
        <v>257.81561212692407</v>
      </c>
      <c r="AD25" s="385">
        <f>'8.1 Biological Fixation'!AD25*'8.2 Coefficients'!AD25</f>
        <v>300.18812952043254</v>
      </c>
      <c r="AE25" s="385">
        <f>'8.1 Biological Fixation'!AE25*'8.2 Coefficients'!AE25</f>
        <v>358.07721505786151</v>
      </c>
      <c r="AF25" s="385">
        <f>'8.1 Biological Fixation'!AF25*'8.2 Coefficients'!AF25</f>
        <v>369.17315690752707</v>
      </c>
      <c r="AG25" s="385">
        <f>'8.1 Biological Fixation'!AG25*'8.2 Coefficients'!AG25</f>
        <v>531.83929932922479</v>
      </c>
      <c r="AH25" s="385">
        <f>'8.1 Biological Fixation'!AH25*'8.2 Coefficients'!AH25</f>
        <v>368.02858754307118</v>
      </c>
      <c r="AI25" s="385">
        <f>'8.1 Biological Fixation'!AI25*'8.2 Coefficients'!AI25</f>
        <v>606.78768786497403</v>
      </c>
      <c r="AJ25" s="385">
        <f>'8.1 Biological Fixation'!AJ25*'8.2 Coefficients'!AJ25</f>
        <v>704.77485511120688</v>
      </c>
      <c r="AK25" s="385">
        <f>'8.1 Biological Fixation'!AK25*'8.2 Coefficients'!AK25</f>
        <v>819.90974204440749</v>
      </c>
      <c r="AL25" s="385">
        <f>'8.1 Biological Fixation'!AL25*'8.2 Coefficients'!AL25</f>
        <v>179.7497479524167</v>
      </c>
      <c r="AM25" s="385">
        <f>'8.1 Biological Fixation'!AM25*'8.2 Coefficients'!AM25</f>
        <v>211.85337368289984</v>
      </c>
      <c r="AN25" s="385">
        <f>'8.1 Biological Fixation'!AN25*'8.2 Coefficients'!AN25</f>
        <v>229.67044657561181</v>
      </c>
      <c r="AO25" s="385">
        <f>'8.1 Biological Fixation'!AO25*'8.2 Coefficients'!AO25</f>
        <v>377.61865807791622</v>
      </c>
      <c r="AP25" s="385">
        <f>'8.1 Biological Fixation'!AP25*'8.2 Coefficients'!AP25</f>
        <v>357.46287444599932</v>
      </c>
      <c r="AQ25" s="385">
        <f>'8.1 Biological Fixation'!AQ25*'8.2 Coefficients'!AQ25</f>
        <v>289.11919070515091</v>
      </c>
      <c r="AR25" s="385">
        <f>'8.1 Biological Fixation'!AR25*'8.2 Coefficients'!AR25</f>
        <v>687.02030828292504</v>
      </c>
    </row>
    <row r="26" spans="1:44" s="124" customFormat="1" x14ac:dyDescent="0.25">
      <c r="A26" s="273" t="s">
        <v>1119</v>
      </c>
      <c r="B26" s="115"/>
      <c r="C26" s="115"/>
      <c r="D26" s="115"/>
      <c r="E26" s="120" t="s">
        <v>24</v>
      </c>
      <c r="F26" s="115"/>
      <c r="G26" s="294" t="s">
        <v>71</v>
      </c>
      <c r="H26" s="385">
        <f>'8.1 Biological Fixation'!H26*'8.2 Coefficients'!H26</f>
        <v>0</v>
      </c>
      <c r="I26" s="385">
        <f>'8.1 Biological Fixation'!I26*'8.2 Coefficients'!I26</f>
        <v>0</v>
      </c>
      <c r="J26" s="385">
        <f>'8.1 Biological Fixation'!J26*'8.2 Coefficients'!J26</f>
        <v>0</v>
      </c>
      <c r="K26" s="385">
        <f>'8.1 Biological Fixation'!K26*'8.2 Coefficients'!K26</f>
        <v>0</v>
      </c>
      <c r="L26" s="385">
        <f>'8.1 Biological Fixation'!L26*'8.2 Coefficients'!L26</f>
        <v>0</v>
      </c>
      <c r="M26" s="385">
        <f>'8.1 Biological Fixation'!M26*'8.2 Coefficients'!M26</f>
        <v>2378.4747095688849</v>
      </c>
      <c r="N26" s="385">
        <f>'8.1 Biological Fixation'!N26*'8.2 Coefficients'!N26</f>
        <v>2640.4992210261876</v>
      </c>
      <c r="O26" s="385">
        <f>'8.1 Biological Fixation'!O26*'8.2 Coefficients'!O26</f>
        <v>2123.5958351411705</v>
      </c>
      <c r="P26" s="385">
        <f>'8.1 Biological Fixation'!P26*'8.2 Coefficients'!P26</f>
        <v>2094.0960154867425</v>
      </c>
      <c r="Q26" s="385">
        <f>'8.1 Biological Fixation'!Q26*'8.2 Coefficients'!Q26</f>
        <v>2405.6226468423465</v>
      </c>
      <c r="R26" s="385">
        <f>'8.1 Biological Fixation'!R26*'8.2 Coefficients'!R26</f>
        <v>1158.9051361100442</v>
      </c>
      <c r="S26" s="385">
        <f>'8.1 Biological Fixation'!S26*'8.2 Coefficients'!S26</f>
        <v>1200.7101966560037</v>
      </c>
      <c r="T26" s="385">
        <f>'8.1 Biological Fixation'!T26*'8.2 Coefficients'!T26</f>
        <v>1192.7269739140686</v>
      </c>
      <c r="U26" s="385">
        <f>'8.1 Biological Fixation'!U26*'8.2 Coefficients'!U26</f>
        <v>1158.5888688237605</v>
      </c>
      <c r="V26" s="385">
        <f>'8.1 Biological Fixation'!V26*'8.2 Coefficients'!V26</f>
        <v>1103.9413229411032</v>
      </c>
      <c r="W26" s="385">
        <f>'8.1 Biological Fixation'!W26*'8.2 Coefficients'!W26</f>
        <v>955.36090117153719</v>
      </c>
      <c r="X26" s="385">
        <f>'8.1 Biological Fixation'!X26*'8.2 Coefficients'!X26</f>
        <v>930.99349817311156</v>
      </c>
      <c r="Y26" s="385">
        <f>'8.1 Biological Fixation'!Y26*'8.2 Coefficients'!Y26</f>
        <v>911.96293404783819</v>
      </c>
      <c r="Z26" s="385">
        <f>'8.1 Biological Fixation'!Z26*'8.2 Coefficients'!Z26</f>
        <v>1005.3400137211223</v>
      </c>
      <c r="AA26" s="385">
        <f>'8.1 Biological Fixation'!AA26*'8.2 Coefficients'!AA26</f>
        <v>1077.5517925677009</v>
      </c>
      <c r="AB26" s="385">
        <f>'8.1 Biological Fixation'!AB26*'8.2 Coefficients'!AB26</f>
        <v>778.48395086615233</v>
      </c>
      <c r="AC26" s="385">
        <f>'8.1 Biological Fixation'!AC26*'8.2 Coefficients'!AC26</f>
        <v>1041.7190404151079</v>
      </c>
      <c r="AD26" s="385">
        <f>'8.1 Biological Fixation'!AD26*'8.2 Coefficients'!AD26</f>
        <v>1146.8859815359267</v>
      </c>
      <c r="AE26" s="385">
        <f>'8.1 Biological Fixation'!AE26*'8.2 Coefficients'!AE26</f>
        <v>1344.7751877830242</v>
      </c>
      <c r="AF26" s="385">
        <f>'8.1 Biological Fixation'!AF26*'8.2 Coefficients'!AF26</f>
        <v>1386.2999906682662</v>
      </c>
      <c r="AG26" s="385">
        <f>'8.1 Biological Fixation'!AG26*'8.2 Coefficients'!AG26</f>
        <v>1926.6149570588566</v>
      </c>
      <c r="AH26" s="385">
        <f>'8.1 Biological Fixation'!AH26*'8.2 Coefficients'!AH26</f>
        <v>1288.8071556464711</v>
      </c>
      <c r="AI26" s="385">
        <f>'8.1 Biological Fixation'!AI26*'8.2 Coefficients'!AI26</f>
        <v>1223.8494159766051</v>
      </c>
      <c r="AJ26" s="385">
        <f>'8.1 Biological Fixation'!AJ26*'8.2 Coefficients'!AJ26</f>
        <v>1509.6805246246063</v>
      </c>
      <c r="AK26" s="385">
        <f>'8.1 Biological Fixation'!AK26*'8.2 Coefficients'!AK26</f>
        <v>964.15656606011225</v>
      </c>
      <c r="AL26" s="385">
        <f>'8.1 Biological Fixation'!AL26*'8.2 Coefficients'!AL26</f>
        <v>1272.9421575932022</v>
      </c>
      <c r="AM26" s="385">
        <f>'8.1 Biological Fixation'!AM26*'8.2 Coefficients'!AM26</f>
        <v>2009.4246316799267</v>
      </c>
      <c r="AN26" s="385">
        <f>'8.1 Biological Fixation'!AN26*'8.2 Coefficients'!AN26</f>
        <v>1750.7100434457705</v>
      </c>
      <c r="AO26" s="385">
        <f>'8.1 Biological Fixation'!AO26*'8.2 Coefficients'!AO26</f>
        <v>2123.0625690424777</v>
      </c>
      <c r="AP26" s="385">
        <f>'8.1 Biological Fixation'!AP26*'8.2 Coefficients'!AP26</f>
        <v>1820.905574793285</v>
      </c>
      <c r="AQ26" s="385">
        <f>'8.1 Biological Fixation'!AQ26*'8.2 Coefficients'!AQ26</f>
        <v>2260.1673655996715</v>
      </c>
      <c r="AR26" s="385">
        <f>'8.1 Biological Fixation'!AR26*'8.2 Coefficients'!AR26</f>
        <v>2069.4048424289608</v>
      </c>
    </row>
    <row r="27" spans="1:44" s="124" customFormat="1" x14ac:dyDescent="0.25">
      <c r="A27" s="273" t="s">
        <v>1120</v>
      </c>
      <c r="B27" s="115"/>
      <c r="C27" s="115"/>
      <c r="D27" s="115"/>
      <c r="E27" s="120" t="s">
        <v>25</v>
      </c>
      <c r="F27" s="115"/>
      <c r="G27" s="292" t="s">
        <v>72</v>
      </c>
      <c r="H27" s="385">
        <f>'8.1 Biological Fixation'!H27*'8.2 Coefficients'!H27</f>
        <v>0</v>
      </c>
      <c r="I27" s="385">
        <f>'8.1 Biological Fixation'!I27*'8.2 Coefficients'!I27</f>
        <v>0</v>
      </c>
      <c r="J27" s="385">
        <f>'8.1 Biological Fixation'!J27*'8.2 Coefficients'!J27</f>
        <v>0</v>
      </c>
      <c r="K27" s="385">
        <f>'8.1 Biological Fixation'!K27*'8.2 Coefficients'!K27</f>
        <v>0</v>
      </c>
      <c r="L27" s="385">
        <f>'8.1 Biological Fixation'!L27*'8.2 Coefficients'!L27</f>
        <v>0</v>
      </c>
      <c r="M27" s="385">
        <f>'8.1 Biological Fixation'!M27*'8.2 Coefficients'!M27</f>
        <v>286.34187815419352</v>
      </c>
      <c r="N27" s="385">
        <f>'8.1 Biological Fixation'!N27*'8.2 Coefficients'!N27</f>
        <v>538.30148862890326</v>
      </c>
      <c r="O27" s="385">
        <f>'8.1 Biological Fixation'!O27*'8.2 Coefficients'!O27</f>
        <v>217.276041916379</v>
      </c>
      <c r="P27" s="385">
        <f>'8.1 Biological Fixation'!P27*'8.2 Coefficients'!P27</f>
        <v>175.89733588872573</v>
      </c>
      <c r="Q27" s="385">
        <f>'8.1 Biological Fixation'!Q27*'8.2 Coefficients'!Q27</f>
        <v>268.12312881096773</v>
      </c>
      <c r="R27" s="385">
        <f>'8.1 Biological Fixation'!R27*'8.2 Coefficients'!R27</f>
        <v>293.45574125249993</v>
      </c>
      <c r="S27" s="385">
        <f>'8.1 Biological Fixation'!S27*'8.2 Coefficients'!S27</f>
        <v>576.81002852752181</v>
      </c>
      <c r="T27" s="385">
        <f>'8.1 Biological Fixation'!T27*'8.2 Coefficients'!T27</f>
        <v>283.70324855249999</v>
      </c>
      <c r="U27" s="385">
        <f>'8.1 Biological Fixation'!U27*'8.2 Coefficients'!U27</f>
        <v>283.871202525</v>
      </c>
      <c r="V27" s="385">
        <f>'8.1 Biological Fixation'!V27*'8.2 Coefficients'!V27</f>
        <v>280.96639090349993</v>
      </c>
      <c r="W27" s="385">
        <f>'8.1 Biological Fixation'!W27*'8.2 Coefficients'!W27</f>
        <v>265.23597551250003</v>
      </c>
      <c r="X27" s="385">
        <f>'8.1 Biological Fixation'!X27*'8.2 Coefficients'!X27</f>
        <v>252.8734510626291</v>
      </c>
      <c r="Y27" s="385">
        <f>'8.1 Biological Fixation'!Y27*'8.2 Coefficients'!Y27</f>
        <v>249.01749698107258</v>
      </c>
      <c r="Z27" s="385">
        <f>'8.1 Biological Fixation'!Z27*'8.2 Coefficients'!Z27</f>
        <v>249.95680149909677</v>
      </c>
      <c r="AA27" s="385">
        <f>'8.1 Biological Fixation'!AA27*'8.2 Coefficients'!AA27</f>
        <v>83.269169437724983</v>
      </c>
      <c r="AB27" s="385">
        <f>'8.1 Biological Fixation'!AB27*'8.2 Coefficients'!AB27</f>
        <v>62.069881050000006</v>
      </c>
      <c r="AC27" s="385">
        <f>'8.1 Biological Fixation'!AC27*'8.2 Coefficients'!AC27</f>
        <v>59.331463874999997</v>
      </c>
      <c r="AD27" s="385">
        <f>'8.1 Biological Fixation'!AD27*'8.2 Coefficients'!AD27</f>
        <v>85.727140349999985</v>
      </c>
      <c r="AE27" s="385">
        <f>'8.1 Biological Fixation'!AE27*'8.2 Coefficients'!AE27</f>
        <v>128.23541542950002</v>
      </c>
      <c r="AF27" s="385">
        <f>'8.1 Biological Fixation'!AF27*'8.2 Coefficients'!AF27</f>
        <v>81.138726997500001</v>
      </c>
      <c r="AG27" s="385">
        <f>'8.1 Biological Fixation'!AG27*'8.2 Coefficients'!AG27</f>
        <v>113.84661382499995</v>
      </c>
      <c r="AH27" s="385">
        <f>'8.1 Biological Fixation'!AH27*'8.2 Coefficients'!AH27</f>
        <v>14.267531362500002</v>
      </c>
      <c r="AI27" s="385">
        <f>'8.1 Biological Fixation'!AI27*'8.2 Coefficients'!AI27</f>
        <v>24.632831925000005</v>
      </c>
      <c r="AJ27" s="385">
        <f>'8.1 Biological Fixation'!AJ27*'8.2 Coefficients'!AJ27</f>
        <v>9.7555844624999981</v>
      </c>
      <c r="AK27" s="385">
        <f>'8.1 Biological Fixation'!AK27*'8.2 Coefficients'!AK27</f>
        <v>11.202494611590783</v>
      </c>
      <c r="AL27" s="385">
        <f>'8.1 Biological Fixation'!AL27*'8.2 Coefficients'!AL27</f>
        <v>78.045375911313229</v>
      </c>
      <c r="AM27" s="385">
        <f>'8.1 Biological Fixation'!AM27*'8.2 Coefficients'!AM27</f>
        <v>46.252086935484378</v>
      </c>
      <c r="AN27" s="385">
        <f>'8.1 Biological Fixation'!AN27*'8.2 Coefficients'!AN27</f>
        <v>28.023271741074307</v>
      </c>
      <c r="AO27" s="385">
        <f>'8.1 Biological Fixation'!AO27*'8.2 Coefficients'!AO27</f>
        <v>18.041141878352764</v>
      </c>
      <c r="AP27" s="385">
        <f>'8.1 Biological Fixation'!AP27*'8.2 Coefficients'!AP27</f>
        <v>32.191367720185539</v>
      </c>
      <c r="AQ27" s="385">
        <f>'8.1 Biological Fixation'!AQ27*'8.2 Coefficients'!AQ27</f>
        <v>27.348772892987906</v>
      </c>
      <c r="AR27" s="385">
        <f>'8.1 Biological Fixation'!AR27*'8.2 Coefficients'!AR27</f>
        <v>58.703828488436976</v>
      </c>
    </row>
    <row r="28" spans="1:44" s="124" customFormat="1" ht="30" x14ac:dyDescent="0.25">
      <c r="A28" s="273" t="s">
        <v>1121</v>
      </c>
      <c r="B28" s="115"/>
      <c r="C28" s="115"/>
      <c r="D28" s="115"/>
      <c r="E28" s="120" t="s">
        <v>26</v>
      </c>
      <c r="F28" s="115"/>
      <c r="G28" s="294" t="s">
        <v>1122</v>
      </c>
      <c r="H28" s="385">
        <f>'8.1 Biological Fixation'!H28*'8.2 Coefficients'!H28</f>
        <v>0</v>
      </c>
      <c r="I28" s="385">
        <f>'8.1 Biological Fixation'!I28*'8.2 Coefficients'!I28</f>
        <v>0</v>
      </c>
      <c r="J28" s="385">
        <f>'8.1 Biological Fixation'!J28*'8.2 Coefficients'!J28</f>
        <v>0</v>
      </c>
      <c r="K28" s="385">
        <f>'8.1 Biological Fixation'!K28*'8.2 Coefficients'!K28</f>
        <v>0</v>
      </c>
      <c r="L28" s="385">
        <f>'8.1 Biological Fixation'!L28*'8.2 Coefficients'!L28</f>
        <v>0</v>
      </c>
      <c r="M28" s="385">
        <f>'8.1 Biological Fixation'!M28*'8.2 Coefficients'!M28</f>
        <v>7760.8692285992056</v>
      </c>
      <c r="N28" s="385">
        <f>'8.1 Biological Fixation'!N28*'8.2 Coefficients'!N28</f>
        <v>7938.7146918263707</v>
      </c>
      <c r="O28" s="385">
        <f>'8.1 Biological Fixation'!O28*'8.2 Coefficients'!O28</f>
        <v>6525.3603947183165</v>
      </c>
      <c r="P28" s="385">
        <f>'8.1 Biological Fixation'!P28*'8.2 Coefficients'!P28</f>
        <v>7873.0109053946262</v>
      </c>
      <c r="Q28" s="385">
        <f>'8.1 Biological Fixation'!Q28*'8.2 Coefficients'!Q28</f>
        <v>5414.9420969852117</v>
      </c>
      <c r="R28" s="385">
        <f>'8.1 Biological Fixation'!R28*'8.2 Coefficients'!R28</f>
        <v>5125.6009218652307</v>
      </c>
      <c r="S28" s="385">
        <f>'8.1 Biological Fixation'!S28*'8.2 Coefficients'!S28</f>
        <v>7484.4851614922682</v>
      </c>
      <c r="T28" s="385">
        <f>'8.1 Biological Fixation'!T28*'8.2 Coefficients'!T28</f>
        <v>5076.9941884380551</v>
      </c>
      <c r="U28" s="385">
        <f>'8.1 Biological Fixation'!U28*'8.2 Coefficients'!U28</f>
        <v>5550.5747994601516</v>
      </c>
      <c r="V28" s="385">
        <f>'8.1 Biological Fixation'!V28*'8.2 Coefficients'!V28</f>
        <v>4657.7247532793517</v>
      </c>
      <c r="W28" s="385">
        <f>'8.1 Biological Fixation'!W28*'8.2 Coefficients'!W28</f>
        <v>5351.3767917087398</v>
      </c>
      <c r="X28" s="385">
        <f>'8.1 Biological Fixation'!X28*'8.2 Coefficients'!X28</f>
        <v>4631.3032489783745</v>
      </c>
      <c r="Y28" s="385">
        <f>'8.1 Biological Fixation'!Y28*'8.2 Coefficients'!Y28</f>
        <v>4362.4089730432415</v>
      </c>
      <c r="Z28" s="385">
        <f>'8.1 Biological Fixation'!Z28*'8.2 Coefficients'!Z28</f>
        <v>4143.3158149590954</v>
      </c>
      <c r="AA28" s="385">
        <f>'8.1 Biological Fixation'!AA28*'8.2 Coefficients'!AA28</f>
        <v>3926.1390119283392</v>
      </c>
      <c r="AB28" s="385">
        <f>'8.1 Biological Fixation'!AB28*'8.2 Coefficients'!AB28</f>
        <v>2453.0093839739416</v>
      </c>
      <c r="AC28" s="385">
        <f>'8.1 Biological Fixation'!AC28*'8.2 Coefficients'!AC28</f>
        <v>4217.6203583795341</v>
      </c>
      <c r="AD28" s="385">
        <f>'8.1 Biological Fixation'!AD28*'8.2 Coefficients'!AD28</f>
        <v>3811.2296985750336</v>
      </c>
      <c r="AE28" s="385">
        <f>'8.1 Biological Fixation'!AE28*'8.2 Coefficients'!AE28</f>
        <v>3325.6489800917425</v>
      </c>
      <c r="AF28" s="385">
        <f>'8.1 Biological Fixation'!AF28*'8.2 Coefficients'!AF28</f>
        <v>4192.5448647646672</v>
      </c>
      <c r="AG28" s="385">
        <f>'8.1 Biological Fixation'!AG28*'8.2 Coefficients'!AG28</f>
        <v>6711.6307714325576</v>
      </c>
      <c r="AH28" s="385">
        <f>'8.1 Biological Fixation'!AH28*'8.2 Coefficients'!AH28</f>
        <v>7057.6770468373788</v>
      </c>
      <c r="AI28" s="385">
        <f>'8.1 Biological Fixation'!AI28*'8.2 Coefficients'!AI28</f>
        <v>5657.7948643936716</v>
      </c>
      <c r="AJ28" s="385">
        <f>'8.1 Biological Fixation'!AJ28*'8.2 Coefficients'!AJ28</f>
        <v>7879.3956406219768</v>
      </c>
      <c r="AK28" s="385">
        <f>'8.1 Biological Fixation'!AK28*'8.2 Coefficients'!AK28</f>
        <v>7600.6517252411659</v>
      </c>
      <c r="AL28" s="385">
        <f>'8.1 Biological Fixation'!AL28*'8.2 Coefficients'!AL28</f>
        <v>8376.7304920051683</v>
      </c>
      <c r="AM28" s="385">
        <f>'8.1 Biological Fixation'!AM28*'8.2 Coefficients'!AM28</f>
        <v>9245.8018151664783</v>
      </c>
      <c r="AN28" s="385">
        <f>'8.1 Biological Fixation'!AN28*'8.2 Coefficients'!AN28</f>
        <v>4697.7627074274142</v>
      </c>
      <c r="AO28" s="385">
        <f>'8.1 Biological Fixation'!AO28*'8.2 Coefficients'!AO28</f>
        <v>11756.298678074736</v>
      </c>
      <c r="AP28" s="385">
        <f>'8.1 Biological Fixation'!AP28*'8.2 Coefficients'!AP28</f>
        <v>8333.4264178224312</v>
      </c>
      <c r="AQ28" s="385">
        <f>'8.1 Biological Fixation'!AQ28*'8.2 Coefficients'!AQ28</f>
        <v>11680.381602356747</v>
      </c>
      <c r="AR28" s="385">
        <f>'8.1 Biological Fixation'!AR28*'8.2 Coefficients'!AR28</f>
        <v>12548.897100975342</v>
      </c>
    </row>
    <row r="29" spans="1:44" s="124" customFormat="1" x14ac:dyDescent="0.25">
      <c r="A29" s="127" t="s">
        <v>456</v>
      </c>
      <c r="B29" s="127"/>
      <c r="C29" s="127"/>
      <c r="D29" s="127" t="s">
        <v>193</v>
      </c>
      <c r="F29" s="127"/>
      <c r="G29" s="257"/>
      <c r="H29" s="384">
        <f t="shared" ref="H29:AG29" si="34">SUM(H30:H32)</f>
        <v>0</v>
      </c>
      <c r="I29" s="384">
        <f t="shared" si="34"/>
        <v>0</v>
      </c>
      <c r="J29" s="384">
        <f t="shared" si="34"/>
        <v>0</v>
      </c>
      <c r="K29" s="384">
        <f t="shared" si="34"/>
        <v>0</v>
      </c>
      <c r="L29" s="384">
        <f t="shared" si="34"/>
        <v>0</v>
      </c>
      <c r="M29" s="384">
        <f t="shared" si="34"/>
        <v>4552.2855610145998</v>
      </c>
      <c r="N29" s="384">
        <f t="shared" si="34"/>
        <v>4475.6594668000962</v>
      </c>
      <c r="O29" s="384">
        <f t="shared" si="34"/>
        <v>4118.7647369673814</v>
      </c>
      <c r="P29" s="384">
        <f t="shared" si="34"/>
        <v>3785.0177196474456</v>
      </c>
      <c r="Q29" s="384">
        <f t="shared" si="34"/>
        <v>3671.3694639951436</v>
      </c>
      <c r="R29" s="384">
        <f t="shared" si="34"/>
        <v>3305.5995140955183</v>
      </c>
      <c r="S29" s="384">
        <f t="shared" si="34"/>
        <v>3414.3022381104847</v>
      </c>
      <c r="T29" s="384">
        <f t="shared" si="34"/>
        <v>3541.3298799109239</v>
      </c>
      <c r="U29" s="384">
        <f t="shared" si="34"/>
        <v>3588.5798534969417</v>
      </c>
      <c r="V29" s="384">
        <f t="shared" si="34"/>
        <v>3714.8759767853044</v>
      </c>
      <c r="W29" s="384">
        <f t="shared" si="34"/>
        <v>3680.9996233360962</v>
      </c>
      <c r="X29" s="384">
        <f t="shared" si="34"/>
        <v>3369.5961087278306</v>
      </c>
      <c r="Y29" s="384">
        <f t="shared" si="34"/>
        <v>3679.8499356388952</v>
      </c>
      <c r="Z29" s="384">
        <f t="shared" si="34"/>
        <v>3297.5314314051725</v>
      </c>
      <c r="AA29" s="384">
        <f t="shared" si="34"/>
        <v>3253.5692513717668</v>
      </c>
      <c r="AB29" s="384">
        <f t="shared" si="34"/>
        <v>3015.8856776062325</v>
      </c>
      <c r="AC29" s="384">
        <f t="shared" si="34"/>
        <v>3535.6259673588611</v>
      </c>
      <c r="AD29" s="384">
        <f t="shared" si="34"/>
        <v>3294.0799296550035</v>
      </c>
      <c r="AE29" s="384">
        <f t="shared" si="34"/>
        <v>3012.4464744920215</v>
      </c>
      <c r="AF29" s="384">
        <f t="shared" si="34"/>
        <v>3278.8434339895889</v>
      </c>
      <c r="AG29" s="384">
        <f t="shared" si="34"/>
        <v>2937.9175948788888</v>
      </c>
      <c r="AH29" s="384">
        <f t="shared" ref="AH29:AM29" si="35">SUM(AH30:AH32)</f>
        <v>2821.6987996568237</v>
      </c>
      <c r="AI29" s="384">
        <f t="shared" si="35"/>
        <v>2638.2864557938992</v>
      </c>
      <c r="AJ29" s="384">
        <f t="shared" si="35"/>
        <v>2675.5561619313971</v>
      </c>
      <c r="AK29" s="384">
        <f t="shared" si="35"/>
        <v>2962.5162222945455</v>
      </c>
      <c r="AL29" s="384">
        <f t="shared" si="35"/>
        <v>2803.1900943112432</v>
      </c>
      <c r="AM29" s="384">
        <f t="shared" si="35"/>
        <v>3136.6243986438353</v>
      </c>
      <c r="AN29" s="384">
        <f t="shared" ref="AN29:AO29" si="36">SUM(AN30:AN32)</f>
        <v>2923.3014866764725</v>
      </c>
      <c r="AO29" s="384">
        <f t="shared" si="36"/>
        <v>2699.1084675068032</v>
      </c>
      <c r="AP29" s="384">
        <f t="shared" ref="AP29:AQ29" si="37">SUM(AP30:AP32)</f>
        <v>2959.6822338357169</v>
      </c>
      <c r="AQ29" s="384">
        <f t="shared" si="37"/>
        <v>2885.5391101467644</v>
      </c>
      <c r="AR29" s="384">
        <f t="shared" ref="AR29" si="38">SUM(AR30:AR32)</f>
        <v>3018.3036026640571</v>
      </c>
    </row>
    <row r="30" spans="1:44" s="124" customFormat="1" x14ac:dyDescent="0.25">
      <c r="A30" s="127" t="s">
        <v>457</v>
      </c>
      <c r="B30" s="127"/>
      <c r="C30" s="127"/>
      <c r="D30" s="127"/>
      <c r="E30" s="127" t="s">
        <v>355</v>
      </c>
      <c r="G30" s="294" t="s">
        <v>1053</v>
      </c>
      <c r="H30" s="385">
        <f>'8.1 Biological Fixation'!H30*'8.2 Coefficients'!H30</f>
        <v>0</v>
      </c>
      <c r="I30" s="385">
        <f>'8.1 Biological Fixation'!I30*'8.2 Coefficients'!I30</f>
        <v>0</v>
      </c>
      <c r="J30" s="385">
        <f>'8.1 Biological Fixation'!J30*'8.2 Coefficients'!J30</f>
        <v>0</v>
      </c>
      <c r="K30" s="385">
        <f>'8.1 Biological Fixation'!K30*'8.2 Coefficients'!K30</f>
        <v>0</v>
      </c>
      <c r="L30" s="385">
        <f>'8.1 Biological Fixation'!L30*'8.2 Coefficients'!L30</f>
        <v>0</v>
      </c>
      <c r="M30" s="385">
        <f>'8.1 Biological Fixation'!M30*'8.2 Coefficients'!M30</f>
        <v>657.45857084932925</v>
      </c>
      <c r="N30" s="385">
        <f>'8.1 Biological Fixation'!N30*'8.2 Coefficients'!N30</f>
        <v>647.99210755903437</v>
      </c>
      <c r="O30" s="385">
        <f>'8.1 Biological Fixation'!O30*'8.2 Coefficients'!O30</f>
        <v>641.71780950544894</v>
      </c>
      <c r="P30" s="385">
        <f>'8.1 Biological Fixation'!P30*'8.2 Coefficients'!P30</f>
        <v>565.90452278045257</v>
      </c>
      <c r="Q30" s="385">
        <f>'8.1 Biological Fixation'!Q30*'8.2 Coefficients'!Q30</f>
        <v>592.10339308284654</v>
      </c>
      <c r="R30" s="385">
        <f>'8.1 Biological Fixation'!R30*'8.2 Coefficients'!R30</f>
        <v>557.68363407133631</v>
      </c>
      <c r="S30" s="385">
        <f>'8.1 Biological Fixation'!S30*'8.2 Coefficients'!S30</f>
        <v>620.81589211842595</v>
      </c>
      <c r="T30" s="385">
        <f>'8.1 Biological Fixation'!T30*'8.2 Coefficients'!T30</f>
        <v>563.62871056677</v>
      </c>
      <c r="U30" s="385">
        <f>'8.1 Biological Fixation'!U30*'8.2 Coefficients'!U30</f>
        <v>556.69000817050835</v>
      </c>
      <c r="V30" s="385">
        <f>'8.1 Biological Fixation'!V30*'8.2 Coefficients'!V30</f>
        <v>511.48683421160831</v>
      </c>
      <c r="W30" s="385">
        <f>'8.1 Biological Fixation'!W30*'8.2 Coefficients'!W30</f>
        <v>479.3099950291965</v>
      </c>
      <c r="X30" s="385">
        <f>'8.1 Biological Fixation'!X30*'8.2 Coefficients'!X30</f>
        <v>435.23562165197745</v>
      </c>
      <c r="Y30" s="385">
        <f>'8.1 Biological Fixation'!Y30*'8.2 Coefficients'!Y30</f>
        <v>689.51984630681739</v>
      </c>
      <c r="Z30" s="385">
        <f>'8.1 Biological Fixation'!Z30*'8.2 Coefficients'!Z30</f>
        <v>501.7079361993197</v>
      </c>
      <c r="AA30" s="385">
        <f>'8.1 Biological Fixation'!AA30*'8.2 Coefficients'!AA30</f>
        <v>630.52280920470571</v>
      </c>
      <c r="AB30" s="385">
        <f>'8.1 Biological Fixation'!AB30*'8.2 Coefficients'!AB30</f>
        <v>514.28697618627223</v>
      </c>
      <c r="AC30" s="385">
        <f>'8.1 Biological Fixation'!AC30*'8.2 Coefficients'!AC30</f>
        <v>715.73543646415169</v>
      </c>
      <c r="AD30" s="385">
        <f>'8.1 Biological Fixation'!AD30*'8.2 Coefficients'!AD30</f>
        <v>698.08548257895677</v>
      </c>
      <c r="AE30" s="385">
        <f>'8.1 Biological Fixation'!AE30*'8.2 Coefficients'!AE30</f>
        <v>687.19577833057645</v>
      </c>
      <c r="AF30" s="385">
        <f>'8.1 Biological Fixation'!AF30*'8.2 Coefficients'!AF30</f>
        <v>839.77260268155055</v>
      </c>
      <c r="AG30" s="385">
        <f>'8.1 Biological Fixation'!AG30*'8.2 Coefficients'!AG30</f>
        <v>788.96892042220225</v>
      </c>
      <c r="AH30" s="385">
        <f>'8.1 Biological Fixation'!AH30*'8.2 Coefficients'!AH30</f>
        <v>781.24849700625646</v>
      </c>
      <c r="AI30" s="385">
        <f>'8.1 Biological Fixation'!AI30*'8.2 Coefficients'!AI30</f>
        <v>729.59169481913261</v>
      </c>
      <c r="AJ30" s="385">
        <f>'8.1 Biological Fixation'!AJ30*'8.2 Coefficients'!AJ30</f>
        <v>776.54612864634657</v>
      </c>
      <c r="AK30" s="385">
        <f>'8.1 Biological Fixation'!AK30*'8.2 Coefficients'!AK30</f>
        <v>901.01753586725556</v>
      </c>
      <c r="AL30" s="385">
        <f>'8.1 Biological Fixation'!AL30*'8.2 Coefficients'!AL30</f>
        <v>813.68224335297157</v>
      </c>
      <c r="AM30" s="385">
        <f>'8.1 Biological Fixation'!AM30*'8.2 Coefficients'!AM30</f>
        <v>1059.1277848855743</v>
      </c>
      <c r="AN30" s="385">
        <f>'8.1 Biological Fixation'!AN30*'8.2 Coefficients'!AN30</f>
        <v>945.86992901225653</v>
      </c>
      <c r="AO30" s="385">
        <f>'8.1 Biological Fixation'!AO30*'8.2 Coefficients'!AO30</f>
        <v>934.54543619901688</v>
      </c>
      <c r="AP30" s="385">
        <f>'8.1 Biological Fixation'!AP30*'8.2 Coefficients'!AP30</f>
        <v>1147.2024387095264</v>
      </c>
      <c r="AQ30" s="385">
        <f>'8.1 Biological Fixation'!AQ30*'8.2 Coefficients'!AQ30</f>
        <v>1086.8407753361423</v>
      </c>
      <c r="AR30" s="385">
        <f>'8.1 Biological Fixation'!AR30*'8.2 Coefficients'!AR30</f>
        <v>1259.904815189137</v>
      </c>
    </row>
    <row r="31" spans="1:44" s="124" customFormat="1" x14ac:dyDescent="0.25">
      <c r="A31" s="127" t="s">
        <v>458</v>
      </c>
      <c r="B31" s="127"/>
      <c r="C31" s="127"/>
      <c r="D31" s="127"/>
      <c r="E31" s="127" t="s">
        <v>512</v>
      </c>
      <c r="G31" s="294" t="s">
        <v>1054</v>
      </c>
      <c r="H31" s="385">
        <f>'8.1 Biological Fixation'!H31*'8.2 Coefficients'!H31</f>
        <v>0</v>
      </c>
      <c r="I31" s="385">
        <f>'8.1 Biological Fixation'!I31*'8.2 Coefficients'!I31</f>
        <v>0</v>
      </c>
      <c r="J31" s="385">
        <f>'8.1 Biological Fixation'!J31*'8.2 Coefficients'!J31</f>
        <v>0</v>
      </c>
      <c r="K31" s="385">
        <f>'8.1 Biological Fixation'!K31*'8.2 Coefficients'!K31</f>
        <v>0</v>
      </c>
      <c r="L31" s="385">
        <f>'8.1 Biological Fixation'!L31*'8.2 Coefficients'!L31</f>
        <v>0</v>
      </c>
      <c r="M31" s="385">
        <f>'8.1 Biological Fixation'!M31*'8.2 Coefficients'!M31</f>
        <v>2132.3821432270679</v>
      </c>
      <c r="N31" s="385">
        <f>'8.1 Biological Fixation'!N31*'8.2 Coefficients'!N31</f>
        <v>2019.7872432664235</v>
      </c>
      <c r="O31" s="385">
        <f>'8.1 Biological Fixation'!O31*'8.2 Coefficients'!O31</f>
        <v>1980.2251739999479</v>
      </c>
      <c r="P31" s="385">
        <f>'8.1 Biological Fixation'!P31*'8.2 Coefficients'!P31</f>
        <v>1916.8163219657363</v>
      </c>
      <c r="Q31" s="385">
        <f>'8.1 Biological Fixation'!Q31*'8.2 Coefficients'!Q31</f>
        <v>1903.660045872512</v>
      </c>
      <c r="R31" s="385">
        <f>'8.1 Biological Fixation'!R31*'8.2 Coefficients'!R31</f>
        <v>1708.8826377234318</v>
      </c>
      <c r="S31" s="385">
        <f>'8.1 Biological Fixation'!S31*'8.2 Coefficients'!S31</f>
        <v>1862.6472871564426</v>
      </c>
      <c r="T31" s="385">
        <f>'8.1 Biological Fixation'!T31*'8.2 Coefficients'!T31</f>
        <v>1993.231144283523</v>
      </c>
      <c r="U31" s="385">
        <f>'8.1 Biological Fixation'!U31*'8.2 Coefficients'!U31</f>
        <v>2014.3223759664577</v>
      </c>
      <c r="V31" s="385">
        <f>'8.1 Biological Fixation'!V31*'8.2 Coefficients'!V31</f>
        <v>2183.4640719586346</v>
      </c>
      <c r="W31" s="385">
        <f>'8.1 Biological Fixation'!W31*'8.2 Coefficients'!W31</f>
        <v>2105.3785638021409</v>
      </c>
      <c r="X31" s="385">
        <f>'8.1 Biological Fixation'!X31*'8.2 Coefficients'!X31</f>
        <v>1983.9391826218134</v>
      </c>
      <c r="Y31" s="385">
        <f>'8.1 Biological Fixation'!Y31*'8.2 Coefficients'!Y31</f>
        <v>2061.1439640138369</v>
      </c>
      <c r="Z31" s="385">
        <f>'8.1 Biological Fixation'!Z31*'8.2 Coefficients'!Z31</f>
        <v>1880.0444118284852</v>
      </c>
      <c r="AA31" s="385">
        <f>'8.1 Biological Fixation'!AA31*'8.2 Coefficients'!AA31</f>
        <v>1705.1709426826412</v>
      </c>
      <c r="AB31" s="385">
        <f>'8.1 Biological Fixation'!AB31*'8.2 Coefficients'!AB31</f>
        <v>1708.0565412860055</v>
      </c>
      <c r="AC31" s="385">
        <f>'8.1 Biological Fixation'!AC31*'8.2 Coefficients'!AC31</f>
        <v>1809.2933003635731</v>
      </c>
      <c r="AD31" s="385">
        <f>'8.1 Biological Fixation'!AD31*'8.2 Coefficients'!AD31</f>
        <v>1601.5325406453405</v>
      </c>
      <c r="AE31" s="385">
        <f>'8.1 Biological Fixation'!AE31*'8.2 Coefficients'!AE31</f>
        <v>1365.4348134283559</v>
      </c>
      <c r="AF31" s="385">
        <f>'8.1 Biological Fixation'!AF31*'8.2 Coefficients'!AF31</f>
        <v>1418.0911783734687</v>
      </c>
      <c r="AG31" s="385">
        <f>'8.1 Biological Fixation'!AG31*'8.2 Coefficients'!AG31</f>
        <v>1042.9546330392091</v>
      </c>
      <c r="AH31" s="385">
        <f>'8.1 Biological Fixation'!AH31*'8.2 Coefficients'!AH31</f>
        <v>1092.0190551997684</v>
      </c>
      <c r="AI31" s="385">
        <f>'8.1 Biological Fixation'!AI31*'8.2 Coefficients'!AI31</f>
        <v>1198.0617299206428</v>
      </c>
      <c r="AJ31" s="385">
        <f>'8.1 Biological Fixation'!AJ31*'8.2 Coefficients'!AJ31</f>
        <v>1264.4193916058857</v>
      </c>
      <c r="AK31" s="385">
        <f>'8.1 Biological Fixation'!AK31*'8.2 Coefficients'!AK31</f>
        <v>1334.0600019479862</v>
      </c>
      <c r="AL31" s="385">
        <f>'8.1 Biological Fixation'!AL31*'8.2 Coefficients'!AL31</f>
        <v>1271.0119644090389</v>
      </c>
      <c r="AM31" s="385">
        <f>'8.1 Biological Fixation'!AM31*'8.2 Coefficients'!AM31</f>
        <v>1284.3127183288325</v>
      </c>
      <c r="AN31" s="385">
        <f>'8.1 Biological Fixation'!AN31*'8.2 Coefficients'!AN31</f>
        <v>1153.8317836585604</v>
      </c>
      <c r="AO31" s="385">
        <f>'8.1 Biological Fixation'!AO31*'8.2 Coefficients'!AO31</f>
        <v>1047.2146856811294</v>
      </c>
      <c r="AP31" s="385">
        <f>'8.1 Biological Fixation'!AP31*'8.2 Coefficients'!AP31</f>
        <v>1023.846613085609</v>
      </c>
      <c r="AQ31" s="385">
        <f>'8.1 Biological Fixation'!AQ31*'8.2 Coefficients'!AQ31</f>
        <v>1048.918528189173</v>
      </c>
      <c r="AR31" s="385">
        <f>'8.1 Biological Fixation'!AR31*'8.2 Coefficients'!AR31</f>
        <v>1036.7849027051898</v>
      </c>
    </row>
    <row r="32" spans="1:44" s="124" customFormat="1" x14ac:dyDescent="0.25">
      <c r="A32" s="273" t="s">
        <v>1101</v>
      </c>
      <c r="B32" s="127"/>
      <c r="C32" s="127"/>
      <c r="D32" s="127"/>
      <c r="E32" s="268" t="s">
        <v>109</v>
      </c>
      <c r="G32" s="292" t="s">
        <v>82</v>
      </c>
      <c r="H32" s="385">
        <f>'8.1 Biological Fixation'!H32*'8.2 Coefficients'!H32</f>
        <v>0</v>
      </c>
      <c r="I32" s="385">
        <f>'8.1 Biological Fixation'!I32*'8.2 Coefficients'!I32</f>
        <v>0</v>
      </c>
      <c r="J32" s="385">
        <f>'8.1 Biological Fixation'!J32*'8.2 Coefficients'!J32</f>
        <v>0</v>
      </c>
      <c r="K32" s="385">
        <f>'8.1 Biological Fixation'!K32*'8.2 Coefficients'!K32</f>
        <v>0</v>
      </c>
      <c r="L32" s="385">
        <f>'8.1 Biological Fixation'!L32*'8.2 Coefficients'!L32</f>
        <v>0</v>
      </c>
      <c r="M32" s="385">
        <f>'8.1 Biological Fixation'!M32*'8.2 Coefficients'!M32</f>
        <v>1762.444846938203</v>
      </c>
      <c r="N32" s="385">
        <f>'8.1 Biological Fixation'!N32*'8.2 Coefficients'!N32</f>
        <v>1807.8801159746386</v>
      </c>
      <c r="O32" s="385">
        <f>'8.1 Biological Fixation'!O32*'8.2 Coefficients'!O32</f>
        <v>1496.8217534619844</v>
      </c>
      <c r="P32" s="385">
        <f>'8.1 Biological Fixation'!P32*'8.2 Coefficients'!P32</f>
        <v>1302.2968749012566</v>
      </c>
      <c r="Q32" s="385">
        <f>'8.1 Biological Fixation'!Q32*'8.2 Coefficients'!Q32</f>
        <v>1175.6060250397852</v>
      </c>
      <c r="R32" s="385">
        <f>'8.1 Biological Fixation'!R32*'8.2 Coefficients'!R32</f>
        <v>1039.0332423007501</v>
      </c>
      <c r="S32" s="385">
        <f>'8.1 Biological Fixation'!S32*'8.2 Coefficients'!S32</f>
        <v>930.83905883561602</v>
      </c>
      <c r="T32" s="385">
        <f>'8.1 Biological Fixation'!T32*'8.2 Coefficients'!T32</f>
        <v>984.47002506063063</v>
      </c>
      <c r="U32" s="385">
        <f>'8.1 Biological Fixation'!U32*'8.2 Coefficients'!U32</f>
        <v>1017.5674693599759</v>
      </c>
      <c r="V32" s="385">
        <f>'8.1 Biological Fixation'!V32*'8.2 Coefficients'!V32</f>
        <v>1019.9250706150613</v>
      </c>
      <c r="W32" s="385">
        <f>'8.1 Biological Fixation'!W32*'8.2 Coefficients'!W32</f>
        <v>1096.3110645047589</v>
      </c>
      <c r="X32" s="385">
        <f>'8.1 Biological Fixation'!X32*'8.2 Coefficients'!X32</f>
        <v>950.42130445403984</v>
      </c>
      <c r="Y32" s="385">
        <f>'8.1 Biological Fixation'!Y32*'8.2 Coefficients'!Y32</f>
        <v>929.18612531824112</v>
      </c>
      <c r="Z32" s="385">
        <f>'8.1 Biological Fixation'!Z32*'8.2 Coefficients'!Z32</f>
        <v>915.77908337736733</v>
      </c>
      <c r="AA32" s="385">
        <f>'8.1 Biological Fixation'!AA32*'8.2 Coefficients'!AA32</f>
        <v>917.87549948441983</v>
      </c>
      <c r="AB32" s="385">
        <f>'8.1 Biological Fixation'!AB32*'8.2 Coefficients'!AB32</f>
        <v>793.54216013395489</v>
      </c>
      <c r="AC32" s="385">
        <f>'8.1 Biological Fixation'!AC32*'8.2 Coefficients'!AC32</f>
        <v>1010.5972305311362</v>
      </c>
      <c r="AD32" s="385">
        <f>'8.1 Biological Fixation'!AD32*'8.2 Coefficients'!AD32</f>
        <v>994.46190643070611</v>
      </c>
      <c r="AE32" s="385">
        <f>'8.1 Biological Fixation'!AE32*'8.2 Coefficients'!AE32</f>
        <v>959.81588273308898</v>
      </c>
      <c r="AF32" s="385">
        <f>'8.1 Biological Fixation'!AF32*'8.2 Coefficients'!AF32</f>
        <v>1020.97965293457</v>
      </c>
      <c r="AG32" s="385">
        <f>'8.1 Biological Fixation'!AG32*'8.2 Coefficients'!AG32</f>
        <v>1105.9940414174778</v>
      </c>
      <c r="AH32" s="385">
        <f>'8.1 Biological Fixation'!AH32*'8.2 Coefficients'!AH32</f>
        <v>948.43124745079876</v>
      </c>
      <c r="AI32" s="385">
        <f>'8.1 Biological Fixation'!AI32*'8.2 Coefficients'!AI32</f>
        <v>710.63303105412365</v>
      </c>
      <c r="AJ32" s="385">
        <f>'8.1 Biological Fixation'!AJ32*'8.2 Coefficients'!AJ32</f>
        <v>634.59064167916495</v>
      </c>
      <c r="AK32" s="385">
        <f>'8.1 Biological Fixation'!AK32*'8.2 Coefficients'!AK32</f>
        <v>727.43868447930379</v>
      </c>
      <c r="AL32" s="385">
        <f>'8.1 Biological Fixation'!AL32*'8.2 Coefficients'!AL32</f>
        <v>718.49588654923252</v>
      </c>
      <c r="AM32" s="385">
        <f>'8.1 Biological Fixation'!AM32*'8.2 Coefficients'!AM32</f>
        <v>793.1838954294285</v>
      </c>
      <c r="AN32" s="385">
        <f>'8.1 Biological Fixation'!AN32*'8.2 Coefficients'!AN32</f>
        <v>823.59977400565572</v>
      </c>
      <c r="AO32" s="385">
        <f>'8.1 Biological Fixation'!AO32*'8.2 Coefficients'!AO32</f>
        <v>717.34834562665685</v>
      </c>
      <c r="AP32" s="385">
        <f>'8.1 Biological Fixation'!AP32*'8.2 Coefficients'!AP32</f>
        <v>788.63318204058191</v>
      </c>
      <c r="AQ32" s="385">
        <f>'8.1 Biological Fixation'!AQ32*'8.2 Coefficients'!AQ32</f>
        <v>749.7798066214491</v>
      </c>
      <c r="AR32" s="385">
        <f>'8.1 Biological Fixation'!AR32*'8.2 Coefficients'!AR32</f>
        <v>721.61388476973013</v>
      </c>
    </row>
    <row r="33" spans="1:44" s="124" customFormat="1" x14ac:dyDescent="0.25">
      <c r="A33" s="127"/>
      <c r="B33" s="127"/>
      <c r="C33" s="127"/>
      <c r="D33" s="127"/>
      <c r="E33" s="127"/>
      <c r="F33" s="127"/>
      <c r="G33" s="547"/>
      <c r="H33" s="127"/>
      <c r="I33" s="127"/>
      <c r="J33" s="127"/>
      <c r="K33" s="127"/>
      <c r="L33" s="127"/>
      <c r="M33" s="127"/>
      <c r="N33" s="127"/>
      <c r="O33" s="127"/>
      <c r="P33" s="127"/>
      <c r="Q33" s="127"/>
      <c r="R33" s="127"/>
      <c r="S33" s="127"/>
      <c r="T33" s="613"/>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row>
    <row r="34" spans="1:44" s="95" customFormat="1" x14ac:dyDescent="0.25">
      <c r="A34" s="172" t="s">
        <v>881</v>
      </c>
      <c r="B34" s="138"/>
      <c r="C34" s="138" t="s">
        <v>880</v>
      </c>
      <c r="D34" s="173"/>
      <c r="E34" s="173"/>
      <c r="F34" s="138"/>
      <c r="G34" s="549"/>
      <c r="H34" s="389">
        <f>'8.1 Biological Fixation'!H34*'8.2 Coefficients'!H34</f>
        <v>0</v>
      </c>
      <c r="I34" s="389">
        <f>'8.1 Biological Fixation'!I34*'8.2 Coefficients'!I34</f>
        <v>0</v>
      </c>
      <c r="J34" s="389">
        <f>'8.1 Biological Fixation'!J34*'8.2 Coefficients'!J34</f>
        <v>0</v>
      </c>
      <c r="K34" s="389">
        <f>'8.1 Biological Fixation'!K34*'8.2 Coefficients'!K34</f>
        <v>0</v>
      </c>
      <c r="L34" s="389">
        <f>'8.1 Biological Fixation'!L34*'8.2 Coefficients'!L34</f>
        <v>0</v>
      </c>
      <c r="M34" s="389">
        <f>'8.1 Biological Fixation'!M34*'8.2 Coefficients'!M34</f>
        <v>69587.948260949983</v>
      </c>
      <c r="N34" s="389">
        <f>'8.1 Biological Fixation'!N34*'8.2 Coefficients'!N34</f>
        <v>69587.412001281948</v>
      </c>
      <c r="O34" s="389">
        <f>'8.1 Biological Fixation'!O34*'8.2 Coefficients'!O34</f>
        <v>70056.322765561548</v>
      </c>
      <c r="P34" s="389">
        <f>'8.1 Biological Fixation'!P34*'8.2 Coefficients'!P34</f>
        <v>70727.671668847979</v>
      </c>
      <c r="Q34" s="389">
        <f>'8.1 Biological Fixation'!Q34*'8.2 Coefficients'!Q34</f>
        <v>72104.028915357747</v>
      </c>
      <c r="R34" s="389">
        <f>'8.1 Biological Fixation'!R34*'8.2 Coefficients'!R34</f>
        <v>71032.251804564978</v>
      </c>
      <c r="S34" s="389">
        <f>'8.1 Biological Fixation'!S34*'8.2 Coefficients'!S34</f>
        <v>71157.705851210063</v>
      </c>
      <c r="T34" s="389">
        <f>'8.1 Biological Fixation'!T34*'8.2 Coefficients'!T34</f>
        <v>71470.620547337778</v>
      </c>
      <c r="U34" s="389">
        <f>'8.1 Biological Fixation'!U34*'8.2 Coefficients'!U34</f>
        <v>71513.340714328951</v>
      </c>
      <c r="V34" s="389">
        <f>'8.1 Biological Fixation'!V34*'8.2 Coefficients'!V34</f>
        <v>71983.003448487259</v>
      </c>
      <c r="W34" s="389">
        <f>'8.1 Biological Fixation'!W34*'8.2 Coefficients'!W34</f>
        <v>72021.832204844657</v>
      </c>
      <c r="X34" s="389">
        <f>'8.1 Biological Fixation'!X34*'8.2 Coefficients'!X34</f>
        <v>72408.095408965557</v>
      </c>
      <c r="Y34" s="389">
        <f>'8.1 Biological Fixation'!Y34*'8.2 Coefficients'!Y34</f>
        <v>72874.899655316025</v>
      </c>
      <c r="Z34" s="389">
        <f>'8.1 Biological Fixation'!Z34*'8.2 Coefficients'!Z34</f>
        <v>73188.910381716298</v>
      </c>
      <c r="AA34" s="389">
        <f>'8.1 Biological Fixation'!AA34*'8.2 Coefficients'!AA34</f>
        <v>73244.16655301032</v>
      </c>
      <c r="AB34" s="389">
        <f>'8.1 Biological Fixation'!AB34*'8.2 Coefficients'!AB34</f>
        <v>70891.563511617729</v>
      </c>
      <c r="AC34" s="389">
        <f>'8.1 Biological Fixation'!AC34*'8.2 Coefficients'!AC34</f>
        <v>72185.767725291895</v>
      </c>
      <c r="AD34" s="389">
        <f>'8.1 Biological Fixation'!AD34*'8.2 Coefficients'!AD34</f>
        <v>71002.012219700729</v>
      </c>
      <c r="AE34" s="389">
        <f>'8.1 Biological Fixation'!AE34*'8.2 Coefficients'!AE34</f>
        <v>71495.452887404943</v>
      </c>
      <c r="AF34" s="389">
        <f>'8.1 Biological Fixation'!AF34*'8.2 Coefficients'!AF34</f>
        <v>71859.288043912558</v>
      </c>
      <c r="AG34" s="389">
        <f>'8.1 Biological Fixation'!AG34*'8.2 Coefficients'!AG34</f>
        <v>72753.919877814478</v>
      </c>
      <c r="AH34" s="389">
        <f>'8.1 Biological Fixation'!AH34*'8.2 Coefficients'!AH34</f>
        <v>73773.381481004748</v>
      </c>
      <c r="AI34" s="389">
        <f>'8.1 Biological Fixation'!AI34*'8.2 Coefficients'!AI34</f>
        <v>73514.795682456665</v>
      </c>
      <c r="AJ34" s="389">
        <f>'8.1 Biological Fixation'!AJ34*'8.2 Coefficients'!AJ34</f>
        <v>73611.568525239796</v>
      </c>
      <c r="AK34" s="389">
        <f>'8.1 Biological Fixation'!AK34*'8.2 Coefficients'!AK34</f>
        <v>73054.386285459841</v>
      </c>
      <c r="AL34" s="389">
        <f>'8.1 Biological Fixation'!AL34*'8.2 Coefficients'!AL34</f>
        <v>72286.492985132165</v>
      </c>
      <c r="AM34" s="389">
        <f>'8.1 Biological Fixation'!AM34*'8.2 Coefficients'!AM34</f>
        <v>71854.4292989487</v>
      </c>
      <c r="AN34" s="389">
        <f>'8.1 Biological Fixation'!AN34*'8.2 Coefficients'!AN34</f>
        <v>72302.859981632457</v>
      </c>
      <c r="AO34" s="389">
        <f>'8.1 Biological Fixation'!AO34*'8.2 Coefficients'!AO34</f>
        <v>71421.398609373122</v>
      </c>
      <c r="AP34" s="389">
        <f>'8.1 Biological Fixation'!AP34*'8.2 Coefficients'!AP34</f>
        <v>71204.833840800071</v>
      </c>
      <c r="AQ34" s="389">
        <f>'8.1 Biological Fixation'!AQ34*'8.2 Coefficients'!AQ34</f>
        <v>71300.283744566157</v>
      </c>
      <c r="AR34" s="389">
        <f>'8.1 Biological Fixation'!AR34*'8.2 Coefficients'!AR34</f>
        <v>71300.283744566157</v>
      </c>
    </row>
    <row r="35" spans="1:44" x14ac:dyDescent="0.25">
      <c r="G35" s="520"/>
      <c r="H35" s="131"/>
      <c r="I35" s="131"/>
      <c r="J35" s="131"/>
      <c r="K35" s="131"/>
      <c r="L35" s="131"/>
      <c r="M35" s="131"/>
    </row>
    <row r="36" spans="1:44" x14ac:dyDescent="0.25">
      <c r="G36" s="520"/>
      <c r="H36" s="131"/>
      <c r="I36" s="131"/>
      <c r="J36" s="131"/>
      <c r="K36" s="131"/>
      <c r="L36" s="131"/>
      <c r="M36" s="131"/>
    </row>
    <row r="37" spans="1:44" x14ac:dyDescent="0.25">
      <c r="G37" s="520"/>
      <c r="H37" s="131"/>
      <c r="I37" s="131"/>
      <c r="J37" s="131"/>
      <c r="K37" s="131"/>
      <c r="L37" s="131"/>
      <c r="M37" s="131"/>
    </row>
    <row r="38" spans="1:44" x14ac:dyDescent="0.25">
      <c r="G38" s="520"/>
      <c r="H38" s="131"/>
      <c r="I38" s="131"/>
      <c r="J38" s="131"/>
      <c r="K38" s="131"/>
      <c r="L38" s="131"/>
      <c r="M38" s="131"/>
    </row>
    <row r="39" spans="1:44" x14ac:dyDescent="0.25">
      <c r="G39" s="518"/>
      <c r="H39" s="519"/>
      <c r="I39" s="519"/>
      <c r="J39" s="519"/>
      <c r="K39" s="519"/>
      <c r="L39" s="519"/>
      <c r="M39" s="519"/>
      <c r="N39" s="519"/>
      <c r="O39" s="519"/>
      <c r="P39" s="519"/>
      <c r="Q39" s="519"/>
      <c r="R39" s="520"/>
      <c r="S39" s="520"/>
      <c r="T39" s="520"/>
    </row>
    <row r="40" spans="1:44" x14ac:dyDescent="0.25">
      <c r="G40" s="518"/>
      <c r="H40" s="519"/>
      <c r="I40" s="519"/>
      <c r="J40" s="519"/>
      <c r="K40" s="519"/>
      <c r="L40" s="519"/>
      <c r="M40" s="519"/>
      <c r="N40" s="519"/>
      <c r="O40" s="519"/>
      <c r="P40" s="519"/>
      <c r="Q40" s="519"/>
      <c r="R40" s="520"/>
      <c r="S40" s="520"/>
      <c r="T40" s="520"/>
    </row>
    <row r="41" spans="1:44" x14ac:dyDescent="0.25">
      <c r="G41" s="518"/>
      <c r="H41" s="519"/>
      <c r="I41" s="519"/>
      <c r="J41" s="519"/>
      <c r="K41" s="519"/>
      <c r="L41" s="519"/>
      <c r="M41" s="519"/>
      <c r="N41" s="519"/>
      <c r="O41" s="519"/>
      <c r="P41" s="519"/>
      <c r="Q41" s="519"/>
      <c r="R41" s="520"/>
      <c r="S41" s="520"/>
      <c r="T41" s="520"/>
    </row>
    <row r="42" spans="1:44" x14ac:dyDescent="0.25">
      <c r="G42" s="518"/>
      <c r="H42" s="519"/>
      <c r="I42" s="519"/>
      <c r="J42" s="519"/>
      <c r="K42" s="519"/>
      <c r="L42" s="519"/>
      <c r="M42" s="519"/>
      <c r="N42" s="519"/>
      <c r="O42" s="519"/>
      <c r="P42" s="519"/>
      <c r="Q42" s="519"/>
      <c r="R42" s="520"/>
      <c r="S42" s="520"/>
      <c r="T42" s="520"/>
    </row>
    <row r="43" spans="1:44" x14ac:dyDescent="0.25">
      <c r="G43" s="518"/>
      <c r="H43" s="519"/>
      <c r="I43" s="519"/>
      <c r="J43" s="519"/>
      <c r="K43" s="519"/>
      <c r="L43" s="519"/>
      <c r="M43" s="519"/>
      <c r="N43" s="519"/>
      <c r="O43" s="519"/>
      <c r="P43" s="519"/>
      <c r="Q43" s="519"/>
      <c r="R43" s="520"/>
      <c r="S43" s="520"/>
      <c r="T43" s="520"/>
    </row>
    <row r="44" spans="1:44" x14ac:dyDescent="0.25">
      <c r="G44" s="518"/>
      <c r="H44" s="519"/>
      <c r="I44" s="519"/>
      <c r="J44" s="519"/>
      <c r="K44" s="519"/>
      <c r="L44" s="519"/>
      <c r="M44" s="519"/>
      <c r="N44" s="519"/>
      <c r="O44" s="519"/>
      <c r="P44" s="519"/>
      <c r="Q44" s="519"/>
      <c r="R44" s="520"/>
      <c r="S44" s="520"/>
      <c r="T44" s="520"/>
    </row>
    <row r="45" spans="1:44" x14ac:dyDescent="0.25">
      <c r="G45" s="518"/>
      <c r="H45" s="519"/>
      <c r="I45" s="519"/>
      <c r="J45" s="519"/>
      <c r="K45" s="519"/>
      <c r="L45" s="519"/>
      <c r="M45" s="519"/>
      <c r="N45" s="519"/>
      <c r="O45" s="519"/>
      <c r="P45" s="519"/>
      <c r="Q45" s="519"/>
      <c r="R45" s="520"/>
      <c r="S45" s="520"/>
      <c r="T45" s="520"/>
    </row>
    <row r="46" spans="1:44" x14ac:dyDescent="0.25">
      <c r="G46" s="518"/>
      <c r="H46" s="519"/>
      <c r="I46" s="519"/>
      <c r="J46" s="519"/>
      <c r="K46" s="519"/>
      <c r="L46" s="519"/>
      <c r="M46" s="519"/>
      <c r="N46" s="519"/>
      <c r="O46" s="519"/>
      <c r="P46" s="519"/>
      <c r="Q46" s="519"/>
      <c r="R46" s="520"/>
      <c r="S46" s="520"/>
      <c r="T46" s="520"/>
    </row>
    <row r="47" spans="1:44" x14ac:dyDescent="0.25">
      <c r="G47" s="518"/>
      <c r="H47" s="519"/>
      <c r="I47" s="519"/>
      <c r="J47" s="519"/>
      <c r="K47" s="519"/>
      <c r="L47" s="519"/>
      <c r="M47" s="519"/>
      <c r="N47" s="519"/>
      <c r="O47" s="519"/>
      <c r="P47" s="519"/>
      <c r="Q47" s="519"/>
      <c r="R47" s="520"/>
      <c r="S47" s="520"/>
      <c r="T47" s="520"/>
    </row>
    <row r="48" spans="1:44" x14ac:dyDescent="0.25">
      <c r="G48" s="518"/>
      <c r="H48" s="519"/>
      <c r="I48" s="519"/>
      <c r="J48" s="519"/>
      <c r="K48" s="519"/>
      <c r="L48" s="519"/>
      <c r="M48" s="519"/>
      <c r="N48" s="519"/>
      <c r="O48" s="519"/>
      <c r="P48" s="519"/>
      <c r="Q48" s="519"/>
      <c r="R48" s="520"/>
      <c r="S48" s="520"/>
      <c r="T48" s="520"/>
    </row>
    <row r="49" spans="7:20" x14ac:dyDescent="0.25">
      <c r="G49" s="518"/>
      <c r="H49" s="519"/>
      <c r="I49" s="519"/>
      <c r="J49" s="519"/>
      <c r="K49" s="519"/>
      <c r="L49" s="519"/>
      <c r="M49" s="519"/>
      <c r="N49" s="519"/>
      <c r="O49" s="519"/>
      <c r="P49" s="519"/>
      <c r="Q49" s="519"/>
      <c r="R49" s="520"/>
      <c r="S49" s="520"/>
      <c r="T49" s="520"/>
    </row>
    <row r="50" spans="7:20" x14ac:dyDescent="0.25">
      <c r="G50" s="518"/>
      <c r="H50" s="519"/>
      <c r="I50" s="519"/>
      <c r="J50" s="519"/>
      <c r="K50" s="519"/>
      <c r="L50" s="519"/>
      <c r="M50" s="519"/>
      <c r="N50" s="519"/>
      <c r="O50" s="519"/>
      <c r="P50" s="519"/>
      <c r="Q50" s="519"/>
      <c r="R50" s="520"/>
      <c r="S50" s="520"/>
      <c r="T50" s="520"/>
    </row>
    <row r="51" spans="7:20" x14ac:dyDescent="0.25">
      <c r="G51" s="518"/>
      <c r="H51" s="519"/>
      <c r="I51" s="519"/>
      <c r="J51" s="519"/>
      <c r="K51" s="519"/>
      <c r="L51" s="519"/>
      <c r="M51" s="519"/>
      <c r="N51" s="519"/>
      <c r="O51" s="519"/>
      <c r="P51" s="519"/>
      <c r="Q51" s="519"/>
      <c r="R51" s="520"/>
      <c r="S51" s="520"/>
      <c r="T51" s="520"/>
    </row>
    <row r="52" spans="7:20" x14ac:dyDescent="0.25">
      <c r="G52" s="518"/>
      <c r="H52" s="519"/>
      <c r="I52" s="519"/>
      <c r="J52" s="519"/>
      <c r="K52" s="519"/>
      <c r="L52" s="519"/>
      <c r="M52" s="519"/>
      <c r="N52" s="519"/>
      <c r="O52" s="519"/>
      <c r="P52" s="519"/>
      <c r="Q52" s="519"/>
      <c r="R52" s="520"/>
      <c r="S52" s="520"/>
      <c r="T52" s="520"/>
    </row>
    <row r="53" spans="7:20" x14ac:dyDescent="0.25">
      <c r="G53" s="518"/>
      <c r="H53" s="519"/>
      <c r="I53" s="519"/>
      <c r="J53" s="519"/>
      <c r="K53" s="519"/>
      <c r="L53" s="519"/>
      <c r="M53" s="519"/>
      <c r="N53" s="519"/>
      <c r="O53" s="519"/>
      <c r="P53" s="519"/>
      <c r="Q53" s="519"/>
      <c r="R53" s="520"/>
      <c r="S53" s="520"/>
      <c r="T53" s="520"/>
    </row>
    <row r="54" spans="7:20" x14ac:dyDescent="0.25">
      <c r="G54" s="518"/>
      <c r="H54" s="519"/>
      <c r="I54" s="519"/>
      <c r="J54" s="519"/>
      <c r="K54" s="519"/>
      <c r="L54" s="519"/>
      <c r="M54" s="519"/>
      <c r="N54" s="519"/>
      <c r="O54" s="519"/>
      <c r="P54" s="519"/>
      <c r="Q54" s="519"/>
      <c r="R54" s="520"/>
      <c r="S54" s="520"/>
      <c r="T54" s="520"/>
    </row>
    <row r="55" spans="7:20" x14ac:dyDescent="0.25">
      <c r="G55" s="518"/>
      <c r="H55" s="519"/>
      <c r="I55" s="519"/>
      <c r="J55" s="519"/>
      <c r="K55" s="519"/>
      <c r="L55" s="519"/>
      <c r="M55" s="519"/>
      <c r="N55" s="519"/>
      <c r="O55" s="519"/>
      <c r="P55" s="519"/>
      <c r="Q55" s="519"/>
      <c r="R55" s="520"/>
      <c r="S55" s="520"/>
      <c r="T55" s="520"/>
    </row>
    <row r="56" spans="7:20" x14ac:dyDescent="0.25">
      <c r="G56" s="118"/>
      <c r="H56" s="519"/>
      <c r="I56" s="519"/>
      <c r="J56" s="519"/>
      <c r="K56" s="519"/>
      <c r="L56" s="519"/>
      <c r="M56" s="519"/>
      <c r="N56" s="519"/>
      <c r="O56" s="519"/>
      <c r="P56" s="519"/>
      <c r="Q56" s="519"/>
      <c r="R56" s="520"/>
      <c r="S56" s="520"/>
      <c r="T56" s="520"/>
    </row>
    <row r="57" spans="7:20" x14ac:dyDescent="0.25">
      <c r="G57" s="518"/>
      <c r="H57" s="519"/>
      <c r="I57" s="519"/>
      <c r="J57" s="519"/>
      <c r="K57" s="519"/>
      <c r="L57" s="519"/>
      <c r="M57" s="519"/>
      <c r="N57" s="519"/>
      <c r="O57" s="519"/>
      <c r="P57" s="519"/>
      <c r="Q57" s="519"/>
      <c r="R57" s="520"/>
      <c r="S57" s="520"/>
      <c r="T57" s="520"/>
    </row>
    <row r="58" spans="7:20" x14ac:dyDescent="0.25">
      <c r="G58" s="518"/>
      <c r="H58" s="519"/>
      <c r="I58" s="519"/>
      <c r="J58" s="519"/>
      <c r="K58" s="519"/>
      <c r="L58" s="519"/>
      <c r="M58" s="519"/>
      <c r="N58" s="519"/>
      <c r="O58" s="519"/>
      <c r="P58" s="519"/>
      <c r="Q58" s="519"/>
      <c r="R58" s="520"/>
      <c r="S58" s="520"/>
      <c r="T58" s="520"/>
    </row>
    <row r="59" spans="7:20" x14ac:dyDescent="0.25">
      <c r="G59" s="518"/>
      <c r="H59" s="519"/>
      <c r="I59" s="519"/>
      <c r="J59" s="519"/>
      <c r="K59" s="519"/>
      <c r="L59" s="519"/>
      <c r="M59" s="519"/>
      <c r="N59" s="519"/>
      <c r="O59" s="519"/>
      <c r="P59" s="519"/>
      <c r="Q59" s="519"/>
      <c r="R59" s="520"/>
      <c r="S59" s="520"/>
      <c r="T59" s="520"/>
    </row>
    <row r="60" spans="7:20" x14ac:dyDescent="0.25">
      <c r="G60" s="518"/>
      <c r="H60" s="519"/>
      <c r="I60" s="519"/>
      <c r="J60" s="519"/>
      <c r="K60" s="519"/>
      <c r="L60" s="519"/>
      <c r="M60" s="519"/>
      <c r="N60" s="519"/>
      <c r="O60" s="519"/>
      <c r="P60" s="519"/>
      <c r="Q60" s="519"/>
      <c r="R60" s="520"/>
      <c r="S60" s="520"/>
      <c r="T60" s="520"/>
    </row>
    <row r="61" spans="7:20" x14ac:dyDescent="0.25">
      <c r="G61" s="518"/>
      <c r="H61" s="519"/>
      <c r="I61" s="519"/>
      <c r="J61" s="519"/>
      <c r="K61" s="519"/>
      <c r="L61" s="519"/>
      <c r="M61" s="519"/>
      <c r="N61" s="519"/>
      <c r="O61" s="519"/>
      <c r="P61" s="519"/>
      <c r="Q61" s="519"/>
      <c r="R61" s="520"/>
      <c r="S61" s="520"/>
      <c r="T61" s="520"/>
    </row>
    <row r="62" spans="7:20" x14ac:dyDescent="0.25">
      <c r="G62" s="518"/>
      <c r="H62" s="519"/>
      <c r="I62" s="519"/>
      <c r="J62" s="519"/>
      <c r="K62" s="519"/>
      <c r="L62" s="519"/>
      <c r="M62" s="519"/>
      <c r="N62" s="519"/>
      <c r="O62" s="519"/>
      <c r="P62" s="519"/>
      <c r="Q62" s="519"/>
      <c r="R62" s="520"/>
      <c r="S62" s="520"/>
      <c r="T62" s="520"/>
    </row>
    <row r="63" spans="7:20" x14ac:dyDescent="0.25">
      <c r="G63" s="518"/>
      <c r="H63" s="519"/>
      <c r="I63" s="519"/>
      <c r="J63" s="519"/>
      <c r="K63" s="519"/>
      <c r="L63" s="519"/>
      <c r="M63" s="519"/>
      <c r="N63" s="519"/>
      <c r="O63" s="519"/>
      <c r="P63" s="519"/>
      <c r="Q63" s="519"/>
      <c r="R63" s="520"/>
      <c r="S63" s="520"/>
      <c r="T63" s="520"/>
    </row>
    <row r="64" spans="7:20" x14ac:dyDescent="0.25">
      <c r="G64" s="518"/>
      <c r="H64" s="519"/>
      <c r="I64" s="519"/>
      <c r="J64" s="519"/>
      <c r="K64" s="519"/>
      <c r="L64" s="519"/>
      <c r="M64" s="519"/>
      <c r="N64" s="519"/>
      <c r="O64" s="519"/>
      <c r="P64" s="519"/>
      <c r="Q64" s="519"/>
      <c r="R64" s="520"/>
      <c r="S64" s="520"/>
      <c r="T64" s="520"/>
    </row>
    <row r="65" spans="7:20" x14ac:dyDescent="0.25">
      <c r="G65" s="518"/>
      <c r="H65" s="519"/>
      <c r="I65" s="519"/>
      <c r="J65" s="519"/>
      <c r="K65" s="519"/>
      <c r="L65" s="519"/>
      <c r="M65" s="519"/>
      <c r="N65" s="519"/>
      <c r="O65" s="519"/>
      <c r="P65" s="519"/>
      <c r="Q65" s="519"/>
      <c r="R65" s="520"/>
      <c r="S65" s="520"/>
      <c r="T65" s="520"/>
    </row>
    <row r="66" spans="7:20" x14ac:dyDescent="0.25">
      <c r="G66" s="518"/>
      <c r="H66" s="519"/>
      <c r="I66" s="519"/>
      <c r="J66" s="519"/>
      <c r="K66" s="519"/>
      <c r="L66" s="519"/>
      <c r="M66" s="519"/>
      <c r="N66" s="519"/>
      <c r="O66" s="519"/>
      <c r="P66" s="519"/>
      <c r="Q66" s="519"/>
      <c r="R66" s="520"/>
      <c r="S66" s="520"/>
      <c r="T66" s="520"/>
    </row>
    <row r="67" spans="7:20" x14ac:dyDescent="0.25">
      <c r="G67" s="518"/>
      <c r="H67" s="519"/>
      <c r="I67" s="519"/>
      <c r="J67" s="519"/>
      <c r="K67" s="519"/>
      <c r="L67" s="519"/>
      <c r="M67" s="519"/>
      <c r="N67" s="519"/>
      <c r="O67" s="519"/>
      <c r="P67" s="519"/>
      <c r="Q67" s="519"/>
      <c r="R67" s="520"/>
      <c r="S67" s="520"/>
      <c r="T67" s="520"/>
    </row>
    <row r="68" spans="7:20" x14ac:dyDescent="0.25">
      <c r="G68" s="518"/>
      <c r="H68" s="519"/>
      <c r="I68" s="519"/>
      <c r="J68" s="519"/>
      <c r="K68" s="519"/>
      <c r="L68" s="519"/>
      <c r="M68" s="519"/>
      <c r="N68" s="519"/>
      <c r="O68" s="519"/>
      <c r="P68" s="519"/>
      <c r="Q68" s="519"/>
      <c r="R68" s="520"/>
      <c r="S68" s="520"/>
      <c r="T68" s="520"/>
    </row>
    <row r="69" spans="7:20" x14ac:dyDescent="0.25">
      <c r="G69" s="518"/>
      <c r="H69" s="519"/>
      <c r="I69" s="519"/>
      <c r="J69" s="519"/>
      <c r="K69" s="519"/>
      <c r="L69" s="519"/>
      <c r="M69" s="519"/>
      <c r="N69" s="519"/>
      <c r="O69" s="519"/>
      <c r="P69" s="519"/>
      <c r="Q69" s="519"/>
      <c r="R69" s="520"/>
      <c r="S69" s="520"/>
      <c r="T69" s="520"/>
    </row>
    <row r="70" spans="7:20" x14ac:dyDescent="0.25">
      <c r="G70" s="518"/>
      <c r="H70" s="519"/>
      <c r="I70" s="519"/>
      <c r="J70" s="519"/>
      <c r="K70" s="519"/>
      <c r="L70" s="519"/>
      <c r="M70" s="519"/>
      <c r="N70" s="519"/>
      <c r="O70" s="519"/>
      <c r="P70" s="519"/>
      <c r="Q70" s="519"/>
      <c r="R70" s="520"/>
      <c r="S70" s="520"/>
      <c r="T70" s="520"/>
    </row>
    <row r="71" spans="7:20" x14ac:dyDescent="0.25">
      <c r="G71" s="518"/>
      <c r="H71" s="519"/>
      <c r="I71" s="519"/>
      <c r="J71" s="519"/>
      <c r="K71" s="519"/>
      <c r="L71" s="519"/>
      <c r="M71" s="519"/>
      <c r="N71" s="519"/>
      <c r="O71" s="519"/>
      <c r="P71" s="519"/>
      <c r="Q71" s="519"/>
      <c r="R71" s="520"/>
      <c r="S71" s="520"/>
      <c r="T71" s="520"/>
    </row>
    <row r="72" spans="7:20" x14ac:dyDescent="0.25">
      <c r="G72" s="518"/>
      <c r="H72" s="519"/>
      <c r="I72" s="519"/>
      <c r="J72" s="519"/>
      <c r="K72" s="519"/>
      <c r="L72" s="519"/>
      <c r="M72" s="519"/>
      <c r="N72" s="519"/>
      <c r="O72" s="519"/>
      <c r="P72" s="519"/>
      <c r="Q72" s="519"/>
      <c r="R72" s="520"/>
      <c r="S72" s="520"/>
      <c r="T72" s="520"/>
    </row>
    <row r="73" spans="7:20" x14ac:dyDescent="0.25">
      <c r="G73" s="518"/>
      <c r="H73" s="519"/>
      <c r="I73" s="519"/>
      <c r="J73" s="519"/>
      <c r="K73" s="519"/>
      <c r="L73" s="519"/>
      <c r="M73" s="519"/>
      <c r="N73" s="519"/>
      <c r="O73" s="519"/>
      <c r="P73" s="519"/>
      <c r="Q73" s="519"/>
      <c r="R73" s="520"/>
      <c r="S73" s="520"/>
      <c r="T73" s="520"/>
    </row>
    <row r="74" spans="7:20" x14ac:dyDescent="0.25">
      <c r="G74" s="518"/>
      <c r="H74" s="519"/>
      <c r="I74" s="519"/>
      <c r="J74" s="519"/>
      <c r="K74" s="519"/>
      <c r="L74" s="519"/>
      <c r="M74" s="519"/>
      <c r="N74" s="519"/>
      <c r="O74" s="519"/>
      <c r="P74" s="519"/>
      <c r="Q74" s="519"/>
      <c r="R74" s="520"/>
      <c r="S74" s="520"/>
      <c r="T74" s="520"/>
    </row>
    <row r="75" spans="7:20" x14ac:dyDescent="0.25">
      <c r="G75" s="518"/>
      <c r="H75" s="519"/>
      <c r="I75" s="519"/>
      <c r="J75" s="519"/>
      <c r="K75" s="519"/>
      <c r="L75" s="519"/>
      <c r="M75" s="519"/>
      <c r="N75" s="519"/>
      <c r="O75" s="519"/>
      <c r="P75" s="519"/>
      <c r="Q75" s="519"/>
      <c r="R75" s="520"/>
      <c r="S75" s="520"/>
      <c r="T75" s="520"/>
    </row>
    <row r="76" spans="7:20" x14ac:dyDescent="0.25">
      <c r="G76" s="518"/>
      <c r="H76" s="519"/>
      <c r="I76" s="519"/>
      <c r="J76" s="519"/>
      <c r="K76" s="519"/>
      <c r="L76" s="519"/>
      <c r="M76" s="519"/>
      <c r="N76" s="519"/>
      <c r="O76" s="519"/>
      <c r="P76" s="519"/>
      <c r="Q76" s="519"/>
      <c r="R76" s="520"/>
      <c r="S76" s="520"/>
      <c r="T76" s="520"/>
    </row>
    <row r="77" spans="7:20" x14ac:dyDescent="0.25">
      <c r="G77" s="518"/>
      <c r="H77" s="519"/>
      <c r="I77" s="519"/>
      <c r="J77" s="519"/>
      <c r="K77" s="519"/>
      <c r="L77" s="519"/>
      <c r="M77" s="519"/>
      <c r="N77" s="519"/>
      <c r="O77" s="519"/>
      <c r="P77" s="519"/>
      <c r="Q77" s="519"/>
      <c r="R77" s="520"/>
      <c r="S77" s="520"/>
      <c r="T77" s="520"/>
    </row>
    <row r="78" spans="7:20" x14ac:dyDescent="0.25">
      <c r="G78" s="518"/>
      <c r="H78" s="519"/>
      <c r="I78" s="519"/>
      <c r="J78" s="519"/>
      <c r="K78" s="519"/>
      <c r="L78" s="519"/>
      <c r="M78" s="519"/>
      <c r="N78" s="519"/>
      <c r="O78" s="519"/>
      <c r="P78" s="519"/>
      <c r="Q78" s="519"/>
      <c r="R78" s="520"/>
      <c r="S78" s="520"/>
      <c r="T78" s="520"/>
    </row>
    <row r="79" spans="7:20" x14ac:dyDescent="0.25">
      <c r="G79" s="518"/>
      <c r="H79" s="519"/>
      <c r="I79" s="519"/>
      <c r="J79" s="519"/>
      <c r="K79" s="519"/>
      <c r="L79" s="519"/>
      <c r="M79" s="519"/>
      <c r="N79" s="519"/>
      <c r="O79" s="519"/>
      <c r="P79" s="519"/>
      <c r="Q79" s="519"/>
      <c r="R79" s="520"/>
      <c r="S79" s="520"/>
      <c r="T79" s="520"/>
    </row>
    <row r="80" spans="7:20" x14ac:dyDescent="0.25">
      <c r="G80" s="518"/>
      <c r="H80" s="519"/>
      <c r="I80" s="519"/>
      <c r="J80" s="519"/>
      <c r="K80" s="519"/>
      <c r="L80" s="519"/>
      <c r="M80" s="519"/>
      <c r="N80" s="519"/>
      <c r="O80" s="519"/>
      <c r="P80" s="519"/>
      <c r="Q80" s="519"/>
      <c r="R80" s="520"/>
      <c r="S80" s="520"/>
      <c r="T80" s="520"/>
    </row>
    <row r="81" spans="7:20" x14ac:dyDescent="0.25">
      <c r="G81" s="518"/>
      <c r="H81" s="519"/>
      <c r="I81" s="519"/>
      <c r="J81" s="519"/>
      <c r="K81" s="519"/>
      <c r="L81" s="519"/>
      <c r="M81" s="519"/>
      <c r="N81" s="519"/>
      <c r="O81" s="519"/>
      <c r="P81" s="519"/>
      <c r="Q81" s="519"/>
      <c r="R81" s="520"/>
      <c r="S81" s="520"/>
      <c r="T81" s="520"/>
    </row>
    <row r="82" spans="7:20" x14ac:dyDescent="0.25">
      <c r="G82" s="518"/>
      <c r="H82" s="519"/>
      <c r="I82" s="519"/>
      <c r="J82" s="519"/>
      <c r="K82" s="519"/>
      <c r="L82" s="519"/>
      <c r="M82" s="519"/>
      <c r="N82" s="519"/>
      <c r="O82" s="519"/>
      <c r="P82" s="519"/>
      <c r="Q82" s="519"/>
      <c r="R82" s="520"/>
      <c r="S82" s="520"/>
      <c r="T82" s="520"/>
    </row>
    <row r="83" spans="7:20" x14ac:dyDescent="0.25">
      <c r="G83" s="518"/>
      <c r="H83" s="519"/>
      <c r="I83" s="519"/>
      <c r="J83" s="519"/>
      <c r="K83" s="519"/>
      <c r="L83" s="519"/>
      <c r="M83" s="519"/>
      <c r="N83" s="519"/>
      <c r="O83" s="519"/>
      <c r="P83" s="519"/>
      <c r="Q83" s="519"/>
      <c r="R83" s="520"/>
      <c r="S83" s="520"/>
      <c r="T83" s="520"/>
    </row>
    <row r="84" spans="7:20" x14ac:dyDescent="0.25">
      <c r="G84" s="518"/>
      <c r="H84" s="519"/>
      <c r="I84" s="519"/>
      <c r="J84" s="519"/>
      <c r="K84" s="519"/>
      <c r="L84" s="519"/>
      <c r="M84" s="519"/>
      <c r="N84" s="519"/>
      <c r="O84" s="519"/>
      <c r="P84" s="519"/>
      <c r="Q84" s="519"/>
      <c r="R84" s="520"/>
      <c r="S84" s="520"/>
      <c r="T84" s="520"/>
    </row>
    <row r="85" spans="7:20" x14ac:dyDescent="0.25">
      <c r="G85" s="518"/>
      <c r="H85" s="519"/>
      <c r="I85" s="519"/>
      <c r="J85" s="519"/>
      <c r="K85" s="519"/>
      <c r="L85" s="519"/>
      <c r="M85" s="519"/>
      <c r="N85" s="519"/>
      <c r="O85" s="519"/>
      <c r="P85" s="519"/>
      <c r="Q85" s="519"/>
      <c r="R85" s="520"/>
      <c r="S85" s="520"/>
      <c r="T85" s="520"/>
    </row>
    <row r="86" spans="7:20" x14ac:dyDescent="0.25">
      <c r="G86" s="518"/>
      <c r="H86" s="519"/>
      <c r="I86" s="519"/>
      <c r="J86" s="519"/>
      <c r="K86" s="519"/>
      <c r="L86" s="519"/>
      <c r="M86" s="519"/>
      <c r="N86" s="519"/>
      <c r="O86" s="519"/>
      <c r="P86" s="519"/>
      <c r="Q86" s="519"/>
      <c r="R86" s="520"/>
      <c r="S86" s="520"/>
      <c r="T86" s="520"/>
    </row>
    <row r="87" spans="7:20" x14ac:dyDescent="0.25">
      <c r="G87" s="518"/>
      <c r="H87" s="519"/>
      <c r="I87" s="519"/>
      <c r="J87" s="519"/>
      <c r="K87" s="519"/>
      <c r="L87" s="519"/>
      <c r="M87" s="519"/>
      <c r="N87" s="519"/>
      <c r="O87" s="519"/>
      <c r="P87" s="519"/>
      <c r="Q87" s="519"/>
      <c r="R87" s="520"/>
      <c r="S87" s="520"/>
      <c r="T87" s="520"/>
    </row>
    <row r="88" spans="7:20" x14ac:dyDescent="0.25">
      <c r="G88" s="518"/>
      <c r="H88" s="519"/>
      <c r="I88" s="519"/>
      <c r="J88" s="519"/>
      <c r="K88" s="519"/>
      <c r="L88" s="519"/>
      <c r="M88" s="519"/>
      <c r="N88" s="519"/>
      <c r="O88" s="519"/>
      <c r="P88" s="519"/>
      <c r="Q88" s="519"/>
      <c r="R88" s="520"/>
      <c r="S88" s="520"/>
      <c r="T88" s="520"/>
    </row>
    <row r="89" spans="7:20" x14ac:dyDescent="0.25">
      <c r="G89" s="518"/>
      <c r="H89" s="519"/>
      <c r="I89" s="519"/>
      <c r="J89" s="519"/>
      <c r="K89" s="519"/>
      <c r="L89" s="519"/>
      <c r="M89" s="519"/>
      <c r="N89" s="519"/>
      <c r="O89" s="519"/>
      <c r="P89" s="519"/>
      <c r="Q89" s="519"/>
      <c r="R89" s="520"/>
      <c r="S89" s="520"/>
      <c r="T89" s="520"/>
    </row>
    <row r="90" spans="7:20" x14ac:dyDescent="0.25">
      <c r="G90" s="518"/>
      <c r="H90" s="519"/>
      <c r="I90" s="519"/>
      <c r="J90" s="519"/>
      <c r="K90" s="519"/>
      <c r="L90" s="519"/>
      <c r="M90" s="519"/>
      <c r="N90" s="519"/>
      <c r="O90" s="519"/>
      <c r="P90" s="519"/>
      <c r="Q90" s="519"/>
      <c r="R90" s="520"/>
      <c r="S90" s="520"/>
      <c r="T90" s="520"/>
    </row>
    <row r="91" spans="7:20" x14ac:dyDescent="0.25">
      <c r="G91" s="518"/>
      <c r="H91" s="519"/>
      <c r="I91" s="519"/>
      <c r="J91" s="519"/>
      <c r="K91" s="519"/>
      <c r="L91" s="519"/>
      <c r="M91" s="519"/>
      <c r="N91" s="519"/>
      <c r="O91" s="519"/>
      <c r="P91" s="519"/>
      <c r="Q91" s="519"/>
      <c r="R91" s="520"/>
      <c r="S91" s="520"/>
      <c r="T91" s="520"/>
    </row>
    <row r="92" spans="7:20" x14ac:dyDescent="0.25">
      <c r="G92" s="518"/>
      <c r="H92" s="519"/>
      <c r="I92" s="519"/>
      <c r="J92" s="519"/>
      <c r="K92" s="519"/>
      <c r="L92" s="519"/>
      <c r="M92" s="519"/>
      <c r="N92" s="519"/>
      <c r="O92" s="519"/>
      <c r="P92" s="519"/>
      <c r="Q92" s="519"/>
      <c r="R92" s="520"/>
      <c r="S92" s="520"/>
      <c r="T92" s="520"/>
    </row>
    <row r="93" spans="7:20" x14ac:dyDescent="0.25">
      <c r="G93" s="518"/>
      <c r="H93" s="519"/>
      <c r="I93" s="519"/>
      <c r="J93" s="519"/>
      <c r="K93" s="519"/>
      <c r="L93" s="519"/>
      <c r="M93" s="519"/>
      <c r="N93" s="519"/>
      <c r="O93" s="519"/>
      <c r="P93" s="519"/>
      <c r="Q93" s="519"/>
      <c r="R93" s="520"/>
      <c r="S93" s="520"/>
      <c r="T93" s="520"/>
    </row>
    <row r="94" spans="7:20" x14ac:dyDescent="0.25">
      <c r="G94" s="518"/>
      <c r="H94" s="519"/>
      <c r="I94" s="519"/>
      <c r="J94" s="519"/>
      <c r="K94" s="519"/>
      <c r="L94" s="519"/>
      <c r="M94" s="519"/>
      <c r="N94" s="519"/>
      <c r="O94" s="519"/>
      <c r="P94" s="519"/>
      <c r="Q94" s="519"/>
      <c r="R94" s="520"/>
      <c r="S94" s="520"/>
      <c r="T94" s="520"/>
    </row>
    <row r="95" spans="7:20" x14ac:dyDescent="0.25">
      <c r="G95" s="518"/>
      <c r="H95" s="519"/>
      <c r="I95" s="519"/>
      <c r="J95" s="519"/>
      <c r="K95" s="519"/>
      <c r="L95" s="519"/>
      <c r="M95" s="519"/>
      <c r="N95" s="519"/>
      <c r="O95" s="519"/>
      <c r="P95" s="519"/>
      <c r="Q95" s="519"/>
      <c r="R95" s="520"/>
      <c r="S95" s="520"/>
      <c r="T95" s="520"/>
    </row>
    <row r="96" spans="7:20" x14ac:dyDescent="0.25">
      <c r="G96" s="518"/>
      <c r="H96" s="519"/>
      <c r="I96" s="519"/>
      <c r="J96" s="519"/>
      <c r="K96" s="519"/>
      <c r="L96" s="519"/>
      <c r="M96" s="519"/>
      <c r="N96" s="519"/>
      <c r="O96" s="519"/>
      <c r="P96" s="519"/>
      <c r="Q96" s="519"/>
      <c r="R96" s="520"/>
      <c r="S96" s="520"/>
      <c r="T96" s="520"/>
    </row>
    <row r="97" spans="7:20" x14ac:dyDescent="0.25">
      <c r="G97" s="518"/>
      <c r="H97" s="519"/>
      <c r="I97" s="519"/>
      <c r="J97" s="519"/>
      <c r="K97" s="519"/>
      <c r="L97" s="519"/>
      <c r="M97" s="519"/>
      <c r="N97" s="519"/>
      <c r="O97" s="519"/>
      <c r="P97" s="519"/>
      <c r="Q97" s="519"/>
      <c r="R97" s="520"/>
      <c r="S97" s="520"/>
      <c r="T97" s="520"/>
    </row>
    <row r="98" spans="7:20" x14ac:dyDescent="0.25">
      <c r="G98" s="518"/>
      <c r="H98" s="519"/>
      <c r="I98" s="519"/>
      <c r="J98" s="519"/>
      <c r="K98" s="519"/>
      <c r="L98" s="519"/>
      <c r="M98" s="519"/>
      <c r="N98" s="519"/>
      <c r="O98" s="519"/>
      <c r="P98" s="519"/>
      <c r="Q98" s="519"/>
      <c r="R98" s="520"/>
      <c r="S98" s="520"/>
      <c r="T98" s="520"/>
    </row>
    <row r="99" spans="7:20" x14ac:dyDescent="0.25">
      <c r="G99" s="518"/>
      <c r="H99" s="519"/>
      <c r="I99" s="519"/>
      <c r="J99" s="519"/>
      <c r="K99" s="519"/>
      <c r="L99" s="519"/>
      <c r="M99" s="519"/>
      <c r="N99" s="519"/>
      <c r="O99" s="519"/>
      <c r="P99" s="519"/>
      <c r="Q99" s="519"/>
      <c r="R99" s="520"/>
      <c r="S99" s="520"/>
      <c r="T99" s="520"/>
    </row>
    <row r="100" spans="7:20" x14ac:dyDescent="0.25">
      <c r="G100" s="518"/>
      <c r="H100" s="519"/>
      <c r="I100" s="519"/>
      <c r="J100" s="519"/>
      <c r="K100" s="519"/>
      <c r="L100" s="519"/>
      <c r="M100" s="519"/>
      <c r="N100" s="519"/>
      <c r="O100" s="519"/>
      <c r="P100" s="519"/>
      <c r="Q100" s="519"/>
      <c r="R100" s="520"/>
      <c r="S100" s="520"/>
      <c r="T100" s="520"/>
    </row>
    <row r="101" spans="7:20" x14ac:dyDescent="0.25">
      <c r="G101" s="518"/>
      <c r="H101" s="519"/>
      <c r="I101" s="519"/>
      <c r="J101" s="519"/>
      <c r="K101" s="519"/>
      <c r="L101" s="519"/>
      <c r="M101" s="519"/>
      <c r="N101" s="519"/>
      <c r="O101" s="519"/>
      <c r="P101" s="519"/>
      <c r="Q101" s="519"/>
      <c r="R101" s="520"/>
      <c r="S101" s="520"/>
      <c r="T101" s="520"/>
    </row>
    <row r="102" spans="7:20" x14ac:dyDescent="0.25">
      <c r="G102" s="518"/>
      <c r="H102" s="519"/>
      <c r="I102" s="519"/>
      <c r="J102" s="519"/>
      <c r="K102" s="519"/>
      <c r="L102" s="519"/>
      <c r="M102" s="519"/>
      <c r="N102" s="519"/>
      <c r="O102" s="519"/>
      <c r="P102" s="519"/>
      <c r="Q102" s="519"/>
      <c r="R102" s="520"/>
      <c r="S102" s="520"/>
      <c r="T102" s="520"/>
    </row>
    <row r="103" spans="7:20" x14ac:dyDescent="0.25">
      <c r="G103" s="518"/>
      <c r="H103" s="519"/>
      <c r="I103" s="519"/>
      <c r="J103" s="519"/>
      <c r="K103" s="519"/>
      <c r="L103" s="519"/>
      <c r="M103" s="519"/>
      <c r="N103" s="519"/>
      <c r="O103" s="519"/>
      <c r="P103" s="519"/>
      <c r="Q103" s="519"/>
      <c r="R103" s="520"/>
      <c r="S103" s="520"/>
      <c r="T103" s="520"/>
    </row>
    <row r="104" spans="7:20" x14ac:dyDescent="0.25">
      <c r="G104" s="518"/>
      <c r="H104" s="519"/>
      <c r="I104" s="519"/>
      <c r="J104" s="519"/>
      <c r="K104" s="519"/>
      <c r="L104" s="519"/>
      <c r="M104" s="519"/>
      <c r="N104" s="519"/>
      <c r="O104" s="519"/>
      <c r="P104" s="519"/>
      <c r="Q104" s="519"/>
      <c r="R104" s="520"/>
      <c r="S104" s="520"/>
      <c r="T104" s="520"/>
    </row>
    <row r="105" spans="7:20" x14ac:dyDescent="0.25">
      <c r="G105" s="518"/>
      <c r="H105" s="519"/>
      <c r="I105" s="519"/>
      <c r="J105" s="519"/>
      <c r="K105" s="519"/>
      <c r="L105" s="519"/>
      <c r="M105" s="519"/>
      <c r="N105" s="519"/>
      <c r="O105" s="519"/>
      <c r="P105" s="519"/>
      <c r="Q105" s="519"/>
      <c r="R105" s="520"/>
      <c r="S105" s="520"/>
      <c r="T105" s="520"/>
    </row>
    <row r="106" spans="7:20" x14ac:dyDescent="0.25">
      <c r="G106" s="518"/>
      <c r="H106" s="519"/>
      <c r="I106" s="519"/>
      <c r="J106" s="519"/>
      <c r="K106" s="519"/>
      <c r="L106" s="519"/>
      <c r="M106" s="519"/>
      <c r="N106" s="519"/>
      <c r="O106" s="519"/>
      <c r="P106" s="519"/>
      <c r="Q106" s="519"/>
      <c r="R106" s="520"/>
      <c r="S106" s="520"/>
      <c r="T106" s="520"/>
    </row>
    <row r="107" spans="7:20" x14ac:dyDescent="0.25">
      <c r="G107" s="518"/>
      <c r="H107" s="519"/>
      <c r="I107" s="519"/>
      <c r="J107" s="519"/>
      <c r="K107" s="519"/>
      <c r="L107" s="519"/>
      <c r="M107" s="519"/>
      <c r="N107" s="519"/>
      <c r="O107" s="519"/>
      <c r="P107" s="519"/>
      <c r="Q107" s="519"/>
      <c r="R107" s="520"/>
      <c r="S107" s="520"/>
      <c r="T107" s="520"/>
    </row>
    <row r="108" spans="7:20" x14ac:dyDescent="0.25">
      <c r="G108" s="518"/>
      <c r="H108" s="519"/>
      <c r="I108" s="519"/>
      <c r="J108" s="519"/>
      <c r="K108" s="519"/>
      <c r="L108" s="519"/>
      <c r="M108" s="519"/>
      <c r="N108" s="519"/>
      <c r="O108" s="519"/>
      <c r="P108" s="519"/>
      <c r="Q108" s="519"/>
      <c r="R108" s="520"/>
      <c r="S108" s="520"/>
      <c r="T108" s="520"/>
    </row>
    <row r="109" spans="7:20" x14ac:dyDescent="0.25">
      <c r="G109" s="518"/>
      <c r="H109" s="519"/>
      <c r="I109" s="519"/>
      <c r="J109" s="519"/>
      <c r="K109" s="519"/>
      <c r="L109" s="519"/>
      <c r="M109" s="519"/>
      <c r="N109" s="519"/>
      <c r="O109" s="519"/>
      <c r="P109" s="519"/>
      <c r="Q109" s="519"/>
      <c r="R109" s="520"/>
      <c r="S109" s="520"/>
      <c r="T109" s="520"/>
    </row>
    <row r="110" spans="7:20" x14ac:dyDescent="0.25">
      <c r="G110" s="518"/>
      <c r="H110" s="519"/>
      <c r="I110" s="519"/>
      <c r="J110" s="519"/>
      <c r="K110" s="519"/>
      <c r="L110" s="519"/>
      <c r="M110" s="519"/>
      <c r="N110" s="519"/>
      <c r="O110" s="519"/>
      <c r="P110" s="519"/>
      <c r="Q110" s="519"/>
      <c r="R110" s="520"/>
      <c r="S110" s="520"/>
      <c r="T110" s="520"/>
    </row>
    <row r="111" spans="7:20" x14ac:dyDescent="0.25">
      <c r="G111" s="518"/>
      <c r="H111" s="519"/>
      <c r="I111" s="519"/>
      <c r="J111" s="519"/>
      <c r="K111" s="519"/>
      <c r="L111" s="519"/>
      <c r="M111" s="519"/>
      <c r="N111" s="519"/>
      <c r="O111" s="519"/>
      <c r="P111" s="519"/>
      <c r="Q111" s="519"/>
      <c r="R111" s="520"/>
      <c r="S111" s="520"/>
      <c r="T111" s="520"/>
    </row>
    <row r="112" spans="7:20" x14ac:dyDescent="0.25">
      <c r="G112" s="518"/>
      <c r="H112" s="519"/>
      <c r="I112" s="519"/>
      <c r="J112" s="519"/>
      <c r="K112" s="519"/>
      <c r="L112" s="519"/>
      <c r="M112" s="519"/>
      <c r="N112" s="519"/>
      <c r="O112" s="519"/>
      <c r="P112" s="519"/>
      <c r="Q112" s="519"/>
      <c r="R112" s="520"/>
      <c r="S112" s="520"/>
      <c r="T112" s="520"/>
    </row>
    <row r="113" spans="7:20" x14ac:dyDescent="0.25">
      <c r="G113" s="518"/>
      <c r="H113" s="519"/>
      <c r="I113" s="519"/>
      <c r="J113" s="519"/>
      <c r="K113" s="519"/>
      <c r="L113" s="519"/>
      <c r="M113" s="519"/>
      <c r="N113" s="519"/>
      <c r="O113" s="519"/>
      <c r="P113" s="519"/>
      <c r="Q113" s="519"/>
      <c r="R113" s="520"/>
      <c r="S113" s="520"/>
      <c r="T113" s="520"/>
    </row>
    <row r="114" spans="7:20" x14ac:dyDescent="0.25">
      <c r="G114" s="518"/>
      <c r="H114" s="519"/>
      <c r="I114" s="519"/>
      <c r="J114" s="519"/>
      <c r="K114" s="519"/>
      <c r="L114" s="519"/>
      <c r="M114" s="519"/>
      <c r="N114" s="519"/>
      <c r="O114" s="519"/>
      <c r="P114" s="519"/>
      <c r="Q114" s="519"/>
      <c r="R114" s="520"/>
      <c r="S114" s="520"/>
      <c r="T114" s="520"/>
    </row>
    <row r="115" spans="7:20" x14ac:dyDescent="0.25">
      <c r="G115" s="518"/>
      <c r="H115" s="519"/>
      <c r="I115" s="519"/>
      <c r="J115" s="519"/>
      <c r="K115" s="519"/>
      <c r="L115" s="519"/>
      <c r="M115" s="519"/>
      <c r="N115" s="519"/>
      <c r="O115" s="519"/>
      <c r="P115" s="519"/>
      <c r="Q115" s="519"/>
      <c r="R115" s="520"/>
      <c r="S115" s="520"/>
      <c r="T115" s="520"/>
    </row>
    <row r="116" spans="7:20" x14ac:dyDescent="0.25">
      <c r="G116" s="518"/>
      <c r="H116" s="519"/>
      <c r="I116" s="519"/>
      <c r="J116" s="519"/>
      <c r="K116" s="519"/>
      <c r="L116" s="519"/>
      <c r="M116" s="519"/>
      <c r="N116" s="519"/>
      <c r="O116" s="519"/>
      <c r="P116" s="519"/>
      <c r="Q116" s="519"/>
      <c r="R116" s="520"/>
      <c r="S116" s="520"/>
      <c r="T116" s="520"/>
    </row>
    <row r="117" spans="7:20" x14ac:dyDescent="0.25">
      <c r="G117" s="518"/>
      <c r="H117" s="519"/>
      <c r="I117" s="519"/>
      <c r="J117" s="519"/>
      <c r="K117" s="519"/>
      <c r="L117" s="519"/>
      <c r="M117" s="519"/>
      <c r="N117" s="519"/>
      <c r="O117" s="519"/>
      <c r="P117" s="519"/>
      <c r="Q117" s="519"/>
      <c r="R117" s="520"/>
      <c r="S117" s="520"/>
      <c r="T117" s="520"/>
    </row>
    <row r="118" spans="7:20" x14ac:dyDescent="0.25">
      <c r="G118" s="518"/>
      <c r="H118" s="519"/>
      <c r="I118" s="519"/>
      <c r="J118" s="519"/>
      <c r="K118" s="519"/>
      <c r="L118" s="519"/>
      <c r="M118" s="519"/>
      <c r="N118" s="519"/>
      <c r="O118" s="519"/>
      <c r="P118" s="519"/>
      <c r="Q118" s="519"/>
      <c r="R118" s="520"/>
      <c r="S118" s="520"/>
      <c r="T118" s="520"/>
    </row>
    <row r="119" spans="7:20" x14ac:dyDescent="0.25">
      <c r="G119" s="518"/>
      <c r="H119" s="519"/>
      <c r="I119" s="519"/>
      <c r="J119" s="519"/>
      <c r="K119" s="519"/>
      <c r="L119" s="519"/>
      <c r="M119" s="519"/>
      <c r="N119" s="519"/>
      <c r="O119" s="519"/>
      <c r="P119" s="519"/>
      <c r="Q119" s="519"/>
      <c r="R119" s="520"/>
      <c r="S119" s="520"/>
      <c r="T119" s="520"/>
    </row>
    <row r="120" spans="7:20" x14ac:dyDescent="0.25">
      <c r="G120" s="518"/>
      <c r="H120" s="519"/>
      <c r="I120" s="519"/>
      <c r="J120" s="519"/>
      <c r="K120" s="519"/>
      <c r="L120" s="519"/>
      <c r="M120" s="519"/>
      <c r="N120" s="519"/>
      <c r="O120" s="519"/>
      <c r="P120" s="519"/>
      <c r="Q120" s="519"/>
      <c r="R120" s="520"/>
      <c r="S120" s="520"/>
      <c r="T120" s="520"/>
    </row>
    <row r="121" spans="7:20" x14ac:dyDescent="0.25">
      <c r="G121" s="518"/>
      <c r="H121" s="519"/>
      <c r="I121" s="519"/>
      <c r="J121" s="519"/>
      <c r="K121" s="519"/>
      <c r="L121" s="519"/>
      <c r="M121" s="519"/>
      <c r="N121" s="519"/>
      <c r="O121" s="519"/>
      <c r="P121" s="519"/>
      <c r="Q121" s="519"/>
      <c r="R121" s="520"/>
      <c r="S121" s="520"/>
      <c r="T121" s="520"/>
    </row>
    <row r="122" spans="7:20" x14ac:dyDescent="0.25">
      <c r="G122" s="518"/>
      <c r="H122" s="519"/>
      <c r="I122" s="519"/>
      <c r="J122" s="519"/>
      <c r="K122" s="519"/>
      <c r="L122" s="519"/>
      <c r="M122" s="519"/>
      <c r="N122" s="519"/>
      <c r="O122" s="519"/>
      <c r="P122" s="519"/>
      <c r="Q122" s="519"/>
      <c r="R122" s="520"/>
      <c r="S122" s="520"/>
      <c r="T122" s="520"/>
    </row>
    <row r="123" spans="7:20" x14ac:dyDescent="0.25">
      <c r="G123" s="518"/>
      <c r="H123" s="519"/>
      <c r="I123" s="519"/>
      <c r="J123" s="519"/>
      <c r="K123" s="519"/>
      <c r="L123" s="519"/>
      <c r="M123" s="519"/>
      <c r="N123" s="519"/>
      <c r="O123" s="519"/>
      <c r="P123" s="519"/>
      <c r="Q123" s="519"/>
      <c r="R123" s="520"/>
      <c r="S123" s="520"/>
      <c r="T123" s="520"/>
    </row>
    <row r="124" spans="7:20" x14ac:dyDescent="0.25">
      <c r="G124" s="518"/>
      <c r="H124" s="519"/>
      <c r="I124" s="519"/>
      <c r="J124" s="519"/>
      <c r="K124" s="519"/>
      <c r="L124" s="519"/>
      <c r="M124" s="519"/>
      <c r="N124" s="519"/>
      <c r="O124" s="519"/>
      <c r="P124" s="519"/>
      <c r="Q124" s="519"/>
      <c r="R124" s="520"/>
      <c r="S124" s="520"/>
      <c r="T124" s="520"/>
    </row>
    <row r="125" spans="7:20" x14ac:dyDescent="0.25">
      <c r="G125" s="518"/>
      <c r="H125" s="519"/>
      <c r="I125" s="519"/>
      <c r="J125" s="519"/>
      <c r="K125" s="519"/>
      <c r="L125" s="519"/>
      <c r="M125" s="519"/>
      <c r="N125" s="519"/>
      <c r="O125" s="519"/>
      <c r="P125" s="519"/>
      <c r="Q125" s="519"/>
      <c r="R125" s="520"/>
      <c r="S125" s="520"/>
      <c r="T125" s="520"/>
    </row>
    <row r="126" spans="7:20" x14ac:dyDescent="0.25">
      <c r="G126" s="518"/>
      <c r="H126" s="519"/>
      <c r="I126" s="519"/>
      <c r="J126" s="519"/>
      <c r="K126" s="519"/>
      <c r="L126" s="519"/>
      <c r="M126" s="519"/>
      <c r="N126" s="519"/>
      <c r="O126" s="519"/>
      <c r="P126" s="519"/>
      <c r="Q126" s="519"/>
      <c r="R126" s="520"/>
      <c r="S126" s="520"/>
      <c r="T126" s="520"/>
    </row>
    <row r="127" spans="7:20" x14ac:dyDescent="0.25">
      <c r="G127" s="518"/>
      <c r="H127" s="519"/>
      <c r="I127" s="519"/>
      <c r="J127" s="519"/>
      <c r="K127" s="519"/>
      <c r="L127" s="519"/>
      <c r="M127" s="519"/>
      <c r="N127" s="519"/>
      <c r="O127" s="519"/>
      <c r="P127" s="519"/>
      <c r="Q127" s="519"/>
      <c r="R127" s="520"/>
      <c r="S127" s="520"/>
      <c r="T127" s="520"/>
    </row>
    <row r="128" spans="7:20" x14ac:dyDescent="0.25">
      <c r="G128" s="518"/>
      <c r="H128" s="519"/>
      <c r="I128" s="519"/>
      <c r="J128" s="519"/>
      <c r="K128" s="519"/>
      <c r="L128" s="519"/>
      <c r="M128" s="519"/>
      <c r="N128" s="519"/>
      <c r="O128" s="519"/>
      <c r="P128" s="519"/>
      <c r="Q128" s="519"/>
      <c r="R128" s="520"/>
      <c r="S128" s="520"/>
      <c r="T128" s="520"/>
    </row>
    <row r="129" spans="7:20" x14ac:dyDescent="0.25">
      <c r="G129" s="518"/>
      <c r="H129" s="519"/>
      <c r="I129" s="519"/>
      <c r="J129" s="519"/>
      <c r="K129" s="519"/>
      <c r="L129" s="519"/>
      <c r="M129" s="519"/>
      <c r="N129" s="519"/>
      <c r="O129" s="519"/>
      <c r="P129" s="519"/>
      <c r="Q129" s="519"/>
      <c r="R129" s="520"/>
      <c r="S129" s="520"/>
      <c r="T129" s="520"/>
    </row>
    <row r="130" spans="7:20" x14ac:dyDescent="0.25">
      <c r="H130" s="519"/>
      <c r="I130" s="519"/>
      <c r="J130" s="519"/>
      <c r="K130" s="519"/>
      <c r="L130" s="519"/>
      <c r="M130" s="519"/>
      <c r="N130" s="519"/>
      <c r="O130" s="519"/>
      <c r="P130" s="519"/>
      <c r="Q130" s="519"/>
      <c r="R130" s="520"/>
      <c r="S130" s="520"/>
      <c r="T130" s="520"/>
    </row>
    <row r="131" spans="7:20" x14ac:dyDescent="0.25">
      <c r="H131" s="519"/>
      <c r="I131" s="519"/>
      <c r="J131" s="519"/>
      <c r="K131" s="519"/>
      <c r="L131" s="519"/>
      <c r="M131" s="519"/>
      <c r="N131" s="519"/>
      <c r="O131" s="519"/>
      <c r="P131" s="519"/>
      <c r="Q131" s="519"/>
      <c r="R131" s="520"/>
      <c r="S131" s="520"/>
      <c r="T131" s="520"/>
    </row>
    <row r="132" spans="7:20" x14ac:dyDescent="0.25">
      <c r="H132" s="519"/>
      <c r="I132" s="519"/>
      <c r="J132" s="519"/>
      <c r="K132" s="519"/>
      <c r="L132" s="519"/>
      <c r="M132" s="519"/>
      <c r="N132" s="519"/>
      <c r="O132" s="519"/>
      <c r="P132" s="519"/>
      <c r="Q132" s="519"/>
      <c r="R132" s="520"/>
      <c r="S132" s="520"/>
      <c r="T132" s="520"/>
    </row>
    <row r="133" spans="7:20" x14ac:dyDescent="0.25">
      <c r="H133" s="519"/>
      <c r="I133" s="519"/>
      <c r="J133" s="519"/>
      <c r="K133" s="519"/>
      <c r="L133" s="519"/>
      <c r="M133" s="519"/>
      <c r="N133" s="519"/>
      <c r="O133" s="519"/>
      <c r="P133" s="519"/>
      <c r="Q133" s="519"/>
      <c r="R133" s="520"/>
      <c r="S133" s="520"/>
      <c r="T133" s="520"/>
    </row>
    <row r="134" spans="7:20" x14ac:dyDescent="0.25">
      <c r="H134" s="519"/>
      <c r="I134" s="519"/>
      <c r="J134" s="519"/>
      <c r="K134" s="519"/>
      <c r="L134" s="519"/>
      <c r="M134" s="519"/>
      <c r="N134" s="519"/>
      <c r="O134" s="519"/>
      <c r="P134" s="519"/>
      <c r="Q134" s="519"/>
      <c r="R134" s="520"/>
      <c r="S134" s="520"/>
      <c r="T134" s="520"/>
    </row>
    <row r="135" spans="7:20" x14ac:dyDescent="0.25">
      <c r="H135" s="519"/>
      <c r="I135" s="519"/>
      <c r="J135" s="519"/>
      <c r="K135" s="519"/>
      <c r="L135" s="519"/>
      <c r="M135" s="519"/>
      <c r="N135" s="519"/>
      <c r="O135" s="519"/>
      <c r="P135" s="519"/>
      <c r="Q135" s="519"/>
      <c r="R135" s="520"/>
      <c r="S135" s="520"/>
      <c r="T135" s="520"/>
    </row>
    <row r="136" spans="7:20" x14ac:dyDescent="0.25">
      <c r="H136" s="519"/>
      <c r="I136" s="519"/>
      <c r="J136" s="519"/>
      <c r="K136" s="519"/>
      <c r="L136" s="519"/>
      <c r="M136" s="519"/>
      <c r="N136" s="519"/>
      <c r="O136" s="519"/>
      <c r="P136" s="519"/>
      <c r="Q136" s="519"/>
      <c r="R136" s="520"/>
      <c r="S136" s="520"/>
      <c r="T136" s="520"/>
    </row>
    <row r="137" spans="7:20" x14ac:dyDescent="0.25">
      <c r="H137" s="519"/>
      <c r="I137" s="519"/>
      <c r="J137" s="519"/>
      <c r="K137" s="519"/>
      <c r="L137" s="519"/>
      <c r="M137" s="519"/>
      <c r="N137" s="519"/>
      <c r="O137" s="519"/>
      <c r="P137" s="519"/>
      <c r="Q137" s="519"/>
      <c r="R137" s="520"/>
      <c r="S137" s="520"/>
      <c r="T137" s="520"/>
    </row>
    <row r="138" spans="7:20" x14ac:dyDescent="0.25">
      <c r="H138" s="519"/>
      <c r="I138" s="519"/>
      <c r="J138" s="519"/>
      <c r="K138" s="519"/>
      <c r="L138" s="519"/>
      <c r="M138" s="519"/>
      <c r="N138" s="519"/>
      <c r="O138" s="519"/>
      <c r="P138" s="519"/>
      <c r="Q138" s="519"/>
      <c r="R138" s="520"/>
      <c r="S138" s="520"/>
      <c r="T138" s="520"/>
    </row>
    <row r="139" spans="7:20" x14ac:dyDescent="0.25">
      <c r="H139" s="519"/>
      <c r="I139" s="519"/>
      <c r="J139" s="519"/>
      <c r="K139" s="519"/>
      <c r="L139" s="519"/>
      <c r="M139" s="519"/>
      <c r="N139" s="519"/>
      <c r="O139" s="519"/>
      <c r="P139" s="519"/>
      <c r="Q139" s="519"/>
      <c r="R139" s="520"/>
      <c r="S139" s="520"/>
      <c r="T139" s="520"/>
    </row>
    <row r="140" spans="7:20" x14ac:dyDescent="0.25">
      <c r="H140" s="519"/>
      <c r="I140" s="519"/>
      <c r="J140" s="519"/>
      <c r="K140" s="519"/>
      <c r="L140" s="519"/>
      <c r="M140" s="519"/>
      <c r="N140" s="519"/>
      <c r="O140" s="519"/>
      <c r="P140" s="519"/>
      <c r="Q140" s="519"/>
      <c r="R140" s="520"/>
      <c r="S140" s="520"/>
      <c r="T140" s="520"/>
    </row>
    <row r="141" spans="7:20" x14ac:dyDescent="0.25">
      <c r="G141" s="518"/>
      <c r="H141" s="519"/>
      <c r="I141" s="519"/>
      <c r="J141" s="519"/>
      <c r="K141" s="519"/>
      <c r="L141" s="519"/>
      <c r="M141" s="519"/>
      <c r="N141" s="519"/>
      <c r="O141" s="519"/>
      <c r="P141" s="519"/>
      <c r="Q141" s="519"/>
      <c r="R141" s="520"/>
      <c r="S141" s="520"/>
      <c r="T141" s="520"/>
    </row>
    <row r="142" spans="7:20" x14ac:dyDescent="0.25">
      <c r="G142" s="518"/>
      <c r="H142" s="519"/>
      <c r="I142" s="519"/>
      <c r="J142" s="519"/>
      <c r="K142" s="519"/>
      <c r="L142" s="519"/>
      <c r="M142" s="519"/>
      <c r="N142" s="519"/>
      <c r="O142" s="519"/>
      <c r="P142" s="519"/>
      <c r="Q142" s="519"/>
      <c r="R142" s="520"/>
      <c r="S142" s="520"/>
      <c r="T142" s="520"/>
    </row>
    <row r="143" spans="7:20" x14ac:dyDescent="0.25">
      <c r="H143" s="519"/>
      <c r="I143" s="519"/>
      <c r="J143" s="519"/>
      <c r="K143" s="519"/>
      <c r="L143" s="519"/>
      <c r="M143" s="519"/>
      <c r="N143" s="519"/>
      <c r="O143" s="519"/>
      <c r="P143" s="519"/>
      <c r="Q143" s="519"/>
      <c r="R143" s="520"/>
      <c r="S143" s="520"/>
      <c r="T143" s="520"/>
    </row>
    <row r="144" spans="7:20" x14ac:dyDescent="0.25">
      <c r="G144" s="518"/>
      <c r="H144" s="519"/>
      <c r="I144" s="519"/>
      <c r="J144" s="519"/>
      <c r="K144" s="519"/>
      <c r="L144" s="519"/>
      <c r="M144" s="519"/>
      <c r="N144" s="519"/>
      <c r="O144" s="519"/>
      <c r="P144" s="519"/>
      <c r="Q144" s="519"/>
      <c r="R144" s="520"/>
      <c r="S144" s="520"/>
      <c r="T144" s="520"/>
    </row>
    <row r="145" spans="7:20" x14ac:dyDescent="0.25">
      <c r="G145" s="518"/>
      <c r="H145" s="519"/>
      <c r="I145" s="519"/>
      <c r="J145" s="519"/>
      <c r="K145" s="519"/>
      <c r="L145" s="519"/>
      <c r="M145" s="519"/>
      <c r="N145" s="519"/>
      <c r="O145" s="519"/>
      <c r="P145" s="519"/>
      <c r="Q145" s="519"/>
      <c r="R145" s="520"/>
      <c r="S145" s="520"/>
      <c r="T145" s="520"/>
    </row>
    <row r="146" spans="7:20" x14ac:dyDescent="0.25">
      <c r="G146" s="518"/>
      <c r="H146" s="519"/>
      <c r="I146" s="519"/>
      <c r="J146" s="519"/>
      <c r="K146" s="519"/>
      <c r="L146" s="519"/>
      <c r="M146" s="519"/>
      <c r="N146" s="519"/>
      <c r="O146" s="519"/>
      <c r="P146" s="519"/>
      <c r="Q146" s="519"/>
      <c r="R146" s="520"/>
      <c r="S146" s="520"/>
      <c r="T146" s="520"/>
    </row>
    <row r="147" spans="7:20" x14ac:dyDescent="0.25">
      <c r="G147" s="518"/>
      <c r="H147" s="519"/>
      <c r="I147" s="519"/>
      <c r="J147" s="519"/>
      <c r="K147" s="519"/>
      <c r="L147" s="519"/>
      <c r="M147" s="519"/>
      <c r="N147" s="519"/>
      <c r="O147" s="519"/>
      <c r="P147" s="519"/>
      <c r="Q147" s="519"/>
      <c r="R147" s="520"/>
      <c r="S147" s="520"/>
      <c r="T147" s="520"/>
    </row>
    <row r="148" spans="7:20" x14ac:dyDescent="0.25">
      <c r="G148" s="518"/>
      <c r="H148" s="519"/>
      <c r="I148" s="519"/>
      <c r="J148" s="519"/>
      <c r="K148" s="519"/>
      <c r="L148" s="519"/>
      <c r="M148" s="519"/>
      <c r="N148" s="519"/>
      <c r="O148" s="519"/>
      <c r="P148" s="519"/>
      <c r="Q148" s="519"/>
      <c r="R148" s="520"/>
      <c r="S148" s="520"/>
      <c r="T148" s="520"/>
    </row>
    <row r="149" spans="7:20" x14ac:dyDescent="0.25">
      <c r="G149" s="518"/>
      <c r="H149" s="519"/>
      <c r="I149" s="519"/>
      <c r="J149" s="519"/>
      <c r="K149" s="519"/>
      <c r="L149" s="519"/>
      <c r="M149" s="519"/>
      <c r="N149" s="519"/>
      <c r="O149" s="519"/>
      <c r="P149" s="519"/>
      <c r="Q149" s="519"/>
      <c r="R149" s="520"/>
      <c r="S149" s="520"/>
      <c r="T149" s="520"/>
    </row>
    <row r="150" spans="7:20" x14ac:dyDescent="0.25">
      <c r="G150" s="518"/>
      <c r="H150" s="519"/>
      <c r="I150" s="519"/>
      <c r="J150" s="519"/>
      <c r="K150" s="519"/>
      <c r="L150" s="519"/>
      <c r="M150" s="519"/>
      <c r="N150" s="519"/>
      <c r="O150" s="519"/>
      <c r="P150" s="519"/>
      <c r="Q150" s="519"/>
      <c r="R150" s="520"/>
      <c r="S150" s="520"/>
      <c r="T150" s="520"/>
    </row>
    <row r="151" spans="7:20" x14ac:dyDescent="0.25">
      <c r="G151" s="518"/>
      <c r="H151" s="519"/>
      <c r="I151" s="519"/>
      <c r="J151" s="519"/>
      <c r="K151" s="519"/>
      <c r="L151" s="519"/>
      <c r="M151" s="519"/>
      <c r="N151" s="519"/>
      <c r="O151" s="519"/>
      <c r="P151" s="519"/>
      <c r="Q151" s="519"/>
      <c r="R151" s="520"/>
      <c r="S151" s="520"/>
      <c r="T151" s="520"/>
    </row>
    <row r="152" spans="7:20" x14ac:dyDescent="0.25">
      <c r="G152" s="518"/>
      <c r="H152" s="519"/>
      <c r="I152" s="519"/>
      <c r="J152" s="519"/>
      <c r="K152" s="519"/>
      <c r="L152" s="519"/>
      <c r="M152" s="519"/>
      <c r="N152" s="519"/>
      <c r="O152" s="519"/>
      <c r="P152" s="519"/>
      <c r="Q152" s="519"/>
      <c r="R152" s="520"/>
      <c r="S152" s="520"/>
      <c r="T152" s="520"/>
    </row>
    <row r="153" spans="7:20" x14ac:dyDescent="0.25">
      <c r="G153" s="518"/>
      <c r="H153" s="519"/>
      <c r="I153" s="519"/>
      <c r="J153" s="519"/>
      <c r="K153" s="519"/>
      <c r="L153" s="519"/>
      <c r="M153" s="519"/>
      <c r="N153" s="519"/>
      <c r="O153" s="519"/>
      <c r="P153" s="519"/>
      <c r="Q153" s="519"/>
      <c r="R153" s="520"/>
      <c r="S153" s="520"/>
      <c r="T153" s="520"/>
    </row>
    <row r="154" spans="7:20" x14ac:dyDescent="0.25">
      <c r="G154" s="518"/>
      <c r="H154" s="519"/>
      <c r="I154" s="519"/>
      <c r="J154" s="519"/>
      <c r="K154" s="519"/>
      <c r="L154" s="519"/>
      <c r="M154" s="519"/>
      <c r="N154" s="519"/>
      <c r="O154" s="519"/>
      <c r="P154" s="519"/>
      <c r="Q154" s="519"/>
      <c r="R154" s="520"/>
      <c r="S154" s="520"/>
      <c r="T154" s="520"/>
    </row>
    <row r="155" spans="7:20" x14ac:dyDescent="0.25">
      <c r="G155" s="518"/>
      <c r="H155" s="519"/>
      <c r="I155" s="519"/>
      <c r="J155" s="519"/>
      <c r="K155" s="519"/>
      <c r="L155" s="519"/>
      <c r="M155" s="519"/>
      <c r="N155" s="519"/>
      <c r="O155" s="519"/>
      <c r="P155" s="519"/>
      <c r="Q155" s="519"/>
      <c r="R155" s="520"/>
      <c r="S155" s="520"/>
      <c r="T155" s="520"/>
    </row>
    <row r="156" spans="7:20" x14ac:dyDescent="0.25">
      <c r="G156" s="518"/>
      <c r="H156" s="519"/>
      <c r="I156" s="519"/>
      <c r="J156" s="519"/>
      <c r="K156" s="519"/>
      <c r="L156" s="519"/>
      <c r="M156" s="519"/>
      <c r="N156" s="519"/>
      <c r="O156" s="519"/>
      <c r="P156" s="519"/>
      <c r="Q156" s="519"/>
      <c r="R156" s="520"/>
      <c r="S156" s="520"/>
      <c r="T156" s="520"/>
    </row>
    <row r="157" spans="7:20" x14ac:dyDescent="0.25">
      <c r="G157" s="518"/>
      <c r="H157" s="519"/>
      <c r="I157" s="519"/>
      <c r="J157" s="519"/>
      <c r="K157" s="519"/>
      <c r="L157" s="519"/>
      <c r="M157" s="519"/>
      <c r="N157" s="519"/>
      <c r="O157" s="519"/>
      <c r="P157" s="519"/>
      <c r="Q157" s="519"/>
      <c r="R157" s="520"/>
      <c r="S157" s="520"/>
      <c r="T157" s="520"/>
    </row>
    <row r="158" spans="7:20" x14ac:dyDescent="0.25">
      <c r="G158" s="518"/>
      <c r="H158" s="519"/>
      <c r="I158" s="519"/>
      <c r="J158" s="519"/>
      <c r="K158" s="519"/>
      <c r="L158" s="519"/>
      <c r="M158" s="519"/>
      <c r="N158" s="519"/>
      <c r="O158" s="519"/>
      <c r="P158" s="519"/>
      <c r="Q158" s="519"/>
      <c r="R158" s="520"/>
      <c r="S158" s="520"/>
      <c r="T158" s="520"/>
    </row>
    <row r="159" spans="7:20" x14ac:dyDescent="0.25">
      <c r="G159" s="518"/>
      <c r="H159" s="519"/>
      <c r="I159" s="519"/>
      <c r="J159" s="519"/>
      <c r="K159" s="519"/>
      <c r="L159" s="519"/>
      <c r="M159" s="519"/>
      <c r="N159" s="519"/>
      <c r="O159" s="519"/>
      <c r="P159" s="519"/>
      <c r="Q159" s="519"/>
      <c r="R159" s="520"/>
      <c r="S159" s="520"/>
      <c r="T159" s="520"/>
    </row>
    <row r="160" spans="7:20" x14ac:dyDescent="0.25">
      <c r="G160" s="518"/>
      <c r="H160" s="519"/>
      <c r="I160" s="519"/>
      <c r="J160" s="519"/>
      <c r="K160" s="519"/>
      <c r="L160" s="519"/>
      <c r="M160" s="519"/>
      <c r="N160" s="519"/>
      <c r="O160" s="519"/>
      <c r="P160" s="519"/>
      <c r="Q160" s="519"/>
      <c r="R160" s="520"/>
      <c r="S160" s="520"/>
      <c r="T160" s="520"/>
    </row>
    <row r="161" spans="7:20" x14ac:dyDescent="0.25">
      <c r="G161" s="518"/>
      <c r="H161" s="519"/>
      <c r="I161" s="519"/>
      <c r="J161" s="519"/>
      <c r="K161" s="519"/>
      <c r="L161" s="519"/>
      <c r="M161" s="519"/>
      <c r="N161" s="519"/>
      <c r="O161" s="519"/>
      <c r="P161" s="519"/>
      <c r="Q161" s="519"/>
      <c r="R161" s="520"/>
      <c r="S161" s="520"/>
      <c r="T161" s="520"/>
    </row>
    <row r="162" spans="7:20" x14ac:dyDescent="0.25">
      <c r="G162" s="518"/>
      <c r="H162" s="519"/>
      <c r="I162" s="519"/>
      <c r="J162" s="519"/>
      <c r="K162" s="519"/>
      <c r="L162" s="519"/>
      <c r="M162" s="519"/>
      <c r="N162" s="519"/>
      <c r="O162" s="519"/>
      <c r="P162" s="519"/>
      <c r="Q162" s="519"/>
      <c r="R162" s="520"/>
      <c r="S162" s="520"/>
      <c r="T162" s="520"/>
    </row>
    <row r="163" spans="7:20" x14ac:dyDescent="0.25">
      <c r="G163" s="518"/>
      <c r="H163" s="519"/>
      <c r="I163" s="519"/>
      <c r="J163" s="519"/>
      <c r="K163" s="519"/>
      <c r="L163" s="519"/>
      <c r="M163" s="519"/>
      <c r="N163" s="519"/>
      <c r="O163" s="519"/>
      <c r="P163" s="519"/>
      <c r="Q163" s="519"/>
      <c r="R163" s="520"/>
      <c r="S163" s="520"/>
      <c r="T163" s="520"/>
    </row>
    <row r="164" spans="7:20" x14ac:dyDescent="0.25">
      <c r="G164" s="518"/>
      <c r="H164" s="519"/>
      <c r="I164" s="519"/>
      <c r="J164" s="519"/>
      <c r="K164" s="519"/>
      <c r="L164" s="519"/>
      <c r="M164" s="519"/>
      <c r="N164" s="519"/>
      <c r="O164" s="519"/>
      <c r="P164" s="519"/>
      <c r="Q164" s="519"/>
      <c r="R164" s="520"/>
      <c r="S164" s="520"/>
      <c r="T164" s="520"/>
    </row>
    <row r="165" spans="7:20" x14ac:dyDescent="0.25">
      <c r="G165" s="518"/>
      <c r="H165" s="519"/>
      <c r="I165" s="519"/>
      <c r="J165" s="519"/>
      <c r="K165" s="519"/>
      <c r="L165" s="519"/>
      <c r="M165" s="519"/>
      <c r="N165" s="519"/>
      <c r="O165" s="519"/>
      <c r="P165" s="519"/>
      <c r="Q165" s="519"/>
      <c r="R165" s="520"/>
      <c r="S165" s="520"/>
      <c r="T165" s="520"/>
    </row>
    <row r="166" spans="7:20" x14ac:dyDescent="0.25">
      <c r="G166" s="518"/>
      <c r="H166" s="519"/>
      <c r="I166" s="519"/>
      <c r="J166" s="519"/>
      <c r="K166" s="519"/>
      <c r="L166" s="519"/>
      <c r="M166" s="519"/>
      <c r="N166" s="519"/>
      <c r="O166" s="519"/>
      <c r="P166" s="519"/>
      <c r="Q166" s="519"/>
      <c r="R166" s="520"/>
      <c r="S166" s="520"/>
      <c r="T166" s="520"/>
    </row>
    <row r="167" spans="7:20" x14ac:dyDescent="0.25">
      <c r="G167" s="518"/>
      <c r="H167" s="519"/>
      <c r="I167" s="519"/>
      <c r="J167" s="519"/>
      <c r="K167" s="519"/>
      <c r="L167" s="519"/>
      <c r="M167" s="519"/>
      <c r="N167" s="519"/>
      <c r="O167" s="519"/>
      <c r="P167" s="519"/>
      <c r="Q167" s="519"/>
      <c r="R167" s="520"/>
      <c r="S167" s="520"/>
      <c r="T167" s="520"/>
    </row>
    <row r="168" spans="7:20" x14ac:dyDescent="0.25">
      <c r="G168" s="518"/>
      <c r="H168" s="519"/>
      <c r="I168" s="519"/>
      <c r="J168" s="519"/>
      <c r="K168" s="519"/>
      <c r="L168" s="519"/>
      <c r="M168" s="519"/>
      <c r="N168" s="519"/>
      <c r="O168" s="519"/>
      <c r="P168" s="519"/>
      <c r="Q168" s="519"/>
      <c r="R168" s="520"/>
      <c r="S168" s="520"/>
      <c r="T168" s="520"/>
    </row>
    <row r="169" spans="7:20" x14ac:dyDescent="0.25">
      <c r="G169" s="518"/>
      <c r="H169" s="519"/>
      <c r="I169" s="519"/>
      <c r="J169" s="519"/>
      <c r="K169" s="519"/>
      <c r="L169" s="519"/>
      <c r="M169" s="519"/>
      <c r="N169" s="519"/>
      <c r="O169" s="519"/>
      <c r="P169" s="519"/>
      <c r="Q169" s="519"/>
      <c r="R169" s="520"/>
      <c r="S169" s="520"/>
      <c r="T169" s="520"/>
    </row>
    <row r="170" spans="7:20" x14ac:dyDescent="0.25">
      <c r="G170" s="518"/>
      <c r="H170" s="519"/>
      <c r="I170" s="519"/>
      <c r="J170" s="519"/>
      <c r="K170" s="519"/>
      <c r="L170" s="519"/>
      <c r="M170" s="519"/>
      <c r="N170" s="519"/>
      <c r="O170" s="519"/>
      <c r="P170" s="519"/>
      <c r="Q170" s="519"/>
      <c r="R170" s="520"/>
      <c r="S170" s="520"/>
      <c r="T170" s="520"/>
    </row>
    <row r="171" spans="7:20" x14ac:dyDescent="0.25">
      <c r="G171" s="518"/>
      <c r="H171" s="519"/>
      <c r="I171" s="519"/>
      <c r="J171" s="519"/>
      <c r="K171" s="519"/>
      <c r="L171" s="519"/>
      <c r="M171" s="519"/>
      <c r="N171" s="519"/>
      <c r="O171" s="519"/>
      <c r="P171" s="519"/>
      <c r="Q171" s="519"/>
      <c r="R171" s="520"/>
      <c r="S171" s="520"/>
      <c r="T171" s="520"/>
    </row>
    <row r="172" spans="7:20" x14ac:dyDescent="0.25">
      <c r="G172" s="518"/>
      <c r="H172" s="519"/>
      <c r="I172" s="519"/>
      <c r="J172" s="519"/>
      <c r="K172" s="519"/>
      <c r="L172" s="519"/>
      <c r="M172" s="519"/>
      <c r="N172" s="519"/>
      <c r="O172" s="519"/>
      <c r="P172" s="519"/>
      <c r="Q172" s="519"/>
      <c r="R172" s="520"/>
      <c r="S172" s="520"/>
      <c r="T172" s="520"/>
    </row>
    <row r="173" spans="7:20" x14ac:dyDescent="0.25">
      <c r="G173" s="518"/>
      <c r="H173" s="519"/>
      <c r="I173" s="519"/>
      <c r="J173" s="519"/>
      <c r="K173" s="519"/>
      <c r="L173" s="519"/>
      <c r="M173" s="519"/>
      <c r="N173" s="519"/>
      <c r="O173" s="519"/>
      <c r="P173" s="519"/>
      <c r="Q173" s="519"/>
      <c r="R173" s="520"/>
      <c r="S173" s="520"/>
      <c r="T173" s="520"/>
    </row>
    <row r="174" spans="7:20" x14ac:dyDescent="0.25">
      <c r="G174" s="518"/>
      <c r="H174" s="519"/>
      <c r="I174" s="519"/>
      <c r="J174" s="519"/>
      <c r="K174" s="519"/>
      <c r="L174" s="519"/>
      <c r="M174" s="519"/>
      <c r="N174" s="519"/>
      <c r="O174" s="519"/>
      <c r="P174" s="519"/>
      <c r="Q174" s="519"/>
      <c r="R174" s="520"/>
      <c r="S174" s="520"/>
      <c r="T174" s="520"/>
    </row>
    <row r="175" spans="7:20" x14ac:dyDescent="0.25">
      <c r="G175" s="127"/>
      <c r="H175" s="519"/>
      <c r="I175" s="519"/>
      <c r="J175" s="519"/>
      <c r="K175" s="519"/>
      <c r="L175" s="519"/>
      <c r="M175" s="519"/>
      <c r="N175" s="519"/>
      <c r="O175" s="519"/>
      <c r="P175" s="519"/>
      <c r="Q175" s="519"/>
      <c r="R175" s="520"/>
      <c r="S175" s="520"/>
      <c r="T175" s="520"/>
    </row>
    <row r="176" spans="7:20" x14ac:dyDescent="0.25">
      <c r="G176" s="127"/>
      <c r="H176" s="519"/>
      <c r="I176" s="519"/>
      <c r="J176" s="519"/>
      <c r="K176" s="519"/>
      <c r="L176" s="519"/>
      <c r="M176" s="519"/>
      <c r="N176" s="519"/>
      <c r="O176" s="519"/>
      <c r="P176" s="519"/>
      <c r="Q176" s="519"/>
      <c r="R176" s="520"/>
      <c r="S176" s="520"/>
      <c r="T176" s="520"/>
    </row>
    <row r="177" spans="7:20" x14ac:dyDescent="0.25">
      <c r="G177" s="127"/>
      <c r="H177" s="519"/>
      <c r="I177" s="519"/>
      <c r="J177" s="519"/>
      <c r="K177" s="519"/>
      <c r="L177" s="519"/>
      <c r="M177" s="519"/>
      <c r="N177" s="519"/>
      <c r="O177" s="519"/>
      <c r="P177" s="519"/>
      <c r="Q177" s="519"/>
      <c r="R177" s="520"/>
      <c r="S177" s="520"/>
      <c r="T177" s="520"/>
    </row>
    <row r="178" spans="7:20" x14ac:dyDescent="0.25">
      <c r="G178" s="518"/>
      <c r="H178" s="519"/>
      <c r="I178" s="519"/>
      <c r="J178" s="519"/>
      <c r="K178" s="519"/>
      <c r="L178" s="519"/>
      <c r="M178" s="519"/>
      <c r="N178" s="519"/>
      <c r="O178" s="519"/>
      <c r="P178" s="519"/>
      <c r="Q178" s="519"/>
      <c r="R178" s="520"/>
      <c r="S178" s="520"/>
      <c r="T178" s="520"/>
    </row>
    <row r="179" spans="7:20" x14ac:dyDescent="0.25">
      <c r="G179" s="518"/>
      <c r="H179" s="519"/>
      <c r="I179" s="519"/>
      <c r="J179" s="519"/>
      <c r="K179" s="519"/>
      <c r="L179" s="519"/>
      <c r="M179" s="519"/>
      <c r="N179" s="519"/>
      <c r="O179" s="519"/>
      <c r="P179" s="519"/>
      <c r="Q179" s="519"/>
      <c r="R179" s="520"/>
      <c r="S179" s="520"/>
      <c r="T179" s="520"/>
    </row>
    <row r="180" spans="7:20" x14ac:dyDescent="0.25">
      <c r="G180" s="127"/>
      <c r="H180" s="519"/>
      <c r="I180" s="519"/>
      <c r="J180" s="519"/>
      <c r="K180" s="519"/>
      <c r="L180" s="519"/>
      <c r="M180" s="519"/>
      <c r="N180" s="519"/>
      <c r="O180" s="519"/>
      <c r="P180" s="519"/>
      <c r="Q180" s="519"/>
      <c r="R180" s="520"/>
      <c r="S180" s="520"/>
      <c r="T180" s="520"/>
    </row>
    <row r="181" spans="7:20" x14ac:dyDescent="0.25">
      <c r="G181" s="127"/>
      <c r="H181" s="519"/>
      <c r="I181" s="519"/>
      <c r="J181" s="519"/>
      <c r="K181" s="519"/>
      <c r="L181" s="519"/>
      <c r="M181" s="519"/>
      <c r="N181" s="519"/>
      <c r="O181" s="519"/>
      <c r="P181" s="519"/>
      <c r="Q181" s="519"/>
      <c r="R181" s="520"/>
      <c r="S181" s="520"/>
      <c r="T181" s="520"/>
    </row>
    <row r="182" spans="7:20" x14ac:dyDescent="0.25">
      <c r="G182" s="518"/>
      <c r="H182" s="519"/>
      <c r="I182" s="519"/>
      <c r="J182" s="519"/>
      <c r="K182" s="519"/>
      <c r="L182" s="519"/>
      <c r="M182" s="519"/>
      <c r="N182" s="519"/>
      <c r="O182" s="519"/>
      <c r="P182" s="519"/>
      <c r="Q182" s="519"/>
      <c r="R182" s="520"/>
      <c r="S182" s="520"/>
      <c r="T182" s="520"/>
    </row>
    <row r="183" spans="7:20" x14ac:dyDescent="0.25">
      <c r="G183" s="518"/>
      <c r="H183" s="519"/>
      <c r="I183" s="519"/>
      <c r="J183" s="519"/>
      <c r="K183" s="519"/>
      <c r="L183" s="519"/>
      <c r="M183" s="519"/>
      <c r="N183" s="519"/>
      <c r="O183" s="519"/>
      <c r="P183" s="519"/>
      <c r="Q183" s="519"/>
      <c r="R183" s="520"/>
      <c r="S183" s="520"/>
      <c r="T183" s="520"/>
    </row>
  </sheetData>
  <mergeCells count="3">
    <mergeCell ref="A1:G1"/>
    <mergeCell ref="AF1:AJ1"/>
    <mergeCell ref="B2:F2"/>
  </mergeCells>
  <phoneticPr fontId="29" type="noConversion"/>
  <printOptions gridLines="1"/>
  <pageMargins left="0.98425196850393704" right="0" top="0.51181102362204722" bottom="0.31496062992125984" header="0.19685039370078741" footer="0.19685039370078741"/>
  <pageSetup paperSize="8" fitToWidth="2" orientation="landscape" r:id="rId1"/>
  <headerFooter alignWithMargins="0">
    <oddHeader>&amp;LCOUNTRY:        ESPAÑA</oddHeader>
    <oddFooter>&amp;R&amp;"Times,Normal"&amp;D</oddFooter>
  </headerFooter>
  <ignoredErrors>
    <ignoredError sqref="H2:S2"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1:AP187"/>
  <sheetViews>
    <sheetView showZeros="0" zoomScale="85" zoomScaleNormal="85" workbookViewId="0">
      <pane xSplit="4" ySplit="2" topLeftCell="Y3" activePane="bottomRight" state="frozen"/>
      <selection activeCell="CF8" sqref="CF8"/>
      <selection pane="topRight" activeCell="CF8" sqref="CF8"/>
      <selection pane="bottomLeft" activeCell="CF8" sqref="CF8"/>
      <selection pane="bottomRight" activeCell="Y2" sqref="Y2"/>
    </sheetView>
  </sheetViews>
  <sheetFormatPr baseColWidth="10" defaultColWidth="10.28515625" defaultRowHeight="15" outlineLevelCol="1" x14ac:dyDescent="0.25"/>
  <cols>
    <col min="1" max="1" width="16.5703125" style="136" customWidth="1"/>
    <col min="2" max="3" width="2.28515625" style="136" customWidth="1"/>
    <col min="4" max="4" width="49.5703125" style="136" bestFit="1" customWidth="1"/>
    <col min="5" max="5" width="35.5703125" style="289" customWidth="1"/>
    <col min="6" max="10" width="6.28515625" style="139" hidden="1" customWidth="1" outlineLevel="1"/>
    <col min="11" max="11" width="6.85546875" style="137" customWidth="1" collapsed="1"/>
    <col min="12" max="12" width="6.85546875" style="137" customWidth="1"/>
    <col min="13" max="13" width="6.5703125" style="137" customWidth="1"/>
    <col min="14" max="15" width="6.85546875" style="137" customWidth="1" collapsed="1"/>
    <col min="16" max="19" width="6.85546875" style="137" customWidth="1"/>
    <col min="20" max="20" width="6.85546875" style="137" customWidth="1" collapsed="1"/>
    <col min="21" max="22" width="6.85546875" style="137" customWidth="1"/>
    <col min="23" max="23" width="6.7109375" style="137" customWidth="1"/>
    <col min="24" max="24" width="6.7109375" style="137" customWidth="1" collapsed="1"/>
    <col min="25" max="28" width="6.85546875" style="137" customWidth="1"/>
    <col min="29" max="29" width="6.7109375" style="137" customWidth="1"/>
    <col min="30" max="30" width="6.85546875" style="137" customWidth="1"/>
    <col min="31" max="33" width="6.5703125" style="137" customWidth="1"/>
    <col min="34" max="38" width="7.7109375" style="137" customWidth="1"/>
    <col min="39" max="39" width="6.7109375" style="137" bestFit="1" customWidth="1"/>
    <col min="40" max="42" width="7.7109375" style="137" customWidth="1"/>
    <col min="43" max="16384" width="10.28515625" style="137"/>
  </cols>
  <sheetData>
    <row r="1" spans="1:42" s="109" customFormat="1" ht="14.25" x14ac:dyDescent="0.2">
      <c r="A1" s="768" t="s">
        <v>750</v>
      </c>
      <c r="B1" s="768"/>
      <c r="C1" s="768"/>
      <c r="D1" s="768"/>
      <c r="E1" s="768"/>
      <c r="F1" s="80"/>
      <c r="G1" s="80"/>
      <c r="H1" s="80"/>
      <c r="I1" s="80"/>
      <c r="K1" s="453"/>
      <c r="L1" s="453"/>
      <c r="M1" s="453"/>
      <c r="N1" s="453"/>
      <c r="O1" s="453"/>
      <c r="P1" s="453"/>
      <c r="Q1" s="453"/>
      <c r="R1" s="453"/>
      <c r="S1" s="453"/>
      <c r="T1" s="453"/>
      <c r="U1" s="453"/>
      <c r="V1" s="453"/>
      <c r="W1" s="453"/>
      <c r="X1" s="453"/>
      <c r="Y1" s="453"/>
      <c r="Z1" s="453"/>
      <c r="AA1" s="453"/>
      <c r="AB1" s="453"/>
      <c r="AC1" s="453"/>
      <c r="AF1" s="760" t="s">
        <v>522</v>
      </c>
      <c r="AG1" s="760"/>
      <c r="AH1" s="760"/>
      <c r="AI1" s="760"/>
      <c r="AJ1" s="760"/>
      <c r="AK1" s="586"/>
      <c r="AL1" s="586"/>
      <c r="AM1" s="586"/>
      <c r="AN1" s="586"/>
      <c r="AO1" s="586"/>
      <c r="AP1" s="586"/>
    </row>
    <row r="2" spans="1:42" s="111" customFormat="1" ht="31.5" customHeight="1" x14ac:dyDescent="0.2">
      <c r="A2" s="580" t="s">
        <v>1129</v>
      </c>
      <c r="B2" s="771" t="s">
        <v>122</v>
      </c>
      <c r="C2" s="771"/>
      <c r="D2" s="771"/>
      <c r="E2" s="545" t="s">
        <v>121</v>
      </c>
      <c r="F2" s="497" t="s">
        <v>123</v>
      </c>
      <c r="G2" s="497" t="s">
        <v>124</v>
      </c>
      <c r="H2" s="497" t="s">
        <v>125</v>
      </c>
      <c r="I2" s="497" t="s">
        <v>126</v>
      </c>
      <c r="J2" s="497" t="s">
        <v>127</v>
      </c>
      <c r="K2" s="496" t="s">
        <v>128</v>
      </c>
      <c r="L2" s="496" t="s">
        <v>129</v>
      </c>
      <c r="M2" s="496" t="s">
        <v>130</v>
      </c>
      <c r="N2" s="496" t="s">
        <v>131</v>
      </c>
      <c r="O2" s="496" t="s">
        <v>132</v>
      </c>
      <c r="P2" s="496" t="s">
        <v>133</v>
      </c>
      <c r="Q2" s="496" t="s">
        <v>134</v>
      </c>
      <c r="R2" s="496">
        <v>1997</v>
      </c>
      <c r="S2" s="496">
        <v>1998</v>
      </c>
      <c r="T2" s="496">
        <v>1999</v>
      </c>
      <c r="U2" s="496">
        <v>2000</v>
      </c>
      <c r="V2" s="496">
        <v>2001</v>
      </c>
      <c r="W2" s="496">
        <v>2002</v>
      </c>
      <c r="X2" s="496">
        <v>2003</v>
      </c>
      <c r="Y2" s="496">
        <v>2004</v>
      </c>
      <c r="Z2" s="496">
        <v>2005</v>
      </c>
      <c r="AA2" s="496">
        <v>2006</v>
      </c>
      <c r="AB2" s="496">
        <v>2007</v>
      </c>
      <c r="AC2" s="496">
        <v>2008</v>
      </c>
      <c r="AD2" s="496">
        <v>2009</v>
      </c>
      <c r="AE2" s="496">
        <v>2010</v>
      </c>
      <c r="AF2" s="496">
        <v>2011</v>
      </c>
      <c r="AG2" s="496">
        <v>2012</v>
      </c>
      <c r="AH2" s="496">
        <v>2013</v>
      </c>
      <c r="AI2" s="496">
        <v>2014</v>
      </c>
      <c r="AJ2" s="496">
        <v>2015</v>
      </c>
      <c r="AK2" s="496">
        <v>2016</v>
      </c>
      <c r="AL2" s="496">
        <v>2017</v>
      </c>
      <c r="AM2" s="496">
        <v>2018</v>
      </c>
      <c r="AN2" s="496">
        <v>2019</v>
      </c>
      <c r="AO2" s="496">
        <v>2020</v>
      </c>
      <c r="AP2" s="496">
        <v>2021</v>
      </c>
    </row>
    <row r="3" spans="1:42" s="114" customFormat="1" ht="14.25" x14ac:dyDescent="0.2">
      <c r="A3" s="112"/>
      <c r="B3" s="112"/>
      <c r="C3" s="112"/>
      <c r="D3" s="112"/>
      <c r="E3" s="291"/>
      <c r="F3" s="113"/>
      <c r="G3" s="113"/>
      <c r="H3" s="113"/>
      <c r="I3" s="113"/>
      <c r="J3" s="113"/>
    </row>
    <row r="4" spans="1:42" x14ac:dyDescent="0.25">
      <c r="A4" s="88" t="s">
        <v>514</v>
      </c>
      <c r="B4" s="140" t="s">
        <v>515</v>
      </c>
      <c r="C4" s="140"/>
      <c r="D4" s="140"/>
      <c r="E4" s="290"/>
      <c r="F4" s="96">
        <f>SUM(F7:F18)</f>
        <v>0</v>
      </c>
      <c r="G4" s="96">
        <f t="shared" ref="G4:AF4" si="0">SUM(G7:G18)</f>
        <v>0</v>
      </c>
      <c r="H4" s="96">
        <f t="shared" si="0"/>
        <v>0</v>
      </c>
      <c r="I4" s="96">
        <f t="shared" si="0"/>
        <v>0</v>
      </c>
      <c r="J4" s="96">
        <f t="shared" si="0"/>
        <v>0</v>
      </c>
      <c r="K4" s="10">
        <f t="shared" si="0"/>
        <v>25832.03881198393</v>
      </c>
      <c r="L4" s="10">
        <f t="shared" si="0"/>
        <v>25892.138303291653</v>
      </c>
      <c r="M4" s="10">
        <f t="shared" si="0"/>
        <v>25816.850159059308</v>
      </c>
      <c r="N4" s="10">
        <f t="shared" si="0"/>
        <v>25355.336396589249</v>
      </c>
      <c r="O4" s="10">
        <f>SUM(O7:O18)</f>
        <v>25117.725198014909</v>
      </c>
      <c r="P4" s="10">
        <f t="shared" si="0"/>
        <v>25007.107569231401</v>
      </c>
      <c r="Q4" s="10">
        <f t="shared" si="0"/>
        <v>25241.777155635089</v>
      </c>
      <c r="R4" s="10">
        <f t="shared" si="0"/>
        <v>25298.197960241116</v>
      </c>
      <c r="S4" s="10">
        <f t="shared" si="0"/>
        <v>25125.469977835448</v>
      </c>
      <c r="T4" s="10">
        <f t="shared" si="0"/>
        <v>25120.3590449894</v>
      </c>
      <c r="U4" s="10">
        <f t="shared" si="0"/>
        <v>25009.378398362845</v>
      </c>
      <c r="V4" s="10">
        <f t="shared" si="0"/>
        <v>24565.39689843552</v>
      </c>
      <c r="W4" s="10">
        <f t="shared" si="0"/>
        <v>24953.029066030289</v>
      </c>
      <c r="X4" s="10">
        <f t="shared" si="0"/>
        <v>24918.81644298539</v>
      </c>
      <c r="Y4" s="10">
        <f t="shared" si="0"/>
        <v>24843.04047520618</v>
      </c>
      <c r="Z4" s="10">
        <f t="shared" si="0"/>
        <v>24265.563068200117</v>
      </c>
      <c r="AA4" s="10">
        <f t="shared" si="0"/>
        <v>23981.073846600048</v>
      </c>
      <c r="AB4" s="10">
        <f t="shared" si="0"/>
        <v>23684.659277000097</v>
      </c>
      <c r="AC4" s="10">
        <f t="shared" si="0"/>
        <v>24327.464028900155</v>
      </c>
      <c r="AD4" s="10">
        <f t="shared" si="0"/>
        <v>23992.792657500118</v>
      </c>
      <c r="AE4" s="10">
        <f t="shared" si="0"/>
        <v>23938.966607900089</v>
      </c>
      <c r="AF4" s="10">
        <f t="shared" si="0"/>
        <v>24212.392612400105</v>
      </c>
      <c r="AG4" s="10">
        <f t="shared" ref="AG4:AL4" si="1">SUM(AG7:AG18)</f>
        <v>24123.58490490013</v>
      </c>
      <c r="AH4" s="10">
        <f t="shared" si="1"/>
        <v>24288.835170000093</v>
      </c>
      <c r="AI4" s="10">
        <f t="shared" si="1"/>
        <v>24292.203121600098</v>
      </c>
      <c r="AJ4" s="10">
        <f t="shared" si="1"/>
        <v>23995.035742200096</v>
      </c>
      <c r="AK4" s="10">
        <f t="shared" si="1"/>
        <v>24017.620558200098</v>
      </c>
      <c r="AL4" s="10">
        <f t="shared" si="1"/>
        <v>24050.026531300107</v>
      </c>
      <c r="AM4" s="10">
        <f t="shared" ref="AM4:AO4" si="2">SUM(AM7:AM18)</f>
        <v>23900.139960400134</v>
      </c>
      <c r="AN4" s="10">
        <f t="shared" si="2"/>
        <v>23989.130842900177</v>
      </c>
      <c r="AO4" s="10">
        <f t="shared" si="2"/>
        <v>23952.568428300125</v>
      </c>
      <c r="AP4" s="10">
        <f t="shared" ref="AP4" si="3">SUM(AP7:AP18)</f>
        <v>24027.480068300127</v>
      </c>
    </row>
    <row r="5" spans="1:42" x14ac:dyDescent="0.25">
      <c r="A5" s="99"/>
      <c r="B5" s="141"/>
      <c r="C5" s="141"/>
      <c r="D5" s="51"/>
      <c r="E5" s="257"/>
      <c r="F5" s="51"/>
      <c r="G5" s="51"/>
      <c r="H5" s="51"/>
      <c r="I5" s="51"/>
      <c r="J5" s="51"/>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x14ac:dyDescent="0.25">
      <c r="A6" s="99"/>
      <c r="B6" s="141"/>
      <c r="C6" s="141"/>
      <c r="D6" s="141"/>
      <c r="E6" s="257"/>
      <c r="F6" s="143"/>
      <c r="G6" s="143"/>
      <c r="H6" s="143"/>
      <c r="I6" s="143"/>
      <c r="J6" s="143"/>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row>
    <row r="7" spans="1:42" x14ac:dyDescent="0.25">
      <c r="A7" s="258" t="s">
        <v>902</v>
      </c>
      <c r="B7" s="120" t="s">
        <v>903</v>
      </c>
      <c r="C7" s="141"/>
      <c r="D7" s="141"/>
      <c r="E7" s="294" t="s">
        <v>39</v>
      </c>
      <c r="F7" s="390"/>
      <c r="G7" s="390"/>
      <c r="H7" s="390"/>
      <c r="I7" s="390"/>
      <c r="J7" s="390"/>
      <c r="K7" s="679">
        <v>16279.469820000038</v>
      </c>
      <c r="L7" s="679">
        <v>16328.198580000113</v>
      </c>
      <c r="M7" s="679">
        <v>16161.780600000169</v>
      </c>
      <c r="N7" s="679">
        <v>15589.513770000103</v>
      </c>
      <c r="O7" s="679">
        <v>15023.705890000081</v>
      </c>
      <c r="P7" s="679">
        <v>15082.952980000116</v>
      </c>
      <c r="Q7" s="679">
        <v>15388.155080811672</v>
      </c>
      <c r="R7" s="679">
        <v>15334.684910000102</v>
      </c>
      <c r="S7" s="679">
        <v>15100.610280000146</v>
      </c>
      <c r="T7" s="679">
        <v>15073.248530000164</v>
      </c>
      <c r="U7" s="679">
        <v>15006.194390000113</v>
      </c>
      <c r="V7" s="679">
        <v>14503.698270000063</v>
      </c>
      <c r="W7" s="679">
        <v>14759.35671000008</v>
      </c>
      <c r="X7" s="679">
        <v>14674.994310000138</v>
      </c>
      <c r="Y7" s="679">
        <v>14566.486540000134</v>
      </c>
      <c r="Z7" s="679">
        <v>14356.453180000117</v>
      </c>
      <c r="AA7" s="679">
        <v>13770.861090000046</v>
      </c>
      <c r="AB7" s="679">
        <v>13605.909040000101</v>
      </c>
      <c r="AC7" s="679">
        <v>13985.89475000015</v>
      </c>
      <c r="AD7" s="679">
        <v>13553.757560000116</v>
      </c>
      <c r="AE7" s="679">
        <v>13454.392800000089</v>
      </c>
      <c r="AF7" s="679">
        <v>13703.311610000104</v>
      </c>
      <c r="AG7" s="679">
        <v>13683.643800000129</v>
      </c>
      <c r="AH7" s="679">
        <v>13834.149470000093</v>
      </c>
      <c r="AI7" s="679">
        <v>13974.058570000096</v>
      </c>
      <c r="AJ7" s="679">
        <v>13786.011800000095</v>
      </c>
      <c r="AK7" s="679">
        <v>13853.5160500001</v>
      </c>
      <c r="AL7" s="679">
        <v>13828.225980000101</v>
      </c>
      <c r="AM7" s="679">
        <v>13790.224680000132</v>
      </c>
      <c r="AN7" s="679">
        <v>13866.162710000175</v>
      </c>
      <c r="AO7" s="679">
        <v>13739.91373000012</v>
      </c>
      <c r="AP7" s="679">
        <v>13822.771370000122</v>
      </c>
    </row>
    <row r="8" spans="1:42" x14ac:dyDescent="0.25">
      <c r="A8" s="99"/>
      <c r="B8" s="141"/>
      <c r="C8" s="141"/>
      <c r="D8" s="141"/>
      <c r="E8" s="257"/>
      <c r="F8" s="144"/>
      <c r="G8" s="144"/>
      <c r="H8" s="144"/>
      <c r="I8" s="144"/>
      <c r="J8" s="144"/>
      <c r="K8" s="661"/>
      <c r="L8" s="661"/>
      <c r="M8" s="661"/>
      <c r="N8" s="661"/>
      <c r="O8" s="661"/>
      <c r="P8" s="661"/>
      <c r="Q8" s="661"/>
      <c r="R8" s="661"/>
      <c r="S8" s="661"/>
      <c r="T8" s="661"/>
      <c r="U8" s="661"/>
      <c r="V8" s="661"/>
      <c r="W8" s="661"/>
      <c r="X8" s="661"/>
      <c r="Y8" s="661"/>
      <c r="Z8" s="661"/>
      <c r="AA8" s="661"/>
      <c r="AB8" s="661"/>
      <c r="AC8" s="661"/>
      <c r="AD8" s="661"/>
      <c r="AE8" s="661"/>
      <c r="AF8" s="661"/>
      <c r="AG8" s="661"/>
      <c r="AH8" s="661"/>
      <c r="AI8" s="661"/>
      <c r="AJ8" s="661"/>
      <c r="AK8" s="661"/>
      <c r="AL8" s="393"/>
      <c r="AM8" s="393"/>
      <c r="AN8" s="393"/>
      <c r="AO8" s="393"/>
      <c r="AP8" s="393"/>
    </row>
    <row r="9" spans="1:42" x14ac:dyDescent="0.25">
      <c r="A9" s="277" t="s">
        <v>1262</v>
      </c>
      <c r="B9" s="264"/>
      <c r="C9" s="264"/>
      <c r="D9" s="120" t="s">
        <v>1185</v>
      </c>
      <c r="E9" s="294" t="s">
        <v>1186</v>
      </c>
      <c r="F9" s="391"/>
      <c r="G9" s="391"/>
      <c r="H9" s="391"/>
      <c r="I9" s="391"/>
      <c r="J9" s="391"/>
      <c r="K9" s="680">
        <v>59.63900000000001</v>
      </c>
      <c r="L9" s="680">
        <v>61.522999999999996</v>
      </c>
      <c r="M9" s="680">
        <v>63.716990000000003</v>
      </c>
      <c r="N9" s="680">
        <v>66.052999999999997</v>
      </c>
      <c r="O9" s="680">
        <v>64.59999000000002</v>
      </c>
      <c r="P9" s="680">
        <v>85.260999999999996</v>
      </c>
      <c r="Q9" s="680">
        <v>21.095920000000007</v>
      </c>
      <c r="R9" s="680">
        <v>123.1888</v>
      </c>
      <c r="S9" s="680">
        <v>143.92320000000001</v>
      </c>
      <c r="T9" s="680">
        <v>105.64300000000001</v>
      </c>
      <c r="U9" s="680">
        <v>53.597999999999999</v>
      </c>
      <c r="V9" s="680">
        <v>40.602000000000004</v>
      </c>
      <c r="W9" s="680">
        <v>86.936000000000007</v>
      </c>
      <c r="X9" s="680">
        <v>88.023000000000025</v>
      </c>
      <c r="Y9" s="680">
        <v>117.446</v>
      </c>
      <c r="Z9" s="680">
        <v>70.99199999999999</v>
      </c>
      <c r="AA9" s="680">
        <v>122.71099999999998</v>
      </c>
      <c r="AB9" s="680">
        <v>44.373999999999995</v>
      </c>
      <c r="AC9" s="680">
        <v>40.234000000000002</v>
      </c>
      <c r="AD9" s="680">
        <v>48.967999999999996</v>
      </c>
      <c r="AE9" s="680">
        <v>62.311999999999998</v>
      </c>
      <c r="AF9" s="680">
        <v>62.311999999999998</v>
      </c>
      <c r="AG9" s="680">
        <v>61.894999999999996</v>
      </c>
      <c r="AH9" s="680">
        <v>63.190999999999974</v>
      </c>
      <c r="AI9" s="680">
        <v>46.092999999999989</v>
      </c>
      <c r="AJ9" s="680">
        <v>76.52000000000001</v>
      </c>
      <c r="AK9" s="680">
        <v>75.022000000000006</v>
      </c>
      <c r="AL9" s="680">
        <v>84.394999999999982</v>
      </c>
      <c r="AM9" s="680">
        <v>82.944000000000017</v>
      </c>
      <c r="AN9" s="680">
        <v>99.52</v>
      </c>
      <c r="AO9" s="680">
        <v>125.14200000000002</v>
      </c>
      <c r="AP9" s="680">
        <v>117.196</v>
      </c>
    </row>
    <row r="10" spans="1:42" x14ac:dyDescent="0.25">
      <c r="A10" s="277" t="s">
        <v>1263</v>
      </c>
      <c r="B10" s="264"/>
      <c r="C10" s="264"/>
      <c r="D10" s="543" t="s">
        <v>1189</v>
      </c>
      <c r="E10" s="294" t="s">
        <v>1187</v>
      </c>
      <c r="F10" s="391"/>
      <c r="G10" s="391"/>
      <c r="H10" s="391"/>
      <c r="I10" s="391"/>
      <c r="J10" s="391"/>
      <c r="K10" s="680">
        <v>2374.8294825123021</v>
      </c>
      <c r="L10" s="680">
        <v>2374.6893401377401</v>
      </c>
      <c r="M10" s="680">
        <v>2377.820971591098</v>
      </c>
      <c r="N10" s="680">
        <v>2400.5941062396214</v>
      </c>
      <c r="O10" s="680">
        <v>2544.5957557943434</v>
      </c>
      <c r="P10" s="680">
        <v>2550.7513159841747</v>
      </c>
      <c r="Q10" s="680">
        <v>2471.0277990428544</v>
      </c>
      <c r="R10" s="680">
        <v>2514.9964090607978</v>
      </c>
      <c r="S10" s="680">
        <v>2561.1501970033933</v>
      </c>
      <c r="T10" s="680">
        <v>2570.4895600816953</v>
      </c>
      <c r="U10" s="680">
        <v>2571.8270471965166</v>
      </c>
      <c r="V10" s="680">
        <v>2582.455666912972</v>
      </c>
      <c r="W10" s="680">
        <v>2578.715186822445</v>
      </c>
      <c r="X10" s="680">
        <v>2559.5240661171265</v>
      </c>
      <c r="Y10" s="680">
        <v>2553.318136820737</v>
      </c>
      <c r="Z10" s="680">
        <v>2508.7826495999993</v>
      </c>
      <c r="AA10" s="680">
        <v>2462.0693174999997</v>
      </c>
      <c r="AB10" s="680">
        <v>2465.8589898999999</v>
      </c>
      <c r="AC10" s="680">
        <v>2378.7344638</v>
      </c>
      <c r="AD10" s="680">
        <v>2398.9662152000001</v>
      </c>
      <c r="AE10" s="680">
        <v>2354.3990499000001</v>
      </c>
      <c r="AF10" s="680">
        <v>2050.6619894999999</v>
      </c>
      <c r="AG10" s="680">
        <v>2018.019646</v>
      </c>
      <c r="AH10" s="680">
        <v>1927.1032000000007</v>
      </c>
      <c r="AI10" s="680">
        <v>1891.5833971</v>
      </c>
      <c r="AJ10" s="680">
        <v>1856.5762476000002</v>
      </c>
      <c r="AK10" s="680">
        <v>1823.1364634999998</v>
      </c>
      <c r="AL10" s="680">
        <v>1774.5304054999992</v>
      </c>
      <c r="AM10" s="680">
        <v>1747.4077435999995</v>
      </c>
      <c r="AN10" s="680">
        <v>1739.6865596000011</v>
      </c>
      <c r="AO10" s="680">
        <v>1752.9890888000002</v>
      </c>
      <c r="AP10" s="680">
        <v>1752.9890888000002</v>
      </c>
    </row>
    <row r="11" spans="1:42" x14ac:dyDescent="0.25">
      <c r="A11" s="277" t="s">
        <v>0</v>
      </c>
      <c r="B11" s="264"/>
      <c r="C11" s="264"/>
      <c r="D11" s="543" t="s">
        <v>1199</v>
      </c>
      <c r="E11" s="294" t="s">
        <v>1188</v>
      </c>
      <c r="F11" s="391"/>
      <c r="G11" s="391"/>
      <c r="H11" s="391"/>
      <c r="I11" s="391"/>
      <c r="J11" s="391"/>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row>
    <row r="12" spans="1:42" x14ac:dyDescent="0.25">
      <c r="A12" s="115"/>
      <c r="B12" s="115"/>
      <c r="C12" s="115"/>
      <c r="D12" s="125"/>
      <c r="E12" s="257"/>
      <c r="K12" s="662"/>
      <c r="L12" s="662"/>
      <c r="M12" s="662"/>
      <c r="N12" s="662"/>
      <c r="O12" s="662"/>
      <c r="P12" s="662"/>
      <c r="Q12" s="662"/>
      <c r="R12" s="662"/>
      <c r="S12" s="662"/>
      <c r="T12" s="662"/>
      <c r="U12" s="662"/>
      <c r="V12" s="662"/>
      <c r="W12" s="662"/>
      <c r="X12" s="662"/>
      <c r="Y12" s="662"/>
      <c r="Z12" s="662"/>
      <c r="AA12" s="662"/>
      <c r="AB12" s="662"/>
      <c r="AC12" s="662"/>
      <c r="AD12" s="662"/>
      <c r="AE12" s="662"/>
      <c r="AF12" s="662"/>
      <c r="AG12" s="662"/>
      <c r="AH12" s="662"/>
      <c r="AI12" s="662"/>
      <c r="AJ12" s="662"/>
      <c r="AK12" s="662"/>
      <c r="AL12" s="394"/>
      <c r="AM12" s="394"/>
      <c r="AN12" s="394"/>
      <c r="AO12" s="394"/>
      <c r="AP12" s="394"/>
    </row>
    <row r="13" spans="1:42" x14ac:dyDescent="0.25">
      <c r="A13" s="264" t="s">
        <v>36</v>
      </c>
      <c r="B13" s="264"/>
      <c r="C13" s="264"/>
      <c r="D13" s="264" t="s">
        <v>37</v>
      </c>
      <c r="E13" s="293" t="s">
        <v>38</v>
      </c>
      <c r="F13" s="391"/>
      <c r="G13" s="391"/>
      <c r="H13" s="391"/>
      <c r="I13" s="391"/>
      <c r="J13" s="391"/>
      <c r="K13" s="680">
        <v>935.23767267690084</v>
      </c>
      <c r="L13" s="680">
        <v>935.00842657892997</v>
      </c>
      <c r="M13" s="680">
        <v>935.34303648056027</v>
      </c>
      <c r="N13" s="680">
        <v>942.77936634451714</v>
      </c>
      <c r="O13" s="680">
        <v>949.97902382626569</v>
      </c>
      <c r="P13" s="680">
        <v>949.03300032664379</v>
      </c>
      <c r="Q13" s="680">
        <v>945.47913368645982</v>
      </c>
      <c r="R13" s="680">
        <v>959.68589695980575</v>
      </c>
      <c r="S13" s="680">
        <v>958.88691463732732</v>
      </c>
      <c r="T13" s="680">
        <v>964.36652197483829</v>
      </c>
      <c r="U13" s="680">
        <v>964.42234642217829</v>
      </c>
      <c r="V13" s="680">
        <v>969.38420651644958</v>
      </c>
      <c r="W13" s="680">
        <v>970.17078670549188</v>
      </c>
      <c r="X13" s="680">
        <v>970.68476750066895</v>
      </c>
      <c r="Y13" s="680">
        <v>971.7008732337473</v>
      </c>
      <c r="Z13" s="680">
        <v>940.90848040000014</v>
      </c>
      <c r="AA13" s="680">
        <v>919.24759940000024</v>
      </c>
      <c r="AB13" s="680">
        <v>908.33779820000018</v>
      </c>
      <c r="AC13" s="680">
        <v>904.37356729999999</v>
      </c>
      <c r="AD13" s="680">
        <v>902.12010829999986</v>
      </c>
      <c r="AE13" s="680">
        <v>937.94973890000028</v>
      </c>
      <c r="AF13" s="680">
        <v>938.63619140000014</v>
      </c>
      <c r="AG13" s="680">
        <v>940.63056009999991</v>
      </c>
      <c r="AH13" s="680">
        <v>932.92590000000007</v>
      </c>
      <c r="AI13" s="680">
        <v>935.55571470000029</v>
      </c>
      <c r="AJ13" s="680">
        <v>926.55183889999989</v>
      </c>
      <c r="AK13" s="680">
        <v>910.49929810000015</v>
      </c>
      <c r="AL13" s="680">
        <v>907.53401569999949</v>
      </c>
      <c r="AM13" s="680">
        <v>898.7408508000002</v>
      </c>
      <c r="AN13" s="680">
        <v>894.45629779999967</v>
      </c>
      <c r="AO13" s="680">
        <v>888.60388979999982</v>
      </c>
      <c r="AP13" s="680">
        <v>888.60388979999982</v>
      </c>
    </row>
    <row r="14" spans="1:42" x14ac:dyDescent="0.25">
      <c r="A14" s="277" t="s">
        <v>1</v>
      </c>
      <c r="B14" s="269"/>
      <c r="C14" s="269"/>
      <c r="D14" s="268" t="s">
        <v>83</v>
      </c>
      <c r="E14" s="293" t="s">
        <v>1192</v>
      </c>
      <c r="F14" s="391"/>
      <c r="G14" s="391"/>
      <c r="H14" s="391"/>
      <c r="I14" s="391"/>
      <c r="J14" s="391"/>
      <c r="K14" s="680">
        <v>320.34846166816345</v>
      </c>
      <c r="L14" s="680">
        <v>322.43850141038166</v>
      </c>
      <c r="M14" s="680">
        <v>321.79487602330988</v>
      </c>
      <c r="N14" s="680">
        <v>323.66383151398213</v>
      </c>
      <c r="O14" s="680">
        <v>329.52440578017115</v>
      </c>
      <c r="P14" s="680">
        <v>330.45824832945482</v>
      </c>
      <c r="Q14" s="680">
        <v>331.36207727197529</v>
      </c>
      <c r="R14" s="680">
        <v>331.84003935590408</v>
      </c>
      <c r="S14" s="680">
        <v>332.00073861549168</v>
      </c>
      <c r="T14" s="680">
        <v>332.49193598143785</v>
      </c>
      <c r="U14" s="680">
        <v>331.46929056115658</v>
      </c>
      <c r="V14" s="680">
        <v>335.43471946548959</v>
      </c>
      <c r="W14" s="680">
        <v>338.24474695286131</v>
      </c>
      <c r="X14" s="680">
        <v>339.58226205593695</v>
      </c>
      <c r="Y14" s="680">
        <v>340.59559178915902</v>
      </c>
      <c r="Z14" s="680">
        <v>323.69619269999998</v>
      </c>
      <c r="AA14" s="680">
        <v>413.62938530000002</v>
      </c>
      <c r="AB14" s="680">
        <v>449.31822089999991</v>
      </c>
      <c r="AC14" s="680">
        <v>401.33687889999987</v>
      </c>
      <c r="AD14" s="680">
        <v>404.17684039999995</v>
      </c>
      <c r="AE14" s="680">
        <v>332.63321539999987</v>
      </c>
      <c r="AF14" s="680">
        <v>365.08175999999992</v>
      </c>
      <c r="AG14" s="680">
        <v>369.43254059999998</v>
      </c>
      <c r="AH14" s="680">
        <v>378.81440000000003</v>
      </c>
      <c r="AI14" s="680">
        <v>372.21656380000007</v>
      </c>
      <c r="AJ14" s="680">
        <v>384.64045540000012</v>
      </c>
      <c r="AK14" s="680">
        <v>402.42718560000003</v>
      </c>
      <c r="AL14" s="680">
        <v>402.51796999999999</v>
      </c>
      <c r="AM14" s="680">
        <v>580.70384139999999</v>
      </c>
      <c r="AN14" s="680">
        <v>564.10908789999996</v>
      </c>
      <c r="AO14" s="680">
        <v>560.5086149</v>
      </c>
      <c r="AP14" s="680">
        <v>560.5086149</v>
      </c>
    </row>
    <row r="15" spans="1:42" x14ac:dyDescent="0.25">
      <c r="A15" s="277" t="s">
        <v>2</v>
      </c>
      <c r="B15" s="269"/>
      <c r="C15" s="269"/>
      <c r="D15" s="268" t="s">
        <v>84</v>
      </c>
      <c r="E15" s="293" t="s">
        <v>1193</v>
      </c>
      <c r="F15" s="391"/>
      <c r="G15" s="391"/>
      <c r="H15" s="391"/>
      <c r="I15" s="391"/>
      <c r="J15" s="391"/>
      <c r="K15" s="680">
        <v>4507.5194797374861</v>
      </c>
      <c r="L15" s="680">
        <v>4510.403258986219</v>
      </c>
      <c r="M15" s="680">
        <v>4571.2488299953429</v>
      </c>
      <c r="N15" s="680">
        <v>4625.0702691925017</v>
      </c>
      <c r="O15" s="680">
        <v>4759.5896753671632</v>
      </c>
      <c r="P15" s="680">
        <v>4608.662587208024</v>
      </c>
      <c r="Q15" s="680">
        <v>4657.378486240681</v>
      </c>
      <c r="R15" s="680">
        <v>4628.8288657225567</v>
      </c>
      <c r="S15" s="680">
        <v>4620.215742188102</v>
      </c>
      <c r="T15" s="680">
        <v>4658.3491468490765</v>
      </c>
      <c r="U15" s="680">
        <v>4664.3722685168486</v>
      </c>
      <c r="V15" s="680">
        <v>4703.1259241540274</v>
      </c>
      <c r="W15" s="680">
        <v>4768.1651371479456</v>
      </c>
      <c r="X15" s="680">
        <v>4819.8478988575716</v>
      </c>
      <c r="Y15" s="680">
        <v>4828.4312307410974</v>
      </c>
      <c r="Z15" s="680">
        <v>4657.4121722</v>
      </c>
      <c r="AA15" s="680">
        <v>4674.8291316000013</v>
      </c>
      <c r="AB15" s="680">
        <v>4477.5423861999989</v>
      </c>
      <c r="AC15" s="680">
        <v>4476.6010085000016</v>
      </c>
      <c r="AD15" s="680">
        <v>4468.7063813999994</v>
      </c>
      <c r="AE15" s="680">
        <v>4511.0412459999998</v>
      </c>
      <c r="AF15" s="680">
        <v>4758.1850978999983</v>
      </c>
      <c r="AG15" s="680">
        <v>4740.075917000001</v>
      </c>
      <c r="AH15" s="680">
        <v>4775.8310999999985</v>
      </c>
      <c r="AI15" s="680">
        <v>4737.1083646999996</v>
      </c>
      <c r="AJ15" s="680">
        <v>4716.8725661999997</v>
      </c>
      <c r="AK15" s="680">
        <v>4679.0814661999984</v>
      </c>
      <c r="AL15" s="680">
        <v>4735.3957537000024</v>
      </c>
      <c r="AM15" s="680">
        <v>4512.0408302999995</v>
      </c>
      <c r="AN15" s="680">
        <v>4497.1664209999999</v>
      </c>
      <c r="AO15" s="680">
        <v>4510.9441423999997</v>
      </c>
      <c r="AP15" s="680">
        <v>4510.9441423999997</v>
      </c>
    </row>
    <row r="16" spans="1:42" x14ac:dyDescent="0.25">
      <c r="A16" s="277" t="s">
        <v>3</v>
      </c>
      <c r="B16" s="269"/>
      <c r="C16" s="269"/>
      <c r="D16" s="268" t="s">
        <v>85</v>
      </c>
      <c r="E16" s="293" t="s">
        <v>1194</v>
      </c>
      <c r="F16" s="391"/>
      <c r="G16" s="391"/>
      <c r="H16" s="391"/>
      <c r="I16" s="391"/>
      <c r="J16" s="391"/>
      <c r="K16" s="680">
        <v>1354.9948953890407</v>
      </c>
      <c r="L16" s="680">
        <v>1359.8771961782693</v>
      </c>
      <c r="M16" s="680">
        <v>1385.1448549688273</v>
      </c>
      <c r="N16" s="680">
        <v>1407.6620532985251</v>
      </c>
      <c r="O16" s="680">
        <v>1445.7304572468868</v>
      </c>
      <c r="P16" s="680">
        <v>1399.9884373829898</v>
      </c>
      <c r="Q16" s="680">
        <v>1427.2786585814515</v>
      </c>
      <c r="R16" s="680">
        <v>1404.9730391419491</v>
      </c>
      <c r="S16" s="680">
        <v>1408.6829053909901</v>
      </c>
      <c r="T16" s="680">
        <v>1415.7703501021849</v>
      </c>
      <c r="U16" s="680">
        <v>1417.4950556660326</v>
      </c>
      <c r="V16" s="680">
        <v>1430.6961113865154</v>
      </c>
      <c r="W16" s="680">
        <v>1451.4404984014698</v>
      </c>
      <c r="X16" s="680">
        <v>1466.1601384539515</v>
      </c>
      <c r="Y16" s="680">
        <v>1465.0621026213048</v>
      </c>
      <c r="Z16" s="680">
        <v>1407.3183933</v>
      </c>
      <c r="AA16" s="680">
        <v>1617.7263227999995</v>
      </c>
      <c r="AB16" s="680">
        <v>1733.3188417999986</v>
      </c>
      <c r="AC16" s="680">
        <v>2140.2893603999992</v>
      </c>
      <c r="AD16" s="680">
        <v>2216.0975521999994</v>
      </c>
      <c r="AE16" s="680">
        <v>2286.2385576999995</v>
      </c>
      <c r="AF16" s="680">
        <v>2334.2039636</v>
      </c>
      <c r="AG16" s="680">
        <v>2309.8874412</v>
      </c>
      <c r="AH16" s="680">
        <v>2376.8201000000004</v>
      </c>
      <c r="AI16" s="680">
        <v>2335.5875112999997</v>
      </c>
      <c r="AJ16" s="680">
        <v>2247.8628340999994</v>
      </c>
      <c r="AK16" s="680">
        <v>2273.9380948000007</v>
      </c>
      <c r="AL16" s="680">
        <v>2317.4274064000006</v>
      </c>
      <c r="AM16" s="680">
        <v>2288.0780142999993</v>
      </c>
      <c r="AN16" s="680">
        <v>2328.0297666000001</v>
      </c>
      <c r="AO16" s="680">
        <v>2374.4669624000003</v>
      </c>
      <c r="AP16" s="680">
        <v>2374.4669624000003</v>
      </c>
    </row>
    <row r="17" spans="1:42" x14ac:dyDescent="0.25">
      <c r="A17" s="277" t="s">
        <v>4</v>
      </c>
      <c r="B17" s="269"/>
      <c r="C17" s="269"/>
      <c r="D17" s="544" t="s">
        <v>86</v>
      </c>
      <c r="E17" s="293" t="s">
        <v>1195</v>
      </c>
      <c r="F17" s="391"/>
      <c r="G17" s="391"/>
      <c r="H17" s="391"/>
      <c r="I17" s="391"/>
      <c r="J17" s="391"/>
      <c r="K17" s="680"/>
      <c r="L17" s="680"/>
      <c r="M17" s="680"/>
      <c r="N17" s="680"/>
      <c r="O17" s="680"/>
      <c r="P17" s="680"/>
      <c r="Q17" s="680"/>
      <c r="R17" s="680"/>
      <c r="S17" s="680"/>
      <c r="T17" s="680"/>
      <c r="U17" s="680"/>
      <c r="V17" s="680"/>
      <c r="W17" s="680"/>
      <c r="X17" s="680"/>
      <c r="Y17" s="680"/>
      <c r="Z17" s="680"/>
      <c r="AA17" s="680"/>
      <c r="AB17" s="680"/>
      <c r="AC17" s="680"/>
      <c r="AD17" s="680"/>
      <c r="AE17" s="680"/>
      <c r="AF17" s="680"/>
      <c r="AG17" s="680"/>
      <c r="AH17" s="680"/>
      <c r="AI17" s="680"/>
      <c r="AJ17" s="680"/>
      <c r="AK17" s="680"/>
      <c r="AL17" s="680"/>
      <c r="AM17" s="680"/>
      <c r="AN17" s="680"/>
      <c r="AO17" s="680"/>
      <c r="AP17" s="680"/>
    </row>
    <row r="18" spans="1:42" ht="30" x14ac:dyDescent="0.25">
      <c r="A18" s="277" t="s">
        <v>5</v>
      </c>
      <c r="B18" s="269"/>
      <c r="C18" s="269"/>
      <c r="D18" s="544" t="s">
        <v>87</v>
      </c>
      <c r="E18" s="293" t="s">
        <v>1196</v>
      </c>
      <c r="F18" s="391"/>
      <c r="G18" s="391"/>
      <c r="H18" s="391"/>
      <c r="I18" s="391"/>
      <c r="J18" s="391"/>
      <c r="K18" s="680"/>
      <c r="L18" s="680"/>
      <c r="M18" s="680"/>
      <c r="N18" s="680"/>
      <c r="O18" s="680"/>
      <c r="P18" s="680"/>
      <c r="Q18" s="680"/>
      <c r="R18" s="680"/>
      <c r="S18" s="680"/>
      <c r="T18" s="680"/>
      <c r="U18" s="680"/>
      <c r="V18" s="680"/>
      <c r="W18" s="680"/>
      <c r="X18" s="680"/>
      <c r="Y18" s="680"/>
      <c r="Z18" s="680"/>
      <c r="AA18" s="680"/>
      <c r="AB18" s="680"/>
      <c r="AC18" s="680"/>
      <c r="AD18" s="680"/>
      <c r="AE18" s="680"/>
      <c r="AF18" s="680"/>
      <c r="AG18" s="680"/>
      <c r="AH18" s="680"/>
      <c r="AI18" s="680"/>
      <c r="AJ18" s="680"/>
      <c r="AK18" s="680"/>
      <c r="AL18" s="680"/>
      <c r="AM18" s="680"/>
      <c r="AN18" s="680"/>
      <c r="AO18" s="680"/>
      <c r="AP18" s="680"/>
    </row>
    <row r="19" spans="1:42" x14ac:dyDescent="0.25">
      <c r="E19" s="518"/>
    </row>
    <row r="20" spans="1:42" x14ac:dyDescent="0.25">
      <c r="E20" s="518"/>
    </row>
    <row r="21" spans="1:42" x14ac:dyDescent="0.25">
      <c r="E21" s="518"/>
    </row>
    <row r="22" spans="1:42" x14ac:dyDescent="0.25">
      <c r="E22" s="542"/>
      <c r="V22" s="682"/>
      <c r="W22" s="682"/>
      <c r="X22" s="682"/>
      <c r="Y22" s="682"/>
      <c r="Z22" s="682"/>
      <c r="AA22" s="682"/>
      <c r="AB22" s="682"/>
      <c r="AC22" s="682"/>
      <c r="AD22" s="682"/>
      <c r="AE22" s="682"/>
      <c r="AF22" s="682"/>
      <c r="AG22" s="682"/>
      <c r="AH22" s="682"/>
      <c r="AI22" s="682"/>
      <c r="AJ22" s="682"/>
      <c r="AK22" s="682"/>
      <c r="AL22" s="682"/>
      <c r="AM22" s="682"/>
      <c r="AN22" s="682"/>
      <c r="AO22" s="682"/>
      <c r="AP22" s="682"/>
    </row>
    <row r="23" spans="1:42" x14ac:dyDescent="0.25">
      <c r="E23" s="518"/>
    </row>
    <row r="24" spans="1:42" x14ac:dyDescent="0.25">
      <c r="E24" s="518"/>
    </row>
    <row r="25" spans="1:42" x14ac:dyDescent="0.25">
      <c r="E25" s="518"/>
    </row>
    <row r="26" spans="1:42" x14ac:dyDescent="0.25">
      <c r="E26" s="518"/>
    </row>
    <row r="27" spans="1:42" x14ac:dyDescent="0.25">
      <c r="E27" s="518"/>
    </row>
    <row r="28" spans="1:42" x14ac:dyDescent="0.25">
      <c r="E28" s="518"/>
    </row>
    <row r="29" spans="1:42" x14ac:dyDescent="0.25">
      <c r="E29" s="518"/>
    </row>
    <row r="30" spans="1:42" x14ac:dyDescent="0.25">
      <c r="E30" s="518"/>
    </row>
    <row r="31" spans="1:42" x14ac:dyDescent="0.25">
      <c r="E31" s="518"/>
    </row>
    <row r="32" spans="1:42" x14ac:dyDescent="0.25">
      <c r="E32" s="518"/>
    </row>
    <row r="33" spans="5:5" x14ac:dyDescent="0.25">
      <c r="E33" s="518"/>
    </row>
    <row r="34" spans="5:5" x14ac:dyDescent="0.25">
      <c r="E34" s="518"/>
    </row>
    <row r="35" spans="5:5" x14ac:dyDescent="0.25">
      <c r="E35" s="518"/>
    </row>
    <row r="36" spans="5:5" x14ac:dyDescent="0.25">
      <c r="E36" s="518"/>
    </row>
    <row r="37" spans="5:5" x14ac:dyDescent="0.25">
      <c r="E37" s="518"/>
    </row>
    <row r="38" spans="5:5" x14ac:dyDescent="0.25">
      <c r="E38" s="518"/>
    </row>
    <row r="39" spans="5:5" x14ac:dyDescent="0.25">
      <c r="E39" s="518"/>
    </row>
    <row r="40" spans="5:5" x14ac:dyDescent="0.25">
      <c r="E40" s="518"/>
    </row>
    <row r="41" spans="5:5" x14ac:dyDescent="0.25">
      <c r="E41" s="518"/>
    </row>
    <row r="42" spans="5:5" x14ac:dyDescent="0.25">
      <c r="E42" s="518"/>
    </row>
    <row r="43" spans="5:5" x14ac:dyDescent="0.25">
      <c r="E43" s="518"/>
    </row>
    <row r="44" spans="5:5" x14ac:dyDescent="0.25">
      <c r="E44" s="518"/>
    </row>
    <row r="45" spans="5:5" x14ac:dyDescent="0.25">
      <c r="E45" s="518"/>
    </row>
    <row r="46" spans="5:5" x14ac:dyDescent="0.25">
      <c r="E46" s="518"/>
    </row>
    <row r="47" spans="5:5" x14ac:dyDescent="0.25">
      <c r="E47" s="518"/>
    </row>
    <row r="48" spans="5:5" x14ac:dyDescent="0.25">
      <c r="E48" s="518"/>
    </row>
    <row r="49" spans="5:5" x14ac:dyDescent="0.25">
      <c r="E49" s="518"/>
    </row>
    <row r="50" spans="5:5" x14ac:dyDescent="0.25">
      <c r="E50" s="518"/>
    </row>
    <row r="51" spans="5:5" x14ac:dyDescent="0.25">
      <c r="E51" s="518"/>
    </row>
    <row r="52" spans="5:5" x14ac:dyDescent="0.25">
      <c r="E52" s="518"/>
    </row>
    <row r="53" spans="5:5" x14ac:dyDescent="0.25">
      <c r="E53" s="518"/>
    </row>
    <row r="54" spans="5:5" x14ac:dyDescent="0.25">
      <c r="E54" s="518"/>
    </row>
    <row r="55" spans="5:5" x14ac:dyDescent="0.25">
      <c r="E55" s="518"/>
    </row>
    <row r="56" spans="5:5" x14ac:dyDescent="0.25">
      <c r="E56" s="518"/>
    </row>
    <row r="57" spans="5:5" x14ac:dyDescent="0.25">
      <c r="E57" s="518"/>
    </row>
    <row r="58" spans="5:5" x14ac:dyDescent="0.25">
      <c r="E58" s="518"/>
    </row>
    <row r="59" spans="5:5" x14ac:dyDescent="0.25">
      <c r="E59" s="518"/>
    </row>
    <row r="60" spans="5:5" x14ac:dyDescent="0.25">
      <c r="E60" s="118"/>
    </row>
    <row r="61" spans="5:5" x14ac:dyDescent="0.25">
      <c r="E61" s="518"/>
    </row>
    <row r="62" spans="5:5" x14ac:dyDescent="0.25">
      <c r="E62" s="518"/>
    </row>
    <row r="63" spans="5:5" x14ac:dyDescent="0.25">
      <c r="E63" s="518"/>
    </row>
    <row r="64" spans="5:5" x14ac:dyDescent="0.25">
      <c r="E64" s="518"/>
    </row>
    <row r="65" spans="5:5" x14ac:dyDescent="0.25">
      <c r="E65" s="518"/>
    </row>
    <row r="66" spans="5:5" x14ac:dyDescent="0.25">
      <c r="E66" s="518"/>
    </row>
    <row r="67" spans="5:5" x14ac:dyDescent="0.25">
      <c r="E67" s="518"/>
    </row>
    <row r="68" spans="5:5" x14ac:dyDescent="0.25">
      <c r="E68" s="518"/>
    </row>
    <row r="69" spans="5:5" x14ac:dyDescent="0.25">
      <c r="E69" s="518"/>
    </row>
    <row r="70" spans="5:5" x14ac:dyDescent="0.25">
      <c r="E70" s="518"/>
    </row>
    <row r="71" spans="5:5" x14ac:dyDescent="0.25">
      <c r="E71" s="518"/>
    </row>
    <row r="72" spans="5:5" x14ac:dyDescent="0.25">
      <c r="E72" s="518"/>
    </row>
    <row r="73" spans="5:5" x14ac:dyDescent="0.25">
      <c r="E73" s="518"/>
    </row>
    <row r="74" spans="5:5" x14ac:dyDescent="0.25">
      <c r="E74" s="518"/>
    </row>
    <row r="75" spans="5:5" x14ac:dyDescent="0.25">
      <c r="E75" s="518"/>
    </row>
    <row r="76" spans="5:5" x14ac:dyDescent="0.25">
      <c r="E76" s="518"/>
    </row>
    <row r="77" spans="5:5" x14ac:dyDescent="0.25">
      <c r="E77" s="518"/>
    </row>
    <row r="78" spans="5:5" x14ac:dyDescent="0.25">
      <c r="E78" s="518"/>
    </row>
    <row r="79" spans="5:5" x14ac:dyDescent="0.25">
      <c r="E79" s="518"/>
    </row>
    <row r="80" spans="5:5" x14ac:dyDescent="0.25">
      <c r="E80" s="518"/>
    </row>
    <row r="81" spans="5:5" x14ac:dyDescent="0.25">
      <c r="E81" s="518"/>
    </row>
    <row r="82" spans="5:5" x14ac:dyDescent="0.25">
      <c r="E82" s="518"/>
    </row>
    <row r="83" spans="5:5" x14ac:dyDescent="0.25">
      <c r="E83" s="518"/>
    </row>
    <row r="84" spans="5:5" x14ac:dyDescent="0.25">
      <c r="E84" s="518"/>
    </row>
    <row r="85" spans="5:5" x14ac:dyDescent="0.25">
      <c r="E85" s="518"/>
    </row>
    <row r="86" spans="5:5" x14ac:dyDescent="0.25">
      <c r="E86" s="518"/>
    </row>
    <row r="87" spans="5:5" x14ac:dyDescent="0.25">
      <c r="E87" s="518"/>
    </row>
    <row r="88" spans="5:5" x14ac:dyDescent="0.25">
      <c r="E88" s="518"/>
    </row>
    <row r="89" spans="5:5" x14ac:dyDescent="0.25">
      <c r="E89" s="518"/>
    </row>
    <row r="90" spans="5:5" x14ac:dyDescent="0.25">
      <c r="E90" s="518"/>
    </row>
    <row r="91" spans="5:5" x14ac:dyDescent="0.25">
      <c r="E91" s="518"/>
    </row>
    <row r="92" spans="5:5" x14ac:dyDescent="0.25">
      <c r="E92" s="518"/>
    </row>
    <row r="93" spans="5:5" x14ac:dyDescent="0.25">
      <c r="E93" s="518"/>
    </row>
    <row r="94" spans="5:5" x14ac:dyDescent="0.25">
      <c r="E94" s="518"/>
    </row>
    <row r="95" spans="5:5" x14ac:dyDescent="0.25">
      <c r="E95" s="518"/>
    </row>
    <row r="96" spans="5:5" x14ac:dyDescent="0.25">
      <c r="E96" s="518"/>
    </row>
    <row r="97" spans="5:5" x14ac:dyDescent="0.25">
      <c r="E97" s="518"/>
    </row>
    <row r="98" spans="5:5" x14ac:dyDescent="0.25">
      <c r="E98" s="518"/>
    </row>
    <row r="99" spans="5:5" x14ac:dyDescent="0.25">
      <c r="E99" s="518"/>
    </row>
    <row r="100" spans="5:5" x14ac:dyDescent="0.25">
      <c r="E100" s="518"/>
    </row>
    <row r="101" spans="5:5" x14ac:dyDescent="0.25">
      <c r="E101" s="518"/>
    </row>
    <row r="102" spans="5:5" x14ac:dyDescent="0.25">
      <c r="E102" s="518"/>
    </row>
    <row r="103" spans="5:5" x14ac:dyDescent="0.25">
      <c r="E103" s="518"/>
    </row>
    <row r="104" spans="5:5" x14ac:dyDescent="0.25">
      <c r="E104" s="518"/>
    </row>
    <row r="105" spans="5:5" x14ac:dyDescent="0.25">
      <c r="E105" s="518"/>
    </row>
    <row r="106" spans="5:5" x14ac:dyDescent="0.25">
      <c r="E106" s="518"/>
    </row>
    <row r="107" spans="5:5" x14ac:dyDescent="0.25">
      <c r="E107" s="518"/>
    </row>
    <row r="108" spans="5:5" x14ac:dyDescent="0.25">
      <c r="E108" s="518"/>
    </row>
    <row r="109" spans="5:5" x14ac:dyDescent="0.25">
      <c r="E109" s="518"/>
    </row>
    <row r="110" spans="5:5" x14ac:dyDescent="0.25">
      <c r="E110" s="518"/>
    </row>
    <row r="111" spans="5:5" x14ac:dyDescent="0.25">
      <c r="E111" s="518"/>
    </row>
    <row r="112" spans="5:5" x14ac:dyDescent="0.25">
      <c r="E112" s="518"/>
    </row>
    <row r="113" spans="5:5" x14ac:dyDescent="0.25">
      <c r="E113" s="518"/>
    </row>
    <row r="114" spans="5:5" x14ac:dyDescent="0.25">
      <c r="E114" s="518"/>
    </row>
    <row r="115" spans="5:5" x14ac:dyDescent="0.25">
      <c r="E115" s="518"/>
    </row>
    <row r="116" spans="5:5" x14ac:dyDescent="0.25">
      <c r="E116" s="518"/>
    </row>
    <row r="117" spans="5:5" x14ac:dyDescent="0.25">
      <c r="E117" s="518"/>
    </row>
    <row r="118" spans="5:5" x14ac:dyDescent="0.25">
      <c r="E118" s="518"/>
    </row>
    <row r="119" spans="5:5" x14ac:dyDescent="0.25">
      <c r="E119" s="518"/>
    </row>
    <row r="120" spans="5:5" x14ac:dyDescent="0.25">
      <c r="E120" s="518"/>
    </row>
    <row r="121" spans="5:5" x14ac:dyDescent="0.25">
      <c r="E121" s="518"/>
    </row>
    <row r="122" spans="5:5" x14ac:dyDescent="0.25">
      <c r="E122" s="518"/>
    </row>
    <row r="123" spans="5:5" x14ac:dyDescent="0.25">
      <c r="E123" s="518"/>
    </row>
    <row r="124" spans="5:5" x14ac:dyDescent="0.25">
      <c r="E124" s="518"/>
    </row>
    <row r="125" spans="5:5" x14ac:dyDescent="0.25">
      <c r="E125" s="518"/>
    </row>
    <row r="126" spans="5:5" x14ac:dyDescent="0.25">
      <c r="E126" s="518"/>
    </row>
    <row r="127" spans="5:5" x14ac:dyDescent="0.25">
      <c r="E127" s="518"/>
    </row>
    <row r="128" spans="5:5" x14ac:dyDescent="0.25">
      <c r="E128" s="518"/>
    </row>
    <row r="129" spans="5:5" x14ac:dyDescent="0.25">
      <c r="E129" s="518"/>
    </row>
    <row r="130" spans="5:5" x14ac:dyDescent="0.25">
      <c r="E130" s="518"/>
    </row>
    <row r="131" spans="5:5" x14ac:dyDescent="0.25">
      <c r="E131" s="518"/>
    </row>
    <row r="132" spans="5:5" x14ac:dyDescent="0.25">
      <c r="E132" s="518"/>
    </row>
    <row r="133" spans="5:5" x14ac:dyDescent="0.25">
      <c r="E133" s="518"/>
    </row>
    <row r="145" spans="5:5" x14ac:dyDescent="0.25">
      <c r="E145" s="518"/>
    </row>
    <row r="146" spans="5:5" x14ac:dyDescent="0.25">
      <c r="E146" s="518"/>
    </row>
    <row r="148" spans="5:5" x14ac:dyDescent="0.25">
      <c r="E148" s="518"/>
    </row>
    <row r="149" spans="5:5" x14ac:dyDescent="0.25">
      <c r="E149" s="518"/>
    </row>
    <row r="150" spans="5:5" x14ac:dyDescent="0.25">
      <c r="E150" s="518"/>
    </row>
    <row r="151" spans="5:5" x14ac:dyDescent="0.25">
      <c r="E151" s="518"/>
    </row>
    <row r="152" spans="5:5" x14ac:dyDescent="0.25">
      <c r="E152" s="518"/>
    </row>
    <row r="153" spans="5:5" x14ac:dyDescent="0.25">
      <c r="E153" s="518"/>
    </row>
    <row r="154" spans="5:5" x14ac:dyDescent="0.25">
      <c r="E154" s="518"/>
    </row>
    <row r="155" spans="5:5" x14ac:dyDescent="0.25">
      <c r="E155" s="518"/>
    </row>
    <row r="156" spans="5:5" x14ac:dyDescent="0.25">
      <c r="E156" s="518"/>
    </row>
    <row r="157" spans="5:5" x14ac:dyDescent="0.25">
      <c r="E157" s="518"/>
    </row>
    <row r="158" spans="5:5" x14ac:dyDescent="0.25">
      <c r="E158" s="518"/>
    </row>
    <row r="159" spans="5:5" x14ac:dyDescent="0.25">
      <c r="E159" s="518"/>
    </row>
    <row r="160" spans="5:5" x14ac:dyDescent="0.25">
      <c r="E160" s="518"/>
    </row>
    <row r="161" spans="5:5" x14ac:dyDescent="0.25">
      <c r="E161" s="518"/>
    </row>
    <row r="162" spans="5:5" x14ac:dyDescent="0.25">
      <c r="E162" s="518"/>
    </row>
    <row r="163" spans="5:5" x14ac:dyDescent="0.25">
      <c r="E163" s="518"/>
    </row>
    <row r="164" spans="5:5" x14ac:dyDescent="0.25">
      <c r="E164" s="518"/>
    </row>
    <row r="165" spans="5:5" x14ac:dyDescent="0.25">
      <c r="E165" s="518"/>
    </row>
    <row r="166" spans="5:5" x14ac:dyDescent="0.25">
      <c r="E166" s="518"/>
    </row>
    <row r="167" spans="5:5" x14ac:dyDescent="0.25">
      <c r="E167" s="518"/>
    </row>
    <row r="168" spans="5:5" x14ac:dyDescent="0.25">
      <c r="E168" s="518"/>
    </row>
    <row r="169" spans="5:5" x14ac:dyDescent="0.25">
      <c r="E169" s="518"/>
    </row>
    <row r="170" spans="5:5" x14ac:dyDescent="0.25">
      <c r="E170" s="518"/>
    </row>
    <row r="171" spans="5:5" x14ac:dyDescent="0.25">
      <c r="E171" s="518"/>
    </row>
    <row r="172" spans="5:5" x14ac:dyDescent="0.25">
      <c r="E172" s="518"/>
    </row>
    <row r="173" spans="5:5" x14ac:dyDescent="0.25">
      <c r="E173" s="518"/>
    </row>
    <row r="174" spans="5:5" x14ac:dyDescent="0.25">
      <c r="E174" s="518"/>
    </row>
    <row r="175" spans="5:5" x14ac:dyDescent="0.25">
      <c r="E175" s="518"/>
    </row>
    <row r="176" spans="5:5" x14ac:dyDescent="0.25">
      <c r="E176" s="518"/>
    </row>
    <row r="177" spans="5:5" x14ac:dyDescent="0.25">
      <c r="E177" s="518"/>
    </row>
    <row r="178" spans="5:5" x14ac:dyDescent="0.25">
      <c r="E178" s="518"/>
    </row>
    <row r="179" spans="5:5" x14ac:dyDescent="0.25">
      <c r="E179" s="127"/>
    </row>
    <row r="180" spans="5:5" x14ac:dyDescent="0.25">
      <c r="E180" s="127"/>
    </row>
    <row r="181" spans="5:5" x14ac:dyDescent="0.25">
      <c r="E181" s="127"/>
    </row>
    <row r="182" spans="5:5" x14ac:dyDescent="0.25">
      <c r="E182" s="518"/>
    </row>
    <row r="183" spans="5:5" x14ac:dyDescent="0.25">
      <c r="E183" s="518"/>
    </row>
    <row r="184" spans="5:5" x14ac:dyDescent="0.25">
      <c r="E184" s="127"/>
    </row>
    <row r="185" spans="5:5" x14ac:dyDescent="0.25">
      <c r="E185" s="127"/>
    </row>
    <row r="186" spans="5:5" x14ac:dyDescent="0.25">
      <c r="E186" s="518"/>
    </row>
    <row r="187" spans="5:5" x14ac:dyDescent="0.25">
      <c r="E187" s="518"/>
    </row>
  </sheetData>
  <mergeCells count="3">
    <mergeCell ref="A1:E1"/>
    <mergeCell ref="AF1:AJ1"/>
    <mergeCell ref="B2:D2"/>
  </mergeCells>
  <phoneticPr fontId="29" type="noConversion"/>
  <printOptions gridLines="1"/>
  <pageMargins left="0.98425196850393704" right="0" top="0.51181102362204722" bottom="0.31496062992125984" header="0.19685039370078741" footer="0.19685039370078741"/>
  <pageSetup paperSize="8" scale="61" fitToWidth="2" orientation="landscape" r:id="rId1"/>
  <headerFooter alignWithMargins="0">
    <oddHeader>&amp;LCOUNTRY:        ESPAÑA</oddHeader>
    <oddFooter>&amp;R&amp;"Times,Normal"&amp;D</oddFooter>
  </headerFooter>
  <ignoredErrors>
    <ignoredError sqref="F2:Q2"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0000FF"/>
    <pageSetUpPr fitToPage="1"/>
  </sheetPr>
  <dimension ref="A1:AP177"/>
  <sheetViews>
    <sheetView showZeros="0" zoomScale="85" zoomScaleNormal="85" workbookViewId="0">
      <pane xSplit="4" ySplit="2" topLeftCell="U3" activePane="bottomRight" state="frozen"/>
      <selection activeCell="U16" sqref="U16"/>
      <selection pane="topRight" activeCell="U16" sqref="U16"/>
      <selection pane="bottomLeft" activeCell="U16" sqref="U16"/>
      <selection pane="bottomRight" activeCell="U2" sqref="U2"/>
    </sheetView>
  </sheetViews>
  <sheetFormatPr baseColWidth="10" defaultColWidth="10.28515625" defaultRowHeight="15" outlineLevelCol="1" x14ac:dyDescent="0.25"/>
  <cols>
    <col min="1" max="1" width="10.5703125" style="136" customWidth="1"/>
    <col min="2" max="3" width="2.28515625" style="136" customWidth="1"/>
    <col min="4" max="4" width="42.28515625" style="136" customWidth="1"/>
    <col min="5" max="5" width="8.140625" style="289" bestFit="1" customWidth="1"/>
    <col min="6" max="10" width="6.28515625" style="139" hidden="1" customWidth="1" outlineLevel="1"/>
    <col min="11" max="11" width="6.28515625" style="139" customWidth="1" collapsed="1"/>
    <col min="12" max="12" width="5.85546875" style="139" customWidth="1"/>
    <col min="13" max="13" width="6.28515625" style="139" customWidth="1"/>
    <col min="14" max="14" width="6.28515625" style="139" customWidth="1" collapsed="1"/>
    <col min="15" max="19" width="6.28515625" style="137" customWidth="1"/>
    <col min="20" max="20" width="6.28515625" style="137" customWidth="1" collapsed="1"/>
    <col min="21" max="21" width="6.7109375" style="137" customWidth="1"/>
    <col min="22" max="22" width="6.28515625" style="137" customWidth="1"/>
    <col min="23" max="23" width="6.7109375" style="137" customWidth="1"/>
    <col min="24" max="24" width="6.7109375" style="137" customWidth="1" collapsed="1"/>
    <col min="25" max="30" width="6.7109375" style="137" customWidth="1"/>
    <col min="31" max="31" width="6.28515625" style="137" customWidth="1"/>
    <col min="32" max="32" width="5.85546875" style="137" customWidth="1"/>
    <col min="33" max="35" width="6.28515625" style="137" customWidth="1"/>
    <col min="36" max="42" width="6.140625" style="137" customWidth="1"/>
    <col min="43" max="16384" width="10.28515625" style="137"/>
  </cols>
  <sheetData>
    <row r="1" spans="1:42" s="109" customFormat="1" ht="14.25" x14ac:dyDescent="0.2">
      <c r="A1" s="768" t="s">
        <v>751</v>
      </c>
      <c r="B1" s="768"/>
      <c r="C1" s="768"/>
      <c r="D1" s="768"/>
      <c r="E1" s="768"/>
      <c r="F1" s="80"/>
      <c r="G1" s="80"/>
      <c r="H1" s="80"/>
      <c r="I1" s="80"/>
      <c r="M1" s="80"/>
      <c r="N1" s="80"/>
      <c r="AF1" s="760" t="s">
        <v>749</v>
      </c>
      <c r="AG1" s="760"/>
      <c r="AH1" s="760"/>
      <c r="AI1" s="760"/>
      <c r="AJ1" s="760"/>
      <c r="AK1" s="760"/>
      <c r="AL1" s="586"/>
      <c r="AM1" s="586"/>
      <c r="AN1" s="586"/>
      <c r="AO1" s="586"/>
      <c r="AP1" s="586"/>
    </row>
    <row r="2" spans="1:42" s="111" customFormat="1" ht="28.5" x14ac:dyDescent="0.2">
      <c r="A2" s="580" t="s">
        <v>1129</v>
      </c>
      <c r="B2" s="771" t="s">
        <v>122</v>
      </c>
      <c r="C2" s="771"/>
      <c r="D2" s="771"/>
      <c r="E2" s="545" t="s">
        <v>121</v>
      </c>
      <c r="F2" s="497" t="s">
        <v>123</v>
      </c>
      <c r="G2" s="497" t="s">
        <v>124</v>
      </c>
      <c r="H2" s="497" t="s">
        <v>125</v>
      </c>
      <c r="I2" s="497" t="s">
        <v>126</v>
      </c>
      <c r="J2" s="497" t="s">
        <v>127</v>
      </c>
      <c r="K2" s="497" t="s">
        <v>128</v>
      </c>
      <c r="L2" s="497" t="s">
        <v>129</v>
      </c>
      <c r="M2" s="497" t="s">
        <v>130</v>
      </c>
      <c r="N2" s="497" t="s">
        <v>131</v>
      </c>
      <c r="O2" s="496" t="s">
        <v>132</v>
      </c>
      <c r="P2" s="496" t="s">
        <v>133</v>
      </c>
      <c r="Q2" s="496" t="s">
        <v>134</v>
      </c>
      <c r="R2" s="496">
        <v>1997</v>
      </c>
      <c r="S2" s="496">
        <v>1998</v>
      </c>
      <c r="T2" s="496">
        <v>1999</v>
      </c>
      <c r="U2" s="496">
        <v>2000</v>
      </c>
      <c r="V2" s="496">
        <v>2001</v>
      </c>
      <c r="W2" s="496">
        <v>2002</v>
      </c>
      <c r="X2" s="496">
        <v>2003</v>
      </c>
      <c r="Y2" s="496">
        <v>2004</v>
      </c>
      <c r="Z2" s="496">
        <v>2005</v>
      </c>
      <c r="AA2" s="496">
        <v>2006</v>
      </c>
      <c r="AB2" s="496">
        <v>2007</v>
      </c>
      <c r="AC2" s="496">
        <v>2008</v>
      </c>
      <c r="AD2" s="496">
        <v>2009</v>
      </c>
      <c r="AE2" s="496">
        <v>2010</v>
      </c>
      <c r="AF2" s="496">
        <v>2011</v>
      </c>
      <c r="AG2" s="496">
        <v>2012</v>
      </c>
      <c r="AH2" s="496">
        <v>2013</v>
      </c>
      <c r="AI2" s="496">
        <v>2014</v>
      </c>
      <c r="AJ2" s="496">
        <v>2015</v>
      </c>
      <c r="AK2" s="496">
        <v>2016</v>
      </c>
      <c r="AL2" s="496">
        <v>2017</v>
      </c>
      <c r="AM2" s="496">
        <v>2018</v>
      </c>
      <c r="AN2" s="496">
        <v>2019</v>
      </c>
      <c r="AO2" s="496">
        <v>2020</v>
      </c>
      <c r="AP2" s="496">
        <v>2021</v>
      </c>
    </row>
    <row r="3" spans="1:42" s="114" customFormat="1" ht="14.25" x14ac:dyDescent="0.2">
      <c r="A3" s="112"/>
      <c r="B3" s="112"/>
      <c r="C3" s="112"/>
      <c r="D3" s="112"/>
      <c r="E3" s="291"/>
      <c r="F3" s="113"/>
      <c r="G3" s="113"/>
      <c r="H3" s="113"/>
      <c r="I3" s="113"/>
      <c r="J3" s="113"/>
      <c r="K3" s="113"/>
      <c r="L3" s="113"/>
      <c r="M3" s="113"/>
      <c r="N3" s="113"/>
    </row>
    <row r="4" spans="1:42" x14ac:dyDescent="0.25">
      <c r="A4" s="88" t="s">
        <v>514</v>
      </c>
      <c r="B4" s="140" t="s">
        <v>515</v>
      </c>
      <c r="C4" s="140"/>
      <c r="D4" s="140"/>
      <c r="E4" s="290"/>
      <c r="F4" s="395"/>
      <c r="G4" s="395"/>
      <c r="H4" s="395"/>
      <c r="I4" s="395"/>
      <c r="J4" s="395"/>
      <c r="K4" s="681">
        <v>6.8116164117210891</v>
      </c>
      <c r="L4" s="681">
        <v>6.6146561848582746</v>
      </c>
      <c r="M4" s="681">
        <v>6.5739139441888073</v>
      </c>
      <c r="N4" s="681">
        <v>6.1259509528718654</v>
      </c>
      <c r="O4" s="681">
        <v>6.4974842398628052</v>
      </c>
      <c r="P4" s="681">
        <v>6.3897287836244416</v>
      </c>
      <c r="Q4" s="681">
        <v>6.9617956002269148</v>
      </c>
      <c r="R4" s="681">
        <v>6.7775437896877619</v>
      </c>
      <c r="S4" s="681">
        <v>7.3478702605542967</v>
      </c>
      <c r="T4" s="681">
        <v>7.4407010333615649</v>
      </c>
      <c r="U4" s="681">
        <v>8.0430521936004151</v>
      </c>
      <c r="V4" s="681">
        <v>8.1485265617693923</v>
      </c>
      <c r="W4" s="681">
        <v>7.91803298377428</v>
      </c>
      <c r="X4" s="681">
        <v>8.1485265617693923</v>
      </c>
      <c r="Y4" s="681">
        <v>8.14038918441784</v>
      </c>
      <c r="Z4" s="681">
        <v>7.5946985954564568</v>
      </c>
      <c r="AA4" s="681">
        <v>7.6483524174972306</v>
      </c>
      <c r="AB4" s="681">
        <v>7.7629894962538186</v>
      </c>
      <c r="AC4" s="681">
        <v>6.968400260189183</v>
      </c>
      <c r="AD4" s="681">
        <v>6.9373702508511492</v>
      </c>
      <c r="AE4" s="681">
        <v>6.9904902769065735</v>
      </c>
      <c r="AF4" s="681">
        <v>6.7255538589802732</v>
      </c>
      <c r="AG4" s="681">
        <v>6.6535728746073115</v>
      </c>
      <c r="AH4" s="681">
        <v>6.7404488443601487</v>
      </c>
      <c r="AI4" s="681">
        <v>7.1163388238319021</v>
      </c>
      <c r="AJ4" s="681">
        <v>7.2914281320295622</v>
      </c>
      <c r="AK4" s="681">
        <v>7.4265198914792032</v>
      </c>
      <c r="AL4" s="615">
        <v>7.7493945415365992</v>
      </c>
      <c r="AM4" s="615">
        <v>7.7099334762097929</v>
      </c>
      <c r="AN4" s="615">
        <v>7.6391138423849281</v>
      </c>
      <c r="AO4" s="615">
        <v>7.8490031602884587</v>
      </c>
      <c r="AP4" s="615">
        <v>7.8490031602884587</v>
      </c>
    </row>
    <row r="5" spans="1:42" x14ac:dyDescent="0.25">
      <c r="A5" s="99"/>
      <c r="B5" s="141"/>
      <c r="C5" s="141"/>
      <c r="D5" s="51"/>
      <c r="E5" s="518"/>
      <c r="F5" s="51"/>
      <c r="G5" s="51"/>
      <c r="H5" s="51"/>
      <c r="I5" s="51"/>
      <c r="J5" s="51"/>
      <c r="K5" s="51"/>
      <c r="L5" s="51"/>
      <c r="M5" s="51"/>
      <c r="N5" s="51"/>
    </row>
    <row r="6" spans="1:42" x14ac:dyDescent="0.25">
      <c r="A6" s="115"/>
      <c r="B6" s="37"/>
      <c r="C6" s="37"/>
      <c r="D6" s="126"/>
      <c r="E6" s="542"/>
    </row>
    <row r="7" spans="1:42" x14ac:dyDescent="0.25">
      <c r="E7" s="518"/>
    </row>
    <row r="8" spans="1:42" x14ac:dyDescent="0.25">
      <c r="E8" s="518"/>
    </row>
    <row r="9" spans="1:42" x14ac:dyDescent="0.25">
      <c r="E9" s="518"/>
    </row>
    <row r="10" spans="1:42" x14ac:dyDescent="0.25">
      <c r="E10" s="518"/>
    </row>
    <row r="11" spans="1:42" x14ac:dyDescent="0.25">
      <c r="E11" s="518"/>
    </row>
    <row r="12" spans="1:42" x14ac:dyDescent="0.25">
      <c r="E12" s="542"/>
    </row>
    <row r="13" spans="1:42" x14ac:dyDescent="0.25">
      <c r="E13" s="518"/>
    </row>
    <row r="14" spans="1:42" x14ac:dyDescent="0.25">
      <c r="E14" s="518"/>
    </row>
    <row r="15" spans="1:42" x14ac:dyDescent="0.25">
      <c r="E15" s="518"/>
    </row>
    <row r="16" spans="1:42" x14ac:dyDescent="0.25">
      <c r="E16" s="518"/>
    </row>
    <row r="17" spans="5:5" x14ac:dyDescent="0.25">
      <c r="E17" s="518"/>
    </row>
    <row r="18" spans="5:5" x14ac:dyDescent="0.25">
      <c r="E18" s="518"/>
    </row>
    <row r="19" spans="5:5" x14ac:dyDescent="0.25">
      <c r="E19" s="518"/>
    </row>
    <row r="20" spans="5:5" x14ac:dyDescent="0.25">
      <c r="E20" s="518"/>
    </row>
    <row r="21" spans="5:5" x14ac:dyDescent="0.25">
      <c r="E21" s="518"/>
    </row>
    <row r="22" spans="5:5" x14ac:dyDescent="0.25">
      <c r="E22" s="518"/>
    </row>
    <row r="23" spans="5:5" x14ac:dyDescent="0.25">
      <c r="E23" s="518"/>
    </row>
    <row r="24" spans="5:5" x14ac:dyDescent="0.25">
      <c r="E24" s="518"/>
    </row>
    <row r="25" spans="5:5" x14ac:dyDescent="0.25">
      <c r="E25" s="518"/>
    </row>
    <row r="26" spans="5:5" x14ac:dyDescent="0.25">
      <c r="E26" s="518"/>
    </row>
    <row r="27" spans="5:5" x14ac:dyDescent="0.25">
      <c r="E27" s="518"/>
    </row>
    <row r="28" spans="5:5" x14ac:dyDescent="0.25">
      <c r="E28" s="518"/>
    </row>
    <row r="29" spans="5:5" x14ac:dyDescent="0.25">
      <c r="E29" s="518"/>
    </row>
    <row r="30" spans="5:5" x14ac:dyDescent="0.25">
      <c r="E30" s="518"/>
    </row>
    <row r="31" spans="5:5" x14ac:dyDescent="0.25">
      <c r="E31" s="518"/>
    </row>
    <row r="32" spans="5:5" x14ac:dyDescent="0.25">
      <c r="E32" s="518"/>
    </row>
    <row r="33" spans="5:5" x14ac:dyDescent="0.25">
      <c r="E33" s="518"/>
    </row>
    <row r="34" spans="5:5" x14ac:dyDescent="0.25">
      <c r="E34" s="518"/>
    </row>
    <row r="35" spans="5:5" x14ac:dyDescent="0.25">
      <c r="E35" s="518"/>
    </row>
    <row r="36" spans="5:5" x14ac:dyDescent="0.25">
      <c r="E36" s="518"/>
    </row>
    <row r="37" spans="5:5" x14ac:dyDescent="0.25">
      <c r="E37" s="518"/>
    </row>
    <row r="38" spans="5:5" x14ac:dyDescent="0.25">
      <c r="E38" s="518"/>
    </row>
    <row r="39" spans="5:5" x14ac:dyDescent="0.25">
      <c r="E39" s="518"/>
    </row>
    <row r="40" spans="5:5" x14ac:dyDescent="0.25">
      <c r="E40" s="518"/>
    </row>
    <row r="41" spans="5:5" x14ac:dyDescent="0.25">
      <c r="E41" s="518"/>
    </row>
    <row r="42" spans="5:5" x14ac:dyDescent="0.25">
      <c r="E42" s="518"/>
    </row>
    <row r="43" spans="5:5" x14ac:dyDescent="0.25">
      <c r="E43" s="518"/>
    </row>
    <row r="44" spans="5:5" x14ac:dyDescent="0.25">
      <c r="E44" s="518"/>
    </row>
    <row r="45" spans="5:5" x14ac:dyDescent="0.25">
      <c r="E45" s="518"/>
    </row>
    <row r="46" spans="5:5" x14ac:dyDescent="0.25">
      <c r="E46" s="518"/>
    </row>
    <row r="47" spans="5:5" x14ac:dyDescent="0.25">
      <c r="E47" s="518"/>
    </row>
    <row r="48" spans="5:5" x14ac:dyDescent="0.25">
      <c r="E48" s="518"/>
    </row>
    <row r="49" spans="5:5" x14ac:dyDescent="0.25">
      <c r="E49" s="518"/>
    </row>
    <row r="50" spans="5:5" x14ac:dyDescent="0.25">
      <c r="E50" s="118"/>
    </row>
    <row r="51" spans="5:5" x14ac:dyDescent="0.25">
      <c r="E51" s="518"/>
    </row>
    <row r="52" spans="5:5" x14ac:dyDescent="0.25">
      <c r="E52" s="518"/>
    </row>
    <row r="53" spans="5:5" x14ac:dyDescent="0.25">
      <c r="E53" s="518"/>
    </row>
    <row r="54" spans="5:5" x14ac:dyDescent="0.25">
      <c r="E54" s="518"/>
    </row>
    <row r="55" spans="5:5" x14ac:dyDescent="0.25">
      <c r="E55" s="518"/>
    </row>
    <row r="56" spans="5:5" x14ac:dyDescent="0.25">
      <c r="E56" s="518"/>
    </row>
    <row r="57" spans="5:5" x14ac:dyDescent="0.25">
      <c r="E57" s="518"/>
    </row>
    <row r="58" spans="5:5" x14ac:dyDescent="0.25">
      <c r="E58" s="518"/>
    </row>
    <row r="59" spans="5:5" x14ac:dyDescent="0.25">
      <c r="E59" s="518"/>
    </row>
    <row r="60" spans="5:5" x14ac:dyDescent="0.25">
      <c r="E60" s="518"/>
    </row>
    <row r="61" spans="5:5" x14ac:dyDescent="0.25">
      <c r="E61" s="518"/>
    </row>
    <row r="62" spans="5:5" x14ac:dyDescent="0.25">
      <c r="E62" s="518"/>
    </row>
    <row r="63" spans="5:5" x14ac:dyDescent="0.25">
      <c r="E63" s="518"/>
    </row>
    <row r="64" spans="5:5" x14ac:dyDescent="0.25">
      <c r="E64" s="518"/>
    </row>
    <row r="65" spans="5:5" x14ac:dyDescent="0.25">
      <c r="E65" s="518"/>
    </row>
    <row r="66" spans="5:5" x14ac:dyDescent="0.25">
      <c r="E66" s="518"/>
    </row>
    <row r="67" spans="5:5" x14ac:dyDescent="0.25">
      <c r="E67" s="518"/>
    </row>
    <row r="68" spans="5:5" x14ac:dyDescent="0.25">
      <c r="E68" s="518"/>
    </row>
    <row r="69" spans="5:5" x14ac:dyDescent="0.25">
      <c r="E69" s="518"/>
    </row>
    <row r="70" spans="5:5" x14ac:dyDescent="0.25">
      <c r="E70" s="518"/>
    </row>
    <row r="71" spans="5:5" x14ac:dyDescent="0.25">
      <c r="E71" s="518"/>
    </row>
    <row r="72" spans="5:5" x14ac:dyDescent="0.25">
      <c r="E72" s="518"/>
    </row>
    <row r="73" spans="5:5" x14ac:dyDescent="0.25">
      <c r="E73" s="518"/>
    </row>
    <row r="74" spans="5:5" x14ac:dyDescent="0.25">
      <c r="E74" s="518"/>
    </row>
    <row r="75" spans="5:5" x14ac:dyDescent="0.25">
      <c r="E75" s="518"/>
    </row>
    <row r="76" spans="5:5" x14ac:dyDescent="0.25">
      <c r="E76" s="518"/>
    </row>
    <row r="77" spans="5:5" x14ac:dyDescent="0.25">
      <c r="E77" s="518"/>
    </row>
    <row r="78" spans="5:5" x14ac:dyDescent="0.25">
      <c r="E78" s="518"/>
    </row>
    <row r="79" spans="5:5" x14ac:dyDescent="0.25">
      <c r="E79" s="518"/>
    </row>
    <row r="80" spans="5:5" x14ac:dyDescent="0.25">
      <c r="E80" s="518"/>
    </row>
    <row r="81" spans="5:5" x14ac:dyDescent="0.25">
      <c r="E81" s="518"/>
    </row>
    <row r="82" spans="5:5" x14ac:dyDescent="0.25">
      <c r="E82" s="518"/>
    </row>
    <row r="83" spans="5:5" x14ac:dyDescent="0.25">
      <c r="E83" s="518"/>
    </row>
    <row r="84" spans="5:5" x14ac:dyDescent="0.25">
      <c r="E84" s="518"/>
    </row>
    <row r="85" spans="5:5" x14ac:dyDescent="0.25">
      <c r="E85" s="518"/>
    </row>
    <row r="86" spans="5:5" x14ac:dyDescent="0.25">
      <c r="E86" s="518"/>
    </row>
    <row r="87" spans="5:5" x14ac:dyDescent="0.25">
      <c r="E87" s="518"/>
    </row>
    <row r="88" spans="5:5" x14ac:dyDescent="0.25">
      <c r="E88" s="518"/>
    </row>
    <row r="89" spans="5:5" x14ac:dyDescent="0.25">
      <c r="E89" s="518"/>
    </row>
    <row r="90" spans="5:5" x14ac:dyDescent="0.25">
      <c r="E90" s="518"/>
    </row>
    <row r="91" spans="5:5" x14ac:dyDescent="0.25">
      <c r="E91" s="518"/>
    </row>
    <row r="92" spans="5:5" x14ac:dyDescent="0.25">
      <c r="E92" s="518"/>
    </row>
    <row r="93" spans="5:5" x14ac:dyDescent="0.25">
      <c r="E93" s="518"/>
    </row>
    <row r="94" spans="5:5" x14ac:dyDescent="0.25">
      <c r="E94" s="518"/>
    </row>
    <row r="95" spans="5:5" x14ac:dyDescent="0.25">
      <c r="E95" s="518"/>
    </row>
    <row r="96" spans="5:5" x14ac:dyDescent="0.25">
      <c r="E96" s="518"/>
    </row>
    <row r="97" spans="5:5" x14ac:dyDescent="0.25">
      <c r="E97" s="518"/>
    </row>
    <row r="98" spans="5:5" x14ac:dyDescent="0.25">
      <c r="E98" s="518"/>
    </row>
    <row r="99" spans="5:5" x14ac:dyDescent="0.25">
      <c r="E99" s="518"/>
    </row>
    <row r="100" spans="5:5" x14ac:dyDescent="0.25">
      <c r="E100" s="518"/>
    </row>
    <row r="101" spans="5:5" x14ac:dyDescent="0.25">
      <c r="E101" s="518"/>
    </row>
    <row r="102" spans="5:5" x14ac:dyDescent="0.25">
      <c r="E102" s="518"/>
    </row>
    <row r="103" spans="5:5" x14ac:dyDescent="0.25">
      <c r="E103" s="518"/>
    </row>
    <row r="104" spans="5:5" x14ac:dyDescent="0.25">
      <c r="E104" s="518"/>
    </row>
    <row r="105" spans="5:5" x14ac:dyDescent="0.25">
      <c r="E105" s="518"/>
    </row>
    <row r="106" spans="5:5" x14ac:dyDescent="0.25">
      <c r="E106" s="518"/>
    </row>
    <row r="107" spans="5:5" x14ac:dyDescent="0.25">
      <c r="E107" s="518"/>
    </row>
    <row r="108" spans="5:5" x14ac:dyDescent="0.25">
      <c r="E108" s="518"/>
    </row>
    <row r="109" spans="5:5" x14ac:dyDescent="0.25">
      <c r="E109" s="518"/>
    </row>
    <row r="110" spans="5:5" x14ac:dyDescent="0.25">
      <c r="E110" s="518"/>
    </row>
    <row r="111" spans="5:5" x14ac:dyDescent="0.25">
      <c r="E111" s="518"/>
    </row>
    <row r="112" spans="5:5" x14ac:dyDescent="0.25">
      <c r="E112" s="518"/>
    </row>
    <row r="113" spans="5:5" x14ac:dyDescent="0.25">
      <c r="E113" s="518"/>
    </row>
    <row r="114" spans="5:5" x14ac:dyDescent="0.25">
      <c r="E114" s="518"/>
    </row>
    <row r="115" spans="5:5" x14ac:dyDescent="0.25">
      <c r="E115" s="518"/>
    </row>
    <row r="116" spans="5:5" x14ac:dyDescent="0.25">
      <c r="E116" s="518"/>
    </row>
    <row r="117" spans="5:5" x14ac:dyDescent="0.25">
      <c r="E117" s="518"/>
    </row>
    <row r="118" spans="5:5" x14ac:dyDescent="0.25">
      <c r="E118" s="518"/>
    </row>
    <row r="119" spans="5:5" x14ac:dyDescent="0.25">
      <c r="E119" s="518"/>
    </row>
    <row r="120" spans="5:5" x14ac:dyDescent="0.25">
      <c r="E120" s="518"/>
    </row>
    <row r="121" spans="5:5" x14ac:dyDescent="0.25">
      <c r="E121" s="518"/>
    </row>
    <row r="122" spans="5:5" x14ac:dyDescent="0.25">
      <c r="E122" s="518"/>
    </row>
    <row r="123" spans="5:5" x14ac:dyDescent="0.25">
      <c r="E123" s="518"/>
    </row>
    <row r="135" spans="5:5" x14ac:dyDescent="0.25">
      <c r="E135" s="518"/>
    </row>
    <row r="136" spans="5:5" x14ac:dyDescent="0.25">
      <c r="E136" s="518"/>
    </row>
    <row r="138" spans="5:5" x14ac:dyDescent="0.25">
      <c r="E138" s="518"/>
    </row>
    <row r="139" spans="5:5" x14ac:dyDescent="0.25">
      <c r="E139" s="518"/>
    </row>
    <row r="140" spans="5:5" x14ac:dyDescent="0.25">
      <c r="E140" s="518"/>
    </row>
    <row r="141" spans="5:5" x14ac:dyDescent="0.25">
      <c r="E141" s="518"/>
    </row>
    <row r="142" spans="5:5" x14ac:dyDescent="0.25">
      <c r="E142" s="518"/>
    </row>
    <row r="143" spans="5:5" x14ac:dyDescent="0.25">
      <c r="E143" s="518"/>
    </row>
    <row r="144" spans="5:5" x14ac:dyDescent="0.25">
      <c r="E144" s="518"/>
    </row>
    <row r="145" spans="5:5" x14ac:dyDescent="0.25">
      <c r="E145" s="518"/>
    </row>
    <row r="146" spans="5:5" x14ac:dyDescent="0.25">
      <c r="E146" s="518"/>
    </row>
    <row r="147" spans="5:5" x14ac:dyDescent="0.25">
      <c r="E147" s="518"/>
    </row>
    <row r="148" spans="5:5" x14ac:dyDescent="0.25">
      <c r="E148" s="518"/>
    </row>
    <row r="149" spans="5:5" x14ac:dyDescent="0.25">
      <c r="E149" s="518"/>
    </row>
    <row r="150" spans="5:5" x14ac:dyDescent="0.25">
      <c r="E150" s="518"/>
    </row>
    <row r="151" spans="5:5" x14ac:dyDescent="0.25">
      <c r="E151" s="518"/>
    </row>
    <row r="152" spans="5:5" x14ac:dyDescent="0.25">
      <c r="E152" s="518"/>
    </row>
    <row r="153" spans="5:5" x14ac:dyDescent="0.25">
      <c r="E153" s="518"/>
    </row>
    <row r="154" spans="5:5" x14ac:dyDescent="0.25">
      <c r="E154" s="518"/>
    </row>
    <row r="155" spans="5:5" x14ac:dyDescent="0.25">
      <c r="E155" s="518"/>
    </row>
    <row r="156" spans="5:5" x14ac:dyDescent="0.25">
      <c r="E156" s="518"/>
    </row>
    <row r="157" spans="5:5" x14ac:dyDescent="0.25">
      <c r="E157" s="518"/>
    </row>
    <row r="158" spans="5:5" x14ac:dyDescent="0.25">
      <c r="E158" s="518"/>
    </row>
    <row r="159" spans="5:5" x14ac:dyDescent="0.25">
      <c r="E159" s="518"/>
    </row>
    <row r="160" spans="5:5" x14ac:dyDescent="0.25">
      <c r="E160" s="518"/>
    </row>
    <row r="161" spans="5:5" x14ac:dyDescent="0.25">
      <c r="E161" s="518"/>
    </row>
    <row r="162" spans="5:5" x14ac:dyDescent="0.25">
      <c r="E162" s="518"/>
    </row>
    <row r="163" spans="5:5" x14ac:dyDescent="0.25">
      <c r="E163" s="518"/>
    </row>
    <row r="164" spans="5:5" x14ac:dyDescent="0.25">
      <c r="E164" s="518"/>
    </row>
    <row r="165" spans="5:5" x14ac:dyDescent="0.25">
      <c r="E165" s="518"/>
    </row>
    <row r="166" spans="5:5" x14ac:dyDescent="0.25">
      <c r="E166" s="518"/>
    </row>
    <row r="167" spans="5:5" x14ac:dyDescent="0.25">
      <c r="E167" s="518"/>
    </row>
    <row r="168" spans="5:5" x14ac:dyDescent="0.25">
      <c r="E168" s="518"/>
    </row>
    <row r="169" spans="5:5" x14ac:dyDescent="0.25">
      <c r="E169" s="127"/>
    </row>
    <row r="170" spans="5:5" x14ac:dyDescent="0.25">
      <c r="E170" s="127"/>
    </row>
    <row r="171" spans="5:5" x14ac:dyDescent="0.25">
      <c r="E171" s="127"/>
    </row>
    <row r="172" spans="5:5" x14ac:dyDescent="0.25">
      <c r="E172" s="518"/>
    </row>
    <row r="173" spans="5:5" x14ac:dyDescent="0.25">
      <c r="E173" s="518"/>
    </row>
    <row r="174" spans="5:5" x14ac:dyDescent="0.25">
      <c r="E174" s="127"/>
    </row>
    <row r="175" spans="5:5" x14ac:dyDescent="0.25">
      <c r="E175" s="127"/>
    </row>
    <row r="176" spans="5:5" x14ac:dyDescent="0.25">
      <c r="E176" s="518"/>
    </row>
    <row r="177" spans="5:5" x14ac:dyDescent="0.25">
      <c r="E177" s="518"/>
    </row>
  </sheetData>
  <mergeCells count="3">
    <mergeCell ref="A1:E1"/>
    <mergeCell ref="B2:D2"/>
    <mergeCell ref="AF1:AK1"/>
  </mergeCells>
  <phoneticPr fontId="17" type="noConversion"/>
  <printOptions gridLines="1"/>
  <pageMargins left="0.98425196850393704" right="0" top="0.51181102362204722" bottom="0.31496062992125984" header="0.19685039370078741" footer="0.19685039370078741"/>
  <pageSetup paperSize="8" scale="72" fitToWidth="2" orientation="landscape" r:id="rId1"/>
  <headerFooter alignWithMargins="0">
    <oddHeader>&amp;LCOUNTRY:        ESPAÑA</oddHeader>
    <oddFooter>&amp;R&amp;"Times,Normal"&amp;D</oddFooter>
  </headerFooter>
  <ignoredErrors>
    <ignoredError sqref="F2:Q2"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pageSetUpPr fitToPage="1"/>
  </sheetPr>
  <dimension ref="A1:AP175"/>
  <sheetViews>
    <sheetView zoomScale="85" zoomScaleNormal="85" workbookViewId="0">
      <pane xSplit="4" ySplit="2" topLeftCell="X3" activePane="bottomRight" state="frozen"/>
      <selection activeCell="U16" sqref="U16"/>
      <selection pane="topRight" activeCell="U16" sqref="U16"/>
      <selection pane="bottomLeft" activeCell="U16" sqref="U16"/>
      <selection pane="bottomRight" activeCell="X1" sqref="X1"/>
    </sheetView>
  </sheetViews>
  <sheetFormatPr baseColWidth="10" defaultColWidth="10.28515625" defaultRowHeight="15" outlineLevelCol="1" x14ac:dyDescent="0.25"/>
  <cols>
    <col min="1" max="1" width="10.5703125" style="136" customWidth="1"/>
    <col min="2" max="3" width="2.28515625" style="136" customWidth="1"/>
    <col min="4" max="4" width="49.5703125" style="136" bestFit="1" customWidth="1"/>
    <col min="5" max="5" width="8.140625" style="289" bestFit="1" customWidth="1"/>
    <col min="6" max="10" width="6.28515625" style="139" hidden="1" customWidth="1" outlineLevel="1"/>
    <col min="11" max="11" width="7.85546875" style="139" bestFit="1" customWidth="1" collapsed="1"/>
    <col min="12" max="12" width="7.5703125" style="139" bestFit="1" customWidth="1"/>
    <col min="13" max="13" width="7.85546875" style="139" bestFit="1" customWidth="1"/>
    <col min="14" max="16" width="7.5703125" style="139" bestFit="1" customWidth="1"/>
    <col min="17" max="17" width="7.85546875" style="136" bestFit="1" customWidth="1"/>
    <col min="18" max="18" width="7.5703125" style="136" bestFit="1" customWidth="1"/>
    <col min="19" max="20" width="7.85546875" style="137" bestFit="1" customWidth="1"/>
    <col min="21" max="21" width="7.5703125" style="137" bestFit="1" customWidth="1"/>
    <col min="22" max="23" width="7.85546875" style="137" bestFit="1" customWidth="1"/>
    <col min="24" max="24" width="7.5703125" style="137" bestFit="1" customWidth="1"/>
    <col min="25" max="26" width="7.85546875" style="137" bestFit="1" customWidth="1"/>
    <col min="27" max="28" width="7.5703125" style="137" bestFit="1" customWidth="1"/>
    <col min="29" max="32" width="7.85546875" style="137" bestFit="1" customWidth="1"/>
    <col min="33" max="33" width="7.5703125" style="137" bestFit="1" customWidth="1"/>
    <col min="34" max="34" width="7.5703125" style="137" customWidth="1"/>
    <col min="35" max="37" width="9" style="137" customWidth="1"/>
    <col min="38" max="38" width="7.7109375" style="137" bestFit="1" customWidth="1"/>
    <col min="39" max="42" width="7.7109375" style="137" customWidth="1"/>
    <col min="43" max="16384" width="10.28515625" style="137"/>
  </cols>
  <sheetData>
    <row r="1" spans="1:42" s="109" customFormat="1" ht="14.25" x14ac:dyDescent="0.2">
      <c r="A1" s="768" t="s">
        <v>752</v>
      </c>
      <c r="B1" s="768"/>
      <c r="C1" s="768"/>
      <c r="D1" s="768"/>
      <c r="E1" s="768"/>
      <c r="F1" s="80"/>
      <c r="G1" s="80"/>
      <c r="H1" s="80"/>
      <c r="I1" s="80"/>
      <c r="M1" s="80"/>
      <c r="N1" s="80"/>
      <c r="O1" s="80"/>
      <c r="P1" s="128"/>
      <c r="Q1" s="108"/>
      <c r="Y1" s="129"/>
      <c r="AC1" s="453"/>
      <c r="AD1" s="453"/>
      <c r="AE1" s="453"/>
      <c r="AF1" s="453"/>
      <c r="AJ1" s="453" t="s">
        <v>197</v>
      </c>
      <c r="AK1" s="453"/>
    </row>
    <row r="2" spans="1:42" s="111" customFormat="1" ht="28.5" x14ac:dyDescent="0.2">
      <c r="A2" s="580" t="s">
        <v>1129</v>
      </c>
      <c r="B2" s="771" t="s">
        <v>122</v>
      </c>
      <c r="C2" s="771"/>
      <c r="D2" s="771"/>
      <c r="E2" s="545" t="s">
        <v>121</v>
      </c>
      <c r="F2" s="497" t="s">
        <v>123</v>
      </c>
      <c r="G2" s="497" t="s">
        <v>124</v>
      </c>
      <c r="H2" s="497" t="s">
        <v>125</v>
      </c>
      <c r="I2" s="497" t="s">
        <v>126</v>
      </c>
      <c r="J2" s="497" t="s">
        <v>127</v>
      </c>
      <c r="K2" s="497" t="s">
        <v>128</v>
      </c>
      <c r="L2" s="497" t="s">
        <v>129</v>
      </c>
      <c r="M2" s="497" t="s">
        <v>130</v>
      </c>
      <c r="N2" s="497" t="s">
        <v>131</v>
      </c>
      <c r="O2" s="497" t="s">
        <v>132</v>
      </c>
      <c r="P2" s="497" t="s">
        <v>133</v>
      </c>
      <c r="Q2" s="497" t="s">
        <v>134</v>
      </c>
      <c r="R2" s="52">
        <v>1997</v>
      </c>
      <c r="S2" s="496">
        <v>1998</v>
      </c>
      <c r="T2" s="496">
        <v>1999</v>
      </c>
      <c r="U2" s="496">
        <v>2000</v>
      </c>
      <c r="V2" s="496">
        <v>2001</v>
      </c>
      <c r="W2" s="496">
        <v>2002</v>
      </c>
      <c r="X2" s="496">
        <v>2003</v>
      </c>
      <c r="Y2" s="496">
        <v>2004</v>
      </c>
      <c r="Z2" s="496">
        <v>2005</v>
      </c>
      <c r="AA2" s="496">
        <v>2006</v>
      </c>
      <c r="AB2" s="496">
        <v>2007</v>
      </c>
      <c r="AC2" s="496">
        <v>2008</v>
      </c>
      <c r="AD2" s="496">
        <v>2009</v>
      </c>
      <c r="AE2" s="496">
        <v>2010</v>
      </c>
      <c r="AF2" s="496">
        <v>2011</v>
      </c>
      <c r="AG2" s="496">
        <v>2012</v>
      </c>
      <c r="AH2" s="496">
        <v>2013</v>
      </c>
      <c r="AI2" s="496">
        <v>2014</v>
      </c>
      <c r="AJ2" s="496">
        <v>2015</v>
      </c>
      <c r="AK2" s="496">
        <v>2016</v>
      </c>
      <c r="AL2" s="496">
        <v>2017</v>
      </c>
      <c r="AM2" s="496">
        <v>2018</v>
      </c>
      <c r="AN2" s="496">
        <v>2019</v>
      </c>
      <c r="AO2" s="496">
        <v>2020</v>
      </c>
      <c r="AP2" s="496">
        <v>2021</v>
      </c>
    </row>
    <row r="3" spans="1:42" s="114" customFormat="1" ht="14.25" x14ac:dyDescent="0.2">
      <c r="A3" s="112"/>
      <c r="B3" s="112"/>
      <c r="C3" s="112"/>
      <c r="D3" s="112"/>
      <c r="E3" s="291"/>
      <c r="F3" s="113"/>
      <c r="G3" s="113"/>
      <c r="H3" s="113"/>
      <c r="I3" s="113"/>
      <c r="J3" s="113"/>
      <c r="K3" s="113"/>
      <c r="L3" s="113"/>
      <c r="M3" s="113"/>
      <c r="N3" s="113"/>
      <c r="O3" s="113"/>
      <c r="P3" s="113"/>
      <c r="Q3" s="130"/>
      <c r="R3" s="130"/>
    </row>
    <row r="4" spans="1:42" x14ac:dyDescent="0.25">
      <c r="A4" s="88" t="s">
        <v>514</v>
      </c>
      <c r="B4" s="140" t="s">
        <v>515</v>
      </c>
      <c r="C4" s="140"/>
      <c r="D4" s="140"/>
      <c r="E4" s="290"/>
      <c r="F4" s="10">
        <f>'9.1 Atmospheric deposition'!F4*'9.2 Coefficients'!F4</f>
        <v>0</v>
      </c>
      <c r="G4" s="10">
        <f>'9.1 Atmospheric deposition'!G4*'9.2 Coefficients'!G4</f>
        <v>0</v>
      </c>
      <c r="H4" s="10">
        <f>'9.1 Atmospheric deposition'!H4*'9.2 Coefficients'!H4</f>
        <v>0</v>
      </c>
      <c r="I4" s="10">
        <f>'9.1 Atmospheric deposition'!I4*'9.2 Coefficients'!I4</f>
        <v>0</v>
      </c>
      <c r="J4" s="10">
        <f>'9.1 Atmospheric deposition'!J4*'9.2 Coefficients'!J4</f>
        <v>0</v>
      </c>
      <c r="K4" s="10">
        <f>'9.1 Atmospheric deposition'!K4*'9.2 Coefficients'!K4</f>
        <v>175957.93951992589</v>
      </c>
      <c r="L4" s="10">
        <f>'9.1 Atmospheric deposition'!L4*'9.2 Coefficients'!L4</f>
        <v>171267.59276707398</v>
      </c>
      <c r="M4" s="10">
        <f>'9.1 Atmospheric deposition'!M4*'9.2 Coefficients'!M4</f>
        <v>169717.75125567301</v>
      </c>
      <c r="N4" s="10">
        <f>'9.1 Atmospheric deposition'!N4*'9.2 Coefficients'!N4</f>
        <v>155325.54715907259</v>
      </c>
      <c r="O4" s="10">
        <f>'9.1 Atmospheric deposition'!O4*'9.2 Coefficients'!O4</f>
        <v>163202.02361530674</v>
      </c>
      <c r="P4" s="10">
        <f>'9.1 Atmospheric deposition'!P4*'9.2 Coefficients'!P4</f>
        <v>159788.63503031051</v>
      </c>
      <c r="Q4" s="10">
        <f>'9.1 Atmospheric deposition'!Q4*'9.2 Coefficients'!Q4</f>
        <v>175728.0931440086</v>
      </c>
      <c r="R4" s="10">
        <f>'9.1 Atmospheric deposition'!R4*'9.2 Coefficients'!R4</f>
        <v>171459.64447572379</v>
      </c>
      <c r="S4" s="10">
        <f>'9.1 Atmospheric deposition'!S4*'9.2 Coefficients'!S4</f>
        <v>184618.69363258692</v>
      </c>
      <c r="T4" s="10">
        <f>'9.1 Atmospheric deposition'!T4*'9.2 Coefficients'!T4</f>
        <v>186913.08150446616</v>
      </c>
      <c r="U4" s="10">
        <f>'9.1 Atmospheric deposition'!U4*'9.2 Coefficients'!U4</f>
        <v>201151.73578753512</v>
      </c>
      <c r="V4" s="10">
        <f>'9.1 Atmospheric deposition'!V4*'9.2 Coefficients'!V4</f>
        <v>200171.78912730928</v>
      </c>
      <c r="W4" s="10">
        <f>'9.1 Atmospheric deposition'!W4*'9.2 Coefficients'!W4</f>
        <v>197578.90718990614</v>
      </c>
      <c r="X4" s="10">
        <f>'9.1 Atmospheric deposition'!X4*'9.2 Coefficients'!X4</f>
        <v>203051.63767352235</v>
      </c>
      <c r="Y4" s="10">
        <f>'9.1 Atmospheric deposition'!Y4*'9.2 Coefficients'!Y4</f>
        <v>202232.01799242303</v>
      </c>
      <c r="Z4" s="10">
        <f>'9.1 Atmospheric deposition'!Z4*'9.2 Coefficients'!Z4</f>
        <v>184289.63775201951</v>
      </c>
      <c r="AA4" s="10">
        <f>'9.1 Atmospheric deposition'!AA4*'9.2 Coefficients'!AA4</f>
        <v>183415.7041288231</v>
      </c>
      <c r="AB4" s="10">
        <f>'9.1 Atmospheric deposition'!AB4*'9.2 Coefficients'!AB4</f>
        <v>183863.76118970232</v>
      </c>
      <c r="AC4" s="10">
        <f>'9.1 Atmospheric deposition'!AC4*'9.2 Coefficients'!AC4</f>
        <v>169523.50666873081</v>
      </c>
      <c r="AD4" s="10">
        <f>'9.1 Atmospheric deposition'!AD4*'9.2 Coefficients'!AD4</f>
        <v>166446.88601698121</v>
      </c>
      <c r="AE4" s="10">
        <f>'9.1 Atmospheric deposition'!AE4*'9.2 Coefficients'!AE4</f>
        <v>167345.1133117167</v>
      </c>
      <c r="AF4" s="10">
        <f>'9.1 Atmospheric deposition'!AF4*'9.2 Coefficients'!AF4</f>
        <v>162841.75056947299</v>
      </c>
      <c r="AG4" s="10">
        <f>'9.1 Atmospheric deposition'!AG4*'9.2 Coefficients'!AG4</f>
        <v>160508.0301615299</v>
      </c>
      <c r="AH4" s="10">
        <f>'9.1 Atmospheric deposition'!AH4*'9.2 Coefficients'!AH4</f>
        <v>163717.65095248126</v>
      </c>
      <c r="AI4" s="10">
        <f>'9.1 Atmospheric deposition'!AI4*'9.2 Coefficients'!AI4</f>
        <v>172871.5481906533</v>
      </c>
      <c r="AJ4" s="10">
        <f>'9.1 Atmospheric deposition'!AJ4*'9.2 Coefficients'!AJ4</f>
        <v>174958.07863973262</v>
      </c>
      <c r="AK4" s="10">
        <f>'9.1 Atmospheric deposition'!AK4*'9.2 Coefficients'!AK4</f>
        <v>178367.33682147288</v>
      </c>
      <c r="AL4" s="10">
        <f>'9.1 Atmospheric deposition'!AL4*'9.2 Coefficients'!AL4</f>
        <v>186373.14432546744</v>
      </c>
      <c r="AM4" s="10">
        <f>'9.1 Atmospheric deposition'!AM4*'9.2 Coefficients'!AM4</f>
        <v>184268.48916678838</v>
      </c>
      <c r="AN4" s="10">
        <f>'9.1 Atmospheric deposition'!AN4*'9.2 Coefficients'!AN4</f>
        <v>183255.70148878195</v>
      </c>
      <c r="AO4" s="10">
        <f>'9.1 Atmospheric deposition'!AO4*'9.2 Coefficients'!AO4</f>
        <v>188003.78529075324</v>
      </c>
      <c r="AP4" s="10">
        <f>'9.1 Atmospheric deposition'!AP4*'9.2 Coefficients'!AP4</f>
        <v>188591.76698985565</v>
      </c>
    </row>
    <row r="5" spans="1:42" x14ac:dyDescent="0.25">
      <c r="A5" s="99"/>
      <c r="B5" s="141"/>
      <c r="C5" s="141"/>
      <c r="D5" s="51"/>
      <c r="E5" s="518"/>
      <c r="F5" s="51"/>
      <c r="G5" s="51"/>
      <c r="H5" s="51"/>
      <c r="I5" s="51"/>
      <c r="J5" s="51"/>
      <c r="K5" s="51"/>
      <c r="L5" s="51"/>
      <c r="M5" s="51"/>
      <c r="N5" s="51"/>
      <c r="O5" s="51"/>
      <c r="P5" s="51"/>
      <c r="Q5" s="141"/>
      <c r="R5" s="142"/>
    </row>
    <row r="6" spans="1:42" x14ac:dyDescent="0.25">
      <c r="E6" s="518"/>
    </row>
    <row r="7" spans="1:42" x14ac:dyDescent="0.25">
      <c r="E7" s="518"/>
      <c r="K7" s="616"/>
      <c r="L7" s="616"/>
      <c r="M7" s="616"/>
      <c r="N7" s="616"/>
      <c r="O7" s="616"/>
      <c r="P7" s="616"/>
      <c r="Q7" s="616"/>
      <c r="R7" s="616"/>
      <c r="S7" s="616"/>
      <c r="T7" s="616"/>
      <c r="U7" s="616"/>
      <c r="V7" s="616"/>
      <c r="W7" s="616"/>
      <c r="X7" s="616"/>
      <c r="Y7" s="616"/>
      <c r="Z7" s="616"/>
      <c r="AA7" s="616"/>
      <c r="AB7" s="616"/>
      <c r="AC7" s="616"/>
      <c r="AD7" s="616"/>
      <c r="AE7" s="616"/>
      <c r="AF7" s="616"/>
      <c r="AG7" s="616"/>
      <c r="AH7" s="616"/>
      <c r="AI7" s="616"/>
      <c r="AJ7" s="629"/>
      <c r="AK7" s="629"/>
    </row>
    <row r="8" spans="1:42" x14ac:dyDescent="0.25">
      <c r="E8" s="518"/>
    </row>
    <row r="9" spans="1:42" x14ac:dyDescent="0.25">
      <c r="E9" s="518"/>
    </row>
    <row r="10" spans="1:42" x14ac:dyDescent="0.25">
      <c r="E10" s="542"/>
    </row>
    <row r="11" spans="1:42" x14ac:dyDescent="0.25">
      <c r="E11" s="518"/>
    </row>
    <row r="12" spans="1:42" x14ac:dyDescent="0.25">
      <c r="E12" s="518"/>
    </row>
    <row r="13" spans="1:42" x14ac:dyDescent="0.25">
      <c r="E13" s="518"/>
    </row>
    <row r="14" spans="1:42" x14ac:dyDescent="0.25">
      <c r="E14" s="518"/>
    </row>
    <row r="15" spans="1:42" x14ac:dyDescent="0.25">
      <c r="E15" s="518"/>
    </row>
    <row r="16" spans="1:42" x14ac:dyDescent="0.25">
      <c r="E16" s="518"/>
    </row>
    <row r="17" spans="5:5" x14ac:dyDescent="0.25">
      <c r="E17" s="518"/>
    </row>
    <row r="18" spans="5:5" x14ac:dyDescent="0.25">
      <c r="E18" s="518"/>
    </row>
    <row r="19" spans="5:5" x14ac:dyDescent="0.25">
      <c r="E19" s="518"/>
    </row>
    <row r="20" spans="5:5" x14ac:dyDescent="0.25">
      <c r="E20" s="518"/>
    </row>
    <row r="21" spans="5:5" x14ac:dyDescent="0.25">
      <c r="E21" s="518"/>
    </row>
    <row r="22" spans="5:5" x14ac:dyDescent="0.25">
      <c r="E22" s="518"/>
    </row>
    <row r="23" spans="5:5" x14ac:dyDescent="0.25">
      <c r="E23" s="518"/>
    </row>
    <row r="24" spans="5:5" x14ac:dyDescent="0.25">
      <c r="E24" s="518"/>
    </row>
    <row r="25" spans="5:5" x14ac:dyDescent="0.25">
      <c r="E25" s="518"/>
    </row>
    <row r="26" spans="5:5" x14ac:dyDescent="0.25">
      <c r="E26" s="518"/>
    </row>
    <row r="27" spans="5:5" x14ac:dyDescent="0.25">
      <c r="E27" s="518"/>
    </row>
    <row r="28" spans="5:5" x14ac:dyDescent="0.25">
      <c r="E28" s="518"/>
    </row>
    <row r="29" spans="5:5" x14ac:dyDescent="0.25">
      <c r="E29" s="518"/>
    </row>
    <row r="30" spans="5:5" x14ac:dyDescent="0.25">
      <c r="E30" s="518"/>
    </row>
    <row r="31" spans="5:5" x14ac:dyDescent="0.25">
      <c r="E31" s="518"/>
    </row>
    <row r="32" spans="5:5" x14ac:dyDescent="0.25">
      <c r="E32" s="518"/>
    </row>
    <row r="33" spans="5:5" x14ac:dyDescent="0.25">
      <c r="E33" s="518"/>
    </row>
    <row r="34" spans="5:5" x14ac:dyDescent="0.25">
      <c r="E34" s="518"/>
    </row>
    <row r="35" spans="5:5" x14ac:dyDescent="0.25">
      <c r="E35" s="518"/>
    </row>
    <row r="36" spans="5:5" x14ac:dyDescent="0.25">
      <c r="E36" s="518"/>
    </row>
    <row r="37" spans="5:5" x14ac:dyDescent="0.25">
      <c r="E37" s="518"/>
    </row>
    <row r="38" spans="5:5" x14ac:dyDescent="0.25">
      <c r="E38" s="518"/>
    </row>
    <row r="39" spans="5:5" x14ac:dyDescent="0.25">
      <c r="E39" s="518"/>
    </row>
    <row r="40" spans="5:5" x14ac:dyDescent="0.25">
      <c r="E40" s="518"/>
    </row>
    <row r="41" spans="5:5" x14ac:dyDescent="0.25">
      <c r="E41" s="518"/>
    </row>
    <row r="42" spans="5:5" x14ac:dyDescent="0.25">
      <c r="E42" s="518"/>
    </row>
    <row r="43" spans="5:5" x14ac:dyDescent="0.25">
      <c r="E43" s="518"/>
    </row>
    <row r="44" spans="5:5" x14ac:dyDescent="0.25">
      <c r="E44" s="518"/>
    </row>
    <row r="45" spans="5:5" x14ac:dyDescent="0.25">
      <c r="E45" s="518"/>
    </row>
    <row r="46" spans="5:5" x14ac:dyDescent="0.25">
      <c r="E46" s="518"/>
    </row>
    <row r="47" spans="5:5" x14ac:dyDescent="0.25">
      <c r="E47" s="518"/>
    </row>
    <row r="48" spans="5:5" x14ac:dyDescent="0.25">
      <c r="E48" s="118"/>
    </row>
    <row r="49" spans="5:5" x14ac:dyDescent="0.25">
      <c r="E49" s="518"/>
    </row>
    <row r="50" spans="5:5" x14ac:dyDescent="0.25">
      <c r="E50" s="518"/>
    </row>
    <row r="51" spans="5:5" x14ac:dyDescent="0.25">
      <c r="E51" s="518"/>
    </row>
    <row r="52" spans="5:5" x14ac:dyDescent="0.25">
      <c r="E52" s="518"/>
    </row>
    <row r="53" spans="5:5" x14ac:dyDescent="0.25">
      <c r="E53" s="518"/>
    </row>
    <row r="54" spans="5:5" x14ac:dyDescent="0.25">
      <c r="E54" s="518"/>
    </row>
    <row r="55" spans="5:5" x14ac:dyDescent="0.25">
      <c r="E55" s="518"/>
    </row>
    <row r="56" spans="5:5" x14ac:dyDescent="0.25">
      <c r="E56" s="518"/>
    </row>
    <row r="57" spans="5:5" x14ac:dyDescent="0.25">
      <c r="E57" s="518"/>
    </row>
    <row r="58" spans="5:5" x14ac:dyDescent="0.25">
      <c r="E58" s="518"/>
    </row>
    <row r="59" spans="5:5" x14ac:dyDescent="0.25">
      <c r="E59" s="518"/>
    </row>
    <row r="60" spans="5:5" x14ac:dyDescent="0.25">
      <c r="E60" s="518"/>
    </row>
    <row r="61" spans="5:5" x14ac:dyDescent="0.25">
      <c r="E61" s="518"/>
    </row>
    <row r="62" spans="5:5" x14ac:dyDescent="0.25">
      <c r="E62" s="518"/>
    </row>
    <row r="63" spans="5:5" x14ac:dyDescent="0.25">
      <c r="E63" s="518"/>
    </row>
    <row r="64" spans="5:5" x14ac:dyDescent="0.25">
      <c r="E64" s="518"/>
    </row>
    <row r="65" spans="5:5" x14ac:dyDescent="0.25">
      <c r="E65" s="518"/>
    </row>
    <row r="66" spans="5:5" x14ac:dyDescent="0.25">
      <c r="E66" s="518"/>
    </row>
    <row r="67" spans="5:5" x14ac:dyDescent="0.25">
      <c r="E67" s="518"/>
    </row>
    <row r="68" spans="5:5" x14ac:dyDescent="0.25">
      <c r="E68" s="518"/>
    </row>
    <row r="69" spans="5:5" x14ac:dyDescent="0.25">
      <c r="E69" s="518"/>
    </row>
    <row r="70" spans="5:5" x14ac:dyDescent="0.25">
      <c r="E70" s="518"/>
    </row>
    <row r="71" spans="5:5" x14ac:dyDescent="0.25">
      <c r="E71" s="518"/>
    </row>
    <row r="72" spans="5:5" x14ac:dyDescent="0.25">
      <c r="E72" s="518"/>
    </row>
    <row r="73" spans="5:5" x14ac:dyDescent="0.25">
      <c r="E73" s="518"/>
    </row>
    <row r="74" spans="5:5" x14ac:dyDescent="0.25">
      <c r="E74" s="518"/>
    </row>
    <row r="75" spans="5:5" x14ac:dyDescent="0.25">
      <c r="E75" s="518"/>
    </row>
    <row r="76" spans="5:5" x14ac:dyDescent="0.25">
      <c r="E76" s="518"/>
    </row>
    <row r="77" spans="5:5" x14ac:dyDescent="0.25">
      <c r="E77" s="518"/>
    </row>
    <row r="78" spans="5:5" x14ac:dyDescent="0.25">
      <c r="E78" s="518"/>
    </row>
    <row r="79" spans="5:5" x14ac:dyDescent="0.25">
      <c r="E79" s="518"/>
    </row>
    <row r="80" spans="5:5" x14ac:dyDescent="0.25">
      <c r="E80" s="518"/>
    </row>
    <row r="81" spans="5:5" x14ac:dyDescent="0.25">
      <c r="E81" s="518"/>
    </row>
    <row r="82" spans="5:5" x14ac:dyDescent="0.25">
      <c r="E82" s="518"/>
    </row>
    <row r="83" spans="5:5" x14ac:dyDescent="0.25">
      <c r="E83" s="518"/>
    </row>
    <row r="84" spans="5:5" x14ac:dyDescent="0.25">
      <c r="E84" s="518"/>
    </row>
    <row r="85" spans="5:5" x14ac:dyDescent="0.25">
      <c r="E85" s="518"/>
    </row>
    <row r="86" spans="5:5" x14ac:dyDescent="0.25">
      <c r="E86" s="518"/>
    </row>
    <row r="87" spans="5:5" x14ac:dyDescent="0.25">
      <c r="E87" s="518"/>
    </row>
    <row r="88" spans="5:5" x14ac:dyDescent="0.25">
      <c r="E88" s="518"/>
    </row>
    <row r="89" spans="5:5" x14ac:dyDescent="0.25">
      <c r="E89" s="518"/>
    </row>
    <row r="90" spans="5:5" x14ac:dyDescent="0.25">
      <c r="E90" s="518"/>
    </row>
    <row r="91" spans="5:5" x14ac:dyDescent="0.25">
      <c r="E91" s="518"/>
    </row>
    <row r="92" spans="5:5" x14ac:dyDescent="0.25">
      <c r="E92" s="518"/>
    </row>
    <row r="93" spans="5:5" x14ac:dyDescent="0.25">
      <c r="E93" s="518"/>
    </row>
    <row r="94" spans="5:5" x14ac:dyDescent="0.25">
      <c r="E94" s="518"/>
    </row>
    <row r="95" spans="5:5" x14ac:dyDescent="0.25">
      <c r="E95" s="518"/>
    </row>
    <row r="96" spans="5:5" x14ac:dyDescent="0.25">
      <c r="E96" s="518"/>
    </row>
    <row r="97" spans="5:5" x14ac:dyDescent="0.25">
      <c r="E97" s="518"/>
    </row>
    <row r="98" spans="5:5" x14ac:dyDescent="0.25">
      <c r="E98" s="518"/>
    </row>
    <row r="99" spans="5:5" x14ac:dyDescent="0.25">
      <c r="E99" s="518"/>
    </row>
    <row r="100" spans="5:5" x14ac:dyDescent="0.25">
      <c r="E100" s="518"/>
    </row>
    <row r="101" spans="5:5" x14ac:dyDescent="0.25">
      <c r="E101" s="518"/>
    </row>
    <row r="102" spans="5:5" x14ac:dyDescent="0.25">
      <c r="E102" s="518"/>
    </row>
    <row r="103" spans="5:5" x14ac:dyDescent="0.25">
      <c r="E103" s="518"/>
    </row>
    <row r="104" spans="5:5" x14ac:dyDescent="0.25">
      <c r="E104" s="518"/>
    </row>
    <row r="105" spans="5:5" x14ac:dyDescent="0.25">
      <c r="E105" s="518"/>
    </row>
    <row r="106" spans="5:5" x14ac:dyDescent="0.25">
      <c r="E106" s="518"/>
    </row>
    <row r="107" spans="5:5" x14ac:dyDescent="0.25">
      <c r="E107" s="518"/>
    </row>
    <row r="108" spans="5:5" x14ac:dyDescent="0.25">
      <c r="E108" s="518"/>
    </row>
    <row r="109" spans="5:5" x14ac:dyDescent="0.25">
      <c r="E109" s="518"/>
    </row>
    <row r="110" spans="5:5" x14ac:dyDescent="0.25">
      <c r="E110" s="518"/>
    </row>
    <row r="111" spans="5:5" x14ac:dyDescent="0.25">
      <c r="E111" s="518"/>
    </row>
    <row r="112" spans="5:5" x14ac:dyDescent="0.25">
      <c r="E112" s="518"/>
    </row>
    <row r="113" spans="5:5" x14ac:dyDescent="0.25">
      <c r="E113" s="518"/>
    </row>
    <row r="114" spans="5:5" x14ac:dyDescent="0.25">
      <c r="E114" s="518"/>
    </row>
    <row r="115" spans="5:5" x14ac:dyDescent="0.25">
      <c r="E115" s="518"/>
    </row>
    <row r="116" spans="5:5" x14ac:dyDescent="0.25">
      <c r="E116" s="518"/>
    </row>
    <row r="117" spans="5:5" x14ac:dyDescent="0.25">
      <c r="E117" s="518"/>
    </row>
    <row r="118" spans="5:5" x14ac:dyDescent="0.25">
      <c r="E118" s="518"/>
    </row>
    <row r="119" spans="5:5" x14ac:dyDescent="0.25">
      <c r="E119" s="518"/>
    </row>
    <row r="120" spans="5:5" x14ac:dyDescent="0.25">
      <c r="E120" s="518"/>
    </row>
    <row r="121" spans="5:5" x14ac:dyDescent="0.25">
      <c r="E121" s="518"/>
    </row>
    <row r="133" spans="5:5" x14ac:dyDescent="0.25">
      <c r="E133" s="518"/>
    </row>
    <row r="134" spans="5:5" x14ac:dyDescent="0.25">
      <c r="E134" s="518"/>
    </row>
    <row r="136" spans="5:5" x14ac:dyDescent="0.25">
      <c r="E136" s="518"/>
    </row>
    <row r="137" spans="5:5" x14ac:dyDescent="0.25">
      <c r="E137" s="518"/>
    </row>
    <row r="138" spans="5:5" x14ac:dyDescent="0.25">
      <c r="E138" s="518"/>
    </row>
    <row r="139" spans="5:5" x14ac:dyDescent="0.25">
      <c r="E139" s="518"/>
    </row>
    <row r="140" spans="5:5" x14ac:dyDescent="0.25">
      <c r="E140" s="518"/>
    </row>
    <row r="141" spans="5:5" x14ac:dyDescent="0.25">
      <c r="E141" s="518"/>
    </row>
    <row r="142" spans="5:5" x14ac:dyDescent="0.25">
      <c r="E142" s="518"/>
    </row>
    <row r="143" spans="5:5" x14ac:dyDescent="0.25">
      <c r="E143" s="518"/>
    </row>
    <row r="144" spans="5:5" x14ac:dyDescent="0.25">
      <c r="E144" s="518"/>
    </row>
    <row r="145" spans="5:5" x14ac:dyDescent="0.25">
      <c r="E145" s="518"/>
    </row>
    <row r="146" spans="5:5" x14ac:dyDescent="0.25">
      <c r="E146" s="518"/>
    </row>
    <row r="147" spans="5:5" x14ac:dyDescent="0.25">
      <c r="E147" s="518"/>
    </row>
    <row r="148" spans="5:5" x14ac:dyDescent="0.25">
      <c r="E148" s="518"/>
    </row>
    <row r="149" spans="5:5" x14ac:dyDescent="0.25">
      <c r="E149" s="518"/>
    </row>
    <row r="150" spans="5:5" x14ac:dyDescent="0.25">
      <c r="E150" s="518"/>
    </row>
    <row r="151" spans="5:5" x14ac:dyDescent="0.25">
      <c r="E151" s="518"/>
    </row>
    <row r="152" spans="5:5" x14ac:dyDescent="0.25">
      <c r="E152" s="518"/>
    </row>
    <row r="153" spans="5:5" x14ac:dyDescent="0.25">
      <c r="E153" s="518"/>
    </row>
    <row r="154" spans="5:5" x14ac:dyDescent="0.25">
      <c r="E154" s="518"/>
    </row>
    <row r="155" spans="5:5" x14ac:dyDescent="0.25">
      <c r="E155" s="518"/>
    </row>
    <row r="156" spans="5:5" x14ac:dyDescent="0.25">
      <c r="E156" s="518"/>
    </row>
    <row r="157" spans="5:5" x14ac:dyDescent="0.25">
      <c r="E157" s="518"/>
    </row>
    <row r="158" spans="5:5" x14ac:dyDescent="0.25">
      <c r="E158" s="518"/>
    </row>
    <row r="159" spans="5:5" x14ac:dyDescent="0.25">
      <c r="E159" s="518"/>
    </row>
    <row r="160" spans="5:5" x14ac:dyDescent="0.25">
      <c r="E160" s="518"/>
    </row>
    <row r="161" spans="5:5" x14ac:dyDescent="0.25">
      <c r="E161" s="518"/>
    </row>
    <row r="162" spans="5:5" x14ac:dyDescent="0.25">
      <c r="E162" s="518"/>
    </row>
    <row r="163" spans="5:5" x14ac:dyDescent="0.25">
      <c r="E163" s="518"/>
    </row>
    <row r="164" spans="5:5" x14ac:dyDescent="0.25">
      <c r="E164" s="518"/>
    </row>
    <row r="165" spans="5:5" x14ac:dyDescent="0.25">
      <c r="E165" s="518"/>
    </row>
    <row r="166" spans="5:5" x14ac:dyDescent="0.25">
      <c r="E166" s="518"/>
    </row>
    <row r="167" spans="5:5" x14ac:dyDescent="0.25">
      <c r="E167" s="127"/>
    </row>
    <row r="168" spans="5:5" x14ac:dyDescent="0.25">
      <c r="E168" s="127"/>
    </row>
    <row r="169" spans="5:5" x14ac:dyDescent="0.25">
      <c r="E169" s="127"/>
    </row>
    <row r="170" spans="5:5" x14ac:dyDescent="0.25">
      <c r="E170" s="518"/>
    </row>
    <row r="171" spans="5:5" x14ac:dyDescent="0.25">
      <c r="E171" s="518"/>
    </row>
    <row r="172" spans="5:5" x14ac:dyDescent="0.25">
      <c r="E172" s="127"/>
    </row>
    <row r="173" spans="5:5" x14ac:dyDescent="0.25">
      <c r="E173" s="127"/>
    </row>
    <row r="174" spans="5:5" x14ac:dyDescent="0.25">
      <c r="E174" s="518"/>
    </row>
    <row r="175" spans="5:5" x14ac:dyDescent="0.25">
      <c r="E175" s="518"/>
    </row>
  </sheetData>
  <mergeCells count="2">
    <mergeCell ref="A1:E1"/>
    <mergeCell ref="B2:D2"/>
  </mergeCells>
  <phoneticPr fontId="29" type="noConversion"/>
  <printOptions gridLines="1"/>
  <pageMargins left="0.98425196850393704" right="0" top="0.51181102362204722" bottom="0.31496062992125984" header="0.19685039370078741" footer="0.19685039370078741"/>
  <pageSetup paperSize="8" fitToWidth="2" orientation="landscape" r:id="rId1"/>
  <headerFooter alignWithMargins="0">
    <oddHeader>&amp;LCOUNTRY:        ESPAÑA</oddHeader>
    <oddFooter>&amp;R&amp;"Times,Normal"&amp;D</oddFooter>
  </headerFooter>
  <ignoredErrors>
    <ignoredError sqref="F2:Q2"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pageSetUpPr fitToPage="1"/>
  </sheetPr>
  <dimension ref="A1:AQ178"/>
  <sheetViews>
    <sheetView zoomScale="85" zoomScaleNormal="85" workbookViewId="0">
      <pane ySplit="2" topLeftCell="A3" activePane="bottomLeft" state="frozen"/>
      <selection activeCell="U16" sqref="U16"/>
      <selection pane="bottomLeft" activeCell="E22" sqref="E22"/>
    </sheetView>
  </sheetViews>
  <sheetFormatPr baseColWidth="10" defaultRowHeight="15" outlineLevelCol="1" x14ac:dyDescent="0.25"/>
  <cols>
    <col min="1" max="1" width="12.7109375" bestFit="1" customWidth="1"/>
    <col min="2" max="2" width="3.28515625" customWidth="1"/>
    <col min="3" max="3" width="3.7109375" customWidth="1"/>
    <col min="4" max="4" width="3.85546875" customWidth="1"/>
    <col min="5" max="5" width="90.85546875" customWidth="1"/>
    <col min="6" max="6" width="51.28515625" style="289" customWidth="1"/>
    <col min="7" max="11" width="6.28515625" hidden="1" customWidth="1" outlineLevel="1"/>
    <col min="12" max="12" width="9.28515625" customWidth="1" collapsed="1"/>
    <col min="13" max="15" width="9.28515625" customWidth="1"/>
    <col min="16" max="16" width="9.140625" customWidth="1" collapsed="1"/>
    <col min="17" max="17" width="9.28515625" customWidth="1" collapsed="1"/>
    <col min="18" max="21" width="9.28515625" customWidth="1"/>
    <col min="22" max="22" width="9.140625" customWidth="1"/>
    <col min="23" max="24" width="9.28515625" customWidth="1"/>
    <col min="25" max="25" width="9.28515625" customWidth="1" collapsed="1"/>
    <col min="26" max="26" width="9.28515625" customWidth="1"/>
    <col min="27" max="29" width="9.140625" customWidth="1"/>
    <col min="30" max="43" width="9.28515625" customWidth="1"/>
    <col min="44" max="16384" width="11.42578125" style="529"/>
  </cols>
  <sheetData>
    <row r="1" spans="1:43" s="109" customFormat="1" ht="30" customHeight="1" x14ac:dyDescent="0.2">
      <c r="A1" s="775" t="s">
        <v>753</v>
      </c>
      <c r="B1" s="775"/>
      <c r="C1" s="775"/>
      <c r="D1" s="775"/>
      <c r="E1" s="775"/>
      <c r="F1" s="775"/>
      <c r="G1" s="80"/>
      <c r="H1" s="80"/>
      <c r="I1" s="80"/>
      <c r="J1" s="80"/>
      <c r="M1" s="80"/>
      <c r="N1" s="80"/>
      <c r="O1" s="80"/>
      <c r="P1" s="80"/>
      <c r="Q1" s="128"/>
      <c r="AE1" s="760" t="s">
        <v>197</v>
      </c>
      <c r="AF1" s="760"/>
      <c r="AG1" s="760"/>
      <c r="AH1" s="760"/>
      <c r="AI1" s="760"/>
      <c r="AJ1" s="586"/>
      <c r="AK1" s="586"/>
      <c r="AL1" s="586"/>
      <c r="AM1" s="586"/>
      <c r="AN1" s="586"/>
      <c r="AO1" s="586"/>
      <c r="AP1" s="586"/>
      <c r="AQ1" s="586"/>
    </row>
    <row r="2" spans="1:43" s="111" customFormat="1" ht="30" customHeight="1" x14ac:dyDescent="0.2">
      <c r="A2" s="580" t="s">
        <v>1129</v>
      </c>
      <c r="B2" s="771" t="s">
        <v>122</v>
      </c>
      <c r="C2" s="771"/>
      <c r="D2" s="771"/>
      <c r="E2" s="771"/>
      <c r="F2" s="545" t="s">
        <v>121</v>
      </c>
      <c r="G2" s="497" t="s">
        <v>123</v>
      </c>
      <c r="H2" s="497" t="s">
        <v>124</v>
      </c>
      <c r="I2" s="497" t="s">
        <v>125</v>
      </c>
      <c r="J2" s="497" t="s">
        <v>126</v>
      </c>
      <c r="K2" s="497" t="s">
        <v>127</v>
      </c>
      <c r="L2" s="497" t="s">
        <v>128</v>
      </c>
      <c r="M2" s="497" t="s">
        <v>129</v>
      </c>
      <c r="N2" s="497" t="s">
        <v>130</v>
      </c>
      <c r="O2" s="497" t="s">
        <v>131</v>
      </c>
      <c r="P2" s="497" t="s">
        <v>132</v>
      </c>
      <c r="Q2" s="497" t="s">
        <v>133</v>
      </c>
      <c r="R2" s="52" t="s">
        <v>134</v>
      </c>
      <c r="S2" s="52">
        <v>1997</v>
      </c>
      <c r="T2" s="496">
        <v>1998</v>
      </c>
      <c r="U2" s="496">
        <v>1999</v>
      </c>
      <c r="V2" s="496">
        <v>2000</v>
      </c>
      <c r="W2" s="496">
        <v>2001</v>
      </c>
      <c r="X2" s="496">
        <v>2002</v>
      </c>
      <c r="Y2" s="496">
        <v>2003</v>
      </c>
      <c r="Z2" s="496">
        <v>2004</v>
      </c>
      <c r="AA2" s="496">
        <v>2005</v>
      </c>
      <c r="AB2" s="496">
        <v>2006</v>
      </c>
      <c r="AC2" s="496">
        <v>2007</v>
      </c>
      <c r="AD2" s="496">
        <v>2008</v>
      </c>
      <c r="AE2" s="496">
        <v>2009</v>
      </c>
      <c r="AF2" s="496">
        <v>2010</v>
      </c>
      <c r="AG2" s="496">
        <v>2011</v>
      </c>
      <c r="AH2" s="496">
        <v>2012</v>
      </c>
      <c r="AI2" s="496">
        <v>2013</v>
      </c>
      <c r="AJ2" s="496">
        <v>2014</v>
      </c>
      <c r="AK2" s="496">
        <v>2015</v>
      </c>
      <c r="AL2" s="496">
        <v>2016</v>
      </c>
      <c r="AM2" s="496">
        <v>2017</v>
      </c>
      <c r="AN2" s="496">
        <v>2018</v>
      </c>
      <c r="AO2" s="496">
        <v>2019</v>
      </c>
      <c r="AP2" s="496">
        <v>2020</v>
      </c>
      <c r="AQ2" s="496">
        <v>2021</v>
      </c>
    </row>
    <row r="3" spans="1:43" x14ac:dyDescent="0.25">
      <c r="A3" s="211" t="s">
        <v>754</v>
      </c>
      <c r="B3" s="201"/>
      <c r="C3" s="202" t="s">
        <v>755</v>
      </c>
      <c r="D3" s="203"/>
      <c r="E3" s="203"/>
      <c r="F3" s="291"/>
      <c r="G3" s="396">
        <f t="shared" ref="G3:AD3" si="0">G5+G37</f>
        <v>0</v>
      </c>
      <c r="H3" s="396">
        <f t="shared" si="0"/>
        <v>0</v>
      </c>
      <c r="I3" s="396">
        <f t="shared" si="0"/>
        <v>0</v>
      </c>
      <c r="J3" s="396">
        <f t="shared" si="0"/>
        <v>0</v>
      </c>
      <c r="K3" s="396">
        <f t="shared" si="0"/>
        <v>0</v>
      </c>
      <c r="L3" s="396">
        <f t="shared" si="0"/>
        <v>391877.0640324289</v>
      </c>
      <c r="M3" s="396">
        <f t="shared" si="0"/>
        <v>384825.10153246415</v>
      </c>
      <c r="N3" s="396">
        <f t="shared" si="0"/>
        <v>388356.0355173109</v>
      </c>
      <c r="O3" s="396">
        <f t="shared" si="0"/>
        <v>367958.17619018856</v>
      </c>
      <c r="P3" s="396">
        <f t="shared" si="0"/>
        <v>389666.47089996259</v>
      </c>
      <c r="Q3" s="396">
        <f t="shared" si="0"/>
        <v>386162.27069712576</v>
      </c>
      <c r="R3" s="396">
        <f t="shared" si="0"/>
        <v>421518.84733405727</v>
      </c>
      <c r="S3" s="396">
        <f t="shared" si="0"/>
        <v>418448.28671616083</v>
      </c>
      <c r="T3" s="396">
        <f t="shared" si="0"/>
        <v>442526.66310768691</v>
      </c>
      <c r="U3" s="396">
        <f t="shared" si="0"/>
        <v>439645.60458765237</v>
      </c>
      <c r="V3" s="396">
        <f t="shared" si="0"/>
        <v>470714.22686347715</v>
      </c>
      <c r="W3" s="396">
        <f t="shared" si="0"/>
        <v>472221.799867113</v>
      </c>
      <c r="X3" s="396">
        <f t="shared" si="0"/>
        <v>461856.73578300711</v>
      </c>
      <c r="Y3" s="396">
        <f>Y5+Y37</f>
        <v>471581.30105147383</v>
      </c>
      <c r="Z3" s="396">
        <f t="shared" si="0"/>
        <v>456470.67660137685</v>
      </c>
      <c r="AA3" s="396">
        <f t="shared" si="0"/>
        <v>424289.09880339279</v>
      </c>
      <c r="AB3" s="396">
        <f t="shared" si="0"/>
        <v>420531.76283584634</v>
      </c>
      <c r="AC3" s="396">
        <f t="shared" si="0"/>
        <v>427450.52411812323</v>
      </c>
      <c r="AD3" s="396">
        <f t="shared" si="0"/>
        <v>383158.91253998585</v>
      </c>
      <c r="AE3" s="396">
        <f t="shared" ref="AE3:AJ3" si="1">AE5+AE37</f>
        <v>382432.89196207339</v>
      </c>
      <c r="AF3" s="396">
        <f t="shared" si="1"/>
        <v>386378.51579346438</v>
      </c>
      <c r="AG3" s="396">
        <f t="shared" si="1"/>
        <v>374900.5039539116</v>
      </c>
      <c r="AH3" s="396">
        <f t="shared" si="1"/>
        <v>372515.0331078184</v>
      </c>
      <c r="AI3" s="396">
        <f t="shared" si="1"/>
        <v>377359.54539671063</v>
      </c>
      <c r="AJ3" s="396">
        <f t="shared" si="1"/>
        <v>396832.76836142188</v>
      </c>
      <c r="AK3" s="396">
        <f t="shared" ref="AK3:AL3" si="2">AK5+AK37</f>
        <v>399919.03219537454</v>
      </c>
      <c r="AL3" s="396">
        <f t="shared" si="2"/>
        <v>401714.90350173617</v>
      </c>
      <c r="AM3" s="396">
        <f t="shared" ref="AM3:AN3" si="3">AM5+AM37</f>
        <v>417332.79318307631</v>
      </c>
      <c r="AN3" s="396">
        <f t="shared" si="3"/>
        <v>414684.98678428232</v>
      </c>
      <c r="AO3" s="396">
        <f t="shared" ref="AO3:AP3" si="4">AO5+AO37</f>
        <v>409915.9629775174</v>
      </c>
      <c r="AP3" s="396">
        <f t="shared" si="4"/>
        <v>422368.03776757605</v>
      </c>
      <c r="AQ3" s="396">
        <f t="shared" ref="AQ3" si="5">AQ5+AQ37</f>
        <v>411459.19764891005</v>
      </c>
    </row>
    <row r="4" spans="1:43" ht="11.25" customHeight="1" x14ac:dyDescent="0.25">
      <c r="A4" s="212"/>
      <c r="B4" s="177"/>
      <c r="C4" s="206"/>
      <c r="D4" s="95"/>
      <c r="E4" s="95"/>
      <c r="F4" s="290"/>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row>
    <row r="5" spans="1:43" ht="15.75" customHeight="1" x14ac:dyDescent="0.25">
      <c r="A5" s="213" t="s">
        <v>756</v>
      </c>
      <c r="B5" s="207"/>
      <c r="C5" s="208"/>
      <c r="D5" s="208" t="s">
        <v>757</v>
      </c>
      <c r="E5" s="208"/>
      <c r="F5" s="257"/>
      <c r="G5" s="398">
        <f t="shared" ref="G5:AD5" si="6">SUM(G6:G35)</f>
        <v>0</v>
      </c>
      <c r="H5" s="398">
        <f t="shared" si="6"/>
        <v>0</v>
      </c>
      <c r="I5" s="398">
        <f t="shared" si="6"/>
        <v>0</v>
      </c>
      <c r="J5" s="398">
        <f t="shared" si="6"/>
        <v>0</v>
      </c>
      <c r="K5" s="398">
        <f t="shared" si="6"/>
        <v>0</v>
      </c>
      <c r="L5" s="398">
        <f t="shared" si="6"/>
        <v>155750.88703407481</v>
      </c>
      <c r="M5" s="398">
        <f t="shared" si="6"/>
        <v>153942.35961952075</v>
      </c>
      <c r="N5" s="398">
        <f t="shared" si="6"/>
        <v>155809.25354040271</v>
      </c>
      <c r="O5" s="398">
        <f t="shared" si="6"/>
        <v>153018.25350295237</v>
      </c>
      <c r="P5" s="398">
        <f t="shared" si="6"/>
        <v>155184.41259720828</v>
      </c>
      <c r="Q5" s="398">
        <f t="shared" si="6"/>
        <v>156774.871883193</v>
      </c>
      <c r="R5" s="398">
        <f t="shared" si="6"/>
        <v>161199.39580666518</v>
      </c>
      <c r="S5" s="398">
        <f t="shared" si="6"/>
        <v>166656.09337829781</v>
      </c>
      <c r="T5" s="398">
        <f t="shared" si="6"/>
        <v>174397.98808602855</v>
      </c>
      <c r="U5" s="398">
        <f t="shared" si="6"/>
        <v>171220.84986564651</v>
      </c>
      <c r="V5" s="398">
        <f t="shared" si="6"/>
        <v>183146.76281164706</v>
      </c>
      <c r="W5" s="398">
        <f t="shared" si="6"/>
        <v>187924.63935512819</v>
      </c>
      <c r="X5" s="398">
        <f t="shared" si="6"/>
        <v>184199.74761285691</v>
      </c>
      <c r="Y5" s="398">
        <f t="shared" si="6"/>
        <v>183818.01449618561</v>
      </c>
      <c r="Z5" s="398">
        <f t="shared" si="6"/>
        <v>186460.44860656781</v>
      </c>
      <c r="AA5" s="398">
        <f t="shared" si="6"/>
        <v>181656.49727621721</v>
      </c>
      <c r="AB5" s="398">
        <f t="shared" si="6"/>
        <v>176249.72548495009</v>
      </c>
      <c r="AC5" s="398">
        <f t="shared" si="6"/>
        <v>178230.09458939053</v>
      </c>
      <c r="AD5" s="398">
        <f t="shared" si="6"/>
        <v>166231.19265981863</v>
      </c>
      <c r="AE5" s="398">
        <f t="shared" ref="AE5:AJ5" si="7">SUM(AE6:AE35)</f>
        <v>161955.58679368431</v>
      </c>
      <c r="AF5" s="398">
        <f t="shared" si="7"/>
        <v>158994.54571256705</v>
      </c>
      <c r="AG5" s="398">
        <f t="shared" si="7"/>
        <v>157316.51604379492</v>
      </c>
      <c r="AH5" s="398">
        <f t="shared" si="7"/>
        <v>156895.0827758378</v>
      </c>
      <c r="AI5" s="398">
        <f t="shared" si="7"/>
        <v>155489.96866232328</v>
      </c>
      <c r="AJ5" s="398">
        <f t="shared" si="7"/>
        <v>158017.44649612138</v>
      </c>
      <c r="AK5" s="398">
        <f t="shared" ref="AK5:AL5" si="8">SUM(AK6:AK35)</f>
        <v>161890.34943475414</v>
      </c>
      <c r="AL5" s="398">
        <f t="shared" si="8"/>
        <v>165936.26019945726</v>
      </c>
      <c r="AM5" s="398">
        <f t="shared" ref="AM5:AN5" si="9">SUM(AM6:AM35)</f>
        <v>169378.91209240409</v>
      </c>
      <c r="AN5" s="398">
        <f t="shared" si="9"/>
        <v>174419.09414055638</v>
      </c>
      <c r="AO5" s="398">
        <f t="shared" ref="AO5:AP5" si="10">SUM(AO6:AO35)</f>
        <v>175167.01318971632</v>
      </c>
      <c r="AP5" s="398">
        <f t="shared" si="10"/>
        <v>177834.0305208413</v>
      </c>
      <c r="AQ5" s="398">
        <f t="shared" ref="AQ5" si="11">SUM(AQ6:AQ35)</f>
        <v>178327.33721224539</v>
      </c>
    </row>
    <row r="6" spans="1:43" ht="15.75" customHeight="1" x14ac:dyDescent="0.25">
      <c r="A6" s="127" t="s">
        <v>758</v>
      </c>
      <c r="B6" s="199"/>
      <c r="C6" s="127"/>
      <c r="D6" s="127"/>
      <c r="E6" s="127" t="s">
        <v>759</v>
      </c>
      <c r="F6" s="257"/>
      <c r="G6" s="400"/>
      <c r="H6" s="400"/>
      <c r="I6" s="400"/>
      <c r="J6" s="400"/>
      <c r="K6" s="400"/>
      <c r="L6" s="667">
        <v>31885.528302296749</v>
      </c>
      <c r="M6" s="667">
        <v>30841.900256255147</v>
      </c>
      <c r="N6" s="667">
        <v>29470.476270717252</v>
      </c>
      <c r="O6" s="667">
        <v>28049.864454996132</v>
      </c>
      <c r="P6" s="667">
        <v>27323.053499848327</v>
      </c>
      <c r="Q6" s="667">
        <v>28908.454595345662</v>
      </c>
      <c r="R6" s="667">
        <v>28935.20001497295</v>
      </c>
      <c r="S6" s="667">
        <v>28366.094444249877</v>
      </c>
      <c r="T6" s="667">
        <v>29503.049200380236</v>
      </c>
      <c r="U6" s="667">
        <v>27332.041443356688</v>
      </c>
      <c r="V6" s="667">
        <v>27667.743376717033</v>
      </c>
      <c r="W6" s="667">
        <v>28540.477475629137</v>
      </c>
      <c r="X6" s="667">
        <v>27916.30785699503</v>
      </c>
      <c r="Y6" s="667">
        <v>27087.22321732033</v>
      </c>
      <c r="Z6" s="667">
        <v>25698.649888512628</v>
      </c>
      <c r="AA6" s="667">
        <v>27188.15227882121</v>
      </c>
      <c r="AB6" s="667">
        <v>25178.75279844473</v>
      </c>
      <c r="AC6" s="667">
        <v>24115.402666991478</v>
      </c>
      <c r="AD6" s="667">
        <v>23394.120491336012</v>
      </c>
      <c r="AE6" s="667">
        <v>21992.132077440612</v>
      </c>
      <c r="AF6" s="667">
        <v>26302.914367429588</v>
      </c>
      <c r="AG6" s="667">
        <v>25664.861191106909</v>
      </c>
      <c r="AH6" s="667">
        <v>26770.453037449741</v>
      </c>
      <c r="AI6" s="667">
        <v>27124.271141656718</v>
      </c>
      <c r="AJ6" s="667">
        <v>27441.095658435745</v>
      </c>
      <c r="AK6" s="667">
        <v>26867.422701884119</v>
      </c>
      <c r="AL6" s="667">
        <v>26315.014890809001</v>
      </c>
      <c r="AM6" s="667">
        <v>26111.36381112699</v>
      </c>
      <c r="AN6" s="667">
        <v>26020.064911588794</v>
      </c>
      <c r="AO6" s="667">
        <v>25808.093081819854</v>
      </c>
      <c r="AP6" s="667">
        <v>25688.87095682001</v>
      </c>
      <c r="AQ6" s="667">
        <v>25947.527254710269</v>
      </c>
    </row>
    <row r="7" spans="1:43" ht="15.75" customHeight="1" x14ac:dyDescent="0.25">
      <c r="A7" s="127" t="s">
        <v>760</v>
      </c>
      <c r="B7" s="199"/>
      <c r="C7" s="127"/>
      <c r="E7" s="127" t="s">
        <v>761</v>
      </c>
      <c r="F7" s="257"/>
      <c r="G7" s="400"/>
      <c r="H7" s="400"/>
      <c r="I7" s="400"/>
      <c r="J7" s="400"/>
      <c r="K7" s="400"/>
      <c r="L7" s="667">
        <v>22983.832621082904</v>
      </c>
      <c r="M7" s="667">
        <v>22864.52750050461</v>
      </c>
      <c r="N7" s="667">
        <v>21366.533552467299</v>
      </c>
      <c r="O7" s="667">
        <v>22066.22264051389</v>
      </c>
      <c r="P7" s="667">
        <v>23079.284869236497</v>
      </c>
      <c r="Q7" s="667">
        <v>25556.542010409408</v>
      </c>
      <c r="R7" s="667">
        <v>26741.29499120796</v>
      </c>
      <c r="S7" s="667">
        <v>27646.358857345866</v>
      </c>
      <c r="T7" s="667">
        <v>28580.302588283757</v>
      </c>
      <c r="U7" s="667">
        <v>28861.952940166429</v>
      </c>
      <c r="V7" s="667">
        <v>31233.264551012475</v>
      </c>
      <c r="W7" s="667">
        <v>32573.130124179246</v>
      </c>
      <c r="X7" s="667">
        <v>31922.471784341749</v>
      </c>
      <c r="Y7" s="667">
        <v>31520.784227006261</v>
      </c>
      <c r="Z7" s="667">
        <v>34315.327927550134</v>
      </c>
      <c r="AA7" s="667">
        <v>33434.656613879437</v>
      </c>
      <c r="AB7" s="667">
        <v>32714.309359427378</v>
      </c>
      <c r="AC7" s="667">
        <v>31862.207048297798</v>
      </c>
      <c r="AD7" s="667">
        <v>29870.284432406756</v>
      </c>
      <c r="AE7" s="667">
        <v>27112.066484876756</v>
      </c>
      <c r="AF7" s="667">
        <v>24196.596895174302</v>
      </c>
      <c r="AG7" s="667">
        <v>23771.822286892384</v>
      </c>
      <c r="AH7" s="667">
        <v>23369.349559595317</v>
      </c>
      <c r="AI7" s="667">
        <v>22755.697750459898</v>
      </c>
      <c r="AJ7" s="667">
        <v>24027.874042200936</v>
      </c>
      <c r="AK7" s="667">
        <v>26896.934837523193</v>
      </c>
      <c r="AL7" s="667">
        <v>27837.851634919632</v>
      </c>
      <c r="AM7" s="667">
        <v>28773.736892774607</v>
      </c>
      <c r="AN7" s="667">
        <v>29666.690359400731</v>
      </c>
      <c r="AO7" s="667">
        <v>29704.726698896706</v>
      </c>
      <c r="AP7" s="667">
        <v>29214.167525487737</v>
      </c>
      <c r="AQ7" s="667">
        <v>30243.278269417995</v>
      </c>
    </row>
    <row r="8" spans="1:43" ht="15.75" customHeight="1" x14ac:dyDescent="0.25">
      <c r="A8" s="127" t="s">
        <v>762</v>
      </c>
      <c r="B8" s="199"/>
      <c r="C8" s="127"/>
      <c r="E8" s="127" t="s">
        <v>763</v>
      </c>
      <c r="F8" s="257"/>
      <c r="G8" s="399"/>
      <c r="H8" s="399"/>
      <c r="I8" s="399"/>
      <c r="J8" s="399"/>
      <c r="K8" s="399"/>
      <c r="L8" s="668"/>
      <c r="M8" s="668"/>
      <c r="N8" s="668"/>
      <c r="O8" s="668"/>
      <c r="P8" s="668"/>
      <c r="Q8" s="668"/>
      <c r="R8" s="668"/>
      <c r="S8" s="668"/>
      <c r="T8" s="668"/>
      <c r="U8" s="668"/>
      <c r="V8" s="668"/>
      <c r="W8" s="668"/>
      <c r="X8" s="668"/>
      <c r="Y8" s="668"/>
      <c r="Z8" s="668"/>
      <c r="AA8" s="668"/>
      <c r="AB8" s="668"/>
      <c r="AC8" s="668"/>
      <c r="AD8" s="668"/>
      <c r="AE8" s="668"/>
      <c r="AF8" s="668"/>
      <c r="AG8" s="668"/>
      <c r="AH8" s="668"/>
      <c r="AI8" s="668"/>
      <c r="AJ8" s="668"/>
      <c r="AK8" s="668"/>
      <c r="AL8" s="668"/>
      <c r="AM8" s="668"/>
      <c r="AN8" s="668"/>
      <c r="AO8" s="668"/>
      <c r="AP8" s="668"/>
      <c r="AQ8" s="668"/>
    </row>
    <row r="9" spans="1:43" ht="15.75" customHeight="1" x14ac:dyDescent="0.25">
      <c r="A9" s="127" t="s">
        <v>764</v>
      </c>
      <c r="B9" s="199"/>
      <c r="C9" s="127"/>
      <c r="E9" s="127" t="s">
        <v>765</v>
      </c>
      <c r="F9" s="257"/>
      <c r="G9" s="400"/>
      <c r="H9" s="400"/>
      <c r="I9" s="400"/>
      <c r="J9" s="400"/>
      <c r="K9" s="400"/>
      <c r="L9" s="667">
        <v>7767.2194973173173</v>
      </c>
      <c r="M9" s="667">
        <v>7624.7224797519375</v>
      </c>
      <c r="N9" s="667">
        <v>7612.2592642107911</v>
      </c>
      <c r="O9" s="667">
        <v>7829.2837244592356</v>
      </c>
      <c r="P9" s="667">
        <v>6878.9144581735736</v>
      </c>
      <c r="Q9" s="667">
        <v>5878.3282561157339</v>
      </c>
      <c r="R9" s="667">
        <v>8450.6289214617682</v>
      </c>
      <c r="S9" s="667">
        <v>7629.8239466082514</v>
      </c>
      <c r="T9" s="667">
        <v>7906.6599709527718</v>
      </c>
      <c r="U9" s="667">
        <v>7312.3000752157586</v>
      </c>
      <c r="V9" s="667">
        <v>9411.3385306280834</v>
      </c>
      <c r="W9" s="667">
        <v>9830.0448010543078</v>
      </c>
      <c r="X9" s="667">
        <v>8968.0322699994613</v>
      </c>
      <c r="Y9" s="667">
        <v>9023.1672438309652</v>
      </c>
      <c r="Z9" s="667">
        <v>8160.4712712907985</v>
      </c>
      <c r="AA9" s="667">
        <v>8229.6508167117809</v>
      </c>
      <c r="AB9" s="667">
        <v>9242.5452111123577</v>
      </c>
      <c r="AC9" s="667">
        <v>8721.1086138818027</v>
      </c>
      <c r="AD9" s="667">
        <v>8805.0803909606766</v>
      </c>
      <c r="AE9" s="667">
        <v>9502.0765434042587</v>
      </c>
      <c r="AF9" s="667">
        <v>8936.9153316014454</v>
      </c>
      <c r="AG9" s="667">
        <v>7190.6854578656539</v>
      </c>
      <c r="AH9" s="667">
        <v>7923.6142750547024</v>
      </c>
      <c r="AI9" s="667">
        <v>7582.127005344626</v>
      </c>
      <c r="AJ9" s="667">
        <v>7311.1020137725709</v>
      </c>
      <c r="AK9" s="667">
        <v>7870.4293621314264</v>
      </c>
      <c r="AL9" s="667">
        <v>7271.9999994465697</v>
      </c>
      <c r="AM9" s="667">
        <v>7317.6160107385294</v>
      </c>
      <c r="AN9" s="667">
        <v>7343.5484065243272</v>
      </c>
      <c r="AO9" s="667">
        <v>7072.3762013613068</v>
      </c>
      <c r="AP9" s="667">
        <v>7078.3341732305144</v>
      </c>
      <c r="AQ9" s="667">
        <v>6801.2641227249696</v>
      </c>
    </row>
    <row r="10" spans="1:43" ht="15.75" customHeight="1" x14ac:dyDescent="0.25">
      <c r="A10" s="127" t="s">
        <v>766</v>
      </c>
      <c r="B10" s="199"/>
      <c r="C10" s="127"/>
      <c r="E10" s="127" t="s">
        <v>767</v>
      </c>
      <c r="F10" s="257"/>
      <c r="G10" s="400"/>
      <c r="H10" s="400"/>
      <c r="I10" s="400"/>
      <c r="J10" s="400"/>
      <c r="K10" s="400"/>
      <c r="L10" s="667">
        <v>1893.0043744540772</v>
      </c>
      <c r="M10" s="667">
        <v>1433.1754117127116</v>
      </c>
      <c r="N10" s="667">
        <v>1426.3259415485929</v>
      </c>
      <c r="O10" s="667">
        <v>1520.9628519816056</v>
      </c>
      <c r="P10" s="667">
        <v>1621.2223304305417</v>
      </c>
      <c r="Q10" s="667">
        <v>1875.9944935551648</v>
      </c>
      <c r="R10" s="667">
        <v>2280.8733125713438</v>
      </c>
      <c r="S10" s="667">
        <v>2187.6337432888263</v>
      </c>
      <c r="T10" s="667">
        <v>2047.4131821039994</v>
      </c>
      <c r="U10" s="667">
        <v>1826.0753088376375</v>
      </c>
      <c r="V10" s="667">
        <v>3055.7582396562439</v>
      </c>
      <c r="W10" s="667">
        <v>3346.374175979839</v>
      </c>
      <c r="X10" s="667">
        <v>3435.870186971867</v>
      </c>
      <c r="Y10" s="667">
        <v>3382.6526209356452</v>
      </c>
      <c r="Z10" s="667">
        <v>3130.5382884339656</v>
      </c>
      <c r="AA10" s="667">
        <v>3523.8538913854995</v>
      </c>
      <c r="AB10" s="667">
        <v>4180.7887701447708</v>
      </c>
      <c r="AC10" s="667">
        <v>3864.7222830747914</v>
      </c>
      <c r="AD10" s="667">
        <v>3867.0324592732236</v>
      </c>
      <c r="AE10" s="667">
        <v>3822.7361816668104</v>
      </c>
      <c r="AF10" s="667">
        <v>4664.8337158881386</v>
      </c>
      <c r="AG10" s="667">
        <v>4014.5083811873051</v>
      </c>
      <c r="AH10" s="667">
        <v>4095.3003893293685</v>
      </c>
      <c r="AI10" s="667">
        <v>3947.046255461808</v>
      </c>
      <c r="AJ10" s="667">
        <v>3991.2334294906491</v>
      </c>
      <c r="AK10" s="667">
        <v>3846.4770436408298</v>
      </c>
      <c r="AL10" s="667">
        <v>4743.3826686669317</v>
      </c>
      <c r="AM10" s="667">
        <v>4956.6798081703737</v>
      </c>
      <c r="AN10" s="667">
        <v>4540.2793279461775</v>
      </c>
      <c r="AO10" s="667">
        <v>4422.1865749943008</v>
      </c>
      <c r="AP10" s="667">
        <v>4650.7173739871887</v>
      </c>
      <c r="AQ10" s="667">
        <v>4569.6939061118492</v>
      </c>
    </row>
    <row r="11" spans="1:43" ht="15.75" customHeight="1" x14ac:dyDescent="0.25">
      <c r="A11" s="127" t="s">
        <v>768</v>
      </c>
      <c r="B11" s="199"/>
      <c r="E11" s="127" t="s">
        <v>769</v>
      </c>
      <c r="F11" s="546"/>
      <c r="G11" s="400"/>
      <c r="H11" s="400"/>
      <c r="I11" s="400"/>
      <c r="J11" s="400"/>
      <c r="K11" s="400"/>
      <c r="L11" s="667">
        <v>1587.5156175273451</v>
      </c>
      <c r="M11" s="667">
        <v>1582.1097272394979</v>
      </c>
      <c r="N11" s="667">
        <v>1576.6430044482499</v>
      </c>
      <c r="O11" s="667">
        <v>1571.1172849761163</v>
      </c>
      <c r="P11" s="667">
        <v>1565.7045594727867</v>
      </c>
      <c r="Q11" s="667">
        <v>1560.2440036905739</v>
      </c>
      <c r="R11" s="667">
        <v>1554.8173175888269</v>
      </c>
      <c r="S11" s="667">
        <v>1549.3668470604905</v>
      </c>
      <c r="T11" s="667">
        <v>1543.8352585905275</v>
      </c>
      <c r="U11" s="667">
        <v>1538.3442308863705</v>
      </c>
      <c r="V11" s="667">
        <v>1587.0433118288136</v>
      </c>
      <c r="W11" s="667">
        <v>1635.7487338715659</v>
      </c>
      <c r="X11" s="667">
        <v>1684.5595277554785</v>
      </c>
      <c r="Y11" s="667">
        <v>1733.2492769268324</v>
      </c>
      <c r="Z11" s="667">
        <v>1781.9694443933447</v>
      </c>
      <c r="AA11" s="667">
        <v>1830.7382596739021</v>
      </c>
      <c r="AB11" s="667">
        <v>1632.7141961641744</v>
      </c>
      <c r="AC11" s="667">
        <v>2708.8476504063801</v>
      </c>
      <c r="AD11" s="667">
        <v>3054.7608811214509</v>
      </c>
      <c r="AE11" s="667">
        <v>3249.0275435287513</v>
      </c>
      <c r="AF11" s="667">
        <v>3665.1597345569435</v>
      </c>
      <c r="AG11" s="667">
        <v>3940.591407468678</v>
      </c>
      <c r="AH11" s="667">
        <v>3765.3948676595778</v>
      </c>
      <c r="AI11" s="667">
        <v>4121.7404691765487</v>
      </c>
      <c r="AJ11" s="667">
        <v>4071.3173271249893</v>
      </c>
      <c r="AK11" s="667">
        <v>3889.2098892579752</v>
      </c>
      <c r="AL11" s="667">
        <v>4142.8914039122028</v>
      </c>
      <c r="AM11" s="667">
        <v>4065.0490815036792</v>
      </c>
      <c r="AN11" s="667">
        <v>4287.1496882511783</v>
      </c>
      <c r="AO11" s="667">
        <v>4126.1728648769322</v>
      </c>
      <c r="AP11" s="667">
        <v>4160.1430393082856</v>
      </c>
      <c r="AQ11" s="667">
        <v>4500.4205312281238</v>
      </c>
    </row>
    <row r="12" spans="1:43" ht="15.75" customHeight="1" x14ac:dyDescent="0.25">
      <c r="A12" s="127" t="s">
        <v>770</v>
      </c>
      <c r="B12" s="199"/>
      <c r="C12" s="127"/>
      <c r="E12" s="127" t="s">
        <v>771</v>
      </c>
      <c r="F12" s="257"/>
      <c r="G12" s="400"/>
      <c r="H12" s="400"/>
      <c r="I12" s="400"/>
      <c r="J12" s="400"/>
      <c r="K12" s="400"/>
      <c r="L12" s="667">
        <v>418.5229879896242</v>
      </c>
      <c r="M12" s="667">
        <v>386.94156908072711</v>
      </c>
      <c r="N12" s="667">
        <v>355.31474387004278</v>
      </c>
      <c r="O12" s="667">
        <v>323.67285858511138</v>
      </c>
      <c r="P12" s="667">
        <v>292.04604556187553</v>
      </c>
      <c r="Q12" s="667">
        <v>260.46713467613597</v>
      </c>
      <c r="R12" s="667">
        <v>228.74095875245249</v>
      </c>
      <c r="S12" s="667">
        <v>197.15899134427821</v>
      </c>
      <c r="T12" s="667">
        <v>165.49378795135257</v>
      </c>
      <c r="U12" s="667">
        <v>133.90529238124677</v>
      </c>
      <c r="V12" s="667">
        <v>117.68771323334457</v>
      </c>
      <c r="W12" s="667">
        <v>101.49714645849596</v>
      </c>
      <c r="X12" s="667">
        <v>85.315564860225962</v>
      </c>
      <c r="Y12" s="667">
        <v>69.059778531273466</v>
      </c>
      <c r="Z12" s="667">
        <v>52.864719850933845</v>
      </c>
      <c r="AA12" s="667">
        <v>36.662213834777468</v>
      </c>
      <c r="AB12" s="667">
        <v>16.392320002639998</v>
      </c>
      <c r="AC12" s="667">
        <v>37.870062732752054</v>
      </c>
      <c r="AD12" s="667">
        <v>43.568874858231609</v>
      </c>
      <c r="AE12" s="667">
        <v>46.179290479872442</v>
      </c>
      <c r="AF12" s="667">
        <v>49.827179443045267</v>
      </c>
      <c r="AG12" s="667">
        <v>54.018045784975421</v>
      </c>
      <c r="AH12" s="667">
        <v>52.269295369598176</v>
      </c>
      <c r="AI12" s="667">
        <v>54.930590051584758</v>
      </c>
      <c r="AJ12" s="667">
        <v>57.959023287304007</v>
      </c>
      <c r="AK12" s="667">
        <v>56.067760750190402</v>
      </c>
      <c r="AL12" s="667">
        <v>57.334313786406845</v>
      </c>
      <c r="AM12" s="667">
        <v>55.887989524547891</v>
      </c>
      <c r="AN12" s="667">
        <v>56.141544583078186</v>
      </c>
      <c r="AO12" s="667">
        <v>55.299576742298918</v>
      </c>
      <c r="AP12" s="667">
        <v>54.578296186919097</v>
      </c>
      <c r="AQ12" s="667">
        <v>53.254836480119195</v>
      </c>
    </row>
    <row r="13" spans="1:43" ht="15.75" customHeight="1" x14ac:dyDescent="0.25">
      <c r="A13" s="127" t="s">
        <v>772</v>
      </c>
      <c r="B13" s="199"/>
      <c r="C13" s="127"/>
      <c r="E13" s="127" t="s">
        <v>773</v>
      </c>
      <c r="F13" s="257"/>
      <c r="G13" s="400"/>
      <c r="H13" s="400"/>
      <c r="I13" s="400"/>
      <c r="J13" s="400"/>
      <c r="K13" s="400"/>
      <c r="L13" s="667">
        <v>49746.692960134082</v>
      </c>
      <c r="M13" s="667">
        <v>47953.531165701061</v>
      </c>
      <c r="N13" s="667">
        <v>52176.668491535544</v>
      </c>
      <c r="O13" s="667">
        <v>53325.853811482768</v>
      </c>
      <c r="P13" s="667">
        <v>53045.515339728838</v>
      </c>
      <c r="Q13" s="667">
        <v>51156.502615694539</v>
      </c>
      <c r="R13" s="667">
        <v>50531.4780845028</v>
      </c>
      <c r="S13" s="667">
        <v>52649.821803210492</v>
      </c>
      <c r="T13" s="667">
        <v>57031.41768801905</v>
      </c>
      <c r="U13" s="667">
        <v>59160.594743539776</v>
      </c>
      <c r="V13" s="667">
        <v>66696.969207996182</v>
      </c>
      <c r="W13" s="667">
        <v>65696.526968768478</v>
      </c>
      <c r="X13" s="667">
        <v>66388.593249875179</v>
      </c>
      <c r="Y13" s="667">
        <v>66716.563025554336</v>
      </c>
      <c r="Z13" s="667">
        <v>68220.427079617002</v>
      </c>
      <c r="AA13" s="667">
        <v>66310.57210276046</v>
      </c>
      <c r="AB13" s="667">
        <v>63084.311578865076</v>
      </c>
      <c r="AC13" s="667">
        <v>63177.21508464621</v>
      </c>
      <c r="AD13" s="667">
        <v>57478.108596400692</v>
      </c>
      <c r="AE13" s="667">
        <v>57863.014412286524</v>
      </c>
      <c r="AF13" s="667">
        <v>52228.444098845321</v>
      </c>
      <c r="AG13" s="667">
        <v>53107.978481748811</v>
      </c>
      <c r="AH13" s="667">
        <v>52025.685202722176</v>
      </c>
      <c r="AI13" s="667">
        <v>51762.220220520947</v>
      </c>
      <c r="AJ13" s="667">
        <v>52096.242409338556</v>
      </c>
      <c r="AK13" s="667">
        <v>55278.132654524168</v>
      </c>
      <c r="AL13" s="667">
        <v>57406.935993583902</v>
      </c>
      <c r="AM13" s="667">
        <v>59800.486762472385</v>
      </c>
      <c r="AN13" s="667">
        <v>62576.218606849405</v>
      </c>
      <c r="AO13" s="667">
        <v>63920.520187237955</v>
      </c>
      <c r="AP13" s="667">
        <v>67441.503460712003</v>
      </c>
      <c r="AQ13" s="667">
        <v>66304.103366720796</v>
      </c>
    </row>
    <row r="14" spans="1:43" ht="15.75" customHeight="1" x14ac:dyDescent="0.25">
      <c r="A14" s="127" t="s">
        <v>774</v>
      </c>
      <c r="B14" s="199"/>
      <c r="C14" s="127"/>
      <c r="E14" s="127" t="s">
        <v>775</v>
      </c>
      <c r="F14" s="257"/>
      <c r="G14" s="400"/>
      <c r="H14" s="400"/>
      <c r="I14" s="400"/>
      <c r="J14" s="400"/>
      <c r="K14" s="400"/>
      <c r="L14" s="667">
        <v>7615.3522268093111</v>
      </c>
      <c r="M14" s="667">
        <v>7291.1220881842</v>
      </c>
      <c r="N14" s="667">
        <v>6924.7226008160733</v>
      </c>
      <c r="O14" s="667">
        <v>6242.1438629862914</v>
      </c>
      <c r="P14" s="667">
        <v>6976.3611742995072</v>
      </c>
      <c r="Q14" s="667">
        <v>7079.4378874197628</v>
      </c>
      <c r="R14" s="667">
        <v>6413.1627681395876</v>
      </c>
      <c r="S14" s="667">
        <v>6750.0295722773772</v>
      </c>
      <c r="T14" s="667">
        <v>6529.7359175605752</v>
      </c>
      <c r="U14" s="667">
        <v>6753.2294501800097</v>
      </c>
      <c r="V14" s="667">
        <v>7119.0486825686285</v>
      </c>
      <c r="W14" s="667">
        <v>7239.9166002715865</v>
      </c>
      <c r="X14" s="667">
        <v>7227.6040321355531</v>
      </c>
      <c r="Y14" s="667">
        <v>7472.2047616895225</v>
      </c>
      <c r="Z14" s="667">
        <v>8107.2025198290421</v>
      </c>
      <c r="AA14" s="667">
        <v>7587.7600422227388</v>
      </c>
      <c r="AB14" s="667">
        <v>7573.9320357690649</v>
      </c>
      <c r="AC14" s="667">
        <v>7483.0351967039642</v>
      </c>
      <c r="AD14" s="667">
        <v>7396.0007523263494</v>
      </c>
      <c r="AE14" s="667">
        <v>7476.0596551035624</v>
      </c>
      <c r="AF14" s="667">
        <v>7167.281242753731</v>
      </c>
      <c r="AG14" s="667">
        <v>6941.1752103063955</v>
      </c>
      <c r="AH14" s="667">
        <v>6123.1515161620737</v>
      </c>
      <c r="AI14" s="667">
        <v>6263.5547161132281</v>
      </c>
      <c r="AJ14" s="667">
        <v>6514.1248443110389</v>
      </c>
      <c r="AK14" s="667">
        <v>6540.8398035518621</v>
      </c>
      <c r="AL14" s="667">
        <v>6427.8283512055959</v>
      </c>
      <c r="AM14" s="667">
        <v>6717.4328207571507</v>
      </c>
      <c r="AN14" s="667">
        <v>6622.352541575272</v>
      </c>
      <c r="AO14" s="667">
        <v>6591.8005403686311</v>
      </c>
      <c r="AP14" s="667">
        <v>7075.234048969769</v>
      </c>
      <c r="AQ14" s="667">
        <v>6906.5071090842712</v>
      </c>
    </row>
    <row r="15" spans="1:43" ht="15.75" customHeight="1" x14ac:dyDescent="0.25">
      <c r="A15" s="127" t="s">
        <v>776</v>
      </c>
      <c r="B15" s="199"/>
      <c r="C15" s="127"/>
      <c r="E15" s="127" t="s">
        <v>777</v>
      </c>
      <c r="F15" s="257"/>
      <c r="G15" s="400"/>
      <c r="H15" s="400"/>
      <c r="I15" s="400"/>
      <c r="J15" s="400"/>
      <c r="K15" s="400"/>
      <c r="L15" s="667">
        <v>17508.863286879496</v>
      </c>
      <c r="M15" s="667">
        <v>18218.175948467528</v>
      </c>
      <c r="N15" s="667">
        <v>18051.381026842555</v>
      </c>
      <c r="O15" s="667">
        <v>17471.420594425217</v>
      </c>
      <c r="P15" s="667">
        <v>19598.699268052314</v>
      </c>
      <c r="Q15" s="667">
        <v>20011.92777310473</v>
      </c>
      <c r="R15" s="667">
        <v>20694.944869842057</v>
      </c>
      <c r="S15" s="667">
        <v>21244.258759966146</v>
      </c>
      <c r="T15" s="667">
        <v>21537.707068602489</v>
      </c>
      <c r="U15" s="667">
        <v>21535.926272002951</v>
      </c>
      <c r="V15" s="667">
        <v>18947.939566085275</v>
      </c>
      <c r="W15" s="667">
        <v>20634.368748532219</v>
      </c>
      <c r="X15" s="667">
        <v>20131.544326980773</v>
      </c>
      <c r="Y15" s="667">
        <v>20337.252308321604</v>
      </c>
      <c r="Z15" s="667">
        <v>19436.115816462803</v>
      </c>
      <c r="AA15" s="667">
        <v>18120.411570603239</v>
      </c>
      <c r="AB15" s="667">
        <v>17620.842969044334</v>
      </c>
      <c r="AC15" s="667">
        <v>18713.562742085756</v>
      </c>
      <c r="AD15" s="667">
        <v>18505.394051486252</v>
      </c>
      <c r="AE15" s="667">
        <v>18155.947064561209</v>
      </c>
      <c r="AF15" s="667">
        <v>16822.621103705431</v>
      </c>
      <c r="AG15" s="667">
        <v>17094.129990841346</v>
      </c>
      <c r="AH15" s="667">
        <v>17128.54005582703</v>
      </c>
      <c r="AI15" s="667">
        <v>16695.457332105812</v>
      </c>
      <c r="AJ15" s="667">
        <v>17677.868376036771</v>
      </c>
      <c r="AK15" s="667">
        <v>16723.91739675077</v>
      </c>
      <c r="AL15" s="667">
        <v>17435.237620130891</v>
      </c>
      <c r="AM15" s="667">
        <v>17263.612488609702</v>
      </c>
      <c r="AN15" s="667">
        <v>18271.553354932676</v>
      </c>
      <c r="AO15" s="667">
        <v>18825.141410312892</v>
      </c>
      <c r="AP15" s="667">
        <v>18203.925123662124</v>
      </c>
      <c r="AQ15" s="667">
        <v>17794.149891837918</v>
      </c>
    </row>
    <row r="16" spans="1:43" ht="15.75" customHeight="1" x14ac:dyDescent="0.25">
      <c r="A16" s="127" t="s">
        <v>778</v>
      </c>
      <c r="B16" s="199"/>
      <c r="C16" s="127"/>
      <c r="E16" s="127" t="s">
        <v>779</v>
      </c>
      <c r="F16" s="257"/>
      <c r="L16" s="669"/>
      <c r="M16" s="669"/>
      <c r="N16" s="669"/>
      <c r="O16" s="669"/>
      <c r="P16" s="669"/>
      <c r="Q16" s="669"/>
      <c r="R16" s="669"/>
      <c r="S16" s="669"/>
      <c r="T16" s="669"/>
      <c r="U16" s="669"/>
      <c r="V16" s="668"/>
      <c r="W16" s="668"/>
      <c r="X16" s="668"/>
      <c r="Y16" s="668"/>
      <c r="Z16" s="668"/>
      <c r="AA16" s="668"/>
      <c r="AB16" s="668"/>
      <c r="AC16" s="668"/>
      <c r="AD16" s="668"/>
      <c r="AE16" s="668"/>
      <c r="AF16" s="668"/>
      <c r="AG16" s="668"/>
      <c r="AH16" s="668"/>
      <c r="AI16" s="668"/>
      <c r="AJ16" s="668"/>
      <c r="AK16" s="668"/>
      <c r="AL16" s="668"/>
      <c r="AM16" s="668"/>
      <c r="AN16" s="668"/>
      <c r="AO16" s="668"/>
      <c r="AP16" s="668"/>
      <c r="AQ16" s="668"/>
    </row>
    <row r="17" spans="1:43" ht="15.75" customHeight="1" x14ac:dyDescent="0.25">
      <c r="A17" s="127" t="s">
        <v>780</v>
      </c>
      <c r="B17" s="199"/>
      <c r="C17" s="115"/>
      <c r="E17" s="115" t="s">
        <v>781</v>
      </c>
      <c r="F17" s="257"/>
      <c r="G17" s="400"/>
      <c r="H17" s="400"/>
      <c r="I17" s="400"/>
      <c r="J17" s="400"/>
      <c r="K17" s="400"/>
      <c r="L17" s="667">
        <v>11065.617356482051</v>
      </c>
      <c r="M17" s="667">
        <v>12535.763586419975</v>
      </c>
      <c r="N17" s="667">
        <v>13616.394227733141</v>
      </c>
      <c r="O17" s="667">
        <v>11417.379591053737</v>
      </c>
      <c r="P17" s="667">
        <v>11572.861431927553</v>
      </c>
      <c r="Q17" s="667">
        <v>11210.302787825483</v>
      </c>
      <c r="R17" s="667">
        <v>11949.805988702099</v>
      </c>
      <c r="S17" s="667">
        <v>14936.552859201449</v>
      </c>
      <c r="T17" s="667">
        <v>15901.331854885186</v>
      </c>
      <c r="U17" s="667">
        <v>13165.475617892984</v>
      </c>
      <c r="V17" s="667">
        <v>13399.630896371007</v>
      </c>
      <c r="W17" s="667">
        <v>14308.826061323627</v>
      </c>
      <c r="X17" s="667">
        <v>12492.997008857232</v>
      </c>
      <c r="Y17" s="667">
        <v>12533.980944881296</v>
      </c>
      <c r="Z17" s="667">
        <v>13537.008633811694</v>
      </c>
      <c r="AA17" s="667">
        <v>11446.641632244839</v>
      </c>
      <c r="AB17" s="667">
        <v>11147.74546169158</v>
      </c>
      <c r="AC17" s="667">
        <v>13672.331070939013</v>
      </c>
      <c r="AD17" s="667">
        <v>10141.219743030304</v>
      </c>
      <c r="AE17" s="667">
        <v>9120.340571501185</v>
      </c>
      <c r="AF17" s="667">
        <v>11365.853957583442</v>
      </c>
      <c r="AG17" s="667">
        <v>12031.342514276557</v>
      </c>
      <c r="AH17" s="667">
        <v>12142.781153230999</v>
      </c>
      <c r="AI17" s="667">
        <v>11714.149608787995</v>
      </c>
      <c r="AJ17" s="667">
        <v>11304.149471640447</v>
      </c>
      <c r="AK17" s="667">
        <v>10295.5201213706</v>
      </c>
      <c r="AL17" s="667">
        <v>10592.211676618002</v>
      </c>
      <c r="AM17" s="667">
        <v>10530.764079045064</v>
      </c>
      <c r="AN17" s="667">
        <v>11167.326124017556</v>
      </c>
      <c r="AO17" s="667">
        <v>10773.069035521825</v>
      </c>
      <c r="AP17" s="667">
        <v>10332.971745479032</v>
      </c>
      <c r="AQ17" s="667">
        <v>11277.164318315519</v>
      </c>
    </row>
    <row r="18" spans="1:43" ht="15.75" customHeight="1" x14ac:dyDescent="0.25">
      <c r="A18" s="127" t="s">
        <v>782</v>
      </c>
      <c r="B18" s="199"/>
      <c r="C18" s="115"/>
      <c r="E18" s="115" t="s">
        <v>783</v>
      </c>
      <c r="F18" s="257"/>
      <c r="L18" s="660"/>
      <c r="M18" s="660"/>
      <c r="N18" s="660"/>
      <c r="O18" s="660"/>
      <c r="P18" s="660"/>
      <c r="Q18" s="660"/>
      <c r="R18" s="660"/>
      <c r="S18" s="660"/>
      <c r="T18" s="660"/>
      <c r="U18" s="660"/>
      <c r="V18" s="663"/>
      <c r="W18" s="663"/>
      <c r="X18" s="663"/>
      <c r="Y18" s="663"/>
      <c r="Z18" s="663"/>
      <c r="AA18" s="663"/>
      <c r="AB18" s="663"/>
      <c r="AC18" s="663"/>
      <c r="AD18" s="663"/>
      <c r="AE18" s="663"/>
      <c r="AF18" s="663"/>
      <c r="AG18" s="663"/>
      <c r="AH18" s="663"/>
      <c r="AI18" s="663"/>
      <c r="AJ18" s="663"/>
      <c r="AK18" s="663"/>
      <c r="AL18" s="663"/>
      <c r="AM18" s="399"/>
      <c r="AN18" s="399"/>
      <c r="AO18" s="399"/>
      <c r="AP18" s="399"/>
      <c r="AQ18" s="399"/>
    </row>
    <row r="19" spans="1:43" ht="15.75" customHeight="1" x14ac:dyDescent="0.25">
      <c r="A19" s="127" t="s">
        <v>784</v>
      </c>
      <c r="B19" s="199"/>
      <c r="C19" s="115"/>
      <c r="E19" s="115" t="s">
        <v>785</v>
      </c>
      <c r="F19" s="547"/>
      <c r="L19" s="667">
        <v>646.02721422071568</v>
      </c>
      <c r="M19" s="667">
        <v>629.51232774931509</v>
      </c>
      <c r="N19" s="667">
        <v>606.14742535183916</v>
      </c>
      <c r="O19" s="667">
        <v>581.48770200422916</v>
      </c>
      <c r="P19" s="667">
        <v>571.40364999268286</v>
      </c>
      <c r="Q19" s="667">
        <v>607.95127871687521</v>
      </c>
      <c r="R19" s="667">
        <v>613.47991613991519</v>
      </c>
      <c r="S19" s="667">
        <v>605.78096475514997</v>
      </c>
      <c r="T19" s="667">
        <v>634.97727742863628</v>
      </c>
      <c r="U19" s="667">
        <v>593.46679177936664</v>
      </c>
      <c r="V19" s="667">
        <v>602.31908867162304</v>
      </c>
      <c r="W19" s="667">
        <v>625.71884109574785</v>
      </c>
      <c r="X19" s="667">
        <v>615.86223818911958</v>
      </c>
      <c r="Y19" s="667">
        <v>602.09462564433113</v>
      </c>
      <c r="Z19" s="667">
        <v>575.12918752630492</v>
      </c>
      <c r="AA19" s="667">
        <v>601.65450349063508</v>
      </c>
      <c r="AB19" s="667">
        <v>561.12011784836818</v>
      </c>
      <c r="AC19" s="667">
        <v>541.11541284808152</v>
      </c>
      <c r="AD19" s="667">
        <v>528.46644416333243</v>
      </c>
      <c r="AE19" s="667">
        <v>500.08379638833816</v>
      </c>
      <c r="AF19" s="667">
        <v>582.85415599800626</v>
      </c>
      <c r="AG19" s="667">
        <v>569.67951074684845</v>
      </c>
      <c r="AH19" s="667">
        <v>594.30306497973436</v>
      </c>
      <c r="AI19" s="667">
        <v>602.33440255649055</v>
      </c>
      <c r="AJ19" s="667">
        <v>609.38480699710158</v>
      </c>
      <c r="AK19" s="667">
        <v>595.00169170148308</v>
      </c>
      <c r="AL19" s="667">
        <v>582.7400038718838</v>
      </c>
      <c r="AM19" s="667">
        <v>578.1740378343037</v>
      </c>
      <c r="AN19" s="667">
        <v>576.13668680480316</v>
      </c>
      <c r="AO19" s="667">
        <v>571.43700675449134</v>
      </c>
      <c r="AP19" s="667">
        <v>568.80094782708113</v>
      </c>
      <c r="AQ19" s="667">
        <v>574.53971403982632</v>
      </c>
    </row>
    <row r="20" spans="1:43" ht="15.75" customHeight="1" x14ac:dyDescent="0.25">
      <c r="A20" s="127" t="s">
        <v>786</v>
      </c>
      <c r="B20" s="199"/>
      <c r="C20" s="115"/>
      <c r="E20" s="115" t="s">
        <v>787</v>
      </c>
      <c r="F20" s="257"/>
      <c r="L20" s="667">
        <v>595.46708958055103</v>
      </c>
      <c r="M20" s="667">
        <v>593.85351935742551</v>
      </c>
      <c r="N20" s="667">
        <v>556.97362953744005</v>
      </c>
      <c r="O20" s="667">
        <v>577.56951152278964</v>
      </c>
      <c r="P20" s="667">
        <v>607.5195125755306</v>
      </c>
      <c r="Q20" s="667">
        <v>672.88921959827053</v>
      </c>
      <c r="R20" s="667">
        <v>708.81670231132784</v>
      </c>
      <c r="S20" s="667">
        <v>735.85558361453877</v>
      </c>
      <c r="T20" s="667">
        <v>765.12956377646617</v>
      </c>
      <c r="U20" s="667">
        <v>775.46495054325703</v>
      </c>
      <c r="V20" s="667">
        <v>826.63351256161559</v>
      </c>
      <c r="W20" s="667">
        <v>868.12125209178976</v>
      </c>
      <c r="X20" s="667">
        <v>854.53842030121132</v>
      </c>
      <c r="Y20" s="667">
        <v>846.39054722946446</v>
      </c>
      <c r="Z20" s="667">
        <v>925.22128904277042</v>
      </c>
      <c r="AA20" s="667">
        <v>893.53829752807837</v>
      </c>
      <c r="AB20" s="667">
        <v>879.22532657524152</v>
      </c>
      <c r="AC20" s="667">
        <v>859.13309836742917</v>
      </c>
      <c r="AD20" s="667">
        <v>812.2986110714794</v>
      </c>
      <c r="AE20" s="667">
        <v>743.13375587266182</v>
      </c>
      <c r="AF20" s="667">
        <v>698.11500452932864</v>
      </c>
      <c r="AG20" s="667">
        <v>688.58078150095912</v>
      </c>
      <c r="AH20" s="667">
        <v>675.82766698098646</v>
      </c>
      <c r="AI20" s="667">
        <v>658.21993182652284</v>
      </c>
      <c r="AJ20" s="667">
        <v>694.5196912361946</v>
      </c>
      <c r="AK20" s="667">
        <v>762.84671762200003</v>
      </c>
      <c r="AL20" s="667">
        <v>790.2453645515933</v>
      </c>
      <c r="AM20" s="667">
        <v>816.4735624656189</v>
      </c>
      <c r="AN20" s="667">
        <v>841.05450628586823</v>
      </c>
      <c r="AO20" s="667">
        <v>842.12599695535584</v>
      </c>
      <c r="AP20" s="667">
        <v>828.5442754194213</v>
      </c>
      <c r="AQ20" s="667">
        <v>856.06218114041872</v>
      </c>
    </row>
    <row r="21" spans="1:43" ht="15.75" customHeight="1" x14ac:dyDescent="0.25">
      <c r="A21" s="127" t="s">
        <v>788</v>
      </c>
      <c r="B21" s="199"/>
      <c r="C21" s="115"/>
      <c r="E21" s="115" t="s">
        <v>789</v>
      </c>
      <c r="F21" s="257"/>
      <c r="L21" s="669"/>
      <c r="M21" s="669"/>
      <c r="N21" s="669"/>
      <c r="O21" s="669"/>
      <c r="P21" s="669"/>
      <c r="Q21" s="669"/>
      <c r="R21" s="669"/>
      <c r="S21" s="669"/>
      <c r="T21" s="669"/>
      <c r="U21" s="669"/>
      <c r="V21" s="669"/>
      <c r="W21" s="669"/>
      <c r="X21" s="669"/>
      <c r="Y21" s="669"/>
      <c r="Z21" s="669"/>
      <c r="AA21" s="669"/>
      <c r="AB21" s="669"/>
      <c r="AC21" s="669"/>
      <c r="AD21" s="669"/>
      <c r="AE21" s="669"/>
      <c r="AF21" s="669"/>
      <c r="AG21" s="669"/>
      <c r="AH21" s="669"/>
      <c r="AI21" s="669"/>
      <c r="AJ21" s="669"/>
      <c r="AK21" s="669"/>
      <c r="AL21" s="669"/>
      <c r="AM21" s="669"/>
      <c r="AN21" s="669"/>
      <c r="AO21" s="669"/>
      <c r="AP21" s="669"/>
      <c r="AQ21" s="669"/>
    </row>
    <row r="22" spans="1:43" ht="15.75" customHeight="1" x14ac:dyDescent="0.25">
      <c r="A22" s="127" t="s">
        <v>790</v>
      </c>
      <c r="B22" s="199"/>
      <c r="C22" s="127"/>
      <c r="E22" s="127" t="s">
        <v>791</v>
      </c>
      <c r="F22" s="257"/>
      <c r="L22" s="667">
        <v>321.17464216806883</v>
      </c>
      <c r="M22" s="667">
        <v>313.0651945386727</v>
      </c>
      <c r="N22" s="667">
        <v>313.47522435797885</v>
      </c>
      <c r="O22" s="667">
        <v>321.06415320813716</v>
      </c>
      <c r="P22" s="667">
        <v>283.74063718442829</v>
      </c>
      <c r="Q22" s="667">
        <v>241.21062536741803</v>
      </c>
      <c r="R22" s="667">
        <v>343.35805236273495</v>
      </c>
      <c r="S22" s="667">
        <v>313.81225826773374</v>
      </c>
      <c r="T22" s="667">
        <v>322.25468830924865</v>
      </c>
      <c r="U22" s="667">
        <v>297.25586731438614</v>
      </c>
      <c r="V22" s="667">
        <v>371.79404130553996</v>
      </c>
      <c r="W22" s="667">
        <v>388.46166425431431</v>
      </c>
      <c r="X22" s="667">
        <v>353.92553508393064</v>
      </c>
      <c r="Y22" s="667">
        <v>355.7972266334217</v>
      </c>
      <c r="Z22" s="667">
        <v>323.50064641495118</v>
      </c>
      <c r="AA22" s="667">
        <v>324.17701497046249</v>
      </c>
      <c r="AB22" s="667">
        <v>363.33764261493582</v>
      </c>
      <c r="AC22" s="667">
        <v>343.02850237954431</v>
      </c>
      <c r="AD22" s="667">
        <v>344.55394338010689</v>
      </c>
      <c r="AE22" s="667">
        <v>370.82388347637527</v>
      </c>
      <c r="AF22" s="667">
        <v>355.13394623230687</v>
      </c>
      <c r="AG22" s="667">
        <v>286.16197899951328</v>
      </c>
      <c r="AH22" s="667">
        <v>314.92772101798175</v>
      </c>
      <c r="AI22" s="667">
        <v>301.89461131484126</v>
      </c>
      <c r="AJ22" s="667">
        <v>292.27829231291651</v>
      </c>
      <c r="AK22" s="667">
        <v>313.31193263787782</v>
      </c>
      <c r="AL22" s="667">
        <v>289.53376704914353</v>
      </c>
      <c r="AM22" s="667">
        <v>291.06638642609477</v>
      </c>
      <c r="AN22" s="667">
        <v>292.29636731771944</v>
      </c>
      <c r="AO22" s="667">
        <v>281.87066847250742</v>
      </c>
      <c r="AP22" s="667">
        <v>281.83859333738781</v>
      </c>
      <c r="AQ22" s="667">
        <v>271.01834998341809</v>
      </c>
    </row>
    <row r="23" spans="1:43" ht="15.75" customHeight="1" x14ac:dyDescent="0.25">
      <c r="A23" s="127" t="s">
        <v>792</v>
      </c>
      <c r="B23" s="199"/>
      <c r="C23" s="127"/>
      <c r="E23" s="127" t="s">
        <v>793</v>
      </c>
      <c r="F23" s="257"/>
      <c r="L23" s="667">
        <v>72.535176565590589</v>
      </c>
      <c r="M23" s="667">
        <v>54.49230241320906</v>
      </c>
      <c r="N23" s="667">
        <v>54.656214657374527</v>
      </c>
      <c r="O23" s="667">
        <v>58.289269759414871</v>
      </c>
      <c r="P23" s="667">
        <v>61.770136313828324</v>
      </c>
      <c r="Q23" s="667">
        <v>73.481558158322656</v>
      </c>
      <c r="R23" s="667">
        <v>89.262191746838056</v>
      </c>
      <c r="S23" s="667">
        <v>85.055596289430326</v>
      </c>
      <c r="T23" s="667">
        <v>79.993077769468712</v>
      </c>
      <c r="U23" s="667">
        <v>72.201004262419701</v>
      </c>
      <c r="V23" s="667">
        <v>121.53238360508846</v>
      </c>
      <c r="W23" s="667">
        <v>131.59607371550354</v>
      </c>
      <c r="X23" s="667">
        <v>135.57487407553748</v>
      </c>
      <c r="Y23" s="667">
        <v>133.30506287068721</v>
      </c>
      <c r="Z23" s="667">
        <v>123.81721017759368</v>
      </c>
      <c r="AA23" s="667">
        <v>139.78173311118351</v>
      </c>
      <c r="AB23" s="667">
        <v>165.19406644546262</v>
      </c>
      <c r="AC23" s="667">
        <v>152.91731948227206</v>
      </c>
      <c r="AD23" s="667">
        <v>153.92016355457253</v>
      </c>
      <c r="AE23" s="667">
        <v>152.37019782141348</v>
      </c>
      <c r="AF23" s="667">
        <v>185.60492826102811</v>
      </c>
      <c r="AG23" s="667">
        <v>159.65042756550082</v>
      </c>
      <c r="AH23" s="667">
        <v>162.47595379152801</v>
      </c>
      <c r="AI23" s="667">
        <v>156.24144789986863</v>
      </c>
      <c r="AJ23" s="667">
        <v>157.54090193161454</v>
      </c>
      <c r="AK23" s="667">
        <v>150.78591746951525</v>
      </c>
      <c r="AL23" s="667">
        <v>186.38664319589085</v>
      </c>
      <c r="AM23" s="667">
        <v>195.38162921267968</v>
      </c>
      <c r="AN23" s="667">
        <v>178.26622341809517</v>
      </c>
      <c r="AO23" s="667">
        <v>173.5334986922183</v>
      </c>
      <c r="AP23" s="667">
        <v>182.54726006583377</v>
      </c>
      <c r="AQ23" s="667">
        <v>179.41499816051291</v>
      </c>
    </row>
    <row r="24" spans="1:43" ht="15.75" customHeight="1" x14ac:dyDescent="0.25">
      <c r="A24" s="127" t="s">
        <v>794</v>
      </c>
      <c r="B24" s="199"/>
      <c r="C24" s="127"/>
      <c r="E24" s="127" t="s">
        <v>795</v>
      </c>
      <c r="F24" s="257"/>
      <c r="L24" s="667">
        <v>40.232091376011994</v>
      </c>
      <c r="M24" s="667">
        <v>40.093214880875649</v>
      </c>
      <c r="N24" s="667">
        <v>39.952779919050926</v>
      </c>
      <c r="O24" s="667">
        <v>39.810732766950927</v>
      </c>
      <c r="P24" s="667">
        <v>39.671618479749185</v>
      </c>
      <c r="Q24" s="667">
        <v>39.531397331026021</v>
      </c>
      <c r="R24" s="667">
        <v>39.392031130909317</v>
      </c>
      <c r="S24" s="667">
        <v>39.251733089464416</v>
      </c>
      <c r="T24" s="667">
        <v>39.109673020398738</v>
      </c>
      <c r="U24" s="667">
        <v>38.968548311780616</v>
      </c>
      <c r="V24" s="667">
        <v>40.203515808160759</v>
      </c>
      <c r="W24" s="667">
        <v>41.438611025589587</v>
      </c>
      <c r="X24" s="667">
        <v>42.676134057962912</v>
      </c>
      <c r="Y24" s="667">
        <v>43.910864420961325</v>
      </c>
      <c r="Z24" s="667">
        <v>45.146217072415411</v>
      </c>
      <c r="AA24" s="667">
        <v>46.382897825972471</v>
      </c>
      <c r="AB24" s="667">
        <v>41.144681862573051</v>
      </c>
      <c r="AC24" s="667">
        <v>68.466601633615014</v>
      </c>
      <c r="AD24" s="667">
        <v>77.203738641203657</v>
      </c>
      <c r="AE24" s="667">
        <v>82.134736483965654</v>
      </c>
      <c r="AF24" s="667">
        <v>92.638627102130016</v>
      </c>
      <c r="AG24" s="667">
        <v>99.886006783910005</v>
      </c>
      <c r="AH24" s="667">
        <v>95.68163080955263</v>
      </c>
      <c r="AI24" s="667">
        <v>104.94653195426784</v>
      </c>
      <c r="AJ24" s="667">
        <v>103.4919946794912</v>
      </c>
      <c r="AK24" s="667">
        <v>98.823561721624586</v>
      </c>
      <c r="AL24" s="667">
        <v>105.04445687413602</v>
      </c>
      <c r="AM24" s="667">
        <v>103.35054964795384</v>
      </c>
      <c r="AN24" s="667">
        <v>108.93322931198624</v>
      </c>
      <c r="AO24" s="667">
        <v>104.89848674606181</v>
      </c>
      <c r="AP24" s="667">
        <v>105.74356504634815</v>
      </c>
      <c r="AQ24" s="667">
        <v>114.49339595082049</v>
      </c>
    </row>
    <row r="25" spans="1:43" ht="15.75" customHeight="1" x14ac:dyDescent="0.25">
      <c r="A25" s="127" t="s">
        <v>796</v>
      </c>
      <c r="E25" s="204" t="s">
        <v>797</v>
      </c>
      <c r="F25" s="547"/>
      <c r="G25" s="200"/>
      <c r="H25" s="200"/>
      <c r="I25" s="200"/>
      <c r="J25" s="200"/>
      <c r="K25" s="200"/>
      <c r="L25" s="667">
        <v>18.798652509382492</v>
      </c>
      <c r="M25" s="667">
        <v>17.392637756253457</v>
      </c>
      <c r="N25" s="667">
        <v>15.985226805880632</v>
      </c>
      <c r="O25" s="667">
        <v>14.576661833309879</v>
      </c>
      <c r="P25" s="667">
        <v>13.16918575777478</v>
      </c>
      <c r="Q25" s="667">
        <v>11.7634146723464</v>
      </c>
      <c r="R25" s="667">
        <v>10.351442438734299</v>
      </c>
      <c r="S25" s="667">
        <v>8.9457458709421527</v>
      </c>
      <c r="T25" s="667">
        <v>7.5365580380260422</v>
      </c>
      <c r="U25" s="667">
        <v>6.1301916067789977</v>
      </c>
      <c r="V25" s="667">
        <v>5.4026005643158976</v>
      </c>
      <c r="W25" s="667">
        <v>4.6759022974755444</v>
      </c>
      <c r="X25" s="667">
        <v>3.9502205901883225</v>
      </c>
      <c r="Y25" s="667">
        <v>3.2205751026556682</v>
      </c>
      <c r="Z25" s="667">
        <v>2.4941959987685021</v>
      </c>
      <c r="AA25" s="667">
        <v>1.7668217865835765</v>
      </c>
      <c r="AB25" s="667">
        <v>0.7825353705688286</v>
      </c>
      <c r="AC25" s="667">
        <v>1.7773458064274634</v>
      </c>
      <c r="AD25" s="667">
        <v>2.0250205757364421</v>
      </c>
      <c r="AE25" s="667">
        <v>2.1398493294049206</v>
      </c>
      <c r="AF25" s="667">
        <v>2.3161549832339876</v>
      </c>
      <c r="AG25" s="667">
        <v>2.5787626446586849</v>
      </c>
      <c r="AH25" s="667">
        <v>2.4789897465772337</v>
      </c>
      <c r="AI25" s="667">
        <v>2.6346455998282261</v>
      </c>
      <c r="AJ25" s="667">
        <v>2.8620106136017283</v>
      </c>
      <c r="AK25" s="667">
        <v>2.7267229321114033</v>
      </c>
      <c r="AL25" s="667">
        <v>2.728893126639186</v>
      </c>
      <c r="AM25" s="667">
        <v>2.7193117401686804</v>
      </c>
      <c r="AN25" s="667">
        <v>2.7331657555069895</v>
      </c>
      <c r="AO25" s="667">
        <v>2.6959972470781306</v>
      </c>
      <c r="AP25" s="667">
        <v>2.6601714642093923</v>
      </c>
      <c r="AQ25" s="667">
        <v>2.6132518243482843</v>
      </c>
    </row>
    <row r="26" spans="1:43" ht="15.75" customHeight="1" x14ac:dyDescent="0.25">
      <c r="A26" s="127" t="s">
        <v>798</v>
      </c>
      <c r="B26" s="199"/>
      <c r="C26" s="127"/>
      <c r="E26" s="127" t="s">
        <v>799</v>
      </c>
      <c r="F26" s="257"/>
      <c r="L26" s="667">
        <v>965.35002257999429</v>
      </c>
      <c r="M26" s="667">
        <v>925.38994286799164</v>
      </c>
      <c r="N26" s="667">
        <v>1009.1240569121372</v>
      </c>
      <c r="O26" s="667">
        <v>1029.2246153456986</v>
      </c>
      <c r="P26" s="667">
        <v>1021.3099789853783</v>
      </c>
      <c r="Q26" s="667">
        <v>991.77514243313465</v>
      </c>
      <c r="R26" s="667">
        <v>979.26325579697357</v>
      </c>
      <c r="S26" s="667">
        <v>1019.3786750780854</v>
      </c>
      <c r="T26" s="667">
        <v>1102.2302132200587</v>
      </c>
      <c r="U26" s="667">
        <v>1145.2766026700351</v>
      </c>
      <c r="V26" s="667">
        <v>1287.3383753098219</v>
      </c>
      <c r="W26" s="667">
        <v>1264.7734001062363</v>
      </c>
      <c r="X26" s="667">
        <v>1277.1366468393323</v>
      </c>
      <c r="Y26" s="667">
        <v>1283.0086991996207</v>
      </c>
      <c r="Z26" s="667">
        <v>1328.469904936147</v>
      </c>
      <c r="AA26" s="667">
        <v>1308.1695865953873</v>
      </c>
      <c r="AB26" s="667">
        <v>1225.4532968803783</v>
      </c>
      <c r="AC26" s="667">
        <v>1242.6693579257819</v>
      </c>
      <c r="AD26" s="667">
        <v>1143.1322122159006</v>
      </c>
      <c r="AE26" s="667">
        <v>1166.2683700986026</v>
      </c>
      <c r="AF26" s="667">
        <v>1074.1955458282275</v>
      </c>
      <c r="AG26" s="667">
        <v>1091.0677079128868</v>
      </c>
      <c r="AH26" s="667">
        <v>1070.2443084228894</v>
      </c>
      <c r="AI26" s="667">
        <v>1066.414470064665</v>
      </c>
      <c r="AJ26" s="667">
        <v>1072.2932503525897</v>
      </c>
      <c r="AK26" s="667">
        <v>1133.7164204245887</v>
      </c>
      <c r="AL26" s="667">
        <v>1171.3090273139583</v>
      </c>
      <c r="AM26" s="667">
        <v>1215.0321818206</v>
      </c>
      <c r="AN26" s="667">
        <v>1266.0360851324222</v>
      </c>
      <c r="AO26" s="667">
        <v>1287.543415085984</v>
      </c>
      <c r="AP26" s="667">
        <v>1354.9426950592795</v>
      </c>
      <c r="AQ26" s="667">
        <v>1322.378361532016</v>
      </c>
    </row>
    <row r="27" spans="1:43" ht="15.75" customHeight="1" x14ac:dyDescent="0.25">
      <c r="A27" s="127" t="s">
        <v>800</v>
      </c>
      <c r="B27" s="199"/>
      <c r="C27" s="127"/>
      <c r="E27" s="127" t="s">
        <v>801</v>
      </c>
      <c r="F27" s="257"/>
      <c r="L27" s="667">
        <v>249.28141938291</v>
      </c>
      <c r="M27" s="667">
        <v>238.71867752907781</v>
      </c>
      <c r="N27" s="667">
        <v>226.76259559144262</v>
      </c>
      <c r="O27" s="667">
        <v>204.44658071861198</v>
      </c>
      <c r="P27" s="667">
        <v>228.51020427563336</v>
      </c>
      <c r="Q27" s="667">
        <v>233.0615348797073</v>
      </c>
      <c r="R27" s="667">
        <v>211.14303088403688</v>
      </c>
      <c r="S27" s="667">
        <v>222.23843519732421</v>
      </c>
      <c r="T27" s="667">
        <v>214.98678566309087</v>
      </c>
      <c r="U27" s="667">
        <v>222.33847264027503</v>
      </c>
      <c r="V27" s="667">
        <v>234.61253069438791</v>
      </c>
      <c r="W27" s="667">
        <v>238.63350490080299</v>
      </c>
      <c r="X27" s="667">
        <v>238.2845203899098</v>
      </c>
      <c r="Y27" s="667">
        <v>246.41513474622525</v>
      </c>
      <c r="Z27" s="667">
        <v>267.41235565025869</v>
      </c>
      <c r="AA27" s="667">
        <v>248.87379137502199</v>
      </c>
      <c r="AB27" s="667">
        <v>248.42737272808969</v>
      </c>
      <c r="AC27" s="667">
        <v>245.45059843585048</v>
      </c>
      <c r="AD27" s="667">
        <v>242.61064276688083</v>
      </c>
      <c r="AE27" s="667">
        <v>245.24815987705176</v>
      </c>
      <c r="AF27" s="667">
        <v>236.98106017617238</v>
      </c>
      <c r="AG27" s="667">
        <v>229.49720095334544</v>
      </c>
      <c r="AH27" s="667">
        <v>202.43294785622442</v>
      </c>
      <c r="AI27" s="667">
        <v>207.07562859473737</v>
      </c>
      <c r="AJ27" s="667">
        <v>215.36382899034484</v>
      </c>
      <c r="AK27" s="667">
        <v>216.4163501436658</v>
      </c>
      <c r="AL27" s="667">
        <v>212.65395938410833</v>
      </c>
      <c r="AM27" s="667">
        <v>222.20130676927207</v>
      </c>
      <c r="AN27" s="667">
        <v>219.02381780813343</v>
      </c>
      <c r="AO27" s="667">
        <v>217.96173278607296</v>
      </c>
      <c r="AP27" s="667">
        <v>236.76381282371796</v>
      </c>
      <c r="AQ27" s="667">
        <v>231.10036779356275</v>
      </c>
    </row>
    <row r="28" spans="1:43" ht="15.75" customHeight="1" x14ac:dyDescent="0.25">
      <c r="A28" s="127" t="s">
        <v>802</v>
      </c>
      <c r="B28" s="199"/>
      <c r="C28" s="127"/>
      <c r="E28" s="127" t="s">
        <v>803</v>
      </c>
      <c r="F28" s="257"/>
      <c r="L28" s="667">
        <v>228.90759380145653</v>
      </c>
      <c r="M28" s="667">
        <v>238.18111613174858</v>
      </c>
      <c r="N28" s="667">
        <v>236.00046956822123</v>
      </c>
      <c r="O28" s="667">
        <v>228.41817256121624</v>
      </c>
      <c r="P28" s="667">
        <v>256.22982668369934</v>
      </c>
      <c r="Q28" s="667">
        <v>261.99913386584342</v>
      </c>
      <c r="R28" s="667">
        <v>270.94129533445471</v>
      </c>
      <c r="S28" s="667">
        <v>278.1329943035214</v>
      </c>
      <c r="T28" s="667">
        <v>281.97486336737813</v>
      </c>
      <c r="U28" s="667">
        <v>281.95154904827575</v>
      </c>
      <c r="V28" s="667">
        <v>249.39356475334989</v>
      </c>
      <c r="W28" s="667">
        <v>271.5904159349065</v>
      </c>
      <c r="X28" s="667">
        <v>264.97221982340136</v>
      </c>
      <c r="Y28" s="667">
        <v>267.67975696765512</v>
      </c>
      <c r="Z28" s="667">
        <v>255.81896113512983</v>
      </c>
      <c r="AA28" s="667">
        <v>236.85028927058187</v>
      </c>
      <c r="AB28" s="667">
        <v>230.32047237079263</v>
      </c>
      <c r="AC28" s="667">
        <v>244.6033152969666</v>
      </c>
      <c r="AD28" s="667">
        <v>241.88236094350646</v>
      </c>
      <c r="AE28" s="667">
        <v>237.31477028508647</v>
      </c>
      <c r="AF28" s="667">
        <v>221.70910991744321</v>
      </c>
      <c r="AG28" s="667">
        <v>225.28738634209287</v>
      </c>
      <c r="AH28" s="667">
        <v>225.74088412011108</v>
      </c>
      <c r="AI28" s="667">
        <v>220.03318963945526</v>
      </c>
      <c r="AJ28" s="667">
        <v>232.98060604721243</v>
      </c>
      <c r="AK28" s="667">
        <v>220.48443805693088</v>
      </c>
      <c r="AL28" s="667">
        <v>229.86232707169478</v>
      </c>
      <c r="AM28" s="667">
        <v>227.59965912693997</v>
      </c>
      <c r="AN28" s="667">
        <v>240.88812921861702</v>
      </c>
      <c r="AO28" s="667">
        <v>248.18651198692876</v>
      </c>
      <c r="AP28" s="667">
        <v>240.23027795861967</v>
      </c>
      <c r="AQ28" s="667">
        <v>234.8226298333704</v>
      </c>
    </row>
    <row r="29" spans="1:43" ht="15.75" customHeight="1" x14ac:dyDescent="0.25">
      <c r="A29" s="127" t="s">
        <v>804</v>
      </c>
      <c r="B29" s="199"/>
      <c r="C29" s="127"/>
      <c r="E29" s="127" t="s">
        <v>805</v>
      </c>
      <c r="F29" s="257"/>
      <c r="L29" s="670"/>
      <c r="M29" s="670"/>
      <c r="N29" s="670"/>
      <c r="O29" s="670"/>
      <c r="P29" s="670"/>
      <c r="Q29" s="670"/>
      <c r="R29" s="670"/>
      <c r="S29" s="670"/>
      <c r="T29" s="670"/>
      <c r="U29" s="670"/>
      <c r="V29" s="670"/>
      <c r="W29" s="670"/>
      <c r="X29" s="670"/>
      <c r="Y29" s="670"/>
      <c r="Z29" s="670"/>
      <c r="AA29" s="670"/>
      <c r="AB29" s="670"/>
      <c r="AC29" s="670"/>
      <c r="AD29" s="670"/>
      <c r="AE29" s="670"/>
      <c r="AF29" s="670"/>
      <c r="AG29" s="670"/>
      <c r="AH29" s="670"/>
      <c r="AI29" s="670"/>
      <c r="AJ29" s="670"/>
      <c r="AK29" s="670"/>
      <c r="AL29" s="670"/>
      <c r="AM29" s="670"/>
      <c r="AN29" s="670"/>
      <c r="AO29" s="670"/>
      <c r="AP29" s="670"/>
      <c r="AQ29" s="670"/>
    </row>
    <row r="30" spans="1:43" ht="15.75" customHeight="1" x14ac:dyDescent="0.25">
      <c r="A30" s="127" t="s">
        <v>806</v>
      </c>
      <c r="B30" s="199"/>
      <c r="C30" s="127"/>
      <c r="E30" s="127" t="s">
        <v>807</v>
      </c>
      <c r="F30" s="257"/>
      <c r="L30" s="667">
        <v>140.96390091722759</v>
      </c>
      <c r="M30" s="667">
        <v>159.69095297875214</v>
      </c>
      <c r="N30" s="667">
        <v>173.45679351179834</v>
      </c>
      <c r="O30" s="667">
        <v>145.444427771894</v>
      </c>
      <c r="P30" s="667">
        <v>147.42487022771164</v>
      </c>
      <c r="Q30" s="667">
        <v>143.00702033288769</v>
      </c>
      <c r="R30" s="667">
        <v>152.44066077737673</v>
      </c>
      <c r="S30" s="667">
        <v>190.5415672785885</v>
      </c>
      <c r="T30" s="667">
        <v>202.84886810584362</v>
      </c>
      <c r="U30" s="667">
        <v>167.95051301006387</v>
      </c>
      <c r="V30" s="667">
        <v>171.1091222760802</v>
      </c>
      <c r="W30" s="667">
        <v>182.71885363729092</v>
      </c>
      <c r="X30" s="667">
        <v>159.53099473380291</v>
      </c>
      <c r="Y30" s="667">
        <v>160.05459837252718</v>
      </c>
      <c r="Z30" s="667">
        <v>172.86304886112603</v>
      </c>
      <c r="AA30" s="667">
        <v>146.20291812541882</v>
      </c>
      <c r="AB30" s="667">
        <v>142.38527158755167</v>
      </c>
      <c r="AC30" s="667">
        <v>174.63061745463295</v>
      </c>
      <c r="AD30" s="667">
        <v>129.52884930603159</v>
      </c>
      <c r="AE30" s="667">
        <v>116.48944920189095</v>
      </c>
      <c r="AF30" s="667">
        <v>144.54955255777955</v>
      </c>
      <c r="AG30" s="667">
        <v>153.01331286621451</v>
      </c>
      <c r="AH30" s="667">
        <v>154.43025571163923</v>
      </c>
      <c r="AI30" s="667">
        <v>148.97871319341257</v>
      </c>
      <c r="AJ30" s="667">
        <v>143.76451732130417</v>
      </c>
      <c r="AK30" s="667">
        <v>131.28411065926494</v>
      </c>
      <c r="AL30" s="667">
        <v>135.06720393906627</v>
      </c>
      <c r="AM30" s="667">
        <v>134.28372263740229</v>
      </c>
      <c r="AN30" s="667">
        <v>142.40106383403906</v>
      </c>
      <c r="AO30" s="667">
        <v>137.37370285696824</v>
      </c>
      <c r="AP30" s="667">
        <v>131.5131779957955</v>
      </c>
      <c r="AQ30" s="667">
        <v>143.53035535531268</v>
      </c>
    </row>
    <row r="31" spans="1:43" ht="15.75" customHeight="1" x14ac:dyDescent="0.25">
      <c r="A31" s="127" t="s">
        <v>808</v>
      </c>
      <c r="B31" s="199"/>
      <c r="C31" s="127"/>
      <c r="E31" s="127" t="s">
        <v>809</v>
      </c>
      <c r="F31" s="257"/>
      <c r="L31" s="660"/>
      <c r="M31" s="660"/>
      <c r="N31" s="660"/>
      <c r="O31" s="660"/>
      <c r="P31" s="660"/>
      <c r="Q31" s="660"/>
      <c r="R31" s="660"/>
      <c r="S31" s="660"/>
      <c r="T31" s="660"/>
      <c r="U31" s="660"/>
      <c r="V31" s="663"/>
      <c r="W31" s="663"/>
      <c r="X31" s="663"/>
      <c r="Y31" s="663"/>
      <c r="Z31" s="663"/>
      <c r="AA31" s="663"/>
      <c r="AB31" s="663"/>
      <c r="AC31" s="663"/>
      <c r="AD31" s="663"/>
      <c r="AE31" s="663"/>
      <c r="AF31" s="663"/>
      <c r="AG31" s="663"/>
      <c r="AH31" s="663"/>
      <c r="AI31" s="663"/>
      <c r="AJ31" s="663"/>
      <c r="AK31" s="663"/>
      <c r="AL31" s="663"/>
      <c r="AM31" s="399"/>
      <c r="AN31" s="399"/>
      <c r="AO31" s="399"/>
      <c r="AP31" s="399"/>
      <c r="AQ31" s="399"/>
    </row>
    <row r="32" spans="1:43" ht="15.75" customHeight="1" x14ac:dyDescent="0.25">
      <c r="A32" s="127" t="s">
        <v>810</v>
      </c>
      <c r="B32" s="199"/>
      <c r="E32" s="127" t="s">
        <v>811</v>
      </c>
      <c r="F32" s="257"/>
      <c r="L32" s="660"/>
      <c r="M32" s="660"/>
      <c r="N32" s="660"/>
      <c r="O32" s="660"/>
      <c r="P32" s="660"/>
      <c r="Q32" s="660"/>
      <c r="R32" s="660"/>
      <c r="S32" s="660"/>
      <c r="T32" s="660"/>
      <c r="U32" s="660"/>
      <c r="V32" s="663"/>
      <c r="W32" s="663"/>
      <c r="X32" s="663"/>
      <c r="Y32" s="663"/>
      <c r="Z32" s="663"/>
      <c r="AA32" s="663"/>
      <c r="AB32" s="663"/>
      <c r="AC32" s="663"/>
      <c r="AD32" s="663"/>
      <c r="AE32" s="663"/>
      <c r="AF32" s="663"/>
      <c r="AG32" s="663"/>
      <c r="AH32" s="663"/>
      <c r="AI32" s="663"/>
      <c r="AJ32" s="663"/>
      <c r="AK32" s="663"/>
      <c r="AL32" s="663"/>
      <c r="AM32" s="399"/>
      <c r="AN32" s="399"/>
      <c r="AO32" s="399"/>
      <c r="AP32" s="399"/>
      <c r="AQ32" s="399"/>
    </row>
    <row r="33" spans="1:43" ht="15.75" customHeight="1" x14ac:dyDescent="0.25">
      <c r="A33" s="127" t="s">
        <v>812</v>
      </c>
      <c r="B33" s="199"/>
      <c r="C33" s="127"/>
      <c r="E33" s="127" t="s">
        <v>813</v>
      </c>
      <c r="F33" s="257"/>
      <c r="L33" s="660"/>
      <c r="M33" s="660"/>
      <c r="N33" s="660"/>
      <c r="O33" s="660"/>
      <c r="P33" s="660"/>
      <c r="Q33" s="660"/>
      <c r="R33" s="660"/>
      <c r="S33" s="660"/>
      <c r="T33" s="660"/>
      <c r="U33" s="660"/>
      <c r="V33" s="663"/>
      <c r="W33" s="663"/>
      <c r="X33" s="663"/>
      <c r="Y33" s="663"/>
      <c r="Z33" s="663"/>
      <c r="AA33" s="663"/>
      <c r="AB33" s="663"/>
      <c r="AC33" s="663"/>
      <c r="AD33" s="663"/>
      <c r="AE33" s="663"/>
      <c r="AF33" s="663"/>
      <c r="AG33" s="663"/>
      <c r="AH33" s="663"/>
      <c r="AI33" s="663"/>
      <c r="AJ33" s="663"/>
      <c r="AK33" s="663"/>
      <c r="AL33" s="663"/>
      <c r="AM33" s="399"/>
      <c r="AN33" s="399"/>
      <c r="AO33" s="399"/>
      <c r="AP33" s="399"/>
      <c r="AQ33" s="399"/>
    </row>
    <row r="34" spans="1:43" ht="15.75" customHeight="1" x14ac:dyDescent="0.25">
      <c r="A34" s="127" t="s">
        <v>814</v>
      </c>
      <c r="B34" s="199"/>
      <c r="C34" s="127"/>
      <c r="E34" s="127" t="s">
        <v>815</v>
      </c>
      <c r="F34" s="257"/>
      <c r="L34" s="660"/>
      <c r="M34" s="660"/>
      <c r="N34" s="660"/>
      <c r="O34" s="660"/>
      <c r="P34" s="660"/>
      <c r="Q34" s="660"/>
      <c r="R34" s="660"/>
      <c r="S34" s="660"/>
      <c r="T34" s="660"/>
      <c r="U34" s="660"/>
      <c r="V34" s="663"/>
      <c r="W34" s="663"/>
      <c r="X34" s="663"/>
      <c r="Y34" s="663"/>
      <c r="Z34" s="663"/>
      <c r="AA34" s="663"/>
      <c r="AB34" s="663"/>
      <c r="AC34" s="663"/>
      <c r="AD34" s="663"/>
      <c r="AE34" s="663"/>
      <c r="AF34" s="663"/>
      <c r="AG34" s="663"/>
      <c r="AH34" s="663"/>
      <c r="AI34" s="663"/>
      <c r="AJ34" s="663"/>
      <c r="AK34" s="663"/>
      <c r="AL34" s="663"/>
      <c r="AM34" s="399"/>
      <c r="AN34" s="399"/>
      <c r="AO34" s="399"/>
      <c r="AP34" s="399"/>
      <c r="AQ34" s="399"/>
    </row>
    <row r="35" spans="1:43" ht="15.75" customHeight="1" x14ac:dyDescent="0.25">
      <c r="A35" s="127" t="s">
        <v>816</v>
      </c>
      <c r="B35" s="199"/>
      <c r="C35" s="127"/>
      <c r="E35" s="127" t="s">
        <v>817</v>
      </c>
      <c r="F35" s="257"/>
      <c r="L35" s="660"/>
      <c r="M35" s="660"/>
      <c r="N35" s="660"/>
      <c r="O35" s="660"/>
      <c r="P35" s="660"/>
      <c r="Q35" s="660"/>
      <c r="R35" s="660"/>
      <c r="S35" s="660"/>
      <c r="T35" s="660"/>
      <c r="U35" s="660"/>
      <c r="V35" s="663"/>
      <c r="W35" s="663"/>
      <c r="X35" s="663"/>
      <c r="Y35" s="663"/>
      <c r="Z35" s="663"/>
      <c r="AA35" s="663"/>
      <c r="AB35" s="663"/>
      <c r="AC35" s="663"/>
      <c r="AD35" s="663"/>
      <c r="AE35" s="663"/>
      <c r="AF35" s="663"/>
      <c r="AG35" s="663"/>
      <c r="AH35" s="663"/>
      <c r="AI35" s="663"/>
      <c r="AJ35" s="663"/>
      <c r="AK35" s="663"/>
      <c r="AL35" s="663"/>
      <c r="AM35" s="399"/>
      <c r="AN35" s="399"/>
      <c r="AO35" s="399"/>
      <c r="AP35" s="399"/>
      <c r="AQ35" s="399"/>
    </row>
    <row r="36" spans="1:43" ht="15.75" customHeight="1" x14ac:dyDescent="0.25">
      <c r="A36" s="127"/>
      <c r="B36" s="199"/>
      <c r="C36" s="127"/>
      <c r="D36" s="127"/>
      <c r="E36" s="127"/>
      <c r="F36" s="257"/>
      <c r="L36" s="660"/>
      <c r="M36" s="660"/>
      <c r="N36" s="660"/>
      <c r="O36" s="660"/>
      <c r="P36" s="660"/>
      <c r="Q36" s="660"/>
      <c r="R36" s="660"/>
      <c r="S36" s="660"/>
      <c r="T36" s="660"/>
      <c r="U36" s="660"/>
      <c r="V36" s="663"/>
      <c r="W36" s="663"/>
      <c r="X36" s="663"/>
      <c r="Y36" s="663"/>
      <c r="Z36" s="663"/>
      <c r="AA36" s="663"/>
      <c r="AB36" s="663"/>
      <c r="AC36" s="663"/>
      <c r="AD36" s="663"/>
      <c r="AE36" s="663"/>
      <c r="AF36" s="663"/>
      <c r="AG36" s="663"/>
      <c r="AH36" s="663"/>
      <c r="AI36" s="663"/>
      <c r="AJ36" s="663"/>
      <c r="AK36" s="663"/>
      <c r="AL36" s="663"/>
      <c r="AM36" s="399"/>
      <c r="AN36" s="399"/>
      <c r="AO36" s="399"/>
      <c r="AP36" s="399"/>
      <c r="AQ36" s="399"/>
    </row>
    <row r="37" spans="1:43" ht="15.75" customHeight="1" x14ac:dyDescent="0.25">
      <c r="A37" s="208" t="s">
        <v>818</v>
      </c>
      <c r="B37" s="207"/>
      <c r="C37" s="205"/>
      <c r="D37" s="208" t="s">
        <v>819</v>
      </c>
      <c r="E37" s="208"/>
      <c r="F37" s="257"/>
      <c r="G37" s="398">
        <f t="shared" ref="G37:AE37" si="12">SUM(G38:G57)</f>
        <v>0</v>
      </c>
      <c r="H37" s="398">
        <f t="shared" si="12"/>
        <v>0</v>
      </c>
      <c r="I37" s="398">
        <f t="shared" si="12"/>
        <v>0</v>
      </c>
      <c r="J37" s="398">
        <f t="shared" si="12"/>
        <v>0</v>
      </c>
      <c r="K37" s="398">
        <f t="shared" si="12"/>
        <v>0</v>
      </c>
      <c r="L37" s="739">
        <f t="shared" si="12"/>
        <v>236126.17699835409</v>
      </c>
      <c r="M37" s="739">
        <f t="shared" si="12"/>
        <v>230882.74191294343</v>
      </c>
      <c r="N37" s="739">
        <f t="shared" si="12"/>
        <v>232546.78197690818</v>
      </c>
      <c r="O37" s="739">
        <f t="shared" si="12"/>
        <v>214939.92268723619</v>
      </c>
      <c r="P37" s="739">
        <f t="shared" si="12"/>
        <v>234482.05830275433</v>
      </c>
      <c r="Q37" s="739">
        <f t="shared" si="12"/>
        <v>229387.39881393276</v>
      </c>
      <c r="R37" s="739">
        <f t="shared" si="12"/>
        <v>260319.45152739208</v>
      </c>
      <c r="S37" s="739">
        <f t="shared" si="12"/>
        <v>251792.19333786302</v>
      </c>
      <c r="T37" s="739">
        <f t="shared" si="12"/>
        <v>268128.67502165836</v>
      </c>
      <c r="U37" s="739">
        <f t="shared" si="12"/>
        <v>268424.75472200586</v>
      </c>
      <c r="V37" s="739">
        <f t="shared" si="12"/>
        <v>287567.46405183012</v>
      </c>
      <c r="W37" s="739">
        <f t="shared" si="12"/>
        <v>284297.16051198484</v>
      </c>
      <c r="X37" s="739">
        <f t="shared" si="12"/>
        <v>277656.9881701502</v>
      </c>
      <c r="Y37" s="739">
        <f t="shared" si="12"/>
        <v>287763.28655528818</v>
      </c>
      <c r="Z37" s="739">
        <f t="shared" si="12"/>
        <v>270010.22799480904</v>
      </c>
      <c r="AA37" s="739">
        <f t="shared" si="12"/>
        <v>242632.60152717558</v>
      </c>
      <c r="AB37" s="739">
        <f t="shared" si="12"/>
        <v>244282.03735089625</v>
      </c>
      <c r="AC37" s="739">
        <f t="shared" si="12"/>
        <v>249220.42952873267</v>
      </c>
      <c r="AD37" s="739">
        <f t="shared" si="12"/>
        <v>216927.71988016719</v>
      </c>
      <c r="AE37" s="739">
        <f t="shared" si="12"/>
        <v>220477.30516838905</v>
      </c>
      <c r="AF37" s="739">
        <f t="shared" ref="AF37:AK37" si="13">SUM(AF38:AF57)</f>
        <v>227383.97008089736</v>
      </c>
      <c r="AG37" s="739">
        <f t="shared" si="13"/>
        <v>217583.98791011664</v>
      </c>
      <c r="AH37" s="739">
        <f t="shared" si="13"/>
        <v>215619.9503319806</v>
      </c>
      <c r="AI37" s="739">
        <f t="shared" si="13"/>
        <v>221869.57673438734</v>
      </c>
      <c r="AJ37" s="739">
        <f t="shared" si="13"/>
        <v>238815.32186530047</v>
      </c>
      <c r="AK37" s="739">
        <f t="shared" si="13"/>
        <v>238028.6827606204</v>
      </c>
      <c r="AL37" s="739">
        <f t="shared" ref="AL37:AM37" si="14">SUM(AL38:AL57)</f>
        <v>235778.64330227891</v>
      </c>
      <c r="AM37" s="739">
        <f t="shared" si="14"/>
        <v>247953.88109067225</v>
      </c>
      <c r="AN37" s="739">
        <f t="shared" ref="AN37:AO37" si="15">SUM(AN38:AN57)</f>
        <v>240265.89264372594</v>
      </c>
      <c r="AO37" s="739">
        <f t="shared" si="15"/>
        <v>234748.94978780104</v>
      </c>
      <c r="AP37" s="739">
        <f t="shared" ref="AP37:AQ37" si="16">SUM(AP38:AP57)</f>
        <v>244534.00724673478</v>
      </c>
      <c r="AQ37" s="739">
        <f t="shared" si="16"/>
        <v>233131.86043666466</v>
      </c>
    </row>
    <row r="38" spans="1:43" ht="15.75" customHeight="1" x14ac:dyDescent="0.25">
      <c r="A38" s="127" t="s">
        <v>820</v>
      </c>
      <c r="B38" s="199"/>
      <c r="D38" s="115"/>
      <c r="E38" s="115" t="s">
        <v>821</v>
      </c>
      <c r="F38" s="257"/>
      <c r="G38" s="400"/>
      <c r="H38" s="400"/>
      <c r="I38" s="400"/>
      <c r="J38" s="400"/>
      <c r="K38" s="400"/>
      <c r="L38" s="667">
        <v>89407.775736646319</v>
      </c>
      <c r="M38" s="667">
        <v>83175.25065984558</v>
      </c>
      <c r="N38" s="667">
        <v>78780.201916479476</v>
      </c>
      <c r="O38" s="667">
        <v>62070.38886516502</v>
      </c>
      <c r="P38" s="667">
        <v>74357.776027662854</v>
      </c>
      <c r="Q38" s="667">
        <v>65078.441437522895</v>
      </c>
      <c r="R38" s="667">
        <v>87969.30417302328</v>
      </c>
      <c r="S38" s="667">
        <v>80927.97686449824</v>
      </c>
      <c r="T38" s="667">
        <v>88569.287868731786</v>
      </c>
      <c r="U38" s="667">
        <v>93568.676690846085</v>
      </c>
      <c r="V38" s="667">
        <v>101243.50855932382</v>
      </c>
      <c r="W38" s="667">
        <v>93490.509873205621</v>
      </c>
      <c r="X38" s="667">
        <v>87128.844245415661</v>
      </c>
      <c r="Y38" s="667">
        <v>97466.741389869087</v>
      </c>
      <c r="Z38" s="667">
        <v>88260.974807401042</v>
      </c>
      <c r="AA38" s="667">
        <v>65635.984445708222</v>
      </c>
      <c r="AB38" s="667">
        <v>73108.812419449168</v>
      </c>
      <c r="AC38" s="667">
        <v>73842.225206249248</v>
      </c>
      <c r="AD38" s="667">
        <v>55107.589072487652</v>
      </c>
      <c r="AE38" s="667">
        <v>61720.677878737421</v>
      </c>
      <c r="AF38" s="667">
        <v>69282.406992473785</v>
      </c>
      <c r="AG38" s="667">
        <v>61984.369884732834</v>
      </c>
      <c r="AH38" s="667">
        <v>61887.340201977466</v>
      </c>
      <c r="AI38" s="667">
        <v>71541.373717492781</v>
      </c>
      <c r="AJ38" s="667">
        <v>84089.459139827159</v>
      </c>
      <c r="AK38" s="667">
        <v>78761.496587390502</v>
      </c>
      <c r="AL38" s="667">
        <v>75432.869519675427</v>
      </c>
      <c r="AM38" s="667">
        <v>86449.177968868127</v>
      </c>
      <c r="AN38" s="667">
        <v>77386.536568192125</v>
      </c>
      <c r="AO38" s="667">
        <v>73183.257093198437</v>
      </c>
      <c r="AP38" s="667">
        <v>81258.001966823111</v>
      </c>
      <c r="AQ38" s="667">
        <v>71811.723602854909</v>
      </c>
    </row>
    <row r="39" spans="1:43" ht="15.75" customHeight="1" x14ac:dyDescent="0.25">
      <c r="A39" s="127" t="s">
        <v>822</v>
      </c>
      <c r="B39" s="199"/>
      <c r="D39" s="115"/>
      <c r="E39" s="115" t="s">
        <v>823</v>
      </c>
      <c r="F39" s="257"/>
      <c r="G39" s="399"/>
      <c r="H39" s="399"/>
      <c r="I39" s="399"/>
      <c r="J39" s="399"/>
      <c r="K39" s="399"/>
      <c r="L39" s="668" t="s">
        <v>20</v>
      </c>
      <c r="M39" s="668" t="s">
        <v>20</v>
      </c>
      <c r="N39" s="668" t="s">
        <v>20</v>
      </c>
      <c r="O39" s="668" t="s">
        <v>20</v>
      </c>
      <c r="P39" s="668" t="s">
        <v>20</v>
      </c>
      <c r="Q39" s="668" t="s">
        <v>20</v>
      </c>
      <c r="R39" s="668" t="s">
        <v>20</v>
      </c>
      <c r="S39" s="668" t="s">
        <v>20</v>
      </c>
      <c r="T39" s="668" t="s">
        <v>20</v>
      </c>
      <c r="U39" s="668" t="s">
        <v>20</v>
      </c>
      <c r="V39" s="668" t="s">
        <v>20</v>
      </c>
      <c r="W39" s="668" t="s">
        <v>20</v>
      </c>
      <c r="X39" s="668" t="s">
        <v>20</v>
      </c>
      <c r="Y39" s="668" t="s">
        <v>20</v>
      </c>
      <c r="Z39" s="668" t="s">
        <v>20</v>
      </c>
      <c r="AA39" s="668" t="s">
        <v>20</v>
      </c>
      <c r="AB39" s="668" t="s">
        <v>20</v>
      </c>
      <c r="AC39" s="668" t="s">
        <v>20</v>
      </c>
      <c r="AD39" s="668" t="s">
        <v>20</v>
      </c>
      <c r="AE39" s="668" t="s">
        <v>20</v>
      </c>
      <c r="AF39" s="668" t="s">
        <v>20</v>
      </c>
      <c r="AG39" s="668" t="s">
        <v>20</v>
      </c>
      <c r="AH39" s="668" t="s">
        <v>20</v>
      </c>
      <c r="AI39" s="668" t="s">
        <v>20</v>
      </c>
      <c r="AJ39" s="668" t="s">
        <v>20</v>
      </c>
      <c r="AK39" s="668" t="s">
        <v>20</v>
      </c>
      <c r="AL39" s="668" t="s">
        <v>20</v>
      </c>
      <c r="AM39" s="668" t="s">
        <v>20</v>
      </c>
      <c r="AN39" s="668" t="s">
        <v>20</v>
      </c>
      <c r="AO39" s="668" t="s">
        <v>20</v>
      </c>
      <c r="AP39" s="668" t="s">
        <v>20</v>
      </c>
      <c r="AQ39" s="668" t="s">
        <v>20</v>
      </c>
    </row>
    <row r="40" spans="1:43" ht="15.75" customHeight="1" x14ac:dyDescent="0.25">
      <c r="A40" s="127" t="s">
        <v>824</v>
      </c>
      <c r="B40" s="199"/>
      <c r="D40" s="115"/>
      <c r="E40" s="115" t="s">
        <v>825</v>
      </c>
      <c r="F40" s="257"/>
      <c r="G40" s="399"/>
      <c r="H40" s="399"/>
      <c r="I40" s="399"/>
      <c r="J40" s="399"/>
      <c r="K40" s="399"/>
      <c r="L40" s="668" t="s">
        <v>20</v>
      </c>
      <c r="M40" s="668" t="s">
        <v>20</v>
      </c>
      <c r="N40" s="668" t="s">
        <v>20</v>
      </c>
      <c r="O40" s="668" t="s">
        <v>20</v>
      </c>
      <c r="P40" s="668" t="s">
        <v>20</v>
      </c>
      <c r="Q40" s="668" t="s">
        <v>20</v>
      </c>
      <c r="R40" s="668" t="s">
        <v>20</v>
      </c>
      <c r="S40" s="668" t="s">
        <v>20</v>
      </c>
      <c r="T40" s="668" t="s">
        <v>20</v>
      </c>
      <c r="U40" s="668" t="s">
        <v>20</v>
      </c>
      <c r="V40" s="668" t="s">
        <v>20</v>
      </c>
      <c r="W40" s="668" t="s">
        <v>20</v>
      </c>
      <c r="X40" s="668" t="s">
        <v>20</v>
      </c>
      <c r="Y40" s="668" t="s">
        <v>20</v>
      </c>
      <c r="Z40" s="668" t="s">
        <v>20</v>
      </c>
      <c r="AA40" s="668" t="s">
        <v>20</v>
      </c>
      <c r="AB40" s="668" t="s">
        <v>20</v>
      </c>
      <c r="AC40" s="668" t="s">
        <v>20</v>
      </c>
      <c r="AD40" s="668" t="s">
        <v>20</v>
      </c>
      <c r="AE40" s="668" t="s">
        <v>20</v>
      </c>
      <c r="AF40" s="668" t="s">
        <v>20</v>
      </c>
      <c r="AG40" s="668" t="s">
        <v>20</v>
      </c>
      <c r="AH40" s="668" t="s">
        <v>20</v>
      </c>
      <c r="AI40" s="668" t="s">
        <v>20</v>
      </c>
      <c r="AJ40" s="668" t="s">
        <v>20</v>
      </c>
      <c r="AK40" s="668" t="s">
        <v>20</v>
      </c>
      <c r="AL40" s="668" t="s">
        <v>20</v>
      </c>
      <c r="AM40" s="668" t="s">
        <v>20</v>
      </c>
      <c r="AN40" s="668" t="s">
        <v>20</v>
      </c>
      <c r="AO40" s="668" t="s">
        <v>20</v>
      </c>
      <c r="AP40" s="668" t="s">
        <v>20</v>
      </c>
      <c r="AQ40" s="668" t="s">
        <v>20</v>
      </c>
    </row>
    <row r="41" spans="1:43" ht="15.75" customHeight="1" x14ac:dyDescent="0.25">
      <c r="A41" s="127" t="s">
        <v>826</v>
      </c>
      <c r="B41" s="199"/>
      <c r="D41" s="115"/>
      <c r="E41" s="115" t="s">
        <v>827</v>
      </c>
      <c r="F41" s="257"/>
      <c r="G41" s="400"/>
      <c r="H41" s="400"/>
      <c r="I41" s="400"/>
      <c r="J41" s="400"/>
      <c r="K41" s="400"/>
      <c r="L41" s="667">
        <v>21687.661727062594</v>
      </c>
      <c r="M41" s="667">
        <v>22063.79740052556</v>
      </c>
      <c r="N41" s="667">
        <v>23174.344894985847</v>
      </c>
      <c r="O41" s="667">
        <v>23614.735961561542</v>
      </c>
      <c r="P41" s="667">
        <v>25132.803806145166</v>
      </c>
      <c r="Q41" s="667">
        <v>24958.646949913866</v>
      </c>
      <c r="R41" s="667">
        <v>26683.424702204651</v>
      </c>
      <c r="S41" s="667">
        <v>25983.395588123913</v>
      </c>
      <c r="T41" s="667">
        <v>26776.14725479106</v>
      </c>
      <c r="U41" s="667">
        <v>29596.445270754837</v>
      </c>
      <c r="V41" s="667">
        <v>30934.069292829379</v>
      </c>
      <c r="W41" s="667">
        <v>31826.329707410692</v>
      </c>
      <c r="X41" s="667">
        <v>32620.893563129157</v>
      </c>
      <c r="Y41" s="667">
        <v>33920.387789017674</v>
      </c>
      <c r="Z41" s="667">
        <v>34355.892891315176</v>
      </c>
      <c r="AA41" s="667">
        <v>33542.414217213132</v>
      </c>
      <c r="AB41" s="667">
        <v>31510.966315972895</v>
      </c>
      <c r="AC41" s="667">
        <v>34510.800797182877</v>
      </c>
      <c r="AD41" s="667">
        <v>33443.454791453813</v>
      </c>
      <c r="AE41" s="667">
        <v>31719.880069571518</v>
      </c>
      <c r="AF41" s="667">
        <v>32643.394560573903</v>
      </c>
      <c r="AG41" s="667">
        <v>31284.376309867923</v>
      </c>
      <c r="AH41" s="667">
        <v>29634.184040160479</v>
      </c>
      <c r="AI41" s="667">
        <v>28477.497646729822</v>
      </c>
      <c r="AJ41" s="667">
        <v>30197.485065877623</v>
      </c>
      <c r="AK41" s="667">
        <v>32691.854257163977</v>
      </c>
      <c r="AL41" s="667">
        <v>33870.592306625316</v>
      </c>
      <c r="AM41" s="667">
        <v>33208.780877700367</v>
      </c>
      <c r="AN41" s="667">
        <v>33667.748794092629</v>
      </c>
      <c r="AO41" s="667">
        <v>34057.434071442673</v>
      </c>
      <c r="AP41" s="667">
        <v>34209.077313375572</v>
      </c>
      <c r="AQ41" s="667">
        <v>34238.365664410761</v>
      </c>
    </row>
    <row r="42" spans="1:43" ht="15.75" customHeight="1" x14ac:dyDescent="0.25">
      <c r="A42" s="402" t="s">
        <v>42</v>
      </c>
      <c r="B42" s="199"/>
      <c r="D42" s="115"/>
      <c r="E42" s="115" t="s">
        <v>43</v>
      </c>
      <c r="F42" s="257"/>
      <c r="G42" s="400"/>
      <c r="H42" s="400"/>
      <c r="I42" s="400"/>
      <c r="J42" s="400"/>
      <c r="K42" s="400"/>
      <c r="L42" s="667">
        <v>113639.65837095582</v>
      </c>
      <c r="M42" s="667">
        <v>114343.95951695097</v>
      </c>
      <c r="N42" s="667">
        <v>119724.80885220064</v>
      </c>
      <c r="O42" s="667">
        <v>119451.64708612532</v>
      </c>
      <c r="P42" s="667">
        <v>122264.17791543959</v>
      </c>
      <c r="Q42" s="667">
        <v>127146.93015948516</v>
      </c>
      <c r="R42" s="667">
        <v>131319.00544698324</v>
      </c>
      <c r="S42" s="667">
        <v>130975.62078075015</v>
      </c>
      <c r="T42" s="667">
        <v>137925.35636138672</v>
      </c>
      <c r="U42" s="667">
        <v>129649.50676678347</v>
      </c>
      <c r="V42" s="667">
        <v>138730.56652572553</v>
      </c>
      <c r="W42" s="667">
        <v>142964.01589273085</v>
      </c>
      <c r="X42" s="667">
        <v>142143.73780882996</v>
      </c>
      <c r="Y42" s="667">
        <v>139603.12950535136</v>
      </c>
      <c r="Z42" s="667">
        <v>131310.30349511051</v>
      </c>
      <c r="AA42" s="667">
        <v>128672.94375717189</v>
      </c>
      <c r="AB42" s="667">
        <v>124349.06382480239</v>
      </c>
      <c r="AC42" s="667">
        <v>124382.05683393836</v>
      </c>
      <c r="AD42" s="667">
        <v>113593.83820051649</v>
      </c>
      <c r="AE42" s="667">
        <v>111842.37899112569</v>
      </c>
      <c r="AF42" s="667">
        <v>109162.44684741439</v>
      </c>
      <c r="AG42" s="667">
        <v>108651.61462651283</v>
      </c>
      <c r="AH42" s="667">
        <v>108605.9105635033</v>
      </c>
      <c r="AI42" s="667">
        <v>108007.16897204264</v>
      </c>
      <c r="AJ42" s="667">
        <v>109313.55965342517</v>
      </c>
      <c r="AK42" s="667">
        <v>111323.46905192554</v>
      </c>
      <c r="AL42" s="667">
        <v>111418.33891873654</v>
      </c>
      <c r="AM42" s="667">
        <v>111873.76679870358</v>
      </c>
      <c r="AN42" s="667">
        <v>112819.41235331907</v>
      </c>
      <c r="AO42" s="667">
        <v>111092.70896417413</v>
      </c>
      <c r="AP42" s="667">
        <v>112353.75373328864</v>
      </c>
      <c r="AQ42" s="667">
        <v>110668.11613584937</v>
      </c>
    </row>
    <row r="43" spans="1:43" ht="15.75" customHeight="1" x14ac:dyDescent="0.25">
      <c r="A43" s="127" t="s">
        <v>828</v>
      </c>
      <c r="B43" s="199"/>
      <c r="D43" s="115"/>
      <c r="E43" s="115" t="s">
        <v>829</v>
      </c>
      <c r="F43" s="257"/>
      <c r="G43" s="399"/>
      <c r="H43" s="399"/>
      <c r="I43" s="399"/>
      <c r="J43" s="399"/>
      <c r="K43" s="399"/>
      <c r="L43" s="668" t="s">
        <v>20</v>
      </c>
      <c r="M43" s="668" t="s">
        <v>20</v>
      </c>
      <c r="N43" s="668" t="s">
        <v>20</v>
      </c>
      <c r="O43" s="668" t="s">
        <v>20</v>
      </c>
      <c r="P43" s="668" t="s">
        <v>20</v>
      </c>
      <c r="Q43" s="668" t="s">
        <v>20</v>
      </c>
      <c r="R43" s="668" t="s">
        <v>20</v>
      </c>
      <c r="S43" s="668" t="s">
        <v>20</v>
      </c>
      <c r="T43" s="668" t="s">
        <v>20</v>
      </c>
      <c r="U43" s="668" t="s">
        <v>20</v>
      </c>
      <c r="V43" s="668" t="s">
        <v>20</v>
      </c>
      <c r="W43" s="668" t="s">
        <v>20</v>
      </c>
      <c r="X43" s="668" t="s">
        <v>20</v>
      </c>
      <c r="Y43" s="668" t="s">
        <v>20</v>
      </c>
      <c r="Z43" s="668" t="s">
        <v>20</v>
      </c>
      <c r="AA43" s="668" t="s">
        <v>20</v>
      </c>
      <c r="AB43" s="668" t="s">
        <v>20</v>
      </c>
      <c r="AC43" s="668" t="s">
        <v>20</v>
      </c>
      <c r="AD43" s="668" t="s">
        <v>20</v>
      </c>
      <c r="AE43" s="668" t="s">
        <v>20</v>
      </c>
      <c r="AF43" s="668" t="s">
        <v>20</v>
      </c>
      <c r="AG43" s="668" t="s">
        <v>20</v>
      </c>
      <c r="AH43" s="668" t="s">
        <v>20</v>
      </c>
      <c r="AI43" s="668" t="s">
        <v>20</v>
      </c>
      <c r="AJ43" s="668" t="s">
        <v>20</v>
      </c>
      <c r="AK43" s="668" t="s">
        <v>20</v>
      </c>
      <c r="AL43" s="668" t="s">
        <v>20</v>
      </c>
      <c r="AM43" s="668" t="s">
        <v>20</v>
      </c>
      <c r="AN43" s="668" t="s">
        <v>20</v>
      </c>
      <c r="AO43" s="668" t="s">
        <v>20</v>
      </c>
      <c r="AP43" s="668" t="s">
        <v>20</v>
      </c>
      <c r="AQ43" s="668" t="s">
        <v>20</v>
      </c>
    </row>
    <row r="44" spans="1:43" ht="15.75" customHeight="1" x14ac:dyDescent="0.25">
      <c r="A44" s="127" t="s">
        <v>830</v>
      </c>
      <c r="B44" s="199"/>
      <c r="D44" s="127"/>
      <c r="E44" s="127" t="s">
        <v>831</v>
      </c>
      <c r="F44" s="257" t="s">
        <v>41</v>
      </c>
      <c r="G44" s="400"/>
      <c r="H44" s="400"/>
      <c r="I44" s="400"/>
      <c r="J44" s="400"/>
      <c r="K44" s="400"/>
      <c r="L44" s="667">
        <v>0</v>
      </c>
      <c r="M44" s="667">
        <v>0</v>
      </c>
      <c r="N44" s="667">
        <v>0</v>
      </c>
      <c r="O44" s="667">
        <v>0</v>
      </c>
      <c r="P44" s="667">
        <v>1692.3851731763657</v>
      </c>
      <c r="Q44" s="667">
        <v>1694.3592581521559</v>
      </c>
      <c r="R44" s="667">
        <v>2031.5440096365683</v>
      </c>
      <c r="S44" s="667">
        <v>2285.5111191033629</v>
      </c>
      <c r="T44" s="667">
        <v>2601.0912076740897</v>
      </c>
      <c r="U44" s="667">
        <v>2912.7172348657682</v>
      </c>
      <c r="V44" s="667">
        <v>3164.0558305593672</v>
      </c>
      <c r="W44" s="667">
        <v>3353.4092243163623</v>
      </c>
      <c r="X44" s="667">
        <v>3703.1895445015271</v>
      </c>
      <c r="Y44" s="667">
        <v>3634.1607702629085</v>
      </c>
      <c r="Z44" s="667">
        <v>3758.7524425831139</v>
      </c>
      <c r="AA44" s="667">
        <v>3645.8604595089446</v>
      </c>
      <c r="AB44" s="667">
        <v>3877.8168485626534</v>
      </c>
      <c r="AC44" s="667">
        <v>4730.8347446150783</v>
      </c>
      <c r="AD44" s="667">
        <v>4929.5415568286317</v>
      </c>
      <c r="AE44" s="667">
        <v>5195.4686422022933</v>
      </c>
      <c r="AF44" s="667">
        <v>5016.8627530859258</v>
      </c>
      <c r="AG44" s="667">
        <v>4942.8004739271018</v>
      </c>
      <c r="AH44" s="667">
        <v>4997.1824138048487</v>
      </c>
      <c r="AI44" s="667">
        <v>2523.1141718713507</v>
      </c>
      <c r="AJ44" s="667">
        <v>3002.4340614219886</v>
      </c>
      <c r="AK44" s="667">
        <v>3156.7577032782547</v>
      </c>
      <c r="AL44" s="667">
        <v>3386.7450964565155</v>
      </c>
      <c r="AM44" s="667">
        <v>4224.2098369130354</v>
      </c>
      <c r="AN44" s="667">
        <v>4192.766127561631</v>
      </c>
      <c r="AO44" s="667">
        <v>4406.6676762884808</v>
      </c>
      <c r="AP44" s="667">
        <v>4287.2210396646988</v>
      </c>
      <c r="AQ44" s="667">
        <v>4287.2210396646988</v>
      </c>
    </row>
    <row r="45" spans="1:43" ht="15.75" customHeight="1" x14ac:dyDescent="0.25">
      <c r="A45" s="127" t="s">
        <v>832</v>
      </c>
      <c r="B45" s="199"/>
      <c r="D45" s="127"/>
      <c r="E45" s="127" t="s">
        <v>833</v>
      </c>
      <c r="F45" s="257"/>
      <c r="G45" s="399"/>
      <c r="H45" s="399"/>
      <c r="I45" s="399"/>
      <c r="J45" s="399"/>
      <c r="K45" s="399"/>
      <c r="L45" s="663"/>
      <c r="M45" s="663"/>
      <c r="N45" s="663"/>
      <c r="O45" s="663"/>
      <c r="P45" s="663"/>
      <c r="Q45" s="663"/>
      <c r="R45" s="663"/>
      <c r="S45" s="663"/>
      <c r="T45" s="663"/>
      <c r="U45" s="663"/>
      <c r="V45" s="663"/>
      <c r="W45" s="663"/>
      <c r="X45" s="663"/>
      <c r="Y45" s="663"/>
      <c r="Z45" s="663"/>
      <c r="AA45" s="663"/>
      <c r="AB45" s="663"/>
      <c r="AC45" s="663"/>
      <c r="AD45" s="663"/>
      <c r="AE45" s="663"/>
      <c r="AF45" s="663"/>
      <c r="AG45" s="663"/>
      <c r="AH45" s="663"/>
      <c r="AI45" s="663"/>
      <c r="AJ45" s="663"/>
      <c r="AK45" s="663"/>
      <c r="AL45" s="663"/>
      <c r="AM45" s="504"/>
      <c r="AN45" s="504"/>
      <c r="AO45" s="504"/>
      <c r="AP45" s="504"/>
      <c r="AQ45" s="504"/>
    </row>
    <row r="46" spans="1:43" ht="15.75" customHeight="1" x14ac:dyDescent="0.25">
      <c r="A46" s="127" t="s">
        <v>834</v>
      </c>
      <c r="B46" s="199"/>
      <c r="D46" s="127"/>
      <c r="E46" s="127" t="s">
        <v>835</v>
      </c>
      <c r="F46" s="257"/>
      <c r="G46" s="399"/>
      <c r="H46" s="399"/>
      <c r="I46" s="399"/>
      <c r="J46" s="399"/>
      <c r="K46" s="399"/>
      <c r="L46" s="663"/>
      <c r="M46" s="663"/>
      <c r="N46" s="663"/>
      <c r="O46" s="663"/>
      <c r="P46" s="663"/>
      <c r="Q46" s="663"/>
      <c r="R46" s="663"/>
      <c r="S46" s="663"/>
      <c r="T46" s="663"/>
      <c r="U46" s="663"/>
      <c r="V46" s="663"/>
      <c r="W46" s="663"/>
      <c r="X46" s="663"/>
      <c r="Y46" s="663"/>
      <c r="Z46" s="663"/>
      <c r="AA46" s="663"/>
      <c r="AB46" s="663"/>
      <c r="AC46" s="663"/>
      <c r="AD46" s="663"/>
      <c r="AE46" s="663"/>
      <c r="AF46" s="663"/>
      <c r="AG46" s="663"/>
      <c r="AH46" s="663"/>
      <c r="AI46" s="663"/>
      <c r="AJ46" s="663"/>
      <c r="AK46" s="663"/>
      <c r="AL46" s="663"/>
      <c r="AM46" s="504"/>
      <c r="AN46" s="504"/>
      <c r="AO46" s="504"/>
      <c r="AP46" s="504"/>
      <c r="AQ46" s="504"/>
    </row>
    <row r="47" spans="1:43" ht="15.75" customHeight="1" x14ac:dyDescent="0.25">
      <c r="A47" s="127" t="s">
        <v>836</v>
      </c>
      <c r="B47" s="209"/>
      <c r="D47" s="206"/>
      <c r="E47" s="210" t="s">
        <v>837</v>
      </c>
      <c r="F47" s="257"/>
      <c r="G47" s="399"/>
      <c r="H47" s="399"/>
      <c r="I47" s="399"/>
      <c r="J47" s="399"/>
      <c r="K47" s="399"/>
      <c r="L47" s="663"/>
      <c r="M47" s="663"/>
      <c r="N47" s="663"/>
      <c r="O47" s="663"/>
      <c r="P47" s="663"/>
      <c r="Q47" s="663"/>
      <c r="R47" s="663"/>
      <c r="S47" s="663"/>
      <c r="T47" s="663"/>
      <c r="U47" s="663"/>
      <c r="V47" s="663"/>
      <c r="W47" s="663"/>
      <c r="X47" s="663"/>
      <c r="Y47" s="663"/>
      <c r="Z47" s="663"/>
      <c r="AA47" s="663"/>
      <c r="AB47" s="663"/>
      <c r="AC47" s="663"/>
      <c r="AD47" s="663"/>
      <c r="AE47" s="663"/>
      <c r="AF47" s="663"/>
      <c r="AG47" s="663"/>
      <c r="AH47" s="663"/>
      <c r="AI47" s="663"/>
      <c r="AJ47" s="663"/>
      <c r="AK47" s="663"/>
      <c r="AL47" s="663"/>
      <c r="AM47" s="504"/>
      <c r="AN47" s="504"/>
      <c r="AO47" s="504"/>
      <c r="AP47" s="504"/>
      <c r="AQ47" s="504"/>
    </row>
    <row r="48" spans="1:43" ht="15.75" customHeight="1" x14ac:dyDescent="0.25">
      <c r="A48" s="127" t="s">
        <v>838</v>
      </c>
      <c r="B48" s="199"/>
      <c r="D48" s="127"/>
      <c r="E48" s="127" t="s">
        <v>839</v>
      </c>
      <c r="F48" s="257"/>
      <c r="G48" s="399"/>
      <c r="H48" s="399"/>
      <c r="I48" s="399"/>
      <c r="J48" s="399"/>
      <c r="K48" s="399"/>
      <c r="L48" s="663"/>
      <c r="M48" s="663"/>
      <c r="N48" s="663"/>
      <c r="O48" s="663"/>
      <c r="P48" s="663"/>
      <c r="Q48" s="663"/>
      <c r="R48" s="663"/>
      <c r="S48" s="663"/>
      <c r="T48" s="663"/>
      <c r="U48" s="663"/>
      <c r="V48" s="663"/>
      <c r="W48" s="663"/>
      <c r="X48" s="663"/>
      <c r="Y48" s="663"/>
      <c r="Z48" s="663"/>
      <c r="AA48" s="663"/>
      <c r="AB48" s="663"/>
      <c r="AC48" s="663"/>
      <c r="AD48" s="663"/>
      <c r="AE48" s="663"/>
      <c r="AF48" s="663"/>
      <c r="AG48" s="663"/>
      <c r="AH48" s="663"/>
      <c r="AI48" s="663"/>
      <c r="AJ48" s="663"/>
      <c r="AK48" s="663"/>
      <c r="AL48" s="663"/>
      <c r="AM48" s="504"/>
      <c r="AN48" s="504"/>
      <c r="AO48" s="504"/>
      <c r="AP48" s="504"/>
      <c r="AQ48" s="504"/>
    </row>
    <row r="49" spans="1:43" ht="15.75" customHeight="1" x14ac:dyDescent="0.25">
      <c r="A49" s="127" t="s">
        <v>840</v>
      </c>
      <c r="B49" s="199"/>
      <c r="D49" s="127"/>
      <c r="E49" s="127" t="s">
        <v>841</v>
      </c>
      <c r="F49" s="257"/>
      <c r="G49" s="399"/>
      <c r="H49" s="399"/>
      <c r="I49" s="399"/>
      <c r="J49" s="399"/>
      <c r="K49" s="399"/>
      <c r="L49" s="663"/>
      <c r="M49" s="663"/>
      <c r="N49" s="663"/>
      <c r="O49" s="663"/>
      <c r="P49" s="663"/>
      <c r="Q49" s="663"/>
      <c r="R49" s="663"/>
      <c r="S49" s="663"/>
      <c r="T49" s="663"/>
      <c r="U49" s="663"/>
      <c r="V49" s="663"/>
      <c r="W49" s="663"/>
      <c r="X49" s="663"/>
      <c r="Y49" s="663"/>
      <c r="Z49" s="663"/>
      <c r="AA49" s="663"/>
      <c r="AB49" s="663"/>
      <c r="AC49" s="663"/>
      <c r="AD49" s="663"/>
      <c r="AE49" s="663"/>
      <c r="AF49" s="663"/>
      <c r="AG49" s="663"/>
      <c r="AH49" s="663"/>
      <c r="AI49" s="663"/>
      <c r="AJ49" s="663"/>
      <c r="AK49" s="663"/>
      <c r="AL49" s="663"/>
      <c r="AM49" s="504"/>
      <c r="AN49" s="504"/>
      <c r="AO49" s="504"/>
      <c r="AP49" s="504"/>
      <c r="AQ49" s="504"/>
    </row>
    <row r="50" spans="1:43" ht="15.75" customHeight="1" x14ac:dyDescent="0.25">
      <c r="A50" s="127" t="s">
        <v>842</v>
      </c>
      <c r="B50" s="199"/>
      <c r="D50" s="127"/>
      <c r="E50" s="127" t="s">
        <v>843</v>
      </c>
      <c r="F50" s="257"/>
      <c r="G50" s="399"/>
      <c r="H50" s="399"/>
      <c r="I50" s="399"/>
      <c r="J50" s="399"/>
      <c r="K50" s="399"/>
      <c r="L50" s="663"/>
      <c r="M50" s="663"/>
      <c r="N50" s="663"/>
      <c r="O50" s="663"/>
      <c r="P50" s="663"/>
      <c r="Q50" s="663"/>
      <c r="R50" s="663"/>
      <c r="S50" s="663"/>
      <c r="T50" s="663"/>
      <c r="U50" s="663"/>
      <c r="V50" s="663"/>
      <c r="W50" s="663"/>
      <c r="X50" s="663"/>
      <c r="Y50" s="663"/>
      <c r="Z50" s="663"/>
      <c r="AA50" s="663"/>
      <c r="AB50" s="663"/>
      <c r="AC50" s="663"/>
      <c r="AD50" s="663"/>
      <c r="AE50" s="663"/>
      <c r="AF50" s="663"/>
      <c r="AG50" s="663"/>
      <c r="AH50" s="663"/>
      <c r="AI50" s="663"/>
      <c r="AJ50" s="663"/>
      <c r="AK50" s="663"/>
      <c r="AL50" s="663"/>
      <c r="AM50" s="504"/>
      <c r="AN50" s="504"/>
      <c r="AO50" s="504"/>
      <c r="AP50" s="504"/>
      <c r="AQ50" s="504"/>
    </row>
    <row r="51" spans="1:43" ht="15.75" customHeight="1" x14ac:dyDescent="0.25">
      <c r="A51" s="127" t="s">
        <v>844</v>
      </c>
      <c r="B51" s="199"/>
      <c r="D51" s="127"/>
      <c r="E51" s="127" t="s">
        <v>845</v>
      </c>
      <c r="F51" s="257"/>
      <c r="G51" s="400"/>
      <c r="H51" s="400"/>
      <c r="I51" s="400"/>
      <c r="J51" s="400"/>
      <c r="K51" s="400"/>
      <c r="L51" s="667">
        <v>7162.286399096537</v>
      </c>
      <c r="M51" s="667">
        <v>7114.9543600295383</v>
      </c>
      <c r="N51" s="667">
        <v>6567.0820378972712</v>
      </c>
      <c r="O51" s="667">
        <v>5505.6050614801552</v>
      </c>
      <c r="P51" s="667">
        <v>6618.0048048765893</v>
      </c>
      <c r="Q51" s="667">
        <v>6174.08240432821</v>
      </c>
      <c r="R51" s="667">
        <v>7631.541086902942</v>
      </c>
      <c r="S51" s="667">
        <v>6871.7456315954132</v>
      </c>
      <c r="T51" s="667">
        <v>7418.5389772669078</v>
      </c>
      <c r="U51" s="667">
        <v>7877.9728040555901</v>
      </c>
      <c r="V51" s="667">
        <v>8323.5492022490726</v>
      </c>
      <c r="W51" s="667">
        <v>7344.8666997663222</v>
      </c>
      <c r="X51" s="667">
        <v>6763.7845684688227</v>
      </c>
      <c r="Y51" s="667">
        <v>7809.1958092239383</v>
      </c>
      <c r="Z51" s="667">
        <v>7020.4197581771123</v>
      </c>
      <c r="AA51" s="667">
        <v>6103.8775326188179</v>
      </c>
      <c r="AB51" s="667">
        <v>6424.5652006507953</v>
      </c>
      <c r="AC51" s="667">
        <v>6598.2224438204439</v>
      </c>
      <c r="AD51" s="667">
        <v>4833.3001473090162</v>
      </c>
      <c r="AE51" s="667">
        <v>5023.0209593776763</v>
      </c>
      <c r="AF51" s="667">
        <v>6274.2251665371668</v>
      </c>
      <c r="AG51" s="667">
        <v>5686.0214223136345</v>
      </c>
      <c r="AH51" s="667">
        <v>5676.8346253552281</v>
      </c>
      <c r="AI51" s="667">
        <v>6421.2825116668664</v>
      </c>
      <c r="AJ51" s="667">
        <v>7374.7480381573705</v>
      </c>
      <c r="AK51" s="667">
        <v>7162.4833918780105</v>
      </c>
      <c r="AL51" s="667">
        <v>6629.6948447602917</v>
      </c>
      <c r="AM51" s="667">
        <v>7171.81270457141</v>
      </c>
      <c r="AN51" s="667">
        <v>6945.2079322039226</v>
      </c>
      <c r="AO51" s="667">
        <v>6806.738121537498</v>
      </c>
      <c r="AP51" s="667">
        <v>7073.963885162525</v>
      </c>
      <c r="AQ51" s="667">
        <v>6826.1691005065486</v>
      </c>
    </row>
    <row r="52" spans="1:43" ht="15.75" customHeight="1" x14ac:dyDescent="0.25">
      <c r="A52" s="127" t="s">
        <v>846</v>
      </c>
      <c r="B52" s="199"/>
      <c r="D52" s="127"/>
      <c r="E52" s="127" t="s">
        <v>847</v>
      </c>
      <c r="F52" s="257"/>
      <c r="G52" s="400"/>
      <c r="H52" s="400"/>
      <c r="I52" s="400"/>
      <c r="J52" s="400"/>
      <c r="K52" s="400"/>
      <c r="L52" s="667">
        <v>1812.3864456934953</v>
      </c>
      <c r="M52" s="667">
        <v>1799.9312125631197</v>
      </c>
      <c r="N52" s="667">
        <v>1856.8618321432884</v>
      </c>
      <c r="O52" s="667">
        <v>1847.3360989260743</v>
      </c>
      <c r="P52" s="667">
        <v>1869.9677708277097</v>
      </c>
      <c r="Q52" s="667">
        <v>1917.8538111662986</v>
      </c>
      <c r="R52" s="667">
        <v>1988.7003288183687</v>
      </c>
      <c r="S52" s="667">
        <v>1997.143026783147</v>
      </c>
      <c r="T52" s="667">
        <v>2096.9052808159045</v>
      </c>
      <c r="U52" s="667">
        <v>2006.8995762366574</v>
      </c>
      <c r="V52" s="667">
        <v>2102.8509607333513</v>
      </c>
      <c r="W52" s="667">
        <v>2162.8758439812136</v>
      </c>
      <c r="X52" s="667">
        <v>2140.75315852024</v>
      </c>
      <c r="Y52" s="667">
        <v>2111.8062370001562</v>
      </c>
      <c r="Z52" s="667">
        <v>2071.1507611869515</v>
      </c>
      <c r="AA52" s="667">
        <v>2018.4138241884634</v>
      </c>
      <c r="AB52" s="667">
        <v>1928.6531178090443</v>
      </c>
      <c r="AC52" s="667">
        <v>1962.027912339086</v>
      </c>
      <c r="AD52" s="667">
        <v>1855.6976966208915</v>
      </c>
      <c r="AE52" s="667">
        <v>1858.2383778114167</v>
      </c>
      <c r="AF52" s="667">
        <v>1883.7833066197945</v>
      </c>
      <c r="AG52" s="667">
        <v>1864.6121674581832</v>
      </c>
      <c r="AH52" s="667">
        <v>1862.17474792437</v>
      </c>
      <c r="AI52" s="667">
        <v>1854.795813518524</v>
      </c>
      <c r="AJ52" s="667">
        <v>1881.9824505920617</v>
      </c>
      <c r="AK52" s="667">
        <v>1922.4875792434514</v>
      </c>
      <c r="AL52" s="667">
        <v>1947.3013999996033</v>
      </c>
      <c r="AM52" s="667">
        <v>1977.1110819664711</v>
      </c>
      <c r="AN52" s="667">
        <v>2014.6614708623483</v>
      </c>
      <c r="AO52" s="667">
        <v>2009.9466076534054</v>
      </c>
      <c r="AP52" s="667">
        <v>2050.9898905202326</v>
      </c>
      <c r="AQ52" s="667">
        <v>2035.711980570979</v>
      </c>
    </row>
    <row r="53" spans="1:43" ht="15.75" customHeight="1" x14ac:dyDescent="0.25">
      <c r="A53" s="127" t="s">
        <v>848</v>
      </c>
      <c r="B53" s="199"/>
      <c r="D53" s="127"/>
      <c r="E53" s="127" t="s">
        <v>849</v>
      </c>
      <c r="F53" s="257" t="s">
        <v>40</v>
      </c>
      <c r="G53" s="399"/>
      <c r="H53" s="399"/>
      <c r="I53" s="399"/>
      <c r="J53" s="399"/>
      <c r="K53" s="399"/>
      <c r="L53" s="668" t="s">
        <v>20</v>
      </c>
      <c r="M53" s="668" t="s">
        <v>20</v>
      </c>
      <c r="N53" s="668" t="s">
        <v>20</v>
      </c>
      <c r="O53" s="668" t="s">
        <v>20</v>
      </c>
      <c r="P53" s="668" t="s">
        <v>20</v>
      </c>
      <c r="Q53" s="668" t="s">
        <v>20</v>
      </c>
      <c r="R53" s="668" t="s">
        <v>20</v>
      </c>
      <c r="S53" s="668" t="s">
        <v>20</v>
      </c>
      <c r="T53" s="668" t="s">
        <v>20</v>
      </c>
      <c r="U53" s="668" t="s">
        <v>20</v>
      </c>
      <c r="V53" s="668" t="s">
        <v>20</v>
      </c>
      <c r="W53" s="668" t="s">
        <v>20</v>
      </c>
      <c r="X53" s="668" t="s">
        <v>20</v>
      </c>
      <c r="Y53" s="668" t="s">
        <v>20</v>
      </c>
      <c r="Z53" s="668" t="s">
        <v>20</v>
      </c>
      <c r="AA53" s="668" t="s">
        <v>20</v>
      </c>
      <c r="AB53" s="668" t="s">
        <v>20</v>
      </c>
      <c r="AC53" s="668" t="s">
        <v>20</v>
      </c>
      <c r="AD53" s="668" t="s">
        <v>20</v>
      </c>
      <c r="AE53" s="668" t="s">
        <v>20</v>
      </c>
      <c r="AF53" s="668" t="s">
        <v>20</v>
      </c>
      <c r="AG53" s="668" t="s">
        <v>20</v>
      </c>
      <c r="AH53" s="668" t="s">
        <v>20</v>
      </c>
      <c r="AI53" s="668" t="s">
        <v>20</v>
      </c>
      <c r="AJ53" s="668" t="s">
        <v>20</v>
      </c>
      <c r="AK53" s="668" t="s">
        <v>20</v>
      </c>
      <c r="AL53" s="663" t="s">
        <v>20</v>
      </c>
      <c r="AM53" s="618" t="s">
        <v>20</v>
      </c>
      <c r="AN53" s="618" t="s">
        <v>20</v>
      </c>
      <c r="AO53" s="618" t="s">
        <v>20</v>
      </c>
      <c r="AP53" s="618" t="s">
        <v>20</v>
      </c>
      <c r="AQ53" s="618" t="s">
        <v>20</v>
      </c>
    </row>
    <row r="54" spans="1:43" ht="30" x14ac:dyDescent="0.25">
      <c r="A54" s="127" t="s">
        <v>850</v>
      </c>
      <c r="B54" s="199"/>
      <c r="E54" t="s">
        <v>851</v>
      </c>
      <c r="F54" s="635" t="s">
        <v>1265</v>
      </c>
      <c r="G54" s="400"/>
      <c r="H54" s="400"/>
      <c r="I54" s="400"/>
      <c r="J54" s="400"/>
      <c r="K54" s="400"/>
      <c r="L54" s="667">
        <v>1716.1895360998633</v>
      </c>
      <c r="M54" s="667">
        <v>1684.3697549224048</v>
      </c>
      <c r="N54" s="667">
        <v>1705.6533173415939</v>
      </c>
      <c r="O54" s="667">
        <v>1705.3602089297576</v>
      </c>
      <c r="P54" s="667">
        <v>1676.3175335400369</v>
      </c>
      <c r="Q54" s="667">
        <v>1547.4381519578117</v>
      </c>
      <c r="R54" s="667">
        <v>1723.0118204364519</v>
      </c>
      <c r="S54" s="667">
        <v>1792.8012589814114</v>
      </c>
      <c r="T54" s="667">
        <v>1765.4765607871796</v>
      </c>
      <c r="U54" s="667">
        <v>1724.8010329375679</v>
      </c>
      <c r="V54" s="667">
        <v>1947.1840788424911</v>
      </c>
      <c r="W54" s="667">
        <v>2018.7133467659046</v>
      </c>
      <c r="X54" s="667">
        <v>1981.1876690720344</v>
      </c>
      <c r="Y54" s="667">
        <v>2037.4032625444502</v>
      </c>
      <c r="Z54" s="667">
        <v>2051.0986066493047</v>
      </c>
      <c r="AA54" s="667">
        <v>1848.8291076523458</v>
      </c>
      <c r="AB54" s="667">
        <v>1949.6009181213358</v>
      </c>
      <c r="AC54" s="667">
        <v>1952.2719739206989</v>
      </c>
      <c r="AD54" s="667">
        <v>1937.9136580509564</v>
      </c>
      <c r="AE54" s="667">
        <v>1913.2607183708462</v>
      </c>
      <c r="AF54" s="667">
        <v>1909.0240594912261</v>
      </c>
      <c r="AG54" s="667">
        <v>1973.1549411996439</v>
      </c>
      <c r="AH54" s="667">
        <v>1804.331839661286</v>
      </c>
      <c r="AI54" s="667">
        <v>2039.8535961009482</v>
      </c>
      <c r="AJ54" s="667">
        <v>1896.4347497381998</v>
      </c>
      <c r="AK54" s="667">
        <v>1902.0060884023474</v>
      </c>
      <c r="AL54" s="667">
        <v>1953.2974104139348</v>
      </c>
      <c r="AM54" s="667">
        <v>1863.6769059668602</v>
      </c>
      <c r="AN54" s="667">
        <v>2052.4571875372903</v>
      </c>
      <c r="AO54" s="667">
        <v>1991.9489721967652</v>
      </c>
      <c r="AP54" s="667">
        <v>2097.5475793978371</v>
      </c>
      <c r="AQ54" s="667">
        <v>2064.3933849490559</v>
      </c>
    </row>
    <row r="55" spans="1:43" ht="15.75" customHeight="1" x14ac:dyDescent="0.25">
      <c r="A55" s="127" t="s">
        <v>852</v>
      </c>
      <c r="B55" s="199"/>
      <c r="D55" s="127"/>
      <c r="E55" s="127" t="s">
        <v>853</v>
      </c>
      <c r="F55" s="257"/>
      <c r="G55" s="399"/>
      <c r="H55" s="399"/>
      <c r="I55" s="399"/>
      <c r="J55" s="399"/>
      <c r="K55" s="399"/>
      <c r="L55" s="668" t="s">
        <v>20</v>
      </c>
      <c r="M55" s="668" t="s">
        <v>20</v>
      </c>
      <c r="N55" s="668" t="s">
        <v>20</v>
      </c>
      <c r="O55" s="668" t="s">
        <v>20</v>
      </c>
      <c r="P55" s="668" t="s">
        <v>20</v>
      </c>
      <c r="Q55" s="668" t="s">
        <v>20</v>
      </c>
      <c r="R55" s="668" t="s">
        <v>20</v>
      </c>
      <c r="S55" s="668" t="s">
        <v>20</v>
      </c>
      <c r="T55" s="668" t="s">
        <v>20</v>
      </c>
      <c r="U55" s="668" t="s">
        <v>20</v>
      </c>
      <c r="V55" s="668" t="s">
        <v>20</v>
      </c>
      <c r="W55" s="668" t="s">
        <v>20</v>
      </c>
      <c r="X55" s="668" t="s">
        <v>20</v>
      </c>
      <c r="Y55" s="668" t="s">
        <v>20</v>
      </c>
      <c r="Z55" s="668" t="s">
        <v>20</v>
      </c>
      <c r="AA55" s="668" t="s">
        <v>20</v>
      </c>
      <c r="AB55" s="668" t="s">
        <v>20</v>
      </c>
      <c r="AC55" s="668" t="s">
        <v>20</v>
      </c>
      <c r="AD55" s="668" t="s">
        <v>20</v>
      </c>
      <c r="AE55" s="668" t="s">
        <v>20</v>
      </c>
      <c r="AF55" s="668" t="s">
        <v>20</v>
      </c>
      <c r="AG55" s="668" t="s">
        <v>20</v>
      </c>
      <c r="AH55" s="668" t="s">
        <v>20</v>
      </c>
      <c r="AI55" s="668" t="s">
        <v>20</v>
      </c>
      <c r="AJ55" s="668" t="s">
        <v>20</v>
      </c>
      <c r="AK55" s="668" t="s">
        <v>20</v>
      </c>
      <c r="AL55" s="663" t="s">
        <v>20</v>
      </c>
      <c r="AM55" s="618" t="s">
        <v>20</v>
      </c>
      <c r="AN55" s="618" t="s">
        <v>20</v>
      </c>
      <c r="AO55" s="618" t="s">
        <v>20</v>
      </c>
      <c r="AP55" s="618" t="s">
        <v>20</v>
      </c>
      <c r="AQ55" s="618" t="s">
        <v>20</v>
      </c>
    </row>
    <row r="56" spans="1:43" ht="15.75" customHeight="1" x14ac:dyDescent="0.25">
      <c r="A56" s="127" t="s">
        <v>854</v>
      </c>
      <c r="B56" s="199"/>
      <c r="D56" s="127"/>
      <c r="E56" s="127" t="s">
        <v>855</v>
      </c>
      <c r="F56" s="257" t="s">
        <v>41</v>
      </c>
      <c r="G56" s="400"/>
      <c r="H56" s="400"/>
      <c r="I56" s="400"/>
      <c r="J56" s="400"/>
      <c r="K56" s="400"/>
      <c r="L56" s="667">
        <v>0</v>
      </c>
      <c r="M56" s="667">
        <v>0</v>
      </c>
      <c r="N56" s="667">
        <v>0</v>
      </c>
      <c r="O56" s="667">
        <v>0</v>
      </c>
      <c r="P56" s="667">
        <v>81.066852978842036</v>
      </c>
      <c r="Q56" s="667">
        <v>80.373793372617484</v>
      </c>
      <c r="R56" s="667">
        <v>95.138126032512872</v>
      </c>
      <c r="S56" s="667">
        <v>107.59837586361195</v>
      </c>
      <c r="T56" s="667">
        <v>120.77594366964159</v>
      </c>
      <c r="U56" s="667">
        <v>134.82693768807025</v>
      </c>
      <c r="V56" s="667">
        <v>147.09076421201277</v>
      </c>
      <c r="W56" s="667">
        <v>154.82404953692847</v>
      </c>
      <c r="X56" s="667">
        <v>172.65536366542327</v>
      </c>
      <c r="Y56" s="667">
        <v>167.5247896907853</v>
      </c>
      <c r="Z56" s="667">
        <v>177.22551988870606</v>
      </c>
      <c r="AA56" s="667">
        <v>173.64271126476064</v>
      </c>
      <c r="AB56" s="667">
        <v>182.30374141202628</v>
      </c>
      <c r="AC56" s="667">
        <v>219.0422297069158</v>
      </c>
      <c r="AD56" s="667">
        <v>225.9458775551384</v>
      </c>
      <c r="AE56" s="667">
        <v>235.32072783505998</v>
      </c>
      <c r="AF56" s="667">
        <v>235.34711748195778</v>
      </c>
      <c r="AG56" s="667">
        <v>233.45349827953038</v>
      </c>
      <c r="AH56" s="667">
        <v>237.08990625565389</v>
      </c>
      <c r="AI56" s="667">
        <v>133.74183198514777</v>
      </c>
      <c r="AJ56" s="667">
        <v>150.69552547707022</v>
      </c>
      <c r="AK56" s="667">
        <v>155.54229011290519</v>
      </c>
      <c r="AL56" s="667">
        <v>166.5671782684949</v>
      </c>
      <c r="AM56" s="617">
        <v>215.20501454950764</v>
      </c>
      <c r="AN56" s="617">
        <v>214.44820503238253</v>
      </c>
      <c r="AO56" s="617">
        <v>225.7199566869059</v>
      </c>
      <c r="AP56" s="617">
        <v>221.05673190565597</v>
      </c>
      <c r="AQ56" s="617">
        <v>221.05673190565597</v>
      </c>
    </row>
    <row r="57" spans="1:43" ht="15.75" customHeight="1" x14ac:dyDescent="0.25">
      <c r="A57" s="127" t="s">
        <v>856</v>
      </c>
      <c r="B57" s="199"/>
      <c r="D57" s="127"/>
      <c r="E57" s="127" t="s">
        <v>857</v>
      </c>
      <c r="F57" s="257"/>
      <c r="G57" s="400"/>
      <c r="H57" s="400"/>
      <c r="I57" s="400"/>
      <c r="J57" s="400"/>
      <c r="K57" s="400"/>
      <c r="L57" s="667">
        <v>700.218782799427</v>
      </c>
      <c r="M57" s="667">
        <v>700.47900810626095</v>
      </c>
      <c r="N57" s="667">
        <v>737.82912586007546</v>
      </c>
      <c r="O57" s="667">
        <v>744.84940504828921</v>
      </c>
      <c r="P57" s="667">
        <v>789.5584181072096</v>
      </c>
      <c r="Q57" s="667">
        <v>789.272848033728</v>
      </c>
      <c r="R57" s="667">
        <v>877.78183335405072</v>
      </c>
      <c r="S57" s="667">
        <v>850.40069216381335</v>
      </c>
      <c r="T57" s="667">
        <v>855.09556653500329</v>
      </c>
      <c r="U57" s="667">
        <v>952.90840783787007</v>
      </c>
      <c r="V57" s="667">
        <v>974.58883735500399</v>
      </c>
      <c r="W57" s="667">
        <v>981.61587427092741</v>
      </c>
      <c r="X57" s="667">
        <v>1001.9422485473777</v>
      </c>
      <c r="Y57" s="667">
        <v>1012.9370023278469</v>
      </c>
      <c r="Z57" s="667">
        <v>1004.4097124971379</v>
      </c>
      <c r="AA57" s="667">
        <v>990.63547184898027</v>
      </c>
      <c r="AB57" s="667">
        <v>950.25496411590655</v>
      </c>
      <c r="AC57" s="667">
        <v>1022.9473869599894</v>
      </c>
      <c r="AD57" s="667">
        <v>1000.4388793445934</v>
      </c>
      <c r="AE57" s="667">
        <v>969.05880335716381</v>
      </c>
      <c r="AF57" s="667">
        <v>976.47927721918177</v>
      </c>
      <c r="AG57" s="667">
        <v>963.58458582494723</v>
      </c>
      <c r="AH57" s="667">
        <v>914.90199333795078</v>
      </c>
      <c r="AI57" s="667">
        <v>870.74847297926249</v>
      </c>
      <c r="AJ57" s="667">
        <v>908.52318078381666</v>
      </c>
      <c r="AK57" s="667">
        <v>952.58581122539272</v>
      </c>
      <c r="AL57" s="667">
        <v>973.23662734277991</v>
      </c>
      <c r="AM57" s="667">
        <v>970.13990143291005</v>
      </c>
      <c r="AN57" s="667">
        <v>972.6540049245898</v>
      </c>
      <c r="AO57" s="667">
        <v>974.52832462275626</v>
      </c>
      <c r="AP57" s="667">
        <v>982.39510659653479</v>
      </c>
      <c r="AQ57" s="667">
        <v>979.10279595272391</v>
      </c>
    </row>
    <row r="58" spans="1:43" ht="15.75" customHeight="1" x14ac:dyDescent="0.25">
      <c r="A58" s="127" t="s">
        <v>858</v>
      </c>
      <c r="B58" s="214"/>
      <c r="D58" s="127"/>
      <c r="E58" s="127" t="s">
        <v>859</v>
      </c>
      <c r="F58" s="257"/>
      <c r="G58" s="401">
        <f>'7.3 nutrient amounts'!J206</f>
        <v>0</v>
      </c>
      <c r="H58" s="401">
        <f>'7.3 nutrient amounts'!K206</f>
        <v>0</v>
      </c>
      <c r="I58" s="401">
        <f>'7.3 nutrient amounts'!L206</f>
        <v>0</v>
      </c>
      <c r="J58" s="401">
        <f>'7.3 nutrient amounts'!M206</f>
        <v>0</v>
      </c>
      <c r="K58" s="401">
        <f>'7.3 nutrient amounts'!N206</f>
        <v>0</v>
      </c>
      <c r="L58" s="524">
        <f>'7.3 nutrient amounts'!O206</f>
        <v>85773.169490578963</v>
      </c>
      <c r="M58" s="524">
        <f>'7.3 nutrient amounts'!P206</f>
        <v>82229.968653954173</v>
      </c>
      <c r="N58" s="524">
        <f>'7.3 nutrient amounts'!Q206</f>
        <v>76691.745594409091</v>
      </c>
      <c r="O58" s="524">
        <f>'7.3 nutrient amounts'!R206</f>
        <v>69006.117615882977</v>
      </c>
      <c r="P58" s="524">
        <f>'7.3 nutrient amounts'!S206</f>
        <v>64298.091261225243</v>
      </c>
      <c r="Q58" s="524">
        <f>'7.3 nutrient amounts'!T206</f>
        <v>54867.668380589341</v>
      </c>
      <c r="R58" s="524">
        <f>'7.3 nutrient amounts'!U206</f>
        <v>80394.769295354912</v>
      </c>
      <c r="S58" s="524">
        <f>'7.3 nutrient amounts'!V206</f>
        <v>85034.254747978761</v>
      </c>
      <c r="T58" s="524">
        <f>'7.3 nutrient amounts'!W206</f>
        <v>81378.103238486205</v>
      </c>
      <c r="U58" s="524">
        <f>'7.3 nutrient amounts'!X206</f>
        <v>75378.043189788979</v>
      </c>
      <c r="V58" s="524">
        <f>'7.3 nutrient amounts'!Y206</f>
        <v>49630.083063918515</v>
      </c>
      <c r="W58" s="524">
        <f>'7.3 nutrient amounts'!Z206</f>
        <v>39181.997411416902</v>
      </c>
      <c r="X58" s="524">
        <f>'7.3 nutrient amounts'!AA206</f>
        <v>34300.357246982334</v>
      </c>
      <c r="Y58" s="524">
        <f>'7.3 nutrient amounts'!AB206</f>
        <v>42735.881086492111</v>
      </c>
      <c r="Z58" s="524">
        <f>'7.3 nutrient amounts'!AC206</f>
        <v>33162.219552483119</v>
      </c>
      <c r="AA58" s="524">
        <f>'7.3 nutrient amounts'!AD206</f>
        <v>29482.43786044294</v>
      </c>
      <c r="AB58" s="524">
        <f>'7.3 nutrient amounts'!AE206</f>
        <v>32520.720933532466</v>
      </c>
      <c r="AC58" s="524">
        <f>'7.3 nutrient amounts'!AF206</f>
        <v>31503.514808668431</v>
      </c>
      <c r="AD58" s="524">
        <f>'7.3 nutrient amounts'!AG206</f>
        <v>29735.465114808521</v>
      </c>
      <c r="AE58" s="524">
        <f>'7.3 nutrient amounts'!AH206</f>
        <v>32589.36463201981</v>
      </c>
      <c r="AF58" s="524">
        <f>'7.3 nutrient amounts'!AI206</f>
        <v>34275.456381115713</v>
      </c>
      <c r="AG58" s="524">
        <f>'7.3 nutrient amounts'!AJ206</f>
        <v>36511.394010222815</v>
      </c>
      <c r="AH58" s="524">
        <f>'7.3 nutrient amounts'!AK206</f>
        <v>25852.742535112848</v>
      </c>
      <c r="AI58" s="524">
        <f>'7.3 nutrient amounts'!AL206</f>
        <v>40631.488138768313</v>
      </c>
      <c r="AJ58" s="524">
        <f>'7.3 nutrient amounts'!AM206</f>
        <v>30472.060199225209</v>
      </c>
      <c r="AK58" s="524">
        <f>'7.3 nutrient amounts'!AN206</f>
        <v>36179.725711968873</v>
      </c>
      <c r="AL58" s="524">
        <f>'7.3 nutrient amounts'!AO206</f>
        <v>34942.378530291076</v>
      </c>
      <c r="AM58" s="524">
        <f>'7.3 nutrient amounts'!AP206</f>
        <v>33680.281674043072</v>
      </c>
      <c r="AN58" s="524">
        <f>'7.3 nutrient amounts'!AQ206</f>
        <v>44001.528574502932</v>
      </c>
      <c r="AO58" s="524">
        <f>'7.3 nutrient amounts'!AR206</f>
        <v>33797.553168591461</v>
      </c>
      <c r="AP58" s="524">
        <f>'7.3 nutrient amounts'!AS206</f>
        <v>39336.719012378089</v>
      </c>
      <c r="AQ58" s="524">
        <f>'7.3 nutrient amounts'!AT206</f>
        <v>39769.401661808333</v>
      </c>
    </row>
    <row r="59" spans="1:43" ht="11.25" customHeight="1" x14ac:dyDescent="0.25">
      <c r="C59" s="127"/>
      <c r="D59" s="127"/>
      <c r="E59" s="127"/>
      <c r="F59" s="518"/>
      <c r="V59" s="399"/>
      <c r="W59" s="399"/>
      <c r="X59" s="399"/>
      <c r="Y59" s="399"/>
      <c r="Z59" s="399"/>
      <c r="AA59" s="399"/>
      <c r="AB59" s="399"/>
      <c r="AC59" s="399"/>
      <c r="AD59" s="399"/>
      <c r="AE59" s="399"/>
      <c r="AF59" s="399"/>
      <c r="AG59" s="399"/>
      <c r="AH59" s="399"/>
      <c r="AI59" s="399"/>
      <c r="AJ59" s="399"/>
      <c r="AK59" s="399"/>
      <c r="AL59" s="399"/>
      <c r="AM59" s="399"/>
      <c r="AN59" s="399"/>
      <c r="AO59" s="399"/>
      <c r="AP59" s="399"/>
      <c r="AQ59" s="399"/>
    </row>
    <row r="60" spans="1:43" ht="11.25" customHeight="1" x14ac:dyDescent="0.25">
      <c r="F60" s="518"/>
      <c r="V60" s="399"/>
      <c r="W60" s="399"/>
      <c r="X60" s="399"/>
      <c r="Y60" s="399"/>
      <c r="Z60" s="399"/>
      <c r="AA60" s="399"/>
      <c r="AB60" s="399"/>
      <c r="AC60" s="399"/>
      <c r="AD60" s="399"/>
      <c r="AE60" s="399"/>
      <c r="AF60" s="399"/>
      <c r="AG60" s="399"/>
      <c r="AH60" s="399"/>
      <c r="AI60" s="399"/>
      <c r="AJ60" s="399"/>
      <c r="AK60" s="399"/>
      <c r="AL60" s="399"/>
      <c r="AM60" s="399"/>
      <c r="AN60" s="399"/>
      <c r="AO60" s="399"/>
      <c r="AP60" s="399"/>
      <c r="AQ60" s="399"/>
    </row>
    <row r="61" spans="1:43" ht="11.25" customHeight="1" x14ac:dyDescent="0.25">
      <c r="F61" s="518"/>
    </row>
    <row r="62" spans="1:43" ht="11.25" customHeight="1" x14ac:dyDescent="0.25">
      <c r="F62" s="518"/>
    </row>
    <row r="63" spans="1:43" ht="11.25" customHeight="1" x14ac:dyDescent="0.25">
      <c r="F63" s="518"/>
    </row>
    <row r="64" spans="1:43" ht="11.25" customHeight="1" x14ac:dyDescent="0.25">
      <c r="F64" s="518"/>
    </row>
    <row r="65" spans="6:6" ht="11.25" customHeight="1" x14ac:dyDescent="0.25">
      <c r="F65" s="518"/>
    </row>
    <row r="66" spans="6:6" ht="11.25" customHeight="1" x14ac:dyDescent="0.25">
      <c r="F66" s="518"/>
    </row>
    <row r="67" spans="6:6" ht="11.25" customHeight="1" x14ac:dyDescent="0.25">
      <c r="F67" s="518"/>
    </row>
    <row r="68" spans="6:6" ht="11.25" customHeight="1" x14ac:dyDescent="0.25">
      <c r="F68" s="518"/>
    </row>
    <row r="69" spans="6:6" ht="11.25" customHeight="1" x14ac:dyDescent="0.25">
      <c r="F69" s="518"/>
    </row>
    <row r="70" spans="6:6" ht="11.25" customHeight="1" x14ac:dyDescent="0.25">
      <c r="F70" s="518"/>
    </row>
    <row r="71" spans="6:6" ht="11.25" customHeight="1" x14ac:dyDescent="0.25">
      <c r="F71" s="518"/>
    </row>
    <row r="72" spans="6:6" x14ac:dyDescent="0.25">
      <c r="F72" s="518"/>
    </row>
    <row r="73" spans="6:6" x14ac:dyDescent="0.25">
      <c r="F73" s="518"/>
    </row>
    <row r="74" spans="6:6" x14ac:dyDescent="0.25">
      <c r="F74" s="518"/>
    </row>
    <row r="75" spans="6:6" x14ac:dyDescent="0.25">
      <c r="F75" s="518"/>
    </row>
    <row r="76" spans="6:6" x14ac:dyDescent="0.25">
      <c r="F76" s="518"/>
    </row>
    <row r="77" spans="6:6" x14ac:dyDescent="0.25">
      <c r="F77" s="518"/>
    </row>
    <row r="78" spans="6:6" x14ac:dyDescent="0.25">
      <c r="F78" s="518"/>
    </row>
    <row r="79" spans="6:6" x14ac:dyDescent="0.25">
      <c r="F79" s="518"/>
    </row>
    <row r="80" spans="6:6" x14ac:dyDescent="0.25">
      <c r="F80" s="518"/>
    </row>
    <row r="81" spans="6:6" x14ac:dyDescent="0.25">
      <c r="F81" s="518"/>
    </row>
    <row r="82" spans="6:6" x14ac:dyDescent="0.25">
      <c r="F82" s="518"/>
    </row>
    <row r="83" spans="6:6" x14ac:dyDescent="0.25">
      <c r="F83" s="518"/>
    </row>
    <row r="84" spans="6:6" x14ac:dyDescent="0.25">
      <c r="F84" s="518"/>
    </row>
    <row r="85" spans="6:6" x14ac:dyDescent="0.25">
      <c r="F85" s="518"/>
    </row>
    <row r="86" spans="6:6" x14ac:dyDescent="0.25">
      <c r="F86" s="518"/>
    </row>
    <row r="87" spans="6:6" x14ac:dyDescent="0.25">
      <c r="F87" s="518"/>
    </row>
    <row r="88" spans="6:6" x14ac:dyDescent="0.25">
      <c r="F88" s="518"/>
    </row>
    <row r="89" spans="6:6" x14ac:dyDescent="0.25">
      <c r="F89" s="518"/>
    </row>
    <row r="90" spans="6:6" x14ac:dyDescent="0.25">
      <c r="F90" s="518"/>
    </row>
    <row r="91" spans="6:6" x14ac:dyDescent="0.25">
      <c r="F91" s="518"/>
    </row>
    <row r="92" spans="6:6" x14ac:dyDescent="0.25">
      <c r="F92" s="518"/>
    </row>
    <row r="93" spans="6:6" x14ac:dyDescent="0.25">
      <c r="F93" s="518"/>
    </row>
    <row r="94" spans="6:6" x14ac:dyDescent="0.25">
      <c r="F94" s="518"/>
    </row>
    <row r="95" spans="6:6" x14ac:dyDescent="0.25">
      <c r="F95" s="518"/>
    </row>
    <row r="96" spans="6:6" x14ac:dyDescent="0.25">
      <c r="F96" s="518"/>
    </row>
    <row r="97" spans="6:6" x14ac:dyDescent="0.25">
      <c r="F97" s="518"/>
    </row>
    <row r="98" spans="6:6" x14ac:dyDescent="0.25">
      <c r="F98" s="518"/>
    </row>
    <row r="99" spans="6:6" x14ac:dyDescent="0.25">
      <c r="F99" s="518"/>
    </row>
    <row r="100" spans="6:6" x14ac:dyDescent="0.25">
      <c r="F100" s="518"/>
    </row>
    <row r="101" spans="6:6" x14ac:dyDescent="0.25">
      <c r="F101" s="518"/>
    </row>
    <row r="102" spans="6:6" x14ac:dyDescent="0.25">
      <c r="F102" s="518"/>
    </row>
    <row r="103" spans="6:6" x14ac:dyDescent="0.25">
      <c r="F103" s="518"/>
    </row>
    <row r="104" spans="6:6" x14ac:dyDescent="0.25">
      <c r="F104" s="518"/>
    </row>
    <row r="105" spans="6:6" x14ac:dyDescent="0.25">
      <c r="F105" s="518"/>
    </row>
    <row r="106" spans="6:6" x14ac:dyDescent="0.25">
      <c r="F106" s="518"/>
    </row>
    <row r="107" spans="6:6" x14ac:dyDescent="0.25">
      <c r="F107" s="518"/>
    </row>
    <row r="108" spans="6:6" x14ac:dyDescent="0.25">
      <c r="F108" s="518"/>
    </row>
    <row r="109" spans="6:6" x14ac:dyDescent="0.25">
      <c r="F109" s="518"/>
    </row>
    <row r="110" spans="6:6" x14ac:dyDescent="0.25">
      <c r="F110" s="518"/>
    </row>
    <row r="111" spans="6:6" x14ac:dyDescent="0.25">
      <c r="F111" s="518"/>
    </row>
    <row r="112" spans="6:6" x14ac:dyDescent="0.25">
      <c r="F112" s="518"/>
    </row>
    <row r="113" spans="6:6" x14ac:dyDescent="0.25">
      <c r="F113" s="518"/>
    </row>
    <row r="114" spans="6:6" x14ac:dyDescent="0.25">
      <c r="F114" s="518"/>
    </row>
    <row r="115" spans="6:6" x14ac:dyDescent="0.25">
      <c r="F115" s="518"/>
    </row>
    <row r="116" spans="6:6" x14ac:dyDescent="0.25">
      <c r="F116" s="518"/>
    </row>
    <row r="117" spans="6:6" x14ac:dyDescent="0.25">
      <c r="F117" s="518"/>
    </row>
    <row r="118" spans="6:6" x14ac:dyDescent="0.25">
      <c r="F118" s="518"/>
    </row>
    <row r="119" spans="6:6" x14ac:dyDescent="0.25">
      <c r="F119" s="518"/>
    </row>
    <row r="120" spans="6:6" x14ac:dyDescent="0.25">
      <c r="F120" s="518"/>
    </row>
    <row r="121" spans="6:6" x14ac:dyDescent="0.25">
      <c r="F121" s="518"/>
    </row>
    <row r="122" spans="6:6" x14ac:dyDescent="0.25">
      <c r="F122" s="518"/>
    </row>
    <row r="123" spans="6:6" x14ac:dyDescent="0.25">
      <c r="F123" s="518"/>
    </row>
    <row r="124" spans="6:6" x14ac:dyDescent="0.25">
      <c r="F124" s="518"/>
    </row>
    <row r="129" spans="1:43" s="637" customFormat="1" ht="12.75" x14ac:dyDescent="0.2">
      <c r="A129" s="619"/>
      <c r="B129" s="619"/>
      <c r="C129" s="619"/>
      <c r="D129" s="619"/>
      <c r="E129" s="619"/>
      <c r="F129" s="636"/>
      <c r="G129" s="619"/>
      <c r="H129" s="619"/>
      <c r="I129" s="619"/>
      <c r="J129" s="619"/>
      <c r="K129" s="619"/>
      <c r="L129" s="619"/>
      <c r="M129" s="619"/>
      <c r="N129" s="619"/>
      <c r="O129" s="619"/>
      <c r="P129" s="619"/>
      <c r="Q129" s="619"/>
      <c r="R129" s="619"/>
      <c r="S129" s="619"/>
      <c r="T129" s="619"/>
      <c r="U129" s="619"/>
      <c r="V129" s="619"/>
      <c r="W129" s="619"/>
      <c r="X129" s="619"/>
      <c r="Y129" s="619"/>
      <c r="Z129" s="619"/>
      <c r="AA129" s="619"/>
      <c r="AB129" s="619"/>
      <c r="AC129" s="619"/>
      <c r="AD129" s="619"/>
      <c r="AE129" s="619"/>
      <c r="AF129" s="619"/>
      <c r="AG129" s="619"/>
      <c r="AH129" s="619"/>
      <c r="AI129" s="619"/>
      <c r="AJ129" s="619"/>
      <c r="AK129" s="619"/>
      <c r="AL129" s="619"/>
      <c r="AM129" s="619"/>
      <c r="AN129" s="619"/>
      <c r="AO129" s="619"/>
      <c r="AP129" s="619"/>
      <c r="AQ129" s="619"/>
    </row>
    <row r="130" spans="1:43" s="637" customFormat="1" ht="12.75" x14ac:dyDescent="0.2">
      <c r="A130" s="619"/>
      <c r="B130" s="619"/>
      <c r="C130" s="619"/>
      <c r="D130" s="619"/>
      <c r="E130" s="619"/>
      <c r="F130" s="636"/>
      <c r="G130" s="619"/>
      <c r="H130" s="619"/>
      <c r="I130" s="619"/>
      <c r="J130" s="619"/>
      <c r="K130" s="619"/>
      <c r="L130" s="619"/>
      <c r="M130" s="619"/>
      <c r="N130" s="619"/>
      <c r="O130" s="619"/>
      <c r="P130" s="619"/>
      <c r="Q130" s="619"/>
      <c r="R130" s="619"/>
      <c r="S130" s="619"/>
      <c r="T130" s="619"/>
      <c r="U130" s="619"/>
      <c r="V130" s="619"/>
      <c r="W130" s="619"/>
      <c r="X130" s="619"/>
      <c r="Y130" s="619"/>
      <c r="Z130" s="619"/>
      <c r="AA130" s="619"/>
      <c r="AB130" s="619"/>
      <c r="AC130" s="619"/>
      <c r="AD130" s="619"/>
      <c r="AE130" s="619"/>
      <c r="AF130" s="619"/>
      <c r="AG130" s="619"/>
      <c r="AH130" s="619"/>
      <c r="AI130" s="619"/>
      <c r="AJ130" s="619"/>
      <c r="AK130" s="619"/>
      <c r="AL130" s="619"/>
      <c r="AM130" s="619"/>
      <c r="AN130" s="619"/>
      <c r="AO130" s="619"/>
      <c r="AP130" s="619"/>
      <c r="AQ130" s="619"/>
    </row>
    <row r="136" spans="1:43" x14ac:dyDescent="0.25">
      <c r="F136" s="518"/>
    </row>
    <row r="137" spans="1:43" x14ac:dyDescent="0.25">
      <c r="F137" s="518"/>
    </row>
    <row r="139" spans="1:43" x14ac:dyDescent="0.25">
      <c r="F139" s="518"/>
    </row>
    <row r="140" spans="1:43" x14ac:dyDescent="0.25">
      <c r="F140" s="518"/>
    </row>
    <row r="141" spans="1:43" x14ac:dyDescent="0.25">
      <c r="F141" s="518"/>
    </row>
    <row r="142" spans="1:43" x14ac:dyDescent="0.25">
      <c r="F142" s="518"/>
    </row>
    <row r="143" spans="1:43" x14ac:dyDescent="0.25">
      <c r="F143" s="518"/>
    </row>
    <row r="144" spans="1:43" x14ac:dyDescent="0.25">
      <c r="F144" s="518"/>
    </row>
    <row r="145" spans="6:6" x14ac:dyDescent="0.25">
      <c r="F145" s="518"/>
    </row>
    <row r="146" spans="6:6" x14ac:dyDescent="0.25">
      <c r="F146" s="518"/>
    </row>
    <row r="147" spans="6:6" x14ac:dyDescent="0.25">
      <c r="F147" s="518"/>
    </row>
    <row r="148" spans="6:6" x14ac:dyDescent="0.25">
      <c r="F148" s="518"/>
    </row>
    <row r="149" spans="6:6" x14ac:dyDescent="0.25">
      <c r="F149" s="518"/>
    </row>
    <row r="150" spans="6:6" x14ac:dyDescent="0.25">
      <c r="F150" s="518"/>
    </row>
    <row r="151" spans="6:6" x14ac:dyDescent="0.25">
      <c r="F151" s="518"/>
    </row>
    <row r="152" spans="6:6" x14ac:dyDescent="0.25">
      <c r="F152" s="518"/>
    </row>
    <row r="153" spans="6:6" x14ac:dyDescent="0.25">
      <c r="F153" s="518"/>
    </row>
    <row r="154" spans="6:6" x14ac:dyDescent="0.25">
      <c r="F154" s="518"/>
    </row>
    <row r="155" spans="6:6" x14ac:dyDescent="0.25">
      <c r="F155" s="518"/>
    </row>
    <row r="156" spans="6:6" x14ac:dyDescent="0.25">
      <c r="F156" s="518"/>
    </row>
    <row r="157" spans="6:6" x14ac:dyDescent="0.25">
      <c r="F157" s="518"/>
    </row>
    <row r="158" spans="6:6" x14ac:dyDescent="0.25">
      <c r="F158" s="518"/>
    </row>
    <row r="159" spans="6:6" x14ac:dyDescent="0.25">
      <c r="F159" s="518"/>
    </row>
    <row r="160" spans="6:6" x14ac:dyDescent="0.25">
      <c r="F160" s="518"/>
    </row>
    <row r="161" spans="6:6" x14ac:dyDescent="0.25">
      <c r="F161" s="518"/>
    </row>
    <row r="162" spans="6:6" x14ac:dyDescent="0.25">
      <c r="F162" s="518"/>
    </row>
    <row r="163" spans="6:6" x14ac:dyDescent="0.25">
      <c r="F163" s="518"/>
    </row>
    <row r="164" spans="6:6" x14ac:dyDescent="0.25">
      <c r="F164" s="518"/>
    </row>
    <row r="165" spans="6:6" x14ac:dyDescent="0.25">
      <c r="F165" s="518"/>
    </row>
    <row r="166" spans="6:6" x14ac:dyDescent="0.25">
      <c r="F166" s="518"/>
    </row>
    <row r="167" spans="6:6" x14ac:dyDescent="0.25">
      <c r="F167" s="518"/>
    </row>
    <row r="168" spans="6:6" x14ac:dyDescent="0.25">
      <c r="F168" s="518"/>
    </row>
    <row r="169" spans="6:6" x14ac:dyDescent="0.25">
      <c r="F169" s="518"/>
    </row>
    <row r="170" spans="6:6" x14ac:dyDescent="0.25">
      <c r="F170" s="127"/>
    </row>
    <row r="171" spans="6:6" x14ac:dyDescent="0.25">
      <c r="F171" s="127"/>
    </row>
    <row r="172" spans="6:6" x14ac:dyDescent="0.25">
      <c r="F172" s="127"/>
    </row>
    <row r="173" spans="6:6" x14ac:dyDescent="0.25">
      <c r="F173" s="518"/>
    </row>
    <row r="174" spans="6:6" x14ac:dyDescent="0.25">
      <c r="F174" s="518"/>
    </row>
    <row r="175" spans="6:6" x14ac:dyDescent="0.25">
      <c r="F175" s="127"/>
    </row>
    <row r="176" spans="6:6" x14ac:dyDescent="0.25">
      <c r="F176" s="127"/>
    </row>
    <row r="177" spans="6:6" x14ac:dyDescent="0.25">
      <c r="F177" s="518"/>
    </row>
    <row r="178" spans="6:6" x14ac:dyDescent="0.25">
      <c r="F178" s="518"/>
    </row>
  </sheetData>
  <mergeCells count="3">
    <mergeCell ref="A1:F1"/>
    <mergeCell ref="AE1:AI1"/>
    <mergeCell ref="B2:E2"/>
  </mergeCells>
  <phoneticPr fontId="29" type="noConversion"/>
  <printOptions gridLines="1"/>
  <pageMargins left="0.98425196850393704" right="0" top="0.51181102362204722" bottom="0.31496062992125984" header="0.19685039370078741" footer="0.19685039370078741"/>
  <pageSetup paperSize="8" scale="30" fitToWidth="2" orientation="landscape" r:id="rId1"/>
  <headerFooter alignWithMargins="0">
    <oddHeader>&amp;LCOUNTRY:        ESPAÑA</oddHeader>
    <oddFooter>&amp;R&amp;"Times,Normal"&amp;D</oddFooter>
  </headerFooter>
  <ignoredErrors>
    <ignoredError sqref="G2:T2"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pageSetUpPr fitToPage="1"/>
  </sheetPr>
  <dimension ref="A1:AO46"/>
  <sheetViews>
    <sheetView tabSelected="1" zoomScale="85" zoomScaleNormal="85" workbookViewId="0">
      <selection sqref="A1:D1"/>
    </sheetView>
  </sheetViews>
  <sheetFormatPr baseColWidth="10" defaultColWidth="9.140625" defaultRowHeight="12.75" outlineLevelCol="1" x14ac:dyDescent="0.2"/>
  <cols>
    <col min="1" max="1" width="16.5703125" style="22" bestFit="1" customWidth="1"/>
    <col min="2" max="3" width="4.5703125" style="22" customWidth="1"/>
    <col min="4" max="4" width="30.7109375" style="22" customWidth="1"/>
    <col min="5" max="9" width="10.7109375" style="511" hidden="1" customWidth="1" outlineLevel="1"/>
    <col min="10" max="10" width="11.5703125" style="21" customWidth="1" collapsed="1"/>
    <col min="11" max="11" width="10.7109375" style="21" customWidth="1"/>
    <col min="12" max="13" width="11.5703125" style="21" customWidth="1"/>
    <col min="14" max="14" width="11.5703125" style="21" customWidth="1" collapsed="1"/>
    <col min="15" max="15" width="11.5703125" style="21" customWidth="1"/>
    <col min="16" max="18" width="11.140625" style="21" customWidth="1"/>
    <col min="19" max="19" width="11.5703125" style="21" customWidth="1" collapsed="1"/>
    <col min="20" max="21" width="11.140625" style="21" customWidth="1"/>
    <col min="22" max="22" width="11.5703125" style="21" customWidth="1"/>
    <col min="23" max="23" width="11.5703125" style="21" customWidth="1" collapsed="1"/>
    <col min="24" max="25" width="11.5703125" style="21" customWidth="1"/>
    <col min="26" max="26" width="11.140625" style="21" customWidth="1"/>
    <col min="27" max="27" width="11.5703125" style="21" customWidth="1"/>
    <col min="28" max="28" width="11.140625" style="21" customWidth="1"/>
    <col min="29" max="31" width="11.5703125" style="21" customWidth="1"/>
    <col min="32" max="32" width="10.7109375" style="21" customWidth="1"/>
    <col min="33" max="33" width="11.5703125" style="21" customWidth="1"/>
    <col min="34" max="41" width="10.5703125" style="463" customWidth="1"/>
    <col min="42" max="16384" width="9.140625" style="21"/>
  </cols>
  <sheetData>
    <row r="1" spans="1:41" s="28" customFormat="1" ht="30" customHeight="1" x14ac:dyDescent="0.2">
      <c r="A1" s="776" t="s">
        <v>873</v>
      </c>
      <c r="B1" s="776"/>
      <c r="C1" s="776"/>
      <c r="D1" s="776"/>
      <c r="E1" s="507"/>
      <c r="F1" s="508"/>
      <c r="G1" s="508"/>
      <c r="H1" s="508"/>
      <c r="I1" s="508"/>
      <c r="AF1" s="777" t="s">
        <v>197</v>
      </c>
      <c r="AG1" s="777"/>
      <c r="AH1" s="777"/>
      <c r="AI1" s="777"/>
      <c r="AJ1" s="777"/>
      <c r="AK1" s="659"/>
    </row>
    <row r="2" spans="1:41" s="6" customFormat="1" ht="30" customHeight="1" x14ac:dyDescent="0.2">
      <c r="A2" s="580" t="s">
        <v>1129</v>
      </c>
      <c r="B2" s="778" t="s">
        <v>122</v>
      </c>
      <c r="C2" s="778"/>
      <c r="D2" s="778"/>
      <c r="E2" s="509" t="s">
        <v>123</v>
      </c>
      <c r="F2" s="509" t="s">
        <v>124</v>
      </c>
      <c r="G2" s="509" t="s">
        <v>125</v>
      </c>
      <c r="H2" s="509" t="s">
        <v>126</v>
      </c>
      <c r="I2" s="509" t="s">
        <v>127</v>
      </c>
      <c r="J2" s="496" t="s">
        <v>128</v>
      </c>
      <c r="K2" s="496" t="s">
        <v>129</v>
      </c>
      <c r="L2" s="496" t="s">
        <v>130</v>
      </c>
      <c r="M2" s="496" t="s">
        <v>131</v>
      </c>
      <c r="N2" s="496" t="s">
        <v>132</v>
      </c>
      <c r="O2" s="496" t="s">
        <v>133</v>
      </c>
      <c r="P2" s="496" t="s">
        <v>134</v>
      </c>
      <c r="Q2" s="496">
        <v>1997</v>
      </c>
      <c r="R2" s="496">
        <v>1998</v>
      </c>
      <c r="S2" s="496">
        <v>1999</v>
      </c>
      <c r="T2" s="496">
        <v>2000</v>
      </c>
      <c r="U2" s="496">
        <v>2001</v>
      </c>
      <c r="V2" s="496">
        <v>2002</v>
      </c>
      <c r="W2" s="496">
        <v>2003</v>
      </c>
      <c r="X2" s="496">
        <v>2004</v>
      </c>
      <c r="Y2" s="496">
        <v>2005</v>
      </c>
      <c r="Z2" s="496">
        <v>2006</v>
      </c>
      <c r="AA2" s="496">
        <v>2007</v>
      </c>
      <c r="AB2" s="496">
        <v>2008</v>
      </c>
      <c r="AC2" s="496">
        <v>2009</v>
      </c>
      <c r="AD2" s="496">
        <v>2010</v>
      </c>
      <c r="AE2" s="496">
        <v>2011</v>
      </c>
      <c r="AF2" s="496">
        <v>2012</v>
      </c>
      <c r="AG2" s="496">
        <v>2013</v>
      </c>
      <c r="AH2" s="496">
        <v>2014</v>
      </c>
      <c r="AI2" s="496">
        <v>2015</v>
      </c>
      <c r="AJ2" s="496">
        <v>2016</v>
      </c>
      <c r="AK2" s="496">
        <v>2017</v>
      </c>
      <c r="AL2" s="496">
        <v>2018</v>
      </c>
      <c r="AM2" s="496">
        <v>2019</v>
      </c>
      <c r="AN2" s="496">
        <v>2020</v>
      </c>
      <c r="AO2" s="496">
        <v>2021</v>
      </c>
    </row>
    <row r="3" spans="1:41" s="6" customFormat="1" ht="14.25" x14ac:dyDescent="0.2">
      <c r="A3" s="7"/>
      <c r="B3" s="8"/>
      <c r="C3" s="8"/>
      <c r="D3" s="8"/>
      <c r="E3" s="510"/>
      <c r="F3" s="510"/>
      <c r="G3" s="510"/>
      <c r="H3" s="510"/>
      <c r="I3" s="510"/>
    </row>
    <row r="4" spans="1:41" s="13" customFormat="1" ht="18" customHeight="1" x14ac:dyDescent="0.25">
      <c r="A4" s="174" t="s">
        <v>590</v>
      </c>
      <c r="B4" s="9" t="s">
        <v>198</v>
      </c>
      <c r="C4" s="9"/>
      <c r="D4" s="9"/>
      <c r="E4" s="403">
        <f t="shared" ref="E4:AL4" si="0">E5+E8+E17</f>
        <v>0</v>
      </c>
      <c r="F4" s="403">
        <f t="shared" si="0"/>
        <v>0</v>
      </c>
      <c r="G4" s="403">
        <f t="shared" si="0"/>
        <v>0</v>
      </c>
      <c r="H4" s="403">
        <f t="shared" si="0"/>
        <v>0</v>
      </c>
      <c r="I4" s="403">
        <f t="shared" si="0"/>
        <v>0</v>
      </c>
      <c r="J4" s="403">
        <f t="shared" si="0"/>
        <v>2237579.4937463496</v>
      </c>
      <c r="K4" s="403">
        <f t="shared" si="0"/>
        <v>2199374.5473410869</v>
      </c>
      <c r="L4" s="403">
        <f t="shared" si="0"/>
        <v>2107224.3513808683</v>
      </c>
      <c r="M4" s="403">
        <f t="shared" si="0"/>
        <v>1921127.5970940955</v>
      </c>
      <c r="N4" s="403">
        <f t="shared" si="0"/>
        <v>2125224.5316585903</v>
      </c>
      <c r="O4" s="403">
        <f t="shared" si="0"/>
        <v>2059411.5794482592</v>
      </c>
      <c r="P4" s="403">
        <f t="shared" si="0"/>
        <v>2367895.5009213835</v>
      </c>
      <c r="Q4" s="403">
        <f t="shared" si="0"/>
        <v>2268592.5014563748</v>
      </c>
      <c r="R4" s="403">
        <f t="shared" si="0"/>
        <v>2398730.7868642337</v>
      </c>
      <c r="S4" s="403">
        <f t="shared" si="0"/>
        <v>2496122.1075221482</v>
      </c>
      <c r="T4" s="403">
        <f t="shared" si="0"/>
        <v>2640298.6631276635</v>
      </c>
      <c r="U4" s="403">
        <f t="shared" si="0"/>
        <v>2519721.6877631778</v>
      </c>
      <c r="V4" s="403">
        <f t="shared" si="0"/>
        <v>2411470.2962513301</v>
      </c>
      <c r="W4" s="403">
        <f t="shared" si="0"/>
        <v>2587513.3086994612</v>
      </c>
      <c r="X4" s="403">
        <f t="shared" si="0"/>
        <v>2487696.727681594</v>
      </c>
      <c r="Y4" s="403">
        <f t="shared" si="0"/>
        <v>2274180.4016667097</v>
      </c>
      <c r="Z4" s="403">
        <f t="shared" si="0"/>
        <v>2292998.663420904</v>
      </c>
      <c r="AA4" s="403">
        <f t="shared" si="0"/>
        <v>2341639.4258361752</v>
      </c>
      <c r="AB4" s="403">
        <f t="shared" si="0"/>
        <v>2035940.267070926</v>
      </c>
      <c r="AC4" s="403">
        <f t="shared" si="0"/>
        <v>2062177.0911330602</v>
      </c>
      <c r="AD4" s="403">
        <f t="shared" si="0"/>
        <v>2235347.4443417653</v>
      </c>
      <c r="AE4" s="403">
        <f t="shared" si="0"/>
        <v>2133125.2027179757</v>
      </c>
      <c r="AF4" s="403">
        <f t="shared" si="0"/>
        <v>2078891.1262116486</v>
      </c>
      <c r="AG4" s="403">
        <f t="shared" si="0"/>
        <v>2182430.0646550497</v>
      </c>
      <c r="AH4" s="403">
        <f t="shared" si="0"/>
        <v>2342556.6267201751</v>
      </c>
      <c r="AI4" s="403">
        <f t="shared" si="0"/>
        <v>2345702.4879359901</v>
      </c>
      <c r="AJ4" s="403">
        <f t="shared" si="0"/>
        <v>2296811.1411078619</v>
      </c>
      <c r="AK4" s="403">
        <f t="shared" si="0"/>
        <v>2396756.3760963269</v>
      </c>
      <c r="AL4" s="403">
        <f t="shared" si="0"/>
        <v>2394610.3335069912</v>
      </c>
      <c r="AM4" s="403">
        <f t="shared" ref="AM4:AN4" si="1">AM5+AM8+AM17</f>
        <v>2356181.5905250367</v>
      </c>
      <c r="AN4" s="403">
        <f t="shared" si="1"/>
        <v>2391897.9632135783</v>
      </c>
      <c r="AO4" s="403">
        <f t="shared" ref="AO4" si="2">AO5+AO8+AO17</f>
        <v>2379960.468734812</v>
      </c>
    </row>
    <row r="5" spans="1:41" s="13" customFormat="1" ht="15" customHeight="1" x14ac:dyDescent="0.25">
      <c r="A5" s="175" t="s">
        <v>555</v>
      </c>
      <c r="B5" s="10" t="s">
        <v>199</v>
      </c>
      <c r="C5" s="11"/>
      <c r="D5" s="10"/>
      <c r="E5" s="404">
        <f t="shared" ref="E5:AL5" si="3">E6+E7</f>
        <v>0</v>
      </c>
      <c r="F5" s="404">
        <f t="shared" si="3"/>
        <v>0</v>
      </c>
      <c r="G5" s="404">
        <f t="shared" si="3"/>
        <v>0</v>
      </c>
      <c r="H5" s="404">
        <f t="shared" si="3"/>
        <v>0</v>
      </c>
      <c r="I5" s="404">
        <f t="shared" si="3"/>
        <v>0</v>
      </c>
      <c r="J5" s="404">
        <f t="shared" si="3"/>
        <v>1081152.9999999998</v>
      </c>
      <c r="K5" s="404">
        <f t="shared" si="3"/>
        <v>1062938</v>
      </c>
      <c r="L5" s="404">
        <f t="shared" si="3"/>
        <v>967430.00000000035</v>
      </c>
      <c r="M5" s="404">
        <f t="shared" si="3"/>
        <v>802559.00019362255</v>
      </c>
      <c r="N5" s="404">
        <f t="shared" si="3"/>
        <v>985722.61626950372</v>
      </c>
      <c r="O5" s="404">
        <f t="shared" si="3"/>
        <v>923441.02169289289</v>
      </c>
      <c r="P5" s="404">
        <f t="shared" si="3"/>
        <v>1167965.8732988623</v>
      </c>
      <c r="Q5" s="404">
        <f t="shared" si="3"/>
        <v>1061853.6143861595</v>
      </c>
      <c r="R5" s="404">
        <f t="shared" si="3"/>
        <v>1144091.7156217005</v>
      </c>
      <c r="S5" s="404">
        <f t="shared" si="3"/>
        <v>1231558.64671555</v>
      </c>
      <c r="T5" s="404">
        <f t="shared" si="3"/>
        <v>1307680.5297138917</v>
      </c>
      <c r="U5" s="404">
        <f t="shared" si="3"/>
        <v>1173889.0152683433</v>
      </c>
      <c r="V5" s="404">
        <f t="shared" si="3"/>
        <v>1069767.5328578935</v>
      </c>
      <c r="W5" s="404">
        <f t="shared" si="3"/>
        <v>1231231.245187185</v>
      </c>
      <c r="X5" s="404">
        <f t="shared" si="3"/>
        <v>1115261.4084572997</v>
      </c>
      <c r="Y5" s="404">
        <f t="shared" si="3"/>
        <v>961688.09121343994</v>
      </c>
      <c r="Z5" s="404">
        <f t="shared" si="3"/>
        <v>1009491.0778653203</v>
      </c>
      <c r="AA5" s="404">
        <f t="shared" si="3"/>
        <v>1030816.7236680002</v>
      </c>
      <c r="AB5" s="404">
        <f t="shared" si="3"/>
        <v>797632.3607181001</v>
      </c>
      <c r="AC5" s="404">
        <f t="shared" si="3"/>
        <v>837775.10778999992</v>
      </c>
      <c r="AD5" s="404">
        <f t="shared" si="3"/>
        <v>989447.60954930016</v>
      </c>
      <c r="AE5" s="404">
        <f t="shared" si="3"/>
        <v>908962.62010880013</v>
      </c>
      <c r="AF5" s="404">
        <f t="shared" si="3"/>
        <v>889119.51627330517</v>
      </c>
      <c r="AG5" s="404">
        <f t="shared" si="3"/>
        <v>992521.4538445879</v>
      </c>
      <c r="AH5" s="404">
        <f t="shared" si="3"/>
        <v>1130558.2531900229</v>
      </c>
      <c r="AI5" s="404">
        <f t="shared" si="3"/>
        <v>1103407.0185441403</v>
      </c>
      <c r="AJ5" s="404">
        <f t="shared" si="3"/>
        <v>1019888.423669469</v>
      </c>
      <c r="AK5" s="404">
        <f t="shared" si="3"/>
        <v>1119607.6134185425</v>
      </c>
      <c r="AL5" s="404">
        <f t="shared" si="3"/>
        <v>1086445.10591406</v>
      </c>
      <c r="AM5" s="404">
        <f t="shared" ref="AM5:AN5" si="4">AM6+AM7</f>
        <v>1066768.4395828231</v>
      </c>
      <c r="AN5" s="404">
        <f t="shared" si="4"/>
        <v>1108946.1769130104</v>
      </c>
      <c r="AO5" s="404">
        <f t="shared" ref="AO5" si="5">AO6+AO7</f>
        <v>1083150.6718792706</v>
      </c>
    </row>
    <row r="6" spans="1:41" s="13" customFormat="1" ht="15" customHeight="1" x14ac:dyDescent="0.25">
      <c r="A6" s="175" t="s">
        <v>556</v>
      </c>
      <c r="B6" s="14"/>
      <c r="C6" s="15" t="s">
        <v>200</v>
      </c>
      <c r="D6" s="14"/>
      <c r="E6" s="405">
        <f>'1 Mineral Fertilisers '!G4</f>
        <v>0</v>
      </c>
      <c r="F6" s="405">
        <f>'1 Mineral Fertilisers '!H4</f>
        <v>0</v>
      </c>
      <c r="G6" s="405">
        <f>'1 Mineral Fertilisers '!I4</f>
        <v>0</v>
      </c>
      <c r="H6" s="405">
        <f>'1 Mineral Fertilisers '!J4</f>
        <v>0</v>
      </c>
      <c r="I6" s="405">
        <f>'1 Mineral Fertilisers '!K4</f>
        <v>0</v>
      </c>
      <c r="J6" s="405">
        <f>'1 Mineral Fertilisers '!L4</f>
        <v>1081152.9999999998</v>
      </c>
      <c r="K6" s="405">
        <f>'1 Mineral Fertilisers '!M4</f>
        <v>1062938</v>
      </c>
      <c r="L6" s="405">
        <f>'1 Mineral Fertilisers '!N4</f>
        <v>967430.00000000035</v>
      </c>
      <c r="M6" s="405">
        <f>'1 Mineral Fertilisers '!O4</f>
        <v>802559.00019362255</v>
      </c>
      <c r="N6" s="405">
        <f>'1 Mineral Fertilisers '!P4</f>
        <v>979903.00000000023</v>
      </c>
      <c r="O6" s="405">
        <f>'1 Mineral Fertilisers '!Q4</f>
        <v>912157.00000000023</v>
      </c>
      <c r="P6" s="405">
        <f>'1 Mineral Fertilisers '!R4</f>
        <v>1152055.9999999998</v>
      </c>
      <c r="Q6" s="405">
        <f>'1 Mineral Fertilisers '!S4</f>
        <v>1041888</v>
      </c>
      <c r="R6" s="405">
        <f>'1 Mineral Fertilisers '!T4</f>
        <v>1124837.9999999998</v>
      </c>
      <c r="S6" s="405">
        <f>'1 Mineral Fertilisers '!U4</f>
        <v>1207579</v>
      </c>
      <c r="T6" s="405">
        <f>'1 Mineral Fertilisers '!V4</f>
        <v>1279911.0000000002</v>
      </c>
      <c r="U6" s="405">
        <f>'1 Mineral Fertilisers '!W4</f>
        <v>1131725</v>
      </c>
      <c r="V6" s="405">
        <f>'1 Mineral Fertilisers '!X4</f>
        <v>1028352.9999999998</v>
      </c>
      <c r="W6" s="405">
        <f>'1 Mineral Fertilisers '!Y4</f>
        <v>1199183</v>
      </c>
      <c r="X6" s="405">
        <f>'1 Mineral Fertilisers '!Z4</f>
        <v>1074949.9999999998</v>
      </c>
      <c r="Y6" s="405">
        <f>'1 Mineral Fertilisers '!AA4</f>
        <v>924275</v>
      </c>
      <c r="Z6" s="405">
        <f>'1 Mineral Fertilisers '!AB4</f>
        <v>970388.00000000023</v>
      </c>
      <c r="AA6" s="405">
        <f>'1 Mineral Fertilisers '!AC4</f>
        <v>986532.00000000023</v>
      </c>
      <c r="AB6" s="405">
        <f>'1 Mineral Fertilisers '!AD4</f>
        <v>745313.00000000012</v>
      </c>
      <c r="AC6" s="405">
        <f>'1 Mineral Fertilisers '!AE4</f>
        <v>782445.99999999988</v>
      </c>
      <c r="AD6" s="405">
        <f>'1 Mineral Fertilisers '!AF4</f>
        <v>933913.00000000012</v>
      </c>
      <c r="AE6" s="405">
        <f>'1 Mineral Fertilisers '!AG4</f>
        <v>861450.00000000012</v>
      </c>
      <c r="AF6" s="405">
        <f>'1 Mineral Fertilisers '!AH4</f>
        <v>838369.00028160517</v>
      </c>
      <c r="AG6" s="405">
        <f>'1 Mineral Fertilisers '!AI4</f>
        <v>961451</v>
      </c>
      <c r="AH6" s="405">
        <f>'1 Mineral Fertilisers '!AJ4</f>
        <v>1098663</v>
      </c>
      <c r="AI6" s="405">
        <f>'1 Mineral Fertilisers '!AK4</f>
        <v>1068103.0000000002</v>
      </c>
      <c r="AJ6" s="405">
        <f>'1 Mineral Fertilisers '!AL4</f>
        <v>982154.99999999988</v>
      </c>
      <c r="AK6" s="405">
        <f>'1 Mineral Fertilisers '!AM4</f>
        <v>1072047.9999999998</v>
      </c>
      <c r="AL6" s="405">
        <f>'1 Mineral Fertilisers '!AN4</f>
        <v>1033492.0000000001</v>
      </c>
      <c r="AM6" s="405">
        <f>'1 Mineral Fertilisers '!AO4</f>
        <v>1011251</v>
      </c>
      <c r="AN6" s="405">
        <f>'1 Mineral Fertilisers '!AP4</f>
        <v>1060571.9999999998</v>
      </c>
      <c r="AO6" s="405">
        <f>'1 Mineral Fertilisers '!AQ4</f>
        <v>1029913.2516165199</v>
      </c>
    </row>
    <row r="7" spans="1:41" s="13" customFormat="1" ht="15" customHeight="1" x14ac:dyDescent="0.25">
      <c r="A7" s="175" t="s">
        <v>558</v>
      </c>
      <c r="B7" s="14"/>
      <c r="C7" s="17" t="s">
        <v>208</v>
      </c>
      <c r="D7" s="17"/>
      <c r="E7" s="405">
        <f>'4.3 nutrient amount'!F3</f>
        <v>0</v>
      </c>
      <c r="F7" s="405">
        <f>'4.3 nutrient amount'!G3</f>
        <v>0</v>
      </c>
      <c r="G7" s="405">
        <f>'4.3 nutrient amount'!H3</f>
        <v>0</v>
      </c>
      <c r="H7" s="405">
        <f>'4.3 nutrient amount'!I3</f>
        <v>0</v>
      </c>
      <c r="I7" s="405">
        <f>'4.3 nutrient amount'!J3</f>
        <v>0</v>
      </c>
      <c r="J7" s="405">
        <f>'4.3 nutrient amount'!K3</f>
        <v>0</v>
      </c>
      <c r="K7" s="405">
        <f>'4.3 nutrient amount'!L3</f>
        <v>0</v>
      </c>
      <c r="L7" s="405">
        <f>'4.3 nutrient amount'!M3</f>
        <v>0</v>
      </c>
      <c r="M7" s="405">
        <f>'4.3 nutrient amount'!N3</f>
        <v>0</v>
      </c>
      <c r="N7" s="405">
        <f>'4.3 nutrient amount'!O3</f>
        <v>5819.6162695035055</v>
      </c>
      <c r="O7" s="405">
        <f>'4.3 nutrient amount'!P3</f>
        <v>11284.021692892602</v>
      </c>
      <c r="P7" s="405">
        <f>'4.3 nutrient amount'!Q3</f>
        <v>15909.873298862389</v>
      </c>
      <c r="Q7" s="405">
        <f>'4.3 nutrient amount'!R3</f>
        <v>19965.614386159494</v>
      </c>
      <c r="R7" s="405">
        <f>'4.3 nutrient amount'!S3</f>
        <v>19253.715621700663</v>
      </c>
      <c r="S7" s="405">
        <f>'4.3 nutrient amount'!T3</f>
        <v>23979.646715549919</v>
      </c>
      <c r="T7" s="405">
        <f>'4.3 nutrient amount'!U3</f>
        <v>27769.529713891385</v>
      </c>
      <c r="U7" s="405">
        <f>'4.3 nutrient amount'!V3</f>
        <v>42164.015268343348</v>
      </c>
      <c r="V7" s="405">
        <f>'4.3 nutrient amount'!W3</f>
        <v>41414.532857893835</v>
      </c>
      <c r="W7" s="405">
        <f>'4.3 nutrient amount'!X3</f>
        <v>32048.245187184988</v>
      </c>
      <c r="X7" s="405">
        <f>'4.3 nutrient amount'!Y3</f>
        <v>40311.4084573</v>
      </c>
      <c r="Y7" s="405">
        <f>'4.3 nutrient amount'!Z3</f>
        <v>37413.091213439984</v>
      </c>
      <c r="Z7" s="405">
        <f>'4.3 nutrient amount'!AA3</f>
        <v>39103.077865319996</v>
      </c>
      <c r="AA7" s="405">
        <f>'4.3 nutrient amount'!AB3</f>
        <v>44284.723667999999</v>
      </c>
      <c r="AB7" s="405">
        <f>'4.3 nutrient amount'!AC3</f>
        <v>52319.360718099997</v>
      </c>
      <c r="AC7" s="405">
        <f>'4.3 nutrient amount'!AD3</f>
        <v>55329.107790000002</v>
      </c>
      <c r="AD7" s="405">
        <f>'4.3 nutrient amount'!AE3</f>
        <v>55534.60954930001</v>
      </c>
      <c r="AE7" s="405">
        <f>'4.3 nutrient amount'!AF3</f>
        <v>47512.620108799994</v>
      </c>
      <c r="AF7" s="405">
        <f>'4.3 nutrient amount'!AG3</f>
        <v>50750.515991699998</v>
      </c>
      <c r="AG7" s="405">
        <f>'4.3 nutrient amount'!AH3</f>
        <v>31070.453844587923</v>
      </c>
      <c r="AH7" s="405">
        <f>'4.3 nutrient amount'!AI3</f>
        <v>31895.25319002293</v>
      </c>
      <c r="AI7" s="405">
        <f>'4.3 nutrient amount'!AJ3</f>
        <v>35304.018544140003</v>
      </c>
      <c r="AJ7" s="405">
        <f>'4.3 nutrient amount'!AK3</f>
        <v>37733.423669469077</v>
      </c>
      <c r="AK7" s="405">
        <f>'4.3 nutrient amount'!AL3</f>
        <v>47559.613418542845</v>
      </c>
      <c r="AL7" s="405">
        <f>'4.3 nutrient amount'!AM3</f>
        <v>52953.105914060005</v>
      </c>
      <c r="AM7" s="405">
        <f>'4.3 nutrient amount'!AN3</f>
        <v>55517.439582823165</v>
      </c>
      <c r="AN7" s="405">
        <f>'4.3 nutrient amount'!AO3</f>
        <v>48374.17691301072</v>
      </c>
      <c r="AO7" s="405">
        <f>'4.3 nutrient amount'!AP3</f>
        <v>53237.420262750718</v>
      </c>
    </row>
    <row r="8" spans="1:41" s="13" customFormat="1" ht="15" customHeight="1" x14ac:dyDescent="0.25">
      <c r="A8" s="175" t="s">
        <v>591</v>
      </c>
      <c r="B8" s="10" t="s">
        <v>230</v>
      </c>
      <c r="C8" s="18"/>
      <c r="D8" s="11"/>
      <c r="E8" s="404">
        <f t="shared" ref="E8:AL8" si="6">E9-E15+E16</f>
        <v>0</v>
      </c>
      <c r="F8" s="404">
        <f t="shared" si="6"/>
        <v>0</v>
      </c>
      <c r="G8" s="404">
        <f t="shared" si="6"/>
        <v>0</v>
      </c>
      <c r="H8" s="404">
        <f t="shared" si="6"/>
        <v>0</v>
      </c>
      <c r="I8" s="404">
        <f t="shared" si="6"/>
        <v>0</v>
      </c>
      <c r="J8" s="404">
        <f t="shared" si="6"/>
        <v>770678.59716999554</v>
      </c>
      <c r="K8" s="404">
        <f t="shared" si="6"/>
        <v>756211.04372909188</v>
      </c>
      <c r="L8" s="404">
        <f t="shared" si="6"/>
        <v>770118.9796800419</v>
      </c>
      <c r="M8" s="404">
        <f t="shared" si="6"/>
        <v>764610.46350277716</v>
      </c>
      <c r="N8" s="404">
        <f t="shared" si="6"/>
        <v>781024.65876451705</v>
      </c>
      <c r="O8" s="404">
        <f t="shared" si="6"/>
        <v>792797.7909764878</v>
      </c>
      <c r="P8" s="404">
        <f t="shared" si="6"/>
        <v>828992.64184701676</v>
      </c>
      <c r="Q8" s="404">
        <f t="shared" si="6"/>
        <v>839219.51536548138</v>
      </c>
      <c r="R8" s="404">
        <f t="shared" si="6"/>
        <v>869189.24751788005</v>
      </c>
      <c r="S8" s="404">
        <f t="shared" si="6"/>
        <v>883954.25306162122</v>
      </c>
      <c r="T8" s="404">
        <f t="shared" si="6"/>
        <v>932818.84363517596</v>
      </c>
      <c r="U8" s="404">
        <f t="shared" si="6"/>
        <v>950413.26726978109</v>
      </c>
      <c r="V8" s="404">
        <f t="shared" si="6"/>
        <v>947319.19148280821</v>
      </c>
      <c r="W8" s="404">
        <f t="shared" si="6"/>
        <v>953909.94691189099</v>
      </c>
      <c r="X8" s="404">
        <f t="shared" si="6"/>
        <v>970277.32083338092</v>
      </c>
      <c r="Y8" s="404">
        <f t="shared" si="6"/>
        <v>947231.60844651214</v>
      </c>
      <c r="Z8" s="404">
        <f t="shared" si="6"/>
        <v>908112.36510824109</v>
      </c>
      <c r="AA8" s="404">
        <f t="shared" si="6"/>
        <v>936717.98071185313</v>
      </c>
      <c r="AB8" s="404">
        <f t="shared" si="6"/>
        <v>891347.40684936254</v>
      </c>
      <c r="AC8" s="404">
        <f t="shared" si="6"/>
        <v>877676.64287407254</v>
      </c>
      <c r="AD8" s="404">
        <f t="shared" si="6"/>
        <v>880862.67678429175</v>
      </c>
      <c r="AE8" s="404">
        <f t="shared" si="6"/>
        <v>866506.53766835842</v>
      </c>
      <c r="AF8" s="404">
        <f t="shared" si="6"/>
        <v>848249.10774522845</v>
      </c>
      <c r="AG8" s="404">
        <f t="shared" si="6"/>
        <v>835618.47952397715</v>
      </c>
      <c r="AH8" s="404">
        <f t="shared" si="6"/>
        <v>853204.93169859017</v>
      </c>
      <c r="AI8" s="404">
        <f t="shared" si="6"/>
        <v>881559.98578644835</v>
      </c>
      <c r="AJ8" s="404">
        <f t="shared" si="6"/>
        <v>901787.08851322136</v>
      </c>
      <c r="AK8" s="404">
        <f t="shared" si="6"/>
        <v>913905.96935390623</v>
      </c>
      <c r="AL8" s="404">
        <f t="shared" si="6"/>
        <v>928412.80555860722</v>
      </c>
      <c r="AM8" s="404">
        <f>AM9-AM15+AM16</f>
        <v>926831.00267735077</v>
      </c>
      <c r="AN8" s="404">
        <f>AN9-AN15+AN16</f>
        <v>907998.82605429925</v>
      </c>
      <c r="AO8" s="404">
        <f>AO9-AO15+AO16</f>
        <v>924024.79259000067</v>
      </c>
    </row>
    <row r="9" spans="1:41" s="13" customFormat="1" ht="15" customHeight="1" x14ac:dyDescent="0.25">
      <c r="A9" s="168" t="s">
        <v>563</v>
      </c>
      <c r="C9" s="196" t="s">
        <v>231</v>
      </c>
      <c r="D9" s="4"/>
      <c r="E9" s="405">
        <f t="shared" ref="E9:AL9" si="7">SUM(E10:E14)</f>
        <v>0</v>
      </c>
      <c r="F9" s="405">
        <f t="shared" si="7"/>
        <v>0</v>
      </c>
      <c r="G9" s="405">
        <f t="shared" si="7"/>
        <v>0</v>
      </c>
      <c r="H9" s="405">
        <f t="shared" si="7"/>
        <v>0</v>
      </c>
      <c r="I9" s="405">
        <f t="shared" si="7"/>
        <v>0</v>
      </c>
      <c r="J9" s="405">
        <f t="shared" si="7"/>
        <v>801638.27386388648</v>
      </c>
      <c r="K9" s="405">
        <f t="shared" si="7"/>
        <v>787569.32722856081</v>
      </c>
      <c r="L9" s="405">
        <f t="shared" si="7"/>
        <v>801614.88848461106</v>
      </c>
      <c r="M9" s="405">
        <f t="shared" si="7"/>
        <v>796153.9016991281</v>
      </c>
      <c r="N9" s="405">
        <f t="shared" si="7"/>
        <v>814939.42028031452</v>
      </c>
      <c r="O9" s="405">
        <f t="shared" si="7"/>
        <v>823882.894200949</v>
      </c>
      <c r="P9" s="405">
        <f t="shared" si="7"/>
        <v>862555.90868061676</v>
      </c>
      <c r="Q9" s="405">
        <f t="shared" si="7"/>
        <v>872439.04300699441</v>
      </c>
      <c r="R9" s="405">
        <f t="shared" si="7"/>
        <v>901171.65374449396</v>
      </c>
      <c r="S9" s="405">
        <f t="shared" si="7"/>
        <v>918816.14930531243</v>
      </c>
      <c r="T9" s="405">
        <f t="shared" si="7"/>
        <v>970586.51316895219</v>
      </c>
      <c r="U9" s="405">
        <f t="shared" si="7"/>
        <v>987896.65880514018</v>
      </c>
      <c r="V9" s="405">
        <f t="shared" si="7"/>
        <v>984390.4175811141</v>
      </c>
      <c r="W9" s="405">
        <f t="shared" si="7"/>
        <v>992489.3466582757</v>
      </c>
      <c r="X9" s="405">
        <f t="shared" si="7"/>
        <v>1008639.385909491</v>
      </c>
      <c r="Y9" s="405">
        <f t="shared" si="7"/>
        <v>986634.99773628695</v>
      </c>
      <c r="Z9" s="405">
        <f t="shared" si="7"/>
        <v>946716.73262419016</v>
      </c>
      <c r="AA9" s="405">
        <f t="shared" si="7"/>
        <v>977850.70566070662</v>
      </c>
      <c r="AB9" s="405">
        <f t="shared" si="7"/>
        <v>927627.44169119163</v>
      </c>
      <c r="AC9" s="405">
        <f t="shared" si="7"/>
        <v>914303.83972147456</v>
      </c>
      <c r="AD9" s="405">
        <f t="shared" si="7"/>
        <v>915772.60299154569</v>
      </c>
      <c r="AE9" s="405">
        <f t="shared" si="7"/>
        <v>895843.94140979438</v>
      </c>
      <c r="AF9" s="405">
        <f t="shared" si="7"/>
        <v>876273.93102424161</v>
      </c>
      <c r="AG9" s="405">
        <f t="shared" si="7"/>
        <v>863433.71065663453</v>
      </c>
      <c r="AH9" s="405">
        <f t="shared" si="7"/>
        <v>883349.2944469403</v>
      </c>
      <c r="AI9" s="405">
        <f t="shared" si="7"/>
        <v>915065.89750580757</v>
      </c>
      <c r="AJ9" s="405">
        <f t="shared" si="7"/>
        <v>937014.50633389771</v>
      </c>
      <c r="AK9" s="405">
        <f t="shared" si="7"/>
        <v>948621.43873032858</v>
      </c>
      <c r="AL9" s="405">
        <f t="shared" si="7"/>
        <v>966622.16336139757</v>
      </c>
      <c r="AM9" s="405">
        <f t="shared" ref="AM9:AN9" si="8">SUM(AM10:AM14)</f>
        <v>969674.75904294953</v>
      </c>
      <c r="AN9" s="405">
        <f t="shared" si="8"/>
        <v>950804.97992034035</v>
      </c>
      <c r="AO9" s="405">
        <f t="shared" ref="AO9" si="9">SUM(AO10:AO14)</f>
        <v>965997.5773044643</v>
      </c>
    </row>
    <row r="10" spans="1:41" s="13" customFormat="1" ht="15" customHeight="1" x14ac:dyDescent="0.25">
      <c r="A10" s="99" t="s">
        <v>238</v>
      </c>
      <c r="B10" s="215"/>
      <c r="D10" s="216" t="s">
        <v>239</v>
      </c>
      <c r="E10" s="405">
        <f>'2.3 Excretion'!H6</f>
        <v>0</v>
      </c>
      <c r="F10" s="405">
        <f>'2.3 Excretion'!I6</f>
        <v>0</v>
      </c>
      <c r="G10" s="405">
        <f>'2.3 Excretion'!J6</f>
        <v>0</v>
      </c>
      <c r="H10" s="405">
        <f>'2.3 Excretion'!K6</f>
        <v>0</v>
      </c>
      <c r="I10" s="405">
        <f>'2.3 Excretion'!L6</f>
        <v>0</v>
      </c>
      <c r="J10" s="405">
        <f>'2.3 Excretion'!M6</f>
        <v>339040.8855974676</v>
      </c>
      <c r="K10" s="405">
        <f>'2.3 Excretion'!N6</f>
        <v>334643.66326908546</v>
      </c>
      <c r="L10" s="405">
        <f>'2.3 Excretion'!O6</f>
        <v>328368.26847735787</v>
      </c>
      <c r="M10" s="405">
        <f>'2.3 Excretion'!P6</f>
        <v>329608.71632820001</v>
      </c>
      <c r="N10" s="405">
        <f>'2.3 Excretion'!Q6</f>
        <v>341259.57723124977</v>
      </c>
      <c r="O10" s="405">
        <f>'2.3 Excretion'!R6</f>
        <v>364790.14266037632</v>
      </c>
      <c r="P10" s="405">
        <f>'2.3 Excretion'!S6</f>
        <v>388021.8012145058</v>
      </c>
      <c r="Q10" s="405">
        <f>'2.3 Excretion'!T6</f>
        <v>382327.28617831832</v>
      </c>
      <c r="R10" s="405">
        <f>'2.3 Excretion'!U6</f>
        <v>389949.63560207817</v>
      </c>
      <c r="S10" s="405">
        <f>'2.3 Excretion'!V6</f>
        <v>404336.26473134127</v>
      </c>
      <c r="T10" s="405">
        <f>'2.3 Excretion'!W6</f>
        <v>412743.53696667147</v>
      </c>
      <c r="U10" s="405">
        <f>'2.3 Excretion'!X6</f>
        <v>424769.68239540287</v>
      </c>
      <c r="V10" s="405">
        <f>'2.3 Excretion'!Y6</f>
        <v>427460.12750105211</v>
      </c>
      <c r="W10" s="405">
        <f>'2.3 Excretion'!Z6</f>
        <v>428788.26435607998</v>
      </c>
      <c r="X10" s="405">
        <f>'2.3 Excretion'!AA6</f>
        <v>436425.14363914414</v>
      </c>
      <c r="Y10" s="405">
        <f>'2.3 Excretion'!AB6</f>
        <v>423251.61937298742</v>
      </c>
      <c r="Z10" s="405">
        <f>'2.3 Excretion'!AC6</f>
        <v>411611.94628118083</v>
      </c>
      <c r="AA10" s="405">
        <f>'2.3 Excretion'!AD6</f>
        <v>417027.32166714489</v>
      </c>
      <c r="AB10" s="405">
        <f>'2.3 Excretion'!AE6</f>
        <v>401613.2073118366</v>
      </c>
      <c r="AC10" s="405">
        <f>'2.3 Excretion'!AF6</f>
        <v>386101.9590338642</v>
      </c>
      <c r="AD10" s="405">
        <f>'2.3 Excretion'!AG6</f>
        <v>400307.62480030954</v>
      </c>
      <c r="AE10" s="405">
        <f>'2.3 Excretion'!AH6</f>
        <v>390452.56663134211</v>
      </c>
      <c r="AF10" s="405">
        <f>'2.3 Excretion'!AI6</f>
        <v>384013.12153867434</v>
      </c>
      <c r="AG10" s="405">
        <f>'2.3 Excretion'!AJ6</f>
        <v>375654.19107697631</v>
      </c>
      <c r="AH10" s="405">
        <f>'2.3 Excretion'!AK6</f>
        <v>391727.63703459495</v>
      </c>
      <c r="AI10" s="405">
        <f>'2.3 Excretion'!AL6</f>
        <v>405316.10193113738</v>
      </c>
      <c r="AJ10" s="405">
        <f>'2.3 Excretion'!AM6</f>
        <v>413636.87200989726</v>
      </c>
      <c r="AK10" s="405">
        <f>'2.3 Excretion'!AN6</f>
        <v>420777.16490906861</v>
      </c>
      <c r="AL10" s="405">
        <f>'2.3 Excretion'!AO6</f>
        <v>426429.65196621523</v>
      </c>
      <c r="AM10" s="405">
        <f>'2.3 Excretion'!AP6</f>
        <v>428331.20123221376</v>
      </c>
      <c r="AN10" s="405">
        <f>'2.3 Excretion'!AQ6</f>
        <v>434958.84176956583</v>
      </c>
      <c r="AO10" s="405">
        <f>'2.3 Excretion'!AR6</f>
        <v>440623.36524347053</v>
      </c>
    </row>
    <row r="11" spans="1:41" s="13" customFormat="1" ht="15" customHeight="1" x14ac:dyDescent="0.25">
      <c r="A11" s="226" t="s">
        <v>271</v>
      </c>
      <c r="B11" s="215"/>
      <c r="D11" s="216" t="str">
        <f>'2.3 Excretion'!C40</f>
        <v>Total of the pig population</v>
      </c>
      <c r="E11" s="405">
        <f>'2.3 Excretion'!H40</f>
        <v>0</v>
      </c>
      <c r="F11" s="405">
        <f>'2.3 Excretion'!I40</f>
        <v>0</v>
      </c>
      <c r="G11" s="405">
        <f>'2.3 Excretion'!J40</f>
        <v>0</v>
      </c>
      <c r="H11" s="405">
        <f>'2.3 Excretion'!K40</f>
        <v>0</v>
      </c>
      <c r="I11" s="405">
        <f>'2.3 Excretion'!L40</f>
        <v>0</v>
      </c>
      <c r="J11" s="405">
        <f>'2.3 Excretion'!M40</f>
        <v>194664.54389351726</v>
      </c>
      <c r="K11" s="405">
        <f>'2.3 Excretion'!N40</f>
        <v>187875.28569715953</v>
      </c>
      <c r="L11" s="405">
        <f>'2.3 Excretion'!O40</f>
        <v>206554.54066793667</v>
      </c>
      <c r="M11" s="405">
        <f>'2.3 Excretion'!P40</f>
        <v>210507.94801175577</v>
      </c>
      <c r="N11" s="405">
        <f>'2.3 Excretion'!Q40</f>
        <v>210910.00947147663</v>
      </c>
      <c r="O11" s="405">
        <f>'2.3 Excretion'!R40</f>
        <v>205080.40277275862</v>
      </c>
      <c r="P11" s="405">
        <f>'2.3 Excretion'!S40</f>
        <v>201154.54204720314</v>
      </c>
      <c r="Q11" s="405">
        <f>'2.3 Excretion'!T40</f>
        <v>207959.8587853983</v>
      </c>
      <c r="R11" s="405">
        <f>'2.3 Excretion'!U40</f>
        <v>227920.71429661207</v>
      </c>
      <c r="S11" s="405">
        <f>'2.3 Excretion'!V40</f>
        <v>239846.21141022025</v>
      </c>
      <c r="T11" s="405">
        <f>'2.3 Excretion'!W40</f>
        <v>270389.28981129848</v>
      </c>
      <c r="U11" s="405">
        <f>'2.3 Excretion'!X40</f>
        <v>269584.54796122981</v>
      </c>
      <c r="V11" s="405">
        <f>'2.3 Excretion'!Y40</f>
        <v>272307.62778265279</v>
      </c>
      <c r="W11" s="405">
        <f>'2.3 Excretion'!Z40</f>
        <v>276524.41222636373</v>
      </c>
      <c r="X11" s="405">
        <f>'2.3 Excretion'!AA40</f>
        <v>291094.10972440167</v>
      </c>
      <c r="Y11" s="405">
        <f>'2.3 Excretion'!AB40</f>
        <v>290272.62946902122</v>
      </c>
      <c r="Z11" s="405">
        <f>'2.3 Excretion'!AC40</f>
        <v>262960.47330603306</v>
      </c>
      <c r="AA11" s="405">
        <f>'2.3 Excretion'!AD40</f>
        <v>271558.30715317838</v>
      </c>
      <c r="AB11" s="405">
        <f>'2.3 Excretion'!AE40</f>
        <v>252058.80195273628</v>
      </c>
      <c r="AC11" s="405">
        <f>'2.3 Excretion'!AF40</f>
        <v>253697.16326138325</v>
      </c>
      <c r="AD11" s="405">
        <f>'2.3 Excretion'!AG40</f>
        <v>238405.60940078838</v>
      </c>
      <c r="AE11" s="405">
        <f>'2.3 Excretion'!AH40</f>
        <v>239805.71173826524</v>
      </c>
      <c r="AF11" s="405">
        <f>'2.3 Excretion'!AI40</f>
        <v>235421.73267391438</v>
      </c>
      <c r="AG11" s="405">
        <f>'2.3 Excretion'!AJ40</f>
        <v>235254.2017654583</v>
      </c>
      <c r="AH11" s="405">
        <f>'2.3 Excretion'!AK40</f>
        <v>240878.86756422196</v>
      </c>
      <c r="AI11" s="405">
        <f>'2.3 Excretion'!AL40</f>
        <v>256665.1888590428</v>
      </c>
      <c r="AJ11" s="405">
        <f>'2.3 Excretion'!AM40</f>
        <v>265330.97535251785</v>
      </c>
      <c r="AK11" s="405">
        <f>'2.3 Excretion'!AN40</f>
        <v>273404.85373319994</v>
      </c>
      <c r="AL11" s="405">
        <f>'2.3 Excretion'!AO40</f>
        <v>284411.36832064908</v>
      </c>
      <c r="AM11" s="405">
        <f>'2.3 Excretion'!AP40</f>
        <v>288976.5286184625</v>
      </c>
      <c r="AN11" s="405">
        <f>'2.3 Excretion'!AQ40</f>
        <v>263166.2423233036</v>
      </c>
      <c r="AO11" s="405">
        <f>'2.3 Excretion'!AR40</f>
        <v>273926.61796915124</v>
      </c>
    </row>
    <row r="12" spans="1:41" s="13" customFormat="1" ht="15" customHeight="1" x14ac:dyDescent="0.25">
      <c r="A12" s="170" t="s">
        <v>569</v>
      </c>
      <c r="B12" s="215"/>
      <c r="D12" s="216" t="str">
        <f>'2.3 Excretion'!C63</f>
        <v>Total Sheep and Goats</v>
      </c>
      <c r="E12" s="405">
        <f>'2.3 Excretion'!H63</f>
        <v>0</v>
      </c>
      <c r="F12" s="405">
        <f>'2.3 Excretion'!I63</f>
        <v>0</v>
      </c>
      <c r="G12" s="405">
        <f>'2.3 Excretion'!J63</f>
        <v>0</v>
      </c>
      <c r="H12" s="405">
        <f>'2.3 Excretion'!K63</f>
        <v>0</v>
      </c>
      <c r="I12" s="405">
        <f>'2.3 Excretion'!L63</f>
        <v>0</v>
      </c>
      <c r="J12" s="405">
        <f>'2.3 Excretion'!M63</f>
        <v>136814.99553057883</v>
      </c>
      <c r="K12" s="405">
        <f>'2.3 Excretion'!N63</f>
        <v>130017.18219966178</v>
      </c>
      <c r="L12" s="405">
        <f>'2.3 Excretion'!O63</f>
        <v>131631.40563438181</v>
      </c>
      <c r="M12" s="405">
        <f>'2.3 Excretion'!P63</f>
        <v>131583.89006585605</v>
      </c>
      <c r="N12" s="405">
        <f>'2.3 Excretion'!Q63</f>
        <v>129138.47520115506</v>
      </c>
      <c r="O12" s="405">
        <f>'2.3 Excretion'!R63</f>
        <v>119362.79011928863</v>
      </c>
      <c r="P12" s="405">
        <f>'2.3 Excretion'!S63</f>
        <v>138315.94810527947</v>
      </c>
      <c r="Q12" s="405">
        <f>'2.3 Excretion'!T63</f>
        <v>136981.49863831166</v>
      </c>
      <c r="R12" s="405">
        <f>'2.3 Excretion'!U63</f>
        <v>136330.71321333555</v>
      </c>
      <c r="S12" s="405">
        <f>'2.3 Excretion'!V63</f>
        <v>135057.1741343202</v>
      </c>
      <c r="T12" s="405">
        <f>'2.3 Excretion'!W63</f>
        <v>150938.6199308474</v>
      </c>
      <c r="U12" s="405">
        <f>'2.3 Excretion'!X63</f>
        <v>149158.13273252788</v>
      </c>
      <c r="V12" s="405">
        <f>'2.3 Excretion'!Y63</f>
        <v>146500.00622790106</v>
      </c>
      <c r="W12" s="405">
        <f>'2.3 Excretion'!Z63</f>
        <v>147217.8910138018</v>
      </c>
      <c r="X12" s="405">
        <f>'2.3 Excretion'!AA63</f>
        <v>138440.47238444537</v>
      </c>
      <c r="Y12" s="405">
        <f>'2.3 Excretion'!AB63</f>
        <v>143584.28915614178</v>
      </c>
      <c r="Z12" s="405">
        <f>'2.3 Excretion'!AC63</f>
        <v>144680.88935787758</v>
      </c>
      <c r="AA12" s="405">
        <f>'2.3 Excretion'!AD63</f>
        <v>142740.85870385141</v>
      </c>
      <c r="AB12" s="405">
        <f>'2.3 Excretion'!AE63</f>
        <v>133859.9753572318</v>
      </c>
      <c r="AC12" s="405">
        <f>'2.3 Excretion'!AF63</f>
        <v>135459.89613157354</v>
      </c>
      <c r="AD12" s="405">
        <f>'2.3 Excretion'!AG63</f>
        <v>132128.32410158738</v>
      </c>
      <c r="AE12" s="405">
        <f>'2.3 Excretion'!AH63</f>
        <v>118539.71839755416</v>
      </c>
      <c r="AF12" s="405">
        <f>'2.3 Excretion'!AI63</f>
        <v>114759.69343052048</v>
      </c>
      <c r="AG12" s="405">
        <f>'2.3 Excretion'!AJ63</f>
        <v>112111.02975571351</v>
      </c>
      <c r="AH12" s="405">
        <f>'2.3 Excretion'!AK63</f>
        <v>108337.94365226758</v>
      </c>
      <c r="AI12" s="405">
        <f>'2.3 Excretion'!AL63</f>
        <v>112116.26319665997</v>
      </c>
      <c r="AJ12" s="405">
        <f>'2.3 Excretion'!AM63</f>
        <v>114154.58844212731</v>
      </c>
      <c r="AK12" s="405">
        <f>'2.3 Excretion'!AN63</f>
        <v>114344.05278841218</v>
      </c>
      <c r="AL12" s="405">
        <f>'2.3 Excretion'!AO63</f>
        <v>110611.4343571027</v>
      </c>
      <c r="AM12" s="405">
        <f>'2.3 Excretion'!AP63</f>
        <v>107345.03448629891</v>
      </c>
      <c r="AN12" s="405">
        <f>'2.3 Excretion'!AQ63</f>
        <v>107680.61927717469</v>
      </c>
      <c r="AO12" s="405">
        <f>'2.3 Excretion'!AR63</f>
        <v>105058.4226868822</v>
      </c>
    </row>
    <row r="13" spans="1:41" s="13" customFormat="1" ht="15" customHeight="1" x14ac:dyDescent="0.25">
      <c r="A13" s="170" t="s">
        <v>574</v>
      </c>
      <c r="B13" s="215"/>
      <c r="D13" s="99" t="s">
        <v>153</v>
      </c>
      <c r="E13" s="405">
        <f>'2.3 Excretion'!H81</f>
        <v>0</v>
      </c>
      <c r="F13" s="405">
        <f>'2.3 Excretion'!I81</f>
        <v>0</v>
      </c>
      <c r="G13" s="405">
        <f>'2.3 Excretion'!J81</f>
        <v>0</v>
      </c>
      <c r="H13" s="405">
        <f>'2.3 Excretion'!K81</f>
        <v>0</v>
      </c>
      <c r="I13" s="405">
        <f>'2.3 Excretion'!L81</f>
        <v>0</v>
      </c>
      <c r="J13" s="405">
        <f>'2.3 Excretion'!M81</f>
        <v>110821.21733973081</v>
      </c>
      <c r="K13" s="405">
        <f>'2.3 Excretion'!N81</f>
        <v>115254.76455876355</v>
      </c>
      <c r="L13" s="405">
        <f>'2.3 Excretion'!O81</f>
        <v>115800.38925836823</v>
      </c>
      <c r="M13" s="405">
        <f>'2.3 Excretion'!P81</f>
        <v>105711.54575277775</v>
      </c>
      <c r="N13" s="405">
        <f>'2.3 Excretion'!Q81</f>
        <v>115407.94603188941</v>
      </c>
      <c r="O13" s="405">
        <f>'2.3 Excretion'!R81</f>
        <v>116944.31347401827</v>
      </c>
      <c r="P13" s="405">
        <f>'2.3 Excretion'!S81</f>
        <v>117877.49264981849</v>
      </c>
      <c r="Q13" s="405">
        <f>'2.3 Excretion'!T81</f>
        <v>128502.39139454802</v>
      </c>
      <c r="R13" s="405">
        <f>'2.3 Excretion'!U81</f>
        <v>130821.16308546638</v>
      </c>
      <c r="S13" s="405">
        <f>'2.3 Excretion'!V81</f>
        <v>123945.23325829681</v>
      </c>
      <c r="T13" s="405">
        <f>'2.3 Excretion'!W81</f>
        <v>120895.39230389564</v>
      </c>
      <c r="U13" s="405">
        <f>'2.3 Excretion'!X81</f>
        <v>128775.30085660829</v>
      </c>
      <c r="V13" s="405">
        <f>'2.3 Excretion'!Y81</f>
        <v>122524.16234405879</v>
      </c>
      <c r="W13" s="405">
        <f>'2.3 Excretion'!Z81</f>
        <v>124371.63436235547</v>
      </c>
      <c r="X13" s="405">
        <f>'2.3 Excretion'!AA81</f>
        <v>127103.61749811105</v>
      </c>
      <c r="Y13" s="405">
        <f>'2.3 Excretion'!AB81</f>
        <v>113960.95303866803</v>
      </c>
      <c r="Z13" s="405">
        <f>'2.3 Excretion'!AC81</f>
        <v>111727.02582814044</v>
      </c>
      <c r="AA13" s="405">
        <f>'2.3 Excretion'!AD81</f>
        <v>121050.87741698904</v>
      </c>
      <c r="AB13" s="405">
        <f>'2.3 Excretion'!AE81</f>
        <v>110904.02541117606</v>
      </c>
      <c r="AC13" s="405">
        <f>'2.3 Excretion'!AF81</f>
        <v>107643.87860210369</v>
      </c>
      <c r="AD13" s="405">
        <f>'2.3 Excretion'!AG81</f>
        <v>109671.46324252567</v>
      </c>
      <c r="AE13" s="405">
        <f>'2.3 Excretion'!AH81</f>
        <v>111141.13799565479</v>
      </c>
      <c r="AF13" s="405">
        <f>'2.3 Excretion'!AI81</f>
        <v>108030.79108990556</v>
      </c>
      <c r="AG13" s="405">
        <f>'2.3 Excretion'!AJ81</f>
        <v>106349.51332384134</v>
      </c>
      <c r="AH13" s="405">
        <f>'2.3 Excretion'!AK81</f>
        <v>109327.19621561255</v>
      </c>
      <c r="AI13" s="405">
        <f>'2.3 Excretion'!AL81</f>
        <v>104548.28651006703</v>
      </c>
      <c r="AJ13" s="405">
        <f>'2.3 Excretion'!AM81</f>
        <v>106937.84192469415</v>
      </c>
      <c r="AK13" s="405">
        <f>'2.3 Excretion'!AN81</f>
        <v>107542.93348806392</v>
      </c>
      <c r="AL13" s="405">
        <f>'2.3 Excretion'!AO81</f>
        <v>111717.83671946428</v>
      </c>
      <c r="AM13" s="405">
        <f>'2.3 Excretion'!AP81</f>
        <v>112216.45753243243</v>
      </c>
      <c r="AN13" s="405">
        <f>'2.3 Excretion'!AQ81</f>
        <v>111934.06118832574</v>
      </c>
      <c r="AO13" s="405">
        <f>'2.3 Excretion'!AR81</f>
        <v>112331.30723052452</v>
      </c>
    </row>
    <row r="14" spans="1:41" s="13" customFormat="1" ht="15" customHeight="1" x14ac:dyDescent="0.25">
      <c r="A14" s="168" t="s">
        <v>592</v>
      </c>
      <c r="B14" s="215"/>
      <c r="D14" s="99" t="s">
        <v>160</v>
      </c>
      <c r="E14" s="405">
        <f>'2.3 Excretion'!H98</f>
        <v>0</v>
      </c>
      <c r="F14" s="405">
        <f>'2.3 Excretion'!I98</f>
        <v>0</v>
      </c>
      <c r="G14" s="405">
        <f>'2.3 Excretion'!J98</f>
        <v>0</v>
      </c>
      <c r="H14" s="405">
        <f>'2.3 Excretion'!K98</f>
        <v>0</v>
      </c>
      <c r="I14" s="405">
        <f>'2.3 Excretion'!L98</f>
        <v>0</v>
      </c>
      <c r="J14" s="405">
        <f>'2.3 Excretion'!M98</f>
        <v>20296.631502591968</v>
      </c>
      <c r="K14" s="405">
        <f>'2.3 Excretion'!N98</f>
        <v>19778.431503890461</v>
      </c>
      <c r="L14" s="405">
        <f>'2.3 Excretion'!O98</f>
        <v>19260.284446566515</v>
      </c>
      <c r="M14" s="405">
        <f>'2.3 Excretion'!P98</f>
        <v>18741.801540538596</v>
      </c>
      <c r="N14" s="405">
        <f>'2.3 Excretion'!Q98</f>
        <v>18223.412344543562</v>
      </c>
      <c r="O14" s="405">
        <f>'2.3 Excretion'!R98</f>
        <v>17705.245174507108</v>
      </c>
      <c r="P14" s="405">
        <f>'2.3 Excretion'!S98</f>
        <v>17186.124663809831</v>
      </c>
      <c r="Q14" s="405">
        <f>'2.3 Excretion'!T98</f>
        <v>16668.008010418118</v>
      </c>
      <c r="R14" s="405">
        <f>'2.3 Excretion'!U98</f>
        <v>16149.427547001727</v>
      </c>
      <c r="S14" s="405">
        <f>'2.3 Excretion'!V98</f>
        <v>15631.265771133812</v>
      </c>
      <c r="T14" s="405">
        <f>'2.3 Excretion'!W98</f>
        <v>15619.67415623914</v>
      </c>
      <c r="U14" s="405">
        <f>'2.3 Excretion'!X98</f>
        <v>15608.994859371202</v>
      </c>
      <c r="V14" s="405">
        <f>'2.3 Excretion'!Y98</f>
        <v>15598.493725449318</v>
      </c>
      <c r="W14" s="405">
        <f>'2.3 Excretion'!Z98</f>
        <v>15587.144699674653</v>
      </c>
      <c r="X14" s="405">
        <f>'2.3 Excretion'!AA98</f>
        <v>15576.042663388736</v>
      </c>
      <c r="Y14" s="405">
        <f>'2.3 Excretion'!AB98</f>
        <v>15565.506699468518</v>
      </c>
      <c r="Z14" s="405">
        <f>'2.3 Excretion'!AC98</f>
        <v>15736.397850958232</v>
      </c>
      <c r="AA14" s="405">
        <f>'2.3 Excretion'!AD98</f>
        <v>25473.340719542924</v>
      </c>
      <c r="AB14" s="405">
        <f>'2.3 Excretion'!AE98</f>
        <v>29191.431658210957</v>
      </c>
      <c r="AC14" s="405">
        <f>'2.3 Excretion'!AF98</f>
        <v>31400.942692549957</v>
      </c>
      <c r="AD14" s="405">
        <f>'2.3 Excretion'!AG98</f>
        <v>35259.581446334734</v>
      </c>
      <c r="AE14" s="405">
        <f>'2.3 Excretion'!AH98</f>
        <v>35904.806646978002</v>
      </c>
      <c r="AF14" s="405">
        <f>'2.3 Excretion'!AI98</f>
        <v>34048.592291226858</v>
      </c>
      <c r="AG14" s="405">
        <f>'2.3 Excretion'!AJ98</f>
        <v>34064.774734645078</v>
      </c>
      <c r="AH14" s="405">
        <f>'2.3 Excretion'!AK98</f>
        <v>33077.649980243339</v>
      </c>
      <c r="AI14" s="405">
        <f>'2.3 Excretion'!AL98</f>
        <v>36420.057008900279</v>
      </c>
      <c r="AJ14" s="405">
        <f>'2.3 Excretion'!AM98</f>
        <v>36954.228604661061</v>
      </c>
      <c r="AK14" s="405">
        <f>'2.3 Excretion'!AN98</f>
        <v>32552.433811583789</v>
      </c>
      <c r="AL14" s="405">
        <f>'2.3 Excretion'!AO98</f>
        <v>33451.871997966242</v>
      </c>
      <c r="AM14" s="405">
        <f>'2.3 Excretion'!AP98</f>
        <v>32805.53717354191</v>
      </c>
      <c r="AN14" s="405">
        <f>'2.3 Excretion'!AQ98</f>
        <v>33065.215361970528</v>
      </c>
      <c r="AO14" s="405">
        <f>'2.3 Excretion'!AR98</f>
        <v>34057.864174435868</v>
      </c>
    </row>
    <row r="15" spans="1:41" s="13" customFormat="1" ht="15" customHeight="1" x14ac:dyDescent="0.25">
      <c r="A15" s="175" t="s">
        <v>583</v>
      </c>
      <c r="B15" s="20"/>
      <c r="C15" s="17" t="s">
        <v>201</v>
      </c>
      <c r="D15" s="17"/>
      <c r="E15" s="406">
        <f>'3.3 nutrient amount'!F4</f>
        <v>0</v>
      </c>
      <c r="F15" s="406">
        <f>'3.3 nutrient amount'!G4</f>
        <v>0</v>
      </c>
      <c r="G15" s="406">
        <f>'3.3 nutrient amount'!H4</f>
        <v>0</v>
      </c>
      <c r="H15" s="406">
        <f>'3.3 nutrient amount'!I4</f>
        <v>0</v>
      </c>
      <c r="I15" s="406">
        <f>'3.3 nutrient amount'!J4</f>
        <v>0</v>
      </c>
      <c r="J15" s="406">
        <f>'3.3 nutrient amount'!K4</f>
        <v>30959.676693890964</v>
      </c>
      <c r="K15" s="406">
        <f>'3.3 nutrient amount'!L4</f>
        <v>31358.28349946894</v>
      </c>
      <c r="L15" s="406">
        <f>'3.3 nutrient amount'!M4</f>
        <v>31495.908804569153</v>
      </c>
      <c r="M15" s="406">
        <f>'3.3 nutrient amount'!N4</f>
        <v>31543.4381963509</v>
      </c>
      <c r="N15" s="406">
        <f>'3.3 nutrient amount'!O4</f>
        <v>33914.761515797472</v>
      </c>
      <c r="O15" s="406">
        <f>'3.3 nutrient amount'!P4</f>
        <v>31085.103224461152</v>
      </c>
      <c r="P15" s="406">
        <f>'3.3 nutrient amount'!Q4</f>
        <v>33563.26683359997</v>
      </c>
      <c r="Q15" s="406">
        <f>'3.3 nutrient amount'!R4</f>
        <v>33219.527641513021</v>
      </c>
      <c r="R15" s="406">
        <f>'3.3 nutrient amount'!S4</f>
        <v>31982.406226613879</v>
      </c>
      <c r="S15" s="406">
        <f>'3.3 nutrient amount'!T4</f>
        <v>34861.896243691175</v>
      </c>
      <c r="T15" s="406">
        <f>'3.3 nutrient amount'!U4</f>
        <v>37767.669533776221</v>
      </c>
      <c r="U15" s="406">
        <f>'3.3 nutrient amount'!V4</f>
        <v>37483.391535359136</v>
      </c>
      <c r="V15" s="406">
        <f>'3.3 nutrient amount'!W4</f>
        <v>37071.226098305837</v>
      </c>
      <c r="W15" s="406">
        <f>'3.3 nutrient amount'!X4</f>
        <v>38579.39974638469</v>
      </c>
      <c r="X15" s="406">
        <f>'3.3 nutrient amount'!Y4</f>
        <v>38362.065076110026</v>
      </c>
      <c r="Y15" s="406">
        <f>'3.3 nutrient amount'!Z4</f>
        <v>39403.389289774772</v>
      </c>
      <c r="Z15" s="406">
        <f>'3.3 nutrient amount'!AA4</f>
        <v>38604.367515949125</v>
      </c>
      <c r="AA15" s="406">
        <f>'3.3 nutrient amount'!AB4</f>
        <v>41132.724948853451</v>
      </c>
      <c r="AB15" s="406">
        <f>'3.3 nutrient amount'!AC4</f>
        <v>36280.034841829118</v>
      </c>
      <c r="AC15" s="406">
        <f>'3.3 nutrient amount'!AD4</f>
        <v>36627.196847402018</v>
      </c>
      <c r="AD15" s="406">
        <f>'3.3 nutrient amount'!AE4</f>
        <v>34909.926207253979</v>
      </c>
      <c r="AE15" s="406">
        <f>'3.3 nutrient amount'!AF4</f>
        <v>29337.403741435919</v>
      </c>
      <c r="AF15" s="406">
        <f>'3.3 nutrient amount'!AG4</f>
        <v>28024.823279013173</v>
      </c>
      <c r="AG15" s="406">
        <f>'3.3 nutrient amount'!AH4</f>
        <v>27815.231132657438</v>
      </c>
      <c r="AH15" s="406">
        <f>'3.3 nutrient amount'!AI4</f>
        <v>30144.362748350177</v>
      </c>
      <c r="AI15" s="406">
        <f>'3.3 nutrient amount'!AJ4</f>
        <v>33505.911719359268</v>
      </c>
      <c r="AJ15" s="406">
        <f>'3.3 nutrient amount'!AK4</f>
        <v>35227.41782067631</v>
      </c>
      <c r="AK15" s="406">
        <f>'3.3 nutrient amount'!AL4</f>
        <v>34715.469376422334</v>
      </c>
      <c r="AL15" s="406">
        <f>'3.3 nutrient amount'!AM4</f>
        <v>38209.357802790364</v>
      </c>
      <c r="AM15" s="406">
        <f>'3.3 nutrient amount'!AN4</f>
        <v>42843.756365598805</v>
      </c>
      <c r="AN15" s="406">
        <f>'3.3 nutrient amount'!AO4</f>
        <v>42806.153866041117</v>
      </c>
      <c r="AO15" s="406">
        <f>'3.3 nutrient amount'!AP4</f>
        <v>41972.784714463603</v>
      </c>
    </row>
    <row r="16" spans="1:41" s="13" customFormat="1" ht="15" customHeight="1" x14ac:dyDescent="0.25">
      <c r="A16" s="175" t="s">
        <v>588</v>
      </c>
      <c r="B16" s="20"/>
      <c r="C16" s="17" t="s">
        <v>202</v>
      </c>
      <c r="D16" s="17"/>
      <c r="E16" s="407">
        <f>'3.3 nutrient amount'!F10</f>
        <v>0</v>
      </c>
      <c r="F16" s="407">
        <f>'3.3 nutrient amount'!G10</f>
        <v>0</v>
      </c>
      <c r="G16" s="407">
        <f>'3.3 nutrient amount'!H10</f>
        <v>0</v>
      </c>
      <c r="H16" s="407">
        <f>'3.3 nutrient amount'!I10</f>
        <v>0</v>
      </c>
      <c r="I16" s="407">
        <f>'3.3 nutrient amount'!J10</f>
        <v>0</v>
      </c>
      <c r="J16" s="407">
        <f>'3.3 nutrient amount'!K10</f>
        <v>0</v>
      </c>
      <c r="K16" s="407">
        <f>'3.3 nutrient amount'!L10</f>
        <v>0</v>
      </c>
      <c r="L16" s="407">
        <f>'3.3 nutrient amount'!M10</f>
        <v>0</v>
      </c>
      <c r="M16" s="407">
        <f>'3.3 nutrient amount'!N10</f>
        <v>0</v>
      </c>
      <c r="N16" s="407">
        <f>'3.3 nutrient amount'!O10</f>
        <v>0</v>
      </c>
      <c r="O16" s="407">
        <f>'3.3 nutrient amount'!P10</f>
        <v>0</v>
      </c>
      <c r="P16" s="407">
        <f>'3.3 nutrient amount'!Q10</f>
        <v>0</v>
      </c>
      <c r="Q16" s="407">
        <f>'3.3 nutrient amount'!R10</f>
        <v>0</v>
      </c>
      <c r="R16" s="407">
        <f>'3.3 nutrient amount'!S10</f>
        <v>0</v>
      </c>
      <c r="S16" s="407">
        <f>'3.3 nutrient amount'!T10</f>
        <v>0</v>
      </c>
      <c r="T16" s="407">
        <f>'3.3 nutrient amount'!U10</f>
        <v>0</v>
      </c>
      <c r="U16" s="407">
        <f>'3.3 nutrient amount'!V10</f>
        <v>0</v>
      </c>
      <c r="V16" s="407">
        <f>'3.3 nutrient amount'!W10</f>
        <v>0</v>
      </c>
      <c r="W16" s="407">
        <f>'3.3 nutrient amount'!X10</f>
        <v>0</v>
      </c>
      <c r="X16" s="407">
        <f>'3.3 nutrient amount'!Y10</f>
        <v>0</v>
      </c>
      <c r="Y16" s="407">
        <f>'3.3 nutrient amount'!Z10</f>
        <v>0</v>
      </c>
      <c r="Z16" s="407">
        <f>'3.3 nutrient amount'!AA10</f>
        <v>0</v>
      </c>
      <c r="AA16" s="407">
        <f>'3.3 nutrient amount'!AB10</f>
        <v>0</v>
      </c>
      <c r="AB16" s="407">
        <f>'3.3 nutrient amount'!AC10</f>
        <v>0</v>
      </c>
      <c r="AC16" s="407">
        <f>'3.3 nutrient amount'!AD10</f>
        <v>0</v>
      </c>
      <c r="AD16" s="407">
        <f>'3.3 nutrient amount'!AE10</f>
        <v>0</v>
      </c>
      <c r="AE16" s="407">
        <f>'3.3 nutrient amount'!AF10</f>
        <v>0</v>
      </c>
      <c r="AF16" s="407">
        <f>'3.3 nutrient amount'!AG10</f>
        <v>0</v>
      </c>
      <c r="AG16" s="407">
        <f>'3.3 nutrient amount'!AH10</f>
        <v>0</v>
      </c>
      <c r="AH16" s="407">
        <f>'3.3 nutrient amount'!AI10</f>
        <v>0</v>
      </c>
      <c r="AI16" s="407">
        <f>'3.3 nutrient amount'!AJ10</f>
        <v>0</v>
      </c>
      <c r="AJ16" s="407">
        <f>'3.3 nutrient amount'!AK10</f>
        <v>0</v>
      </c>
      <c r="AK16" s="407">
        <f>'3.3 nutrient amount'!AL10</f>
        <v>0</v>
      </c>
      <c r="AL16" s="407">
        <f>'3.3 nutrient amount'!AM10</f>
        <v>0</v>
      </c>
      <c r="AM16" s="407">
        <f>'3.3 nutrient amount'!AN10</f>
        <v>0</v>
      </c>
      <c r="AN16" s="407">
        <f>'3.3 nutrient amount'!AO10</f>
        <v>0</v>
      </c>
      <c r="AO16" s="407">
        <f>'3.3 nutrient amount'!AP10</f>
        <v>0</v>
      </c>
    </row>
    <row r="17" spans="1:41" s="13" customFormat="1" ht="15" customHeight="1" x14ac:dyDescent="0.25">
      <c r="A17" s="175" t="s">
        <v>593</v>
      </c>
      <c r="B17" s="18" t="s">
        <v>203</v>
      </c>
      <c r="C17" s="10"/>
      <c r="D17" s="10"/>
      <c r="E17" s="404">
        <f t="shared" ref="E17:AL17" si="10">E19+E18+E20</f>
        <v>0</v>
      </c>
      <c r="F17" s="404">
        <f t="shared" si="10"/>
        <v>0</v>
      </c>
      <c r="G17" s="404">
        <f t="shared" si="10"/>
        <v>0</v>
      </c>
      <c r="H17" s="404">
        <f t="shared" si="10"/>
        <v>0</v>
      </c>
      <c r="I17" s="404">
        <f t="shared" si="10"/>
        <v>0</v>
      </c>
      <c r="J17" s="404">
        <f t="shared" si="10"/>
        <v>385747.89657635422</v>
      </c>
      <c r="K17" s="404">
        <f t="shared" si="10"/>
        <v>380225.50361199514</v>
      </c>
      <c r="L17" s="404">
        <f t="shared" si="10"/>
        <v>369675.37170082628</v>
      </c>
      <c r="M17" s="404">
        <f t="shared" si="10"/>
        <v>353958.1333976959</v>
      </c>
      <c r="N17" s="404">
        <f t="shared" si="10"/>
        <v>358477.25662456948</v>
      </c>
      <c r="O17" s="404">
        <f t="shared" si="10"/>
        <v>343172.76677887863</v>
      </c>
      <c r="P17" s="404">
        <f t="shared" si="10"/>
        <v>370936.98577550426</v>
      </c>
      <c r="Q17" s="404">
        <f t="shared" si="10"/>
        <v>367519.37170473399</v>
      </c>
      <c r="R17" s="404">
        <f t="shared" si="10"/>
        <v>385449.82372465316</v>
      </c>
      <c r="S17" s="404">
        <f t="shared" si="10"/>
        <v>380609.20774497703</v>
      </c>
      <c r="T17" s="404">
        <f t="shared" si="10"/>
        <v>399799.28977859556</v>
      </c>
      <c r="U17" s="404">
        <f t="shared" si="10"/>
        <v>395419.4052250532</v>
      </c>
      <c r="V17" s="404">
        <f t="shared" si="10"/>
        <v>394383.57191062847</v>
      </c>
      <c r="W17" s="404">
        <f t="shared" si="10"/>
        <v>402372.11660038546</v>
      </c>
      <c r="X17" s="404">
        <f t="shared" si="10"/>
        <v>402157.99839091359</v>
      </c>
      <c r="Y17" s="404">
        <f t="shared" si="10"/>
        <v>365260.70200675767</v>
      </c>
      <c r="Z17" s="404">
        <f t="shared" si="10"/>
        <v>375395.22044734261</v>
      </c>
      <c r="AA17" s="404">
        <f t="shared" si="10"/>
        <v>374104.72145632195</v>
      </c>
      <c r="AB17" s="404">
        <f t="shared" si="10"/>
        <v>346960.49950346322</v>
      </c>
      <c r="AC17" s="404">
        <f t="shared" si="10"/>
        <v>346725.34046898753</v>
      </c>
      <c r="AD17" s="404">
        <f t="shared" si="10"/>
        <v>365037.1580081734</v>
      </c>
      <c r="AE17" s="404">
        <f t="shared" si="10"/>
        <v>357656.04494081694</v>
      </c>
      <c r="AF17" s="404">
        <f t="shared" si="10"/>
        <v>341522.50219311495</v>
      </c>
      <c r="AG17" s="404">
        <f t="shared" si="10"/>
        <v>354290.13128648477</v>
      </c>
      <c r="AH17" s="404">
        <f t="shared" si="10"/>
        <v>358793.44183156209</v>
      </c>
      <c r="AI17" s="404">
        <f t="shared" si="10"/>
        <v>360735.48360540177</v>
      </c>
      <c r="AJ17" s="404">
        <f t="shared" si="10"/>
        <v>375135.62892517151</v>
      </c>
      <c r="AK17" s="404">
        <f t="shared" si="10"/>
        <v>363242.79332387843</v>
      </c>
      <c r="AL17" s="404">
        <f t="shared" si="10"/>
        <v>379752.42203432386</v>
      </c>
      <c r="AM17" s="404">
        <f t="shared" ref="AM17:AN17" si="11">AM19+AM18+AM20</f>
        <v>362582.14826486295</v>
      </c>
      <c r="AN17" s="404">
        <f t="shared" si="11"/>
        <v>374952.9602462686</v>
      </c>
      <c r="AO17" s="404">
        <f t="shared" ref="AO17" si="12">AO19+AO18+AO20</f>
        <v>372785.00426554098</v>
      </c>
    </row>
    <row r="18" spans="1:41" s="13" customFormat="1" ht="15" customHeight="1" x14ac:dyDescent="0.25">
      <c r="A18" s="175" t="s">
        <v>589</v>
      </c>
      <c r="B18" s="17"/>
      <c r="C18" s="14" t="s">
        <v>861</v>
      </c>
      <c r="D18" s="14"/>
      <c r="E18" s="405">
        <f>'8.3 nutrient amount'!H4</f>
        <v>0</v>
      </c>
      <c r="F18" s="405">
        <f>'8.3 nutrient amount'!I4</f>
        <v>0</v>
      </c>
      <c r="G18" s="405">
        <f>'8.3 nutrient amount'!J4</f>
        <v>0</v>
      </c>
      <c r="H18" s="405">
        <f>'8.3 nutrient amount'!K4</f>
        <v>0</v>
      </c>
      <c r="I18" s="405">
        <f>'8.3 nutrient amount'!L4</f>
        <v>0</v>
      </c>
      <c r="J18" s="405">
        <f>'8.3 nutrient amount'!M4</f>
        <v>179134.00221852833</v>
      </c>
      <c r="K18" s="405">
        <f>'8.3 nutrient amount'!N4</f>
        <v>177596.36987696885</v>
      </c>
      <c r="L18" s="405">
        <f>'8.3 nutrient amount'!O4</f>
        <v>169899.64701125328</v>
      </c>
      <c r="M18" s="405">
        <f>'8.3 nutrient amount'!P4</f>
        <v>172167.21468932333</v>
      </c>
      <c r="N18" s="405">
        <f>'8.3 nutrient amount'!Q4</f>
        <v>168142.94412406272</v>
      </c>
      <c r="O18" s="405">
        <f>'8.3 nutrient amount'!R4</f>
        <v>154713.36176846814</v>
      </c>
      <c r="P18" s="405">
        <f>'8.3 nutrient amount'!S4</f>
        <v>165672.00632265606</v>
      </c>
      <c r="Q18" s="405">
        <f>'8.3 nutrient amount'!T4</f>
        <v>167045.5291043102</v>
      </c>
      <c r="R18" s="405">
        <f>'8.3 nutrient amount'!U4</f>
        <v>173406.92990316625</v>
      </c>
      <c r="S18" s="405">
        <f>'8.3 nutrient amount'!V4</f>
        <v>165711.48610951088</v>
      </c>
      <c r="T18" s="405">
        <f>'8.3 nutrient amount'!W4</f>
        <v>170793.22320596047</v>
      </c>
      <c r="U18" s="405">
        <f>'8.3 nutrient amount'!X4</f>
        <v>169203.1726639439</v>
      </c>
      <c r="V18" s="405">
        <f>'8.3 nutrient amount'!Y4</f>
        <v>169328.39395822235</v>
      </c>
      <c r="W18" s="405">
        <f>'8.3 nutrient amount'!Z4</f>
        <v>172254.38453916309</v>
      </c>
      <c r="X18" s="405">
        <f>'8.3 nutrient amount'!AA4</f>
        <v>172915.77593593052</v>
      </c>
      <c r="Y18" s="405">
        <f>'8.3 nutrient amount'!AB4</f>
        <v>153943.82312673813</v>
      </c>
      <c r="Z18" s="405">
        <f>'8.3 nutrient amount'!AC4</f>
        <v>166968.92459841946</v>
      </c>
      <c r="AA18" s="405">
        <f>'8.3 nutrient amount'!AD4</f>
        <v>165716.42381231961</v>
      </c>
      <c r="AB18" s="405">
        <f>'8.3 nutrient amount'!AE4</f>
        <v>151773.68818333242</v>
      </c>
      <c r="AC18" s="405">
        <f>'8.3 nutrient amount'!AF4</f>
        <v>156227.28840420634</v>
      </c>
      <c r="AD18" s="405">
        <f>'8.3 nutrient amount'!AG4</f>
        <v>172806.86489355669</v>
      </c>
      <c r="AE18" s="405">
        <f>'8.3 nutrient amount'!AH4</f>
        <v>169781.07716454391</v>
      </c>
      <c r="AF18" s="405">
        <f>'8.3 nutrient amount'!AI4</f>
        <v>155751.56589568505</v>
      </c>
      <c r="AG18" s="405">
        <f>'8.3 nutrient amount'!AJ4</f>
        <v>165480.76999260351</v>
      </c>
      <c r="AH18" s="405">
        <f>'8.3 nutrient amount'!AK4</f>
        <v>159967.79178706382</v>
      </c>
      <c r="AI18" s="405">
        <f>'8.3 nutrient amount'!AL4</f>
        <v>160268.49841796915</v>
      </c>
      <c r="AJ18" s="405">
        <f>'8.3 nutrient amount'!AM4</f>
        <v>171093.6159680986</v>
      </c>
      <c r="AK18" s="405">
        <f>'8.3 nutrient amount'!AN4</f>
        <v>151417.67224801093</v>
      </c>
      <c r="AL18" s="405">
        <f>'8.3 nutrient amount'!AO4</f>
        <v>170162.64772433543</v>
      </c>
      <c r="AM18" s="405">
        <f>'8.3 nutrient amount'!AP4</f>
        <v>154342.44215058099</v>
      </c>
      <c r="AN18" s="405">
        <f>'8.3 nutrient amount'!AQ4</f>
        <v>162015.43164011533</v>
      </c>
      <c r="AO18" s="405">
        <f>'8.3 nutrient amount'!AR4</f>
        <v>159223.26373818528</v>
      </c>
    </row>
    <row r="19" spans="1:41" s="13" customFormat="1" ht="15" customHeight="1" x14ac:dyDescent="0.25">
      <c r="A19" s="175" t="s">
        <v>860</v>
      </c>
      <c r="B19" s="19"/>
      <c r="C19" s="14" t="s">
        <v>204</v>
      </c>
      <c r="D19" s="14"/>
      <c r="E19" s="405">
        <f>'9.3 nutrient amount'!F4</f>
        <v>0</v>
      </c>
      <c r="F19" s="405">
        <f>'9.3 nutrient amount'!G4</f>
        <v>0</v>
      </c>
      <c r="G19" s="405">
        <f>'9.3 nutrient amount'!H4</f>
        <v>0</v>
      </c>
      <c r="H19" s="405">
        <f>'9.3 nutrient amount'!I4</f>
        <v>0</v>
      </c>
      <c r="I19" s="405">
        <f>'9.3 nutrient amount'!J4</f>
        <v>0</v>
      </c>
      <c r="J19" s="405">
        <f>'9.3 nutrient amount'!K4</f>
        <v>175957.93951992589</v>
      </c>
      <c r="K19" s="405">
        <f>'9.3 nutrient amount'!L4</f>
        <v>171267.59276707398</v>
      </c>
      <c r="L19" s="405">
        <f>'9.3 nutrient amount'!M4</f>
        <v>169717.75125567301</v>
      </c>
      <c r="M19" s="405">
        <f>'9.3 nutrient amount'!N4</f>
        <v>155325.54715907259</v>
      </c>
      <c r="N19" s="405">
        <f>'9.3 nutrient amount'!O4</f>
        <v>163202.02361530674</v>
      </c>
      <c r="O19" s="405">
        <f>'9.3 nutrient amount'!P4</f>
        <v>159788.63503031051</v>
      </c>
      <c r="P19" s="405">
        <f>'9.3 nutrient amount'!Q4</f>
        <v>175728.0931440086</v>
      </c>
      <c r="Q19" s="405">
        <f>'9.3 nutrient amount'!R4</f>
        <v>171459.64447572379</v>
      </c>
      <c r="R19" s="405">
        <f>'9.3 nutrient amount'!S4</f>
        <v>184618.69363258692</v>
      </c>
      <c r="S19" s="405">
        <f>'9.3 nutrient amount'!T4</f>
        <v>186913.08150446616</v>
      </c>
      <c r="T19" s="405">
        <f>'9.3 nutrient amount'!U4</f>
        <v>201151.73578753512</v>
      </c>
      <c r="U19" s="405">
        <f>'9.3 nutrient amount'!V4</f>
        <v>200171.78912730928</v>
      </c>
      <c r="V19" s="405">
        <f>'9.3 nutrient amount'!W4</f>
        <v>197578.90718990614</v>
      </c>
      <c r="W19" s="405">
        <f>'9.3 nutrient amount'!X4</f>
        <v>203051.63767352235</v>
      </c>
      <c r="X19" s="405">
        <f>'9.3 nutrient amount'!Y4</f>
        <v>202232.01799242303</v>
      </c>
      <c r="Y19" s="405">
        <f>'9.3 nutrient amount'!Z4</f>
        <v>184289.63775201951</v>
      </c>
      <c r="Z19" s="405">
        <f>'9.3 nutrient amount'!AA4</f>
        <v>183415.7041288231</v>
      </c>
      <c r="AA19" s="405">
        <f>'9.3 nutrient amount'!AB4</f>
        <v>183863.76118970232</v>
      </c>
      <c r="AB19" s="405">
        <f>'9.3 nutrient amount'!AC4</f>
        <v>169523.50666873081</v>
      </c>
      <c r="AC19" s="405">
        <f>'9.3 nutrient amount'!AD4</f>
        <v>166446.88601698121</v>
      </c>
      <c r="AD19" s="405">
        <f>'9.3 nutrient amount'!AE4</f>
        <v>167345.1133117167</v>
      </c>
      <c r="AE19" s="405">
        <f>'9.3 nutrient amount'!AF4</f>
        <v>162841.75056947299</v>
      </c>
      <c r="AF19" s="405">
        <f>'9.3 nutrient amount'!AG4</f>
        <v>160508.0301615299</v>
      </c>
      <c r="AG19" s="405">
        <f>'9.3 nutrient amount'!AH4</f>
        <v>163717.65095248126</v>
      </c>
      <c r="AH19" s="405">
        <f>'9.3 nutrient amount'!AI4</f>
        <v>172871.5481906533</v>
      </c>
      <c r="AI19" s="405">
        <f>'9.3 nutrient amount'!AJ4</f>
        <v>174958.07863973262</v>
      </c>
      <c r="AJ19" s="405">
        <f>'9.3 nutrient amount'!AK4</f>
        <v>178367.33682147288</v>
      </c>
      <c r="AK19" s="405">
        <f>'9.3 nutrient amount'!AL4</f>
        <v>186373.14432546744</v>
      </c>
      <c r="AL19" s="405">
        <f>'9.3 nutrient amount'!AM4</f>
        <v>184268.48916678838</v>
      </c>
      <c r="AM19" s="405">
        <f>'9.3 nutrient amount'!AN4</f>
        <v>183255.70148878195</v>
      </c>
      <c r="AN19" s="405">
        <f>'9.3 nutrient amount'!AO4</f>
        <v>188003.78529075324</v>
      </c>
      <c r="AO19" s="405">
        <f>'9.3 nutrient amount'!AP4</f>
        <v>188591.76698985565</v>
      </c>
    </row>
    <row r="20" spans="1:41" ht="15" x14ac:dyDescent="0.25">
      <c r="A20" s="165" t="s">
        <v>901</v>
      </c>
      <c r="B20" s="227"/>
      <c r="C20" s="118" t="s">
        <v>904</v>
      </c>
      <c r="D20" s="127"/>
      <c r="E20" s="408">
        <f>'6.3 nutrient amount'!I3</f>
        <v>0</v>
      </c>
      <c r="F20" s="408">
        <f>'6.3 nutrient amount'!J3</f>
        <v>0</v>
      </c>
      <c r="G20" s="408">
        <f>'6.3 nutrient amount'!K3</f>
        <v>0</v>
      </c>
      <c r="H20" s="408">
        <f>'6.3 nutrient amount'!L3</f>
        <v>0</v>
      </c>
      <c r="I20" s="408">
        <f>'6.3 nutrient amount'!M3</f>
        <v>0</v>
      </c>
      <c r="J20" s="408">
        <f>'6.3 nutrient amount'!N3</f>
        <v>30655.954837900004</v>
      </c>
      <c r="K20" s="408">
        <f>'6.3 nutrient amount'!O3</f>
        <v>31361.540967952365</v>
      </c>
      <c r="L20" s="408">
        <f>'6.3 nutrient amount'!P3</f>
        <v>30057.973433899995</v>
      </c>
      <c r="M20" s="408">
        <f>'6.3 nutrient amount'!Q3</f>
        <v>26465.371549300002</v>
      </c>
      <c r="N20" s="408">
        <f>'6.3 nutrient amount'!R3</f>
        <v>27132.288885199996</v>
      </c>
      <c r="O20" s="408">
        <f>'6.3 nutrient amount'!S3</f>
        <v>28670.769980099998</v>
      </c>
      <c r="P20" s="408">
        <f>'6.3 nutrient amount'!T3</f>
        <v>29536.886308839621</v>
      </c>
      <c r="Q20" s="408">
        <f>'6.3 nutrient amount'!U3</f>
        <v>29014.1981247</v>
      </c>
      <c r="R20" s="408">
        <f>'6.3 nutrient amount'!V3</f>
        <v>27424.200188899998</v>
      </c>
      <c r="S20" s="408">
        <f>'6.3 nutrient amount'!W3</f>
        <v>27984.640131</v>
      </c>
      <c r="T20" s="408">
        <f>'6.3 nutrient amount'!X3</f>
        <v>27854.330785099992</v>
      </c>
      <c r="U20" s="408">
        <f>'6.3 nutrient amount'!Y3</f>
        <v>26044.443433799999</v>
      </c>
      <c r="V20" s="408">
        <f>'6.3 nutrient amount'!Z3</f>
        <v>27476.2707625</v>
      </c>
      <c r="W20" s="408">
        <f>'6.3 nutrient amount'!AA3</f>
        <v>27066.094387700003</v>
      </c>
      <c r="X20" s="408">
        <f>'6.3 nutrient amount'!AB3</f>
        <v>27010.204462560003</v>
      </c>
      <c r="Y20" s="408">
        <f>'6.3 nutrient amount'!AC3</f>
        <v>27027.241127999998</v>
      </c>
      <c r="Z20" s="408">
        <f>'6.3 nutrient amount'!AD3</f>
        <v>25010.591720100001</v>
      </c>
      <c r="AA20" s="408">
        <f>'6.3 nutrient amount'!AE3</f>
        <v>24524.536454299992</v>
      </c>
      <c r="AB20" s="408">
        <f>'6.3 nutrient amount'!AF3</f>
        <v>25663.304651399998</v>
      </c>
      <c r="AC20" s="408">
        <f>'6.3 nutrient amount'!AG3</f>
        <v>24051.166047799998</v>
      </c>
      <c r="AD20" s="408">
        <f>'6.3 nutrient amount'!AH3</f>
        <v>24885.179802899998</v>
      </c>
      <c r="AE20" s="408">
        <f>'6.3 nutrient amount'!AI3</f>
        <v>25033.217206799993</v>
      </c>
      <c r="AF20" s="408">
        <f>'6.3 nutrient amount'!AJ3</f>
        <v>25262.906135899997</v>
      </c>
      <c r="AG20" s="408">
        <f>'6.3 nutrient amount'!AK3</f>
        <v>25091.710341400001</v>
      </c>
      <c r="AH20" s="408">
        <f>'6.3 nutrient amount'!AL3</f>
        <v>25954.101853844972</v>
      </c>
      <c r="AI20" s="408">
        <f>'6.3 nutrient amount'!AM3</f>
        <v>25508.906547700004</v>
      </c>
      <c r="AJ20" s="408">
        <f>'6.3 nutrient amount'!AN3</f>
        <v>25674.676135599995</v>
      </c>
      <c r="AK20" s="408">
        <f>'6.3 nutrient amount'!AO3</f>
        <v>25451.976750400005</v>
      </c>
      <c r="AL20" s="408">
        <f>'6.3 nutrient amount'!AP3</f>
        <v>25321.285143199999</v>
      </c>
      <c r="AM20" s="408">
        <f>'6.3 nutrient amount'!AQ3</f>
        <v>24984.004625499998</v>
      </c>
      <c r="AN20" s="408">
        <f>'6.3 nutrient amount'!AR3</f>
        <v>24933.743315400006</v>
      </c>
      <c r="AO20" s="408">
        <f>'6.3 nutrient amount'!AS3</f>
        <v>24969.973537499998</v>
      </c>
    </row>
    <row r="21" spans="1:41" s="13" customFormat="1" ht="15" customHeight="1" x14ac:dyDescent="0.25">
      <c r="A21" s="14"/>
      <c r="B21" s="14"/>
      <c r="C21" s="14"/>
      <c r="D21" s="14"/>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405"/>
      <c r="AK21" s="405"/>
      <c r="AL21" s="405"/>
      <c r="AM21" s="405"/>
      <c r="AN21" s="405"/>
      <c r="AO21" s="405"/>
    </row>
    <row r="22" spans="1:41" s="13" customFormat="1" ht="18" customHeight="1" x14ac:dyDescent="0.25">
      <c r="A22" s="176" t="s">
        <v>594</v>
      </c>
      <c r="B22" s="9" t="s">
        <v>205</v>
      </c>
      <c r="C22" s="9"/>
      <c r="D22" s="9"/>
      <c r="E22" s="403">
        <f t="shared" ref="E22:AL22" si="13">E23+E32+E35+E36+E37</f>
        <v>0</v>
      </c>
      <c r="F22" s="403">
        <f t="shared" si="13"/>
        <v>0</v>
      </c>
      <c r="G22" s="403">
        <f t="shared" si="13"/>
        <v>0</v>
      </c>
      <c r="H22" s="403">
        <f t="shared" si="13"/>
        <v>0</v>
      </c>
      <c r="I22" s="403">
        <f t="shared" si="13"/>
        <v>0</v>
      </c>
      <c r="J22" s="403">
        <f t="shared" si="13"/>
        <v>1249044.0773418045</v>
      </c>
      <c r="K22" s="403">
        <f t="shared" si="13"/>
        <v>1234331.5356291786</v>
      </c>
      <c r="L22" s="403">
        <f t="shared" si="13"/>
        <v>1139002.3812281371</v>
      </c>
      <c r="M22" s="403">
        <f t="shared" si="13"/>
        <v>1166574.2603908202</v>
      </c>
      <c r="N22" s="403">
        <f t="shared" si="13"/>
        <v>1098912.7577624973</v>
      </c>
      <c r="O22" s="403">
        <f t="shared" si="13"/>
        <v>950264.1310953903</v>
      </c>
      <c r="P22" s="403">
        <f t="shared" si="13"/>
        <v>1302286.2319344522</v>
      </c>
      <c r="Q22" s="403">
        <f t="shared" si="13"/>
        <v>1285883.4559614148</v>
      </c>
      <c r="R22" s="403">
        <f t="shared" si="13"/>
        <v>1331260.2299943673</v>
      </c>
      <c r="S22" s="403">
        <f t="shared" si="13"/>
        <v>1210354.9139269122</v>
      </c>
      <c r="T22" s="403">
        <f t="shared" si="13"/>
        <v>1327392.7211383195</v>
      </c>
      <c r="U22" s="403">
        <f t="shared" si="13"/>
        <v>1203513.4525710181</v>
      </c>
      <c r="V22" s="403">
        <f t="shared" si="13"/>
        <v>1254937.8574313077</v>
      </c>
      <c r="W22" s="403">
        <f t="shared" si="13"/>
        <v>1297169.6012330493</v>
      </c>
      <c r="X22" s="403">
        <f t="shared" si="13"/>
        <v>1319742.6138894123</v>
      </c>
      <c r="Y22" s="403">
        <f t="shared" si="13"/>
        <v>1059536.1314050474</v>
      </c>
      <c r="Z22" s="403">
        <f t="shared" si="13"/>
        <v>1171191.594989711</v>
      </c>
      <c r="AA22" s="403">
        <f t="shared" si="13"/>
        <v>1264563.0020503437</v>
      </c>
      <c r="AB22" s="403">
        <f t="shared" si="13"/>
        <v>1239732.3573418094</v>
      </c>
      <c r="AC22" s="403">
        <f t="shared" si="13"/>
        <v>1138389.3744903009</v>
      </c>
      <c r="AD22" s="403">
        <f t="shared" si="13"/>
        <v>1194056.8372789058</v>
      </c>
      <c r="AE22" s="403">
        <f t="shared" si="13"/>
        <v>1263938.1958767152</v>
      </c>
      <c r="AF22" s="403">
        <f t="shared" si="13"/>
        <v>1079546.233252947</v>
      </c>
      <c r="AG22" s="403">
        <f t="shared" si="13"/>
        <v>1349856.6015592942</v>
      </c>
      <c r="AH22" s="403">
        <f t="shared" si="13"/>
        <v>1198454.6782722324</v>
      </c>
      <c r="AI22" s="403">
        <f t="shared" si="13"/>
        <v>1213033.4098356196</v>
      </c>
      <c r="AJ22" s="403">
        <f t="shared" si="13"/>
        <v>1299102.8737337759</v>
      </c>
      <c r="AK22" s="403">
        <f t="shared" si="13"/>
        <v>1119374.4263346654</v>
      </c>
      <c r="AL22" s="403">
        <f t="shared" si="13"/>
        <v>1351771.4250878682</v>
      </c>
      <c r="AM22" s="403">
        <f t="shared" ref="AM22:AN22" si="14">AM23+AM32+AM35+AM36+AM37</f>
        <v>1176236.459707699</v>
      </c>
      <c r="AN22" s="403">
        <f t="shared" si="14"/>
        <v>1335760.0732841266</v>
      </c>
      <c r="AO22" s="403">
        <f t="shared" ref="AO22" si="15">AO23+AO32+AO35+AO36+AO37</f>
        <v>1310710.9929226788</v>
      </c>
    </row>
    <row r="23" spans="1:41" s="13" customFormat="1" ht="15" customHeight="1" x14ac:dyDescent="0.25">
      <c r="A23" s="175" t="s">
        <v>530</v>
      </c>
      <c r="B23" s="10" t="s">
        <v>206</v>
      </c>
      <c r="C23" s="10"/>
      <c r="D23" s="10"/>
      <c r="E23" s="404">
        <f>'5.3 nutrient amount'!J5</f>
        <v>0</v>
      </c>
      <c r="F23" s="404">
        <f>'5.3 nutrient amount'!K5</f>
        <v>0</v>
      </c>
      <c r="G23" s="404">
        <f>'5.3 nutrient amount'!L5</f>
        <v>0</v>
      </c>
      <c r="H23" s="404">
        <f>'5.3 nutrient amount'!M5</f>
        <v>0</v>
      </c>
      <c r="I23" s="404">
        <f>'5.3 nutrient amount'!N5</f>
        <v>0</v>
      </c>
      <c r="J23" s="404">
        <f>'5.3 nutrient amount'!O5</f>
        <v>610960.4072143666</v>
      </c>
      <c r="K23" s="404">
        <f>'5.3 nutrient amount'!P5</f>
        <v>601449.21183293778</v>
      </c>
      <c r="L23" s="404">
        <f>'5.3 nutrient amount'!Q5</f>
        <v>533821.4773183238</v>
      </c>
      <c r="M23" s="404">
        <f>'5.3 nutrient amount'!R5</f>
        <v>564288.02296991984</v>
      </c>
      <c r="N23" s="404">
        <f>'5.3 nutrient amount'!S5</f>
        <v>513886.69726125948</v>
      </c>
      <c r="O23" s="404">
        <f>'5.3 nutrient amount'!T5</f>
        <v>413801.76231539028</v>
      </c>
      <c r="P23" s="404">
        <f>'5.3 nutrient amount'!U5</f>
        <v>674437.90775997564</v>
      </c>
      <c r="Q23" s="404">
        <f>'5.3 nutrient amount'!V5</f>
        <v>650178.83592126006</v>
      </c>
      <c r="R23" s="404">
        <f>'5.3 nutrient amount'!W5</f>
        <v>673328.87593282328</v>
      </c>
      <c r="S23" s="404">
        <f>'5.3 nutrient amount'!X5</f>
        <v>586092.68294001371</v>
      </c>
      <c r="T23" s="404">
        <f>'5.3 nutrient amount'!Y5</f>
        <v>703306.53640726814</v>
      </c>
      <c r="U23" s="404">
        <f>'5.3 nutrient amount'!Z5</f>
        <v>604196.67787838087</v>
      </c>
      <c r="V23" s="404">
        <f>'5.3 nutrient amount'!AA5</f>
        <v>650311.7365811537</v>
      </c>
      <c r="W23" s="404">
        <f>'5.3 nutrient amount'!AB5</f>
        <v>673070.09667988599</v>
      </c>
      <c r="X23" s="404">
        <f>'5.3 nutrient amount'!AC5</f>
        <v>703804.69125110772</v>
      </c>
      <c r="Y23" s="404">
        <f>'5.3 nutrient amount'!AD5</f>
        <v>507495.53637779079</v>
      </c>
      <c r="Z23" s="404">
        <f>'5.3 nutrient amount'!AE5</f>
        <v>592536.79947652342</v>
      </c>
      <c r="AA23" s="404">
        <f>'5.3 nutrient amount'!AF5</f>
        <v>666934.56270639645</v>
      </c>
      <c r="AB23" s="404">
        <f>'5.3 nutrient amount'!AG5</f>
        <v>659283.85233456304</v>
      </c>
      <c r="AC23" s="404">
        <f>'5.3 nutrient amount'!AH5</f>
        <v>578313.01059972344</v>
      </c>
      <c r="AD23" s="404">
        <f>'5.3 nutrient amount'!AI5</f>
        <v>612056.85759942362</v>
      </c>
      <c r="AE23" s="404">
        <f>'5.3 nutrient amount'!AJ5</f>
        <v>670022.59470926016</v>
      </c>
      <c r="AF23" s="404">
        <f>'5.3 nutrient amount'!AK5</f>
        <v>533661.86671179591</v>
      </c>
      <c r="AG23" s="404">
        <f>'5.3 nutrient amount'!AL5</f>
        <v>734959.15587206627</v>
      </c>
      <c r="AH23" s="404">
        <f>'5.3 nutrient amount'!AM5</f>
        <v>619964.31823164271</v>
      </c>
      <c r="AI23" s="404">
        <f>'5.3 nutrient amount'!AN5</f>
        <v>635848.87739992805</v>
      </c>
      <c r="AJ23" s="404">
        <f>'5.3 nutrient amount'!AO5</f>
        <v>700977.78902302438</v>
      </c>
      <c r="AK23" s="404">
        <f>'5.3 nutrient amount'!AP5</f>
        <v>577363.51927213976</v>
      </c>
      <c r="AL23" s="404">
        <f>'5.3 nutrient amount'!AQ5</f>
        <v>745269.05985321279</v>
      </c>
      <c r="AM23" s="404">
        <f>'5.3 nutrient amount'!AR5</f>
        <v>619078.42084495525</v>
      </c>
      <c r="AN23" s="404">
        <f>'5.3 nutrient amount'!AS5</f>
        <v>745912.90832028561</v>
      </c>
      <c r="AO23" s="404">
        <f>'5.3 nutrient amount'!AT5</f>
        <v>722824.68883743847</v>
      </c>
    </row>
    <row r="24" spans="1:41" s="13" customFormat="1" ht="15" customHeight="1" x14ac:dyDescent="0.25">
      <c r="A24" s="14" t="s">
        <v>312</v>
      </c>
      <c r="B24" s="14"/>
      <c r="C24" s="14" t="s">
        <v>207</v>
      </c>
      <c r="D24" s="14"/>
      <c r="E24" s="405">
        <f>'5.3 nutrient amount'!J7</f>
        <v>0</v>
      </c>
      <c r="F24" s="405">
        <f>'5.3 nutrient amount'!K7</f>
        <v>0</v>
      </c>
      <c r="G24" s="405">
        <f>'5.3 nutrient amount'!L7</f>
        <v>0</v>
      </c>
      <c r="H24" s="405">
        <f>'5.3 nutrient amount'!M7</f>
        <v>0</v>
      </c>
      <c r="I24" s="405">
        <f>'5.3 nutrient amount'!N7</f>
        <v>0</v>
      </c>
      <c r="J24" s="405">
        <f>'5.3 nutrient amount'!O7</f>
        <v>355058.77481618634</v>
      </c>
      <c r="K24" s="405">
        <f>'5.3 nutrient amount'!P7</f>
        <v>371405.60912076558</v>
      </c>
      <c r="L24" s="405">
        <f>'5.3 nutrient amount'!Q7</f>
        <v>285266.79907296842</v>
      </c>
      <c r="M24" s="405">
        <f>'5.3 nutrient amount'!R7</f>
        <v>326070.36024517997</v>
      </c>
      <c r="N24" s="405">
        <f>'5.3 nutrient amount'!S7</f>
        <v>293232.70926137932</v>
      </c>
      <c r="O24" s="405">
        <f>'5.3 nutrient amount'!T7</f>
        <v>232441.71852116234</v>
      </c>
      <c r="P24" s="405">
        <f>'5.3 nutrient amount'!U7</f>
        <v>398576.74768584658</v>
      </c>
      <c r="Q24" s="405">
        <f>'5.3 nutrient amount'!V7</f>
        <v>352554.76446493238</v>
      </c>
      <c r="R24" s="405">
        <f>'5.3 nutrient amount'!W7</f>
        <v>397968.67890228395</v>
      </c>
      <c r="S24" s="405">
        <f>'5.3 nutrient amount'!X7</f>
        <v>336249.84906791232</v>
      </c>
      <c r="T24" s="405">
        <f>'5.3 nutrient amount'!Y7</f>
        <v>438046.44156444509</v>
      </c>
      <c r="U24" s="405">
        <f>'5.3 nutrient amount'!Z7</f>
        <v>334425.08802199166</v>
      </c>
      <c r="V24" s="405">
        <f>'5.3 nutrient amount'!AA7</f>
        <v>390907.82195388811</v>
      </c>
      <c r="W24" s="405">
        <f>'5.3 nutrient amount'!AB7</f>
        <v>384200.86585136841</v>
      </c>
      <c r="X24" s="405">
        <f>'5.3 nutrient amount'!AC7</f>
        <v>435285.06290351669</v>
      </c>
      <c r="Y24" s="405">
        <f>'5.3 nutrient amount'!AD7</f>
        <v>279169.74446532241</v>
      </c>
      <c r="Z24" s="405">
        <f>'5.3 nutrient amount'!AE7</f>
        <v>343016.79227759968</v>
      </c>
      <c r="AA24" s="405">
        <f>'5.3 nutrient amount'!AF7</f>
        <v>424629.41280367767</v>
      </c>
      <c r="AB24" s="405">
        <f>'5.3 nutrient amount'!AG7</f>
        <v>425984.25784928579</v>
      </c>
      <c r="AC24" s="405">
        <f>'5.3 nutrient amount'!AH7</f>
        <v>318947.74394785013</v>
      </c>
      <c r="AD24" s="405">
        <f>'5.3 nutrient amount'!AI7</f>
        <v>350338.15289915761</v>
      </c>
      <c r="AE24" s="405">
        <f>'5.3 nutrient amount'!AJ7</f>
        <v>384756.51549071248</v>
      </c>
      <c r="AF24" s="405">
        <f>'5.3 nutrient amount'!AK7</f>
        <v>316468.03117198596</v>
      </c>
      <c r="AG24" s="405">
        <f>'5.3 nutrient amount'!AL7</f>
        <v>438673.2327309656</v>
      </c>
      <c r="AH24" s="405">
        <f>'5.3 nutrient amount'!AM7</f>
        <v>363571.75814574317</v>
      </c>
      <c r="AI24" s="405">
        <f>'5.3 nutrient amount'!AN7</f>
        <v>357110.81533104135</v>
      </c>
      <c r="AJ24" s="405">
        <f>'5.3 nutrient amount'!AO7</f>
        <v>418462.18383204087</v>
      </c>
      <c r="AK24" s="405">
        <f>'5.3 nutrient amount'!AP7</f>
        <v>303152.02465618873</v>
      </c>
      <c r="AL24" s="405">
        <f>'5.3 nutrient amount'!AQ7</f>
        <v>421245.43236462463</v>
      </c>
      <c r="AM24" s="405">
        <f>'5.3 nutrient amount'!AR7</f>
        <v>348190.91609596211</v>
      </c>
      <c r="AN24" s="405">
        <f>'5.3 nutrient amount'!AS7</f>
        <v>447834.60822250706</v>
      </c>
      <c r="AO24" s="405">
        <f>'5.3 nutrient amount'!AT7</f>
        <v>423697.81959117693</v>
      </c>
    </row>
    <row r="25" spans="1:41" s="13" customFormat="1" ht="15" customHeight="1" x14ac:dyDescent="0.25">
      <c r="A25" s="14" t="s">
        <v>354</v>
      </c>
      <c r="B25" s="14"/>
      <c r="C25" s="75" t="s">
        <v>484</v>
      </c>
      <c r="D25" s="14"/>
      <c r="E25" s="405">
        <f>'5.3 nutrient amount'!J34</f>
        <v>0</v>
      </c>
      <c r="F25" s="405">
        <f>'5.3 nutrient amount'!K34</f>
        <v>0</v>
      </c>
      <c r="G25" s="405">
        <f>'5.3 nutrient amount'!L34</f>
        <v>0</v>
      </c>
      <c r="H25" s="405">
        <f>'5.3 nutrient amount'!M34</f>
        <v>0</v>
      </c>
      <c r="I25" s="405">
        <f>'5.3 nutrient amount'!N34</f>
        <v>0</v>
      </c>
      <c r="J25" s="405">
        <f>'5.3 nutrient amount'!O34</f>
        <v>11501.080189035783</v>
      </c>
      <c r="K25" s="405">
        <f>'5.3 nutrient amount'!P34</f>
        <v>10425.960739255006</v>
      </c>
      <c r="L25" s="405">
        <f>'5.3 nutrient amount'!Q34</f>
        <v>7668.4372820065</v>
      </c>
      <c r="M25" s="405">
        <f>'5.3 nutrient amount'!R34</f>
        <v>7437.9258832008682</v>
      </c>
      <c r="N25" s="405">
        <f>'5.3 nutrient amount'!S34</f>
        <v>11909.015672144102</v>
      </c>
      <c r="O25" s="405">
        <f>'5.3 nutrient amount'!T34</f>
        <v>10023.348935059608</v>
      </c>
      <c r="P25" s="405">
        <f>'5.3 nutrient amount'!U34</f>
        <v>24204.194847408089</v>
      </c>
      <c r="Q25" s="405">
        <f>'5.3 nutrient amount'!V34</f>
        <v>18185.191181943948</v>
      </c>
      <c r="R25" s="405">
        <f>'5.3 nutrient amount'!W34</f>
        <v>17033.21129101979</v>
      </c>
      <c r="S25" s="405">
        <f>'5.3 nutrient amount'!X34</f>
        <v>13207.239378292432</v>
      </c>
      <c r="T25" s="405">
        <f>'5.3 nutrient amount'!Y34</f>
        <v>16781.109528897792</v>
      </c>
      <c r="U25" s="405">
        <f>'5.3 nutrient amount'!Z34</f>
        <v>14364.687175146839</v>
      </c>
      <c r="V25" s="405">
        <f>'5.3 nutrient amount'!AA34</f>
        <v>20655.116778953074</v>
      </c>
      <c r="W25" s="405">
        <f>'5.3 nutrient amount'!AB34</f>
        <v>22546.125519123263</v>
      </c>
      <c r="X25" s="405">
        <f>'5.3 nutrient amount'!AC34</f>
        <v>24674.539306227492</v>
      </c>
      <c r="Y25" s="405">
        <f>'5.3 nutrient amount'!AD34</f>
        <v>14068.455443009057</v>
      </c>
      <c r="Z25" s="405">
        <f>'5.3 nutrient amount'!AE34</f>
        <v>14670.679242970544</v>
      </c>
      <c r="AA25" s="405">
        <f>'5.3 nutrient amount'!AF34</f>
        <v>12690.842332612223</v>
      </c>
      <c r="AB25" s="405">
        <f>'5.3 nutrient amount'!AG34</f>
        <v>10261.502864342872</v>
      </c>
      <c r="AC25" s="405">
        <f>'5.3 nutrient amount'!AH34</f>
        <v>12779.936479308244</v>
      </c>
      <c r="AD25" s="405">
        <f>'5.3 nutrient amount'!AI34</f>
        <v>21189.038723731148</v>
      </c>
      <c r="AE25" s="405">
        <f>'5.3 nutrient amount'!AJ34</f>
        <v>22041.016120131786</v>
      </c>
      <c r="AF25" s="405">
        <f>'5.3 nutrient amount'!AK34</f>
        <v>14896.502876775656</v>
      </c>
      <c r="AG25" s="405">
        <f>'5.3 nutrient amount'!AL34</f>
        <v>19203.770003033682</v>
      </c>
      <c r="AH25" s="405">
        <f>'5.3 nutrient amount'!AM34</f>
        <v>18564.422191106725</v>
      </c>
      <c r="AI25" s="405">
        <f>'5.3 nutrient amount'!AN34</f>
        <v>21168.974218569958</v>
      </c>
      <c r="AJ25" s="405">
        <f>'5.3 nutrient amount'!AO34</f>
        <v>25045.832515788512</v>
      </c>
      <c r="AK25" s="405">
        <f>'5.3 nutrient amount'!AP34</f>
        <v>20212.81370790644</v>
      </c>
      <c r="AL25" s="405">
        <f>'5.3 nutrient amount'!AQ34</f>
        <v>25586.572347086294</v>
      </c>
      <c r="AM25" s="405">
        <f>'5.3 nutrient amount'!AR34</f>
        <v>16789.082509819898</v>
      </c>
      <c r="AN25" s="405">
        <f>'5.3 nutrient amount'!AS34</f>
        <v>21147.422864651242</v>
      </c>
      <c r="AO25" s="405">
        <f>'5.3 nutrient amount'!AT34</f>
        <v>17111.189899763303</v>
      </c>
    </row>
    <row r="26" spans="1:41" s="13" customFormat="1" ht="15" customHeight="1" x14ac:dyDescent="0.25">
      <c r="A26" s="14" t="s">
        <v>399</v>
      </c>
      <c r="B26" s="14"/>
      <c r="C26" s="14" t="s">
        <v>516</v>
      </c>
      <c r="D26" s="14"/>
      <c r="E26" s="409">
        <f>'5.3 nutrient amount'!J47</f>
        <v>0</v>
      </c>
      <c r="F26" s="409">
        <f>'5.3 nutrient amount'!K47</f>
        <v>0</v>
      </c>
      <c r="G26" s="409">
        <f>'5.3 nutrient amount'!L47</f>
        <v>0</v>
      </c>
      <c r="H26" s="409">
        <f>'5.3 nutrient amount'!M47</f>
        <v>0</v>
      </c>
      <c r="I26" s="409">
        <f>'5.3 nutrient amount'!N47</f>
        <v>0</v>
      </c>
      <c r="J26" s="409">
        <f>'5.3 nutrient amount'!O47</f>
        <v>35310.620589309707</v>
      </c>
      <c r="K26" s="409">
        <f>'5.3 nutrient amount'!P47</f>
        <v>33125.924769582438</v>
      </c>
      <c r="L26" s="409">
        <f>'5.3 nutrient amount'!Q47</f>
        <v>34437.191921565951</v>
      </c>
      <c r="M26" s="409">
        <f>'5.3 nutrient amount'!R47</f>
        <v>36387.885152295923</v>
      </c>
      <c r="N26" s="409">
        <f>'5.3 nutrient amount'!S47</f>
        <v>33976.820039430502</v>
      </c>
      <c r="O26" s="409">
        <f>'5.3 nutrient amount'!T47</f>
        <v>32506.495549661431</v>
      </c>
      <c r="P26" s="409">
        <f>'5.3 nutrient amount'!U47</f>
        <v>33179.607667343495</v>
      </c>
      <c r="Q26" s="409">
        <f>'5.3 nutrient amount'!V47</f>
        <v>32225.811481641551</v>
      </c>
      <c r="R26" s="409">
        <f>'5.3 nutrient amount'!W47</f>
        <v>32486.0568023347</v>
      </c>
      <c r="S26" s="409">
        <f>'5.3 nutrient amount'!X47</f>
        <v>31450.586128951476</v>
      </c>
      <c r="T26" s="409">
        <f>'5.3 nutrient amount'!Y47</f>
        <v>29670.837031729174</v>
      </c>
      <c r="U26" s="409">
        <f>'5.3 nutrient amount'!Z47</f>
        <v>26275.622374301747</v>
      </c>
      <c r="V26" s="409">
        <f>'5.3 nutrient amount'!AA47</f>
        <v>30205.235650136248</v>
      </c>
      <c r="W26" s="409">
        <f>'5.3 nutrient amount'!AB47</f>
        <v>24242.972699382746</v>
      </c>
      <c r="X26" s="409">
        <f>'5.3 nutrient amount'!AC47</f>
        <v>26663.714932223287</v>
      </c>
      <c r="Y26" s="409">
        <f>'5.3 nutrient amount'!AD47</f>
        <v>26553.855009045477</v>
      </c>
      <c r="Z26" s="409">
        <f>'5.3 nutrient amount'!AE47</f>
        <v>22398.890749394333</v>
      </c>
      <c r="AA26" s="409">
        <f>'5.3 nutrient amount'!AF47</f>
        <v>19789.580073135116</v>
      </c>
      <c r="AB26" s="409">
        <f>'5.3 nutrient amount'!AG47</f>
        <v>17061.600271016792</v>
      </c>
      <c r="AC26" s="409">
        <f>'5.3 nutrient amount'!AH47</f>
        <v>18498.515688011932</v>
      </c>
      <c r="AD26" s="409">
        <f>'5.3 nutrient amount'!AI47</f>
        <v>15596.752077634968</v>
      </c>
      <c r="AE26" s="409">
        <f>'5.3 nutrient amount'!AJ47</f>
        <v>17748.841657255805</v>
      </c>
      <c r="AF26" s="409">
        <f>'5.3 nutrient amount'!AK47</f>
        <v>15102.44723879274</v>
      </c>
      <c r="AG26" s="409">
        <f>'5.3 nutrient amount'!AL47</f>
        <v>12552.059126802187</v>
      </c>
      <c r="AH26" s="409">
        <f>'5.3 nutrient amount'!AM47</f>
        <v>16692.731925581465</v>
      </c>
      <c r="AI26" s="409">
        <f>'5.3 nutrient amount'!AN47</f>
        <v>15721.493490793968</v>
      </c>
      <c r="AJ26" s="409">
        <f>'5.3 nutrient amount'!AO47</f>
        <v>14029.478475788226</v>
      </c>
      <c r="AK26" s="409">
        <f>'5.3 nutrient amount'!AP47</f>
        <v>14840.791062554541</v>
      </c>
      <c r="AL26" s="409">
        <f>'5.3 nutrient amount'!AQ47</f>
        <v>13020.609014289616</v>
      </c>
      <c r="AM26" s="409">
        <f>'5.3 nutrient amount'!AR47</f>
        <v>13499.750677835193</v>
      </c>
      <c r="AN26" s="409">
        <f>'5.3 nutrient amount'!AS47</f>
        <v>12134.772014070439</v>
      </c>
      <c r="AO26" s="409">
        <f>'5.3 nutrient amount'!AT47</f>
        <v>12375.158312954423</v>
      </c>
    </row>
    <row r="27" spans="1:41" s="13" customFormat="1" ht="15" customHeight="1" x14ac:dyDescent="0.25">
      <c r="A27" s="14" t="str">
        <f>'5.3 nutrient amount'!A55</f>
        <v>C1400</v>
      </c>
      <c r="B27" s="14"/>
      <c r="C27" s="14" t="s">
        <v>407</v>
      </c>
      <c r="D27" s="14"/>
      <c r="E27" s="409">
        <f>'5.3 nutrient amount'!J55</f>
        <v>0</v>
      </c>
      <c r="F27" s="409">
        <f>'5.3 nutrient amount'!K55</f>
        <v>0</v>
      </c>
      <c r="G27" s="409">
        <f>'5.3 nutrient amount'!L55</f>
        <v>0</v>
      </c>
      <c r="H27" s="409">
        <f>'5.3 nutrient amount'!M55</f>
        <v>0</v>
      </c>
      <c r="I27" s="409">
        <f>'5.3 nutrient amount'!N55</f>
        <v>0</v>
      </c>
      <c r="J27" s="409">
        <f>'5.3 nutrient amount'!O55</f>
        <v>71842.157879163235</v>
      </c>
      <c r="K27" s="409">
        <f>'5.3 nutrient amount'!P55</f>
        <v>61368.906232424517</v>
      </c>
      <c r="L27" s="409">
        <f>'5.3 nutrient amount'!Q55</f>
        <v>73491.49380204489</v>
      </c>
      <c r="M27" s="409">
        <f>'5.3 nutrient amount'!R55</f>
        <v>72776.23085192297</v>
      </c>
      <c r="N27" s="409">
        <f>'5.3 nutrient amount'!S55</f>
        <v>60007.258292380131</v>
      </c>
      <c r="O27" s="409">
        <f>'5.3 nutrient amount'!T55</f>
        <v>40004.922345504056</v>
      </c>
      <c r="P27" s="409">
        <f>'5.3 nutrient amount'!U55</f>
        <v>73822.652214414076</v>
      </c>
      <c r="Q27" s="409">
        <f>'5.3 nutrient amount'!V55</f>
        <v>81868.594225334076</v>
      </c>
      <c r="R27" s="409">
        <f>'5.3 nutrient amount'!W55</f>
        <v>81526.026688682352</v>
      </c>
      <c r="S27" s="409">
        <f>'5.3 nutrient amount'!X55</f>
        <v>61726.599634463135</v>
      </c>
      <c r="T27" s="409">
        <f>'5.3 nutrient amount'!Y55</f>
        <v>58558.28415907453</v>
      </c>
      <c r="U27" s="409">
        <f>'5.3 nutrient amount'!Z55</f>
        <v>56699.539785499212</v>
      </c>
      <c r="V27" s="409">
        <f>'5.3 nutrient amount'!AA55</f>
        <v>50730.644582235967</v>
      </c>
      <c r="W27" s="409">
        <f>'5.3 nutrient amount'!AB55</f>
        <v>50371.560448474811</v>
      </c>
      <c r="X27" s="409">
        <f>'5.3 nutrient amount'!AC55</f>
        <v>53544.031378067266</v>
      </c>
      <c r="Y27" s="409">
        <f>'5.3 nutrient amount'!AD55</f>
        <v>36153.474322670598</v>
      </c>
      <c r="Z27" s="409">
        <f>'5.3 nutrient amount'!AE55</f>
        <v>37672.28719951208</v>
      </c>
      <c r="AA27" s="409">
        <f>'5.3 nutrient amount'!AF55</f>
        <v>40107.028477831038</v>
      </c>
      <c r="AB27" s="409">
        <f>'5.3 nutrient amount'!AG55</f>
        <v>42536.895588847052</v>
      </c>
      <c r="AC27" s="409">
        <f>'5.3 nutrient amount'!AH55</f>
        <v>45762.01071533245</v>
      </c>
      <c r="AD27" s="409">
        <f>'5.3 nutrient amount'!AI55</f>
        <v>42685.742368184976</v>
      </c>
      <c r="AE27" s="409">
        <f>'5.3 nutrient amount'!AJ55</f>
        <v>58036.987372653814</v>
      </c>
      <c r="AF27" s="409">
        <f>'5.3 nutrient amount'!AK55</f>
        <v>42084.026955484493</v>
      </c>
      <c r="AG27" s="409">
        <f>'5.3 nutrient amount'!AL55</f>
        <v>54864.350769865705</v>
      </c>
      <c r="AH27" s="409">
        <f>'5.3 nutrient amount'!AM55</f>
        <v>57473.255690430567</v>
      </c>
      <c r="AI27" s="409">
        <f>'5.3 nutrient amount'!AN55</f>
        <v>54512.255421029367</v>
      </c>
      <c r="AJ27" s="409">
        <f>'5.3 nutrient amount'!AO55</f>
        <v>55334.694104337657</v>
      </c>
      <c r="AK27" s="409">
        <f>'5.3 nutrient amount'!AP55</f>
        <v>57199.41958183836</v>
      </c>
      <c r="AL27" s="409">
        <f>'5.3 nutrient amount'!AQ55</f>
        <v>61822.138701083946</v>
      </c>
      <c r="AM27" s="409">
        <f>'5.3 nutrient amount'!AR55</f>
        <v>55232.72393155632</v>
      </c>
      <c r="AN27" s="409">
        <f>'5.3 nutrient amount'!AS55</f>
        <v>57213.831322353173</v>
      </c>
      <c r="AO27" s="409">
        <f>'5.3 nutrient amount'!AT55</f>
        <v>55155.074573554048</v>
      </c>
    </row>
    <row r="28" spans="1:41" s="13" customFormat="1" ht="15" customHeight="1" x14ac:dyDescent="0.25">
      <c r="A28" s="14" t="s">
        <v>410</v>
      </c>
      <c r="B28" s="14"/>
      <c r="C28" s="14" t="s">
        <v>518</v>
      </c>
      <c r="D28" s="14"/>
      <c r="E28" s="405">
        <f>'5.3 nutrient amount'!J81</f>
        <v>0</v>
      </c>
      <c r="F28" s="405">
        <f>'5.3 nutrient amount'!K81</f>
        <v>0</v>
      </c>
      <c r="G28" s="405">
        <f>'5.3 nutrient amount'!L81</f>
        <v>0</v>
      </c>
      <c r="H28" s="405">
        <f>'5.3 nutrient amount'!M81</f>
        <v>0</v>
      </c>
      <c r="I28" s="405">
        <f>'5.3 nutrient amount'!N81</f>
        <v>0</v>
      </c>
      <c r="J28" s="405">
        <f>'5.3 nutrient amount'!O81</f>
        <v>38708.095910288386</v>
      </c>
      <c r="K28" s="405">
        <f>'5.3 nutrient amount'!P81</f>
        <v>36918.536926502617</v>
      </c>
      <c r="L28" s="405">
        <f>'5.3 nutrient amount'!Q81</f>
        <v>36402.669430424954</v>
      </c>
      <c r="M28" s="405">
        <f>'5.3 nutrient amount'!R81</f>
        <v>35007.310980610295</v>
      </c>
      <c r="N28" s="405">
        <f>'5.3 nutrient amount'!S81</f>
        <v>35848.944614839835</v>
      </c>
      <c r="O28" s="405">
        <f>'5.3 nutrient amount'!T81</f>
        <v>34828.731742961179</v>
      </c>
      <c r="P28" s="405">
        <f>'5.3 nutrient amount'!U81</f>
        <v>35991.639106401351</v>
      </c>
      <c r="Q28" s="405">
        <f>'5.3 nutrient amount'!V81</f>
        <v>38207.795167550736</v>
      </c>
      <c r="R28" s="405">
        <f>'5.3 nutrient amount'!W81</f>
        <v>39308.636023767001</v>
      </c>
      <c r="S28" s="405">
        <f>'5.3 nutrient amount'!X81</f>
        <v>41480.728421868538</v>
      </c>
      <c r="T28" s="405">
        <f>'5.3 nutrient amount'!Y81</f>
        <v>41271.705824491844</v>
      </c>
      <c r="U28" s="405">
        <f>'5.3 nutrient amount'!Z81</f>
        <v>37006.553093941475</v>
      </c>
      <c r="V28" s="405">
        <f>'5.3 nutrient amount'!AA81</f>
        <v>42437.484368413512</v>
      </c>
      <c r="W28" s="405">
        <f>'5.3 nutrient amount'!AB81</f>
        <v>41457.032739790171</v>
      </c>
      <c r="X28" s="405">
        <f>'5.3 nutrient amount'!AC81</f>
        <v>42534.325035456699</v>
      </c>
      <c r="Y28" s="405">
        <f>'5.3 nutrient amount'!AD81</f>
        <v>43028.845486246217</v>
      </c>
      <c r="Z28" s="405">
        <f>'5.3 nutrient amount'!AE81</f>
        <v>42973.895966045078</v>
      </c>
      <c r="AA28" s="405">
        <f>'5.3 nutrient amount'!AF81</f>
        <v>41882.105219890298</v>
      </c>
      <c r="AB28" s="405">
        <f>'5.3 nutrient amount'!AG81</f>
        <v>40312.594838130477</v>
      </c>
      <c r="AC28" s="405">
        <f>'5.3 nutrient amount'!AH81</f>
        <v>42957.852897669611</v>
      </c>
      <c r="AD28" s="405">
        <f>'5.3 nutrient amount'!AI81</f>
        <v>41041.16723311715</v>
      </c>
      <c r="AE28" s="405">
        <f>'5.3 nutrient amount'!AJ81</f>
        <v>40079.644485367273</v>
      </c>
      <c r="AF28" s="405">
        <f>'5.3 nutrient amount'!AK81</f>
        <v>40524.594870606641</v>
      </c>
      <c r="AG28" s="405">
        <f>'5.3 nutrient amount'!AL81</f>
        <v>40849.438761766061</v>
      </c>
      <c r="AH28" s="405">
        <f>'5.3 nutrient amount'!AM81</f>
        <v>44343.88003554938</v>
      </c>
      <c r="AI28" s="405">
        <f>'5.3 nutrient amount'!AN81</f>
        <v>44409.211893098327</v>
      </c>
      <c r="AJ28" s="405">
        <f>'5.3 nutrient amount'!AO81</f>
        <v>46279.012735409662</v>
      </c>
      <c r="AK28" s="405">
        <f>'5.3 nutrient amount'!AP81</f>
        <v>46723.56640076833</v>
      </c>
      <c r="AL28" s="405">
        <f>'5.3 nutrient amount'!AQ81</f>
        <v>45420.474174659001</v>
      </c>
      <c r="AM28" s="405">
        <f>'5.3 nutrient amount'!AR81</f>
        <v>48424.629541740265</v>
      </c>
      <c r="AN28" s="405">
        <f>'5.3 nutrient amount'!AS81</f>
        <v>45673.031576957663</v>
      </c>
      <c r="AO28" s="405">
        <f>'5.3 nutrient amount'!AT81</f>
        <v>50951.192647314514</v>
      </c>
    </row>
    <row r="29" spans="1:41" s="13" customFormat="1" ht="15" customHeight="1" x14ac:dyDescent="0.25">
      <c r="A29" s="14" t="s">
        <v>411</v>
      </c>
      <c r="B29" s="14"/>
      <c r="C29" s="14" t="s">
        <v>517</v>
      </c>
      <c r="D29" s="14"/>
      <c r="E29" s="405">
        <f>'5.3 nutrient amount'!J140</f>
        <v>0</v>
      </c>
      <c r="F29" s="405">
        <f>'5.3 nutrient amount'!K140</f>
        <v>0</v>
      </c>
      <c r="G29" s="405">
        <f>'5.3 nutrient amount'!L140</f>
        <v>0</v>
      </c>
      <c r="H29" s="405">
        <f>'5.3 nutrient amount'!M140</f>
        <v>0</v>
      </c>
      <c r="I29" s="405">
        <f>'5.3 nutrient amount'!N140</f>
        <v>0</v>
      </c>
      <c r="J29" s="405">
        <f>'5.3 nutrient amount'!O140</f>
        <v>98285.384118644928</v>
      </c>
      <c r="K29" s="405">
        <f>'5.3 nutrient amount'!P140</f>
        <v>87977.106979891876</v>
      </c>
      <c r="L29" s="405">
        <f>'5.3 nutrient amount'!Q140</f>
        <v>96327.718743555815</v>
      </c>
      <c r="M29" s="405">
        <f>'5.3 nutrient amount'!R140</f>
        <v>86386.230889685146</v>
      </c>
      <c r="N29" s="405">
        <f>'5.3 nutrient amount'!S140</f>
        <v>78698.240842838102</v>
      </c>
      <c r="O29" s="405">
        <f>'5.3 nutrient amount'!T140</f>
        <v>63766.953008927296</v>
      </c>
      <c r="P29" s="405">
        <f>'5.3 nutrient amount'!U140</f>
        <v>108429.79777212972</v>
      </c>
      <c r="Q29" s="405">
        <f>'5.3 nutrient amount'!V140</f>
        <v>127048.93792925101</v>
      </c>
      <c r="R29" s="405">
        <f>'5.3 nutrient amount'!W140</f>
        <v>104735.55929777902</v>
      </c>
      <c r="S29" s="405">
        <f>'5.3 nutrient amount'!X140</f>
        <v>101746.81369877396</v>
      </c>
      <c r="T29" s="405">
        <f>'5.3 nutrient amount'!Y140</f>
        <v>118710.18601047134</v>
      </c>
      <c r="U29" s="405">
        <f>'5.3 nutrient amount'!Z140</f>
        <v>135114.67324807285</v>
      </c>
      <c r="V29" s="405">
        <f>'5.3 nutrient amount'!AA140</f>
        <v>115022.26496444776</v>
      </c>
      <c r="W29" s="405">
        <f>'5.3 nutrient amount'!AB140</f>
        <v>149550.24022057085</v>
      </c>
      <c r="X29" s="405">
        <f>'5.3 nutrient amount'!AC140</f>
        <v>120570.19474185759</v>
      </c>
      <c r="Y29" s="405">
        <f>'5.3 nutrient amount'!AD140</f>
        <v>108136.31488109818</v>
      </c>
      <c r="Z29" s="405">
        <f>'5.3 nutrient amount'!AE140</f>
        <v>131486.02104684938</v>
      </c>
      <c r="AA29" s="405">
        <f>'5.3 nutrient amount'!AF140</f>
        <v>127569.07117257729</v>
      </c>
      <c r="AB29" s="405">
        <f>'5.3 nutrient amount'!AG140</f>
        <v>122813.77154690374</v>
      </c>
      <c r="AC29" s="405">
        <f>'5.3 nutrient amount'!AH140</f>
        <v>139118.15688747444</v>
      </c>
      <c r="AD29" s="405">
        <f>'5.3 nutrient amount'!AI140</f>
        <v>140921.49330708542</v>
      </c>
      <c r="AE29" s="405">
        <f>'5.3 nutrient amount'!AJ140</f>
        <v>147071.66512384935</v>
      </c>
      <c r="AF29" s="405">
        <f>'5.3 nutrient amount'!AK140</f>
        <v>104281.11095099889</v>
      </c>
      <c r="AG29" s="405">
        <f>'5.3 nutrient amount'!AL140</f>
        <v>168522.19985833843</v>
      </c>
      <c r="AH29" s="405">
        <f>'5.3 nutrient amount'!AM140</f>
        <v>119013.43783967798</v>
      </c>
      <c r="AI29" s="405">
        <f>'5.3 nutrient amount'!AN140</f>
        <v>142673.05656108644</v>
      </c>
      <c r="AJ29" s="405">
        <f>'5.3 nutrient amount'!AO140</f>
        <v>141582.7387034295</v>
      </c>
      <c r="AK29" s="405">
        <f>'5.3 nutrient amount'!AP140</f>
        <v>134958.51363824392</v>
      </c>
      <c r="AL29" s="405">
        <f>'5.3 nutrient amount'!AQ140</f>
        <v>177924.23167649895</v>
      </c>
      <c r="AM29" s="405">
        <f>'5.3 nutrient amount'!AR140</f>
        <v>136664.91189673357</v>
      </c>
      <c r="AN29" s="405">
        <f>'5.3 nutrient amount'!AS140</f>
        <v>161656.01603121977</v>
      </c>
      <c r="AO29" s="405">
        <f>'5.3 nutrient amount'!AT140</f>
        <v>163256.52186639776</v>
      </c>
    </row>
    <row r="30" spans="1:41" s="13" customFormat="1" ht="15" customHeight="1" x14ac:dyDescent="0.25">
      <c r="A30" s="168" t="str">
        <f>'5.3 nutrient amount'!A177</f>
        <v>C218_OECD</v>
      </c>
      <c r="B30" s="14"/>
      <c r="C30" s="14" t="str">
        <f>'5.3 nutrient amount'!D177</f>
        <v>Total Ornamental Crops (Nurseries)</v>
      </c>
      <c r="D30" s="14"/>
      <c r="E30" s="405">
        <f>'5.3 nutrient amount'!J177</f>
        <v>0</v>
      </c>
      <c r="F30" s="405">
        <f>'5.3 nutrient amount'!K177</f>
        <v>0</v>
      </c>
      <c r="G30" s="405">
        <f>'5.3 nutrient amount'!L177</f>
        <v>0</v>
      </c>
      <c r="H30" s="405">
        <f>'5.3 nutrient amount'!M177</f>
        <v>0</v>
      </c>
      <c r="I30" s="405">
        <f>'5.3 nutrient amount'!N177</f>
        <v>0</v>
      </c>
      <c r="J30" s="405">
        <f>'5.3 nutrient amount'!O177</f>
        <v>254.29371173820294</v>
      </c>
      <c r="K30" s="405">
        <f>'5.3 nutrient amount'!P177</f>
        <v>227.16706451564133</v>
      </c>
      <c r="L30" s="405">
        <f>'5.3 nutrient amount'!Q177</f>
        <v>227.16706575718115</v>
      </c>
      <c r="M30" s="405">
        <f>'5.3 nutrient amount'!R177</f>
        <v>222.07896702454661</v>
      </c>
      <c r="N30" s="405">
        <f>'5.3 nutrient amount'!S177</f>
        <v>213.70853824745029</v>
      </c>
      <c r="O30" s="405">
        <f>'5.3 nutrient amount'!T177</f>
        <v>229.59221211439194</v>
      </c>
      <c r="P30" s="405">
        <f>'5.3 nutrient amount'!U177</f>
        <v>233.26846643217141</v>
      </c>
      <c r="Q30" s="405">
        <f>'5.3 nutrient amount'!V177</f>
        <v>87.741470606406878</v>
      </c>
      <c r="R30" s="405">
        <f>'5.3 nutrient amount'!W177</f>
        <v>270.70692695637689</v>
      </c>
      <c r="S30" s="405">
        <f>'5.3 nutrient amount'!X177</f>
        <v>230.86660975197725</v>
      </c>
      <c r="T30" s="405">
        <f>'5.3 nutrient amount'!Y177</f>
        <v>267.97228815836741</v>
      </c>
      <c r="U30" s="405">
        <f>'5.3 nutrient amount'!Z177</f>
        <v>310.51417942700994</v>
      </c>
      <c r="V30" s="405">
        <f>'5.3 nutrient amount'!AA177</f>
        <v>353.16828307906161</v>
      </c>
      <c r="W30" s="405">
        <f>'5.3 nutrient amount'!AB177</f>
        <v>701.2992011757301</v>
      </c>
      <c r="X30" s="405">
        <f>'5.3 nutrient amount'!AC177</f>
        <v>532.82295375877959</v>
      </c>
      <c r="Y30" s="405">
        <f>'5.3 nutrient amount'!AD177</f>
        <v>384.84677039892091</v>
      </c>
      <c r="Z30" s="405">
        <f>'5.3 nutrient amount'!AE177</f>
        <v>318.2329941523588</v>
      </c>
      <c r="AA30" s="405">
        <f>'5.3 nutrient amount'!AF177</f>
        <v>266.52262667284111</v>
      </c>
      <c r="AB30" s="405">
        <f>'5.3 nutrient amount'!AG177</f>
        <v>313.22937603635984</v>
      </c>
      <c r="AC30" s="405">
        <f>'5.3 nutrient amount'!AH177</f>
        <v>248.79398407654958</v>
      </c>
      <c r="AD30" s="405">
        <f>'5.3 nutrient amount'!AI177</f>
        <v>284.51099051239356</v>
      </c>
      <c r="AE30" s="405">
        <f>'5.3 nutrient amount'!AJ177</f>
        <v>287.92445928980038</v>
      </c>
      <c r="AF30" s="405">
        <f>'5.3 nutrient amount'!AK177</f>
        <v>305.15264715150619</v>
      </c>
      <c r="AG30" s="405">
        <f>'5.3 nutrient amount'!AL177</f>
        <v>294.10462129462479</v>
      </c>
      <c r="AH30" s="405">
        <f>'5.3 nutrient amount'!AM177</f>
        <v>304.83240355357935</v>
      </c>
      <c r="AI30" s="405">
        <f>'5.3 nutrient amount'!AN177</f>
        <v>253.07048430864444</v>
      </c>
      <c r="AJ30" s="405">
        <f>'5.3 nutrient amount'!AO177</f>
        <v>243.84865623006024</v>
      </c>
      <c r="AK30" s="405">
        <f>'5.3 nutrient amount'!AP177</f>
        <v>276.39022463928671</v>
      </c>
      <c r="AL30" s="405">
        <f>'5.3 nutrient amount'!AQ177</f>
        <v>249.601574970359</v>
      </c>
      <c r="AM30" s="405">
        <f>'5.3 nutrient amount'!AR177</f>
        <v>276.40619130796216</v>
      </c>
      <c r="AN30" s="405">
        <f>'5.3 nutrient amount'!AS177</f>
        <v>253.22628852619016</v>
      </c>
      <c r="AO30" s="405">
        <f>'5.3 nutrient amount'!AT177</f>
        <v>277.73194627741339</v>
      </c>
    </row>
    <row r="31" spans="1:41" s="13" customFormat="1" ht="15" customHeight="1" x14ac:dyDescent="0.25">
      <c r="A31" s="168" t="str">
        <f>'5.3 nutrient amount'!A179</f>
        <v>C219_OECD</v>
      </c>
      <c r="B31" s="14"/>
      <c r="C31" s="14" t="str">
        <f>'5.3 nutrient amount'!D179</f>
        <v>Total Other Harvested Crops</v>
      </c>
      <c r="D31" s="14"/>
      <c r="E31" s="405">
        <f>'5.3 nutrient amount'!J179</f>
        <v>0</v>
      </c>
      <c r="F31" s="405">
        <f>'5.3 nutrient amount'!K179</f>
        <v>0</v>
      </c>
      <c r="G31" s="405">
        <f>'5.3 nutrient amount'!L179</f>
        <v>0</v>
      </c>
      <c r="H31" s="405">
        <f>'5.3 nutrient amount'!M179</f>
        <v>0</v>
      </c>
      <c r="I31" s="405">
        <f>'5.3 nutrient amount'!N179</f>
        <v>0</v>
      </c>
      <c r="J31" s="405">
        <f>'5.3 nutrient amount'!O179</f>
        <v>0</v>
      </c>
      <c r="K31" s="405">
        <f>'5.3 nutrient amount'!P179</f>
        <v>0</v>
      </c>
      <c r="L31" s="405">
        <f>'5.3 nutrient amount'!Q179</f>
        <v>0</v>
      </c>
      <c r="M31" s="405">
        <f>'5.3 nutrient amount'!R179</f>
        <v>0</v>
      </c>
      <c r="N31" s="405">
        <f>'5.3 nutrient amount'!S179</f>
        <v>0</v>
      </c>
      <c r="O31" s="405">
        <f>'5.3 nutrient amount'!T179</f>
        <v>0</v>
      </c>
      <c r="P31" s="405">
        <f>'5.3 nutrient amount'!U179</f>
        <v>0</v>
      </c>
      <c r="Q31" s="405">
        <f>'5.3 nutrient amount'!V179</f>
        <v>0</v>
      </c>
      <c r="R31" s="405">
        <f>'5.3 nutrient amount'!W179</f>
        <v>0</v>
      </c>
      <c r="S31" s="405">
        <f>'5.3 nutrient amount'!X179</f>
        <v>0</v>
      </c>
      <c r="T31" s="405">
        <f>'5.3 nutrient amount'!Y179</f>
        <v>0</v>
      </c>
      <c r="U31" s="405">
        <f>'5.3 nutrient amount'!Z179</f>
        <v>0</v>
      </c>
      <c r="V31" s="405">
        <f>'5.3 nutrient amount'!AA179</f>
        <v>0</v>
      </c>
      <c r="W31" s="405">
        <f>'5.3 nutrient amount'!AB179</f>
        <v>0</v>
      </c>
      <c r="X31" s="405">
        <f>'5.3 nutrient amount'!AC179</f>
        <v>0</v>
      </c>
      <c r="Y31" s="405">
        <f>'5.3 nutrient amount'!AD179</f>
        <v>0</v>
      </c>
      <c r="Z31" s="405">
        <f>'5.3 nutrient amount'!AE179</f>
        <v>0</v>
      </c>
      <c r="AA31" s="405">
        <f>'5.3 nutrient amount'!AF179</f>
        <v>0</v>
      </c>
      <c r="AB31" s="405">
        <f>'5.3 nutrient amount'!AG179</f>
        <v>0</v>
      </c>
      <c r="AC31" s="405">
        <f>'5.3 nutrient amount'!AH179</f>
        <v>0</v>
      </c>
      <c r="AD31" s="405">
        <f>'5.3 nutrient amount'!AI179</f>
        <v>0</v>
      </c>
      <c r="AE31" s="405">
        <f>'5.3 nutrient amount'!AJ179</f>
        <v>0</v>
      </c>
      <c r="AF31" s="405">
        <f>'5.3 nutrient amount'!AK179</f>
        <v>0</v>
      </c>
      <c r="AG31" s="405">
        <f>'5.3 nutrient amount'!AL179</f>
        <v>0</v>
      </c>
      <c r="AH31" s="405">
        <f>'5.3 nutrient amount'!AM179</f>
        <v>0</v>
      </c>
      <c r="AI31" s="405">
        <f>'5.3 nutrient amount'!AN179</f>
        <v>0</v>
      </c>
      <c r="AJ31" s="405">
        <f>'5.3 nutrient amount'!AO179</f>
        <v>0</v>
      </c>
      <c r="AK31" s="405">
        <f>'5.3 nutrient amount'!AP179</f>
        <v>0</v>
      </c>
      <c r="AL31" s="405">
        <f>'5.3 nutrient amount'!AQ179</f>
        <v>0</v>
      </c>
      <c r="AM31" s="405">
        <f>'5.3 nutrient amount'!AR179</f>
        <v>0</v>
      </c>
      <c r="AN31" s="405">
        <f>'5.3 nutrient amount'!AS179</f>
        <v>0</v>
      </c>
      <c r="AO31" s="405">
        <f>'5.3 nutrient amount'!AT179</f>
        <v>0</v>
      </c>
    </row>
    <row r="32" spans="1:41" s="13" customFormat="1" ht="15" customHeight="1" x14ac:dyDescent="0.25">
      <c r="A32" s="10" t="s">
        <v>387</v>
      </c>
      <c r="B32" s="10" t="s">
        <v>519</v>
      </c>
      <c r="C32" s="10"/>
      <c r="D32" s="10"/>
      <c r="E32" s="404">
        <f>'5.3 nutrient amount'!J181</f>
        <v>0</v>
      </c>
      <c r="F32" s="404">
        <f>'5.3 nutrient amount'!K181</f>
        <v>0</v>
      </c>
      <c r="G32" s="404">
        <f>'5.3 nutrient amount'!L181</f>
        <v>0</v>
      </c>
      <c r="H32" s="404">
        <f>'5.3 nutrient amount'!M181</f>
        <v>0</v>
      </c>
      <c r="I32" s="404">
        <f>'5.3 nutrient amount'!N181</f>
        <v>0</v>
      </c>
      <c r="J32" s="404">
        <f>'5.3 nutrient amount'!O181</f>
        <v>431422.19766999641</v>
      </c>
      <c r="K32" s="404">
        <f>'5.3 nutrient amount'!P181</f>
        <v>428500.91034648399</v>
      </c>
      <c r="L32" s="404">
        <f>'5.3 nutrient amount'!Q181</f>
        <v>422197.50322598004</v>
      </c>
      <c r="M32" s="404">
        <f>'5.3 nutrient amount'!R181</f>
        <v>427543.81114556314</v>
      </c>
      <c r="N32" s="404">
        <f>'5.3 nutrient amount'!S181</f>
        <v>418864.0842158685</v>
      </c>
      <c r="O32" s="404">
        <f>'5.3 nutrient amount'!T181</f>
        <v>394962.17272561963</v>
      </c>
      <c r="P32" s="404">
        <f>'5.3 nutrient amount'!U181</f>
        <v>414441.29189227836</v>
      </c>
      <c r="Q32" s="404">
        <f>'5.3 nutrient amount'!V181</f>
        <v>416607.27854990563</v>
      </c>
      <c r="R32" s="404">
        <f>'5.3 nutrient amount'!W181</f>
        <v>441367.08191382844</v>
      </c>
      <c r="S32" s="404">
        <f>'5.3 nutrient amount'!X181</f>
        <v>428225.44271873566</v>
      </c>
      <c r="T32" s="404">
        <f>'5.3 nutrient amount'!Y181</f>
        <v>429902.00727120962</v>
      </c>
      <c r="U32" s="404">
        <f>'5.3 nutrient amount'!Z181</f>
        <v>424744.99353497953</v>
      </c>
      <c r="V32" s="404">
        <f>'5.3 nutrient amount'!AA181</f>
        <v>432399.84740201384</v>
      </c>
      <c r="W32" s="404">
        <f>'5.3 nutrient amount'!AB181</f>
        <v>434676.54293806024</v>
      </c>
      <c r="X32" s="404">
        <f>'5.3 nutrient amount'!AC181</f>
        <v>434382.80589300185</v>
      </c>
      <c r="Y32" s="404">
        <f>'5.3 nutrient amount'!AD181</f>
        <v>409470.26186491927</v>
      </c>
      <c r="Z32" s="404">
        <f>'5.3 nutrient amount'!AE181</f>
        <v>417087.14819188218</v>
      </c>
      <c r="AA32" s="404">
        <f>'5.3 nutrient amount'!AF181</f>
        <v>423035.32296883973</v>
      </c>
      <c r="AB32" s="404">
        <f>'5.3 nutrient amount'!AG181</f>
        <v>407411.6842352238</v>
      </c>
      <c r="AC32" s="404">
        <f>'5.3 nutrient amount'!AH181</f>
        <v>401283.62930350087</v>
      </c>
      <c r="AD32" s="404">
        <f>'5.3 nutrient amount'!AI181</f>
        <v>415846.64827287075</v>
      </c>
      <c r="AE32" s="404">
        <f>'5.3 nutrient amount'!AJ181</f>
        <v>414804.47894110379</v>
      </c>
      <c r="AF32" s="404">
        <f>'5.3 nutrient amount'!AK181</f>
        <v>400934.88298983121</v>
      </c>
      <c r="AG32" s="404">
        <f>'5.3 nutrient amount'!AL181</f>
        <v>413200.2967964753</v>
      </c>
      <c r="AH32" s="404">
        <f>'5.3 nutrient amount'!AM181</f>
        <v>413656.37568354618</v>
      </c>
      <c r="AI32" s="404">
        <f>'5.3 nutrient amount'!AN181</f>
        <v>403745.71042709489</v>
      </c>
      <c r="AJ32" s="404">
        <f>'5.3 nutrient amount'!AO181</f>
        <v>416045.70844203385</v>
      </c>
      <c r="AK32" s="404">
        <f>'5.3 nutrient amount'!AP181</f>
        <v>385126.98235694203</v>
      </c>
      <c r="AL32" s="404">
        <f>'5.3 nutrient amount'!AQ181</f>
        <v>406635.48688194668</v>
      </c>
      <c r="AM32" s="404">
        <f>'5.3 nutrient amount'!AR181</f>
        <v>389778.57683928462</v>
      </c>
      <c r="AN32" s="404">
        <f>'5.3 nutrient amount'!AS181</f>
        <v>393318.27088069043</v>
      </c>
      <c r="AO32" s="404">
        <f>'5.3 nutrient amount'!AT181</f>
        <v>392920.18749084964</v>
      </c>
    </row>
    <row r="33" spans="1:41" s="13" customFormat="1" ht="15" customHeight="1" x14ac:dyDescent="0.25">
      <c r="A33" s="14" t="s">
        <v>388</v>
      </c>
      <c r="B33" s="14"/>
      <c r="C33" s="14" t="s">
        <v>461</v>
      </c>
      <c r="D33" s="14"/>
      <c r="E33" s="405">
        <f>'5.3 nutrient amount'!J183</f>
        <v>0</v>
      </c>
      <c r="F33" s="405">
        <f>'5.3 nutrient amount'!K183</f>
        <v>0</v>
      </c>
      <c r="G33" s="405">
        <f>'5.3 nutrient amount'!L183</f>
        <v>0</v>
      </c>
      <c r="H33" s="405">
        <f>'5.3 nutrient amount'!M183</f>
        <v>0</v>
      </c>
      <c r="I33" s="405">
        <f>'5.3 nutrient amount'!N183</f>
        <v>0</v>
      </c>
      <c r="J33" s="405">
        <f>'5.3 nutrient amount'!O183</f>
        <v>171432.00258517492</v>
      </c>
      <c r="K33" s="405">
        <f>'5.3 nutrient amount'!P183</f>
        <v>171528.11238403432</v>
      </c>
      <c r="L33" s="405">
        <f>'5.3 nutrient amount'!Q183</f>
        <v>164337.79838543304</v>
      </c>
      <c r="M33" s="405">
        <f>'5.3 nutrient amount'!R183</f>
        <v>167424.95958851647</v>
      </c>
      <c r="N33" s="405">
        <f>'5.3 nutrient amount'!S183</f>
        <v>154659.94215534788</v>
      </c>
      <c r="O33" s="405">
        <f>'5.3 nutrient amount'!T183</f>
        <v>136925.10675074646</v>
      </c>
      <c r="P33" s="405">
        <f>'5.3 nutrient amount'!U183</f>
        <v>150319.6888528998</v>
      </c>
      <c r="Q33" s="405">
        <f>'5.3 nutrient amount'!V183</f>
        <v>143159.68477408341</v>
      </c>
      <c r="R33" s="405">
        <f>'5.3 nutrient amount'!W183</f>
        <v>163041.21299517597</v>
      </c>
      <c r="S33" s="405">
        <f>'5.3 nutrient amount'!X183</f>
        <v>154412.57323256374</v>
      </c>
      <c r="T33" s="405">
        <f>'5.3 nutrient amount'!Y183</f>
        <v>157528.56977150784</v>
      </c>
      <c r="U33" s="405">
        <f>'5.3 nutrient amount'!Z183</f>
        <v>154817.40147279596</v>
      </c>
      <c r="V33" s="405">
        <f>'5.3 nutrient amount'!AA183</f>
        <v>147955.1705836308</v>
      </c>
      <c r="W33" s="405">
        <f>'5.3 nutrient amount'!AB183</f>
        <v>149693.65561414356</v>
      </c>
      <c r="X33" s="405">
        <f>'5.3 nutrient amount'!AC183</f>
        <v>144863.8801970084</v>
      </c>
      <c r="Y33" s="405">
        <f>'5.3 nutrient amount'!AD183</f>
        <v>141335.03133825713</v>
      </c>
      <c r="Z33" s="405">
        <f>'5.3 nutrient amount'!AE183</f>
        <v>143745.93141345933</v>
      </c>
      <c r="AA33" s="405">
        <f>'5.3 nutrient amount'!AF183</f>
        <v>160726.67278287839</v>
      </c>
      <c r="AB33" s="405">
        <f>'5.3 nutrient amount'!AG183</f>
        <v>144741.42236304734</v>
      </c>
      <c r="AC33" s="405">
        <f>'5.3 nutrient amount'!AH183</f>
        <v>138558.48228152431</v>
      </c>
      <c r="AD33" s="405">
        <f>'5.3 nutrient amount'!AI183</f>
        <v>149142.50607742445</v>
      </c>
      <c r="AE33" s="405">
        <f>'5.3 nutrient amount'!AJ183</f>
        <v>142587.69546665656</v>
      </c>
      <c r="AF33" s="405">
        <f>'5.3 nutrient amount'!AK183</f>
        <v>132367.27233511728</v>
      </c>
      <c r="AG33" s="405">
        <f>'5.3 nutrient amount'!AL183</f>
        <v>143748.09633321132</v>
      </c>
      <c r="AH33" s="405">
        <f>'5.3 nutrient amount'!AM183</f>
        <v>143182.77148500053</v>
      </c>
      <c r="AI33" s="405">
        <f>'5.3 nutrient amount'!AN183</f>
        <v>136593.03257882601</v>
      </c>
      <c r="AJ33" s="405">
        <f>'5.3 nutrient amount'!AO183</f>
        <v>146931.59246999197</v>
      </c>
      <c r="AK33" s="405">
        <f>'5.3 nutrient amount'!AP183</f>
        <v>116390.3186940939</v>
      </c>
      <c r="AL33" s="405">
        <f>'5.3 nutrient amount'!AQ183</f>
        <v>139372.73195096198</v>
      </c>
      <c r="AM33" s="405">
        <f>'5.3 nutrient amount'!AR183</f>
        <v>128610.83312962536</v>
      </c>
      <c r="AN33" s="405">
        <f>'5.3 nutrient amount'!AS183</f>
        <v>127990.67015832117</v>
      </c>
      <c r="AO33" s="405">
        <f>'5.3 nutrient amount'!AT183</f>
        <v>128637.00904514501</v>
      </c>
    </row>
    <row r="34" spans="1:41" s="13" customFormat="1" ht="15" customHeight="1" x14ac:dyDescent="0.25">
      <c r="A34" s="164" t="s">
        <v>544</v>
      </c>
      <c r="B34" s="14"/>
      <c r="C34" s="228" t="s">
        <v>923</v>
      </c>
      <c r="D34" s="14"/>
      <c r="E34" s="405">
        <f>'5.3 nutrient amount'!J225</f>
        <v>0</v>
      </c>
      <c r="F34" s="405">
        <f>'5.3 nutrient amount'!K225</f>
        <v>0</v>
      </c>
      <c r="G34" s="405">
        <f>'5.3 nutrient amount'!L225</f>
        <v>0</v>
      </c>
      <c r="H34" s="405">
        <f>'5.3 nutrient amount'!M225</f>
        <v>0</v>
      </c>
      <c r="I34" s="405">
        <f>'5.3 nutrient amount'!N225</f>
        <v>0</v>
      </c>
      <c r="J34" s="405">
        <f>'5.3 nutrient amount'!O225</f>
        <v>259990.19508482149</v>
      </c>
      <c r="K34" s="405">
        <f>'5.3 nutrient amount'!P225</f>
        <v>256972.79796244967</v>
      </c>
      <c r="L34" s="405">
        <f>'5.3 nutrient amount'!Q225</f>
        <v>257859.704840547</v>
      </c>
      <c r="M34" s="405">
        <f>'5.3 nutrient amount'!R225</f>
        <v>260118.85155704667</v>
      </c>
      <c r="N34" s="405">
        <f>'5.3 nutrient amount'!S225</f>
        <v>264204.14206052065</v>
      </c>
      <c r="O34" s="405">
        <f>'5.3 nutrient amount'!T225</f>
        <v>258037.06597487314</v>
      </c>
      <c r="P34" s="405">
        <f>'5.3 nutrient amount'!U225</f>
        <v>264121.60303937853</v>
      </c>
      <c r="Q34" s="405">
        <f>'5.3 nutrient amount'!V225</f>
        <v>273447.59377582226</v>
      </c>
      <c r="R34" s="405">
        <f>'5.3 nutrient amount'!W225</f>
        <v>278325.86891865247</v>
      </c>
      <c r="S34" s="405">
        <f>'5.3 nutrient amount'!X225</f>
        <v>273812.86948617193</v>
      </c>
      <c r="T34" s="405">
        <f>'5.3 nutrient amount'!Y225</f>
        <v>272373.43749970174</v>
      </c>
      <c r="U34" s="405">
        <f>'5.3 nutrient amount'!Z225</f>
        <v>269927.5920621836</v>
      </c>
      <c r="V34" s="405">
        <f>'5.3 nutrient amount'!AA225</f>
        <v>284444.67681838304</v>
      </c>
      <c r="W34" s="405">
        <f>'5.3 nutrient amount'!AB225</f>
        <v>284982.88732391672</v>
      </c>
      <c r="X34" s="405">
        <f>'5.3 nutrient amount'!AC225</f>
        <v>289518.92569599341</v>
      </c>
      <c r="Y34" s="405">
        <f>'5.3 nutrient amount'!AD225</f>
        <v>268135.23052666214</v>
      </c>
      <c r="Z34" s="405">
        <f>'5.3 nutrient amount'!AE225</f>
        <v>273341.21677842282</v>
      </c>
      <c r="AA34" s="405">
        <f>'5.3 nutrient amount'!AF225</f>
        <v>262308.65018596133</v>
      </c>
      <c r="AB34" s="405">
        <f>'5.3 nutrient amount'!AG225</f>
        <v>262670.26187217649</v>
      </c>
      <c r="AC34" s="405">
        <f>'5.3 nutrient amount'!AH225</f>
        <v>262725.14702197659</v>
      </c>
      <c r="AD34" s="405">
        <f>'5.3 nutrient amount'!AI225</f>
        <v>266704.1421954463</v>
      </c>
      <c r="AE34" s="405">
        <f>'5.3 nutrient amount'!AJ225</f>
        <v>272216.78347444726</v>
      </c>
      <c r="AF34" s="405">
        <f>'5.3 nutrient amount'!AK225</f>
        <v>268567.61065471394</v>
      </c>
      <c r="AG34" s="405">
        <f>'5.3 nutrient amount'!AL225</f>
        <v>269452.20046326396</v>
      </c>
      <c r="AH34" s="405">
        <f>'5.3 nutrient amount'!AM225</f>
        <v>270473.60419854562</v>
      </c>
      <c r="AI34" s="405">
        <f>'5.3 nutrient amount'!AN225</f>
        <v>267152.67784826888</v>
      </c>
      <c r="AJ34" s="405">
        <f>'5.3 nutrient amount'!AO225</f>
        <v>269114.11597204191</v>
      </c>
      <c r="AK34" s="405">
        <f>'5.3 nutrient amount'!AP225</f>
        <v>268736.66366284812</v>
      </c>
      <c r="AL34" s="405">
        <f>'5.3 nutrient amount'!AQ225</f>
        <v>267262.75493098469</v>
      </c>
      <c r="AM34" s="405">
        <f>'5.3 nutrient amount'!AR225</f>
        <v>261167.74370965926</v>
      </c>
      <c r="AN34" s="405">
        <f>'5.3 nutrient amount'!AS225</f>
        <v>265327.60072236927</v>
      </c>
      <c r="AO34" s="405">
        <f>'5.3 nutrient amount'!AT225</f>
        <v>264283.17844570463</v>
      </c>
    </row>
    <row r="35" spans="1:41" s="13" customFormat="1" ht="15" customHeight="1" x14ac:dyDescent="0.25">
      <c r="A35" s="175" t="s">
        <v>595</v>
      </c>
      <c r="B35" s="10" t="s">
        <v>596</v>
      </c>
      <c r="C35" s="10"/>
      <c r="D35" s="10"/>
      <c r="E35" s="404">
        <f>'7.3 nutrient amounts'!J4</f>
        <v>0</v>
      </c>
      <c r="F35" s="404">
        <f>'7.3 nutrient amounts'!K4</f>
        <v>0</v>
      </c>
      <c r="G35" s="404">
        <f>'7.3 nutrient amounts'!L4</f>
        <v>0</v>
      </c>
      <c r="H35" s="404">
        <f>'7.3 nutrient amounts'!M4</f>
        <v>0</v>
      </c>
      <c r="I35" s="404">
        <f>'7.3 nutrient amounts'!N4</f>
        <v>0</v>
      </c>
      <c r="J35" s="404">
        <f>'7.3 nutrient amounts'!O4</f>
        <v>98882.969014531307</v>
      </c>
      <c r="K35" s="404">
        <f>'7.3 nutrient amounts'!P4</f>
        <v>101449.84519241538</v>
      </c>
      <c r="L35" s="404">
        <f>'7.3 nutrient amounts'!Q4</f>
        <v>82924.25419146815</v>
      </c>
      <c r="M35" s="404">
        <f>'7.3 nutrient amounts'!R4</f>
        <v>84083.200873933849</v>
      </c>
      <c r="N35" s="404">
        <f>'7.3 nutrient amounts'!S4</f>
        <v>81316.92024890591</v>
      </c>
      <c r="O35" s="404">
        <f>'7.3 nutrient amounts'!T4</f>
        <v>68655.025813904998</v>
      </c>
      <c r="P35" s="404">
        <f>'7.3 nutrient amounts'!U4</f>
        <v>108375.54120135026</v>
      </c>
      <c r="Q35" s="404">
        <f>'7.3 nutrient amounts'!V4</f>
        <v>105682.58059288708</v>
      </c>
      <c r="R35" s="404">
        <f>'7.3 nutrient amounts'!W4</f>
        <v>110784.2491379347</v>
      </c>
      <c r="S35" s="404">
        <f>'7.3 nutrient amounts'!X4</f>
        <v>95693.660528525084</v>
      </c>
      <c r="T35" s="404">
        <f>'7.3 nutrient amounts'!Y4</f>
        <v>117834.39403902792</v>
      </c>
      <c r="U35" s="404">
        <f>'7.3 nutrient amounts'!Z4</f>
        <v>105726.79062415502</v>
      </c>
      <c r="V35" s="404">
        <f>'7.3 nutrient amounts'!AA4</f>
        <v>110718.44825744808</v>
      </c>
      <c r="W35" s="404">
        <f>'7.3 nutrient amounts'!AB4</f>
        <v>114552.28137244614</v>
      </c>
      <c r="X35" s="404">
        <f>'7.3 nutrient amounts'!AC4</f>
        <v>121101.140153448</v>
      </c>
      <c r="Y35" s="404">
        <f>'7.3 nutrient amounts'!AD4</f>
        <v>87314.191943867976</v>
      </c>
      <c r="Z35" s="404">
        <f>'7.3 nutrient amounts'!AE4</f>
        <v>99181.532555405138</v>
      </c>
      <c r="AA35" s="404">
        <f>'7.3 nutrient amounts'!AF4</f>
        <v>114966.11209024805</v>
      </c>
      <c r="AB35" s="404">
        <f>'7.3 nutrient amounts'!AG4</f>
        <v>115056.38394935701</v>
      </c>
      <c r="AC35" s="404">
        <f>'7.3 nutrient amounts'!AH4</f>
        <v>95906.86401971367</v>
      </c>
      <c r="AD35" s="404">
        <f>'7.3 nutrient amounts'!AI4</f>
        <v>101234.3522325134</v>
      </c>
      <c r="AE35" s="404">
        <f>'7.3 nutrient amounts'!AJ4</f>
        <v>110901.32613316718</v>
      </c>
      <c r="AF35" s="404">
        <f>'7.3 nutrient amounts'!AK4</f>
        <v>93689.124198380101</v>
      </c>
      <c r="AG35" s="404">
        <f>'7.3 nutrient amounts'!AL4</f>
        <v>126000.66174122534</v>
      </c>
      <c r="AH35" s="404">
        <f>'7.3 nutrient amounts'!AM4</f>
        <v>105634.62153603265</v>
      </c>
      <c r="AI35" s="404">
        <f>'7.3 nutrient amounts'!AN4</f>
        <v>106343.90401695814</v>
      </c>
      <c r="AJ35" s="404">
        <f>'7.3 nutrient amounts'!AO4</f>
        <v>115974.61184421902</v>
      </c>
      <c r="AK35" s="404">
        <f>'7.3 nutrient amounts'!AP4</f>
        <v>93130.324287446812</v>
      </c>
      <c r="AL35" s="404">
        <f>'7.3 nutrient amounts'!AQ4</f>
        <v>119286.47234779906</v>
      </c>
      <c r="AM35" s="404">
        <f>'7.3 nutrient amounts'!AR4</f>
        <v>102442.80722338369</v>
      </c>
      <c r="AN35" s="404">
        <f>'7.3 nutrient amounts'!AS4</f>
        <v>123123.06451860256</v>
      </c>
      <c r="AO35" s="404">
        <f>'7.3 nutrient amounts'!AT4</f>
        <v>119973.07083672751</v>
      </c>
    </row>
    <row r="36" spans="1:41" s="13" customFormat="1" ht="15" customHeight="1" x14ac:dyDescent="0.25">
      <c r="A36" s="175" t="s">
        <v>744</v>
      </c>
      <c r="B36" s="10" t="s">
        <v>862</v>
      </c>
      <c r="C36" s="10"/>
      <c r="D36" s="10"/>
      <c r="E36" s="404">
        <f>'7.3 nutrient amounts'!J206</f>
        <v>0</v>
      </c>
      <c r="F36" s="404">
        <f>'7.3 nutrient amounts'!K206</f>
        <v>0</v>
      </c>
      <c r="G36" s="404">
        <f>'7.3 nutrient amounts'!L206</f>
        <v>0</v>
      </c>
      <c r="H36" s="404">
        <f>'7.3 nutrient amounts'!M206</f>
        <v>0</v>
      </c>
      <c r="I36" s="404">
        <f>'7.3 nutrient amounts'!N206</f>
        <v>0</v>
      </c>
      <c r="J36" s="404">
        <f>'7.3 nutrient amounts'!O206</f>
        <v>85773.169490578963</v>
      </c>
      <c r="K36" s="404">
        <f>'7.3 nutrient amounts'!P206</f>
        <v>82229.968653954173</v>
      </c>
      <c r="L36" s="404">
        <f>'7.3 nutrient amounts'!Q206</f>
        <v>76691.745594409091</v>
      </c>
      <c r="M36" s="404">
        <f>'7.3 nutrient amounts'!R206</f>
        <v>69006.117615882977</v>
      </c>
      <c r="N36" s="404">
        <f>'7.3 nutrient amounts'!S206</f>
        <v>64298.091261225243</v>
      </c>
      <c r="O36" s="404">
        <f>'7.3 nutrient amounts'!T206</f>
        <v>54867.668380589341</v>
      </c>
      <c r="P36" s="404">
        <f>'7.3 nutrient amounts'!U206</f>
        <v>80394.769295354912</v>
      </c>
      <c r="Q36" s="404">
        <f>'7.3 nutrient amounts'!V206</f>
        <v>85034.254747978761</v>
      </c>
      <c r="R36" s="404">
        <f>'7.3 nutrient amounts'!W206</f>
        <v>81378.103238486205</v>
      </c>
      <c r="S36" s="404">
        <f>'7.3 nutrient amounts'!X206</f>
        <v>75378.043189788979</v>
      </c>
      <c r="T36" s="404">
        <f>'7.3 nutrient amounts'!Y206</f>
        <v>49630.083063918515</v>
      </c>
      <c r="U36" s="404">
        <f>'7.3 nutrient amounts'!Z206</f>
        <v>39181.997411416902</v>
      </c>
      <c r="V36" s="404">
        <f>'7.3 nutrient amounts'!AA206</f>
        <v>34300.357246982334</v>
      </c>
      <c r="W36" s="404">
        <f>'7.3 nutrient amounts'!AB206</f>
        <v>42735.881086492111</v>
      </c>
      <c r="X36" s="404">
        <f>'7.3 nutrient amounts'!AC206</f>
        <v>33162.219552483119</v>
      </c>
      <c r="Y36" s="404">
        <f>'7.3 nutrient amounts'!AD206</f>
        <v>29482.43786044294</v>
      </c>
      <c r="Z36" s="404">
        <f>'7.3 nutrient amounts'!AE206</f>
        <v>32520.720933532466</v>
      </c>
      <c r="AA36" s="404">
        <f>'7.3 nutrient amounts'!AF206</f>
        <v>31503.514808668431</v>
      </c>
      <c r="AB36" s="404">
        <f>'7.3 nutrient amounts'!AG206</f>
        <v>29735.465114808521</v>
      </c>
      <c r="AC36" s="404">
        <f>'7.3 nutrient amounts'!AH206</f>
        <v>32589.36463201981</v>
      </c>
      <c r="AD36" s="404">
        <f>'7.3 nutrient amounts'!AI206</f>
        <v>34275.456381115713</v>
      </c>
      <c r="AE36" s="404">
        <f>'7.3 nutrient amounts'!AJ206</f>
        <v>36511.394010222815</v>
      </c>
      <c r="AF36" s="404">
        <f>'7.3 nutrient amounts'!AK206</f>
        <v>25852.742535112848</v>
      </c>
      <c r="AG36" s="404">
        <f>'7.3 nutrient amounts'!AL206</f>
        <v>40631.488138768313</v>
      </c>
      <c r="AH36" s="404">
        <f>'7.3 nutrient amounts'!AM206</f>
        <v>30472.060199225209</v>
      </c>
      <c r="AI36" s="404">
        <f>'7.3 nutrient amounts'!AN206</f>
        <v>36179.725711968873</v>
      </c>
      <c r="AJ36" s="404">
        <f>'7.3 nutrient amounts'!AO206</f>
        <v>34942.378530291076</v>
      </c>
      <c r="AK36" s="404">
        <f>'7.3 nutrient amounts'!AP206</f>
        <v>33680.281674043072</v>
      </c>
      <c r="AL36" s="404">
        <f>'7.3 nutrient amounts'!AQ206</f>
        <v>44001.528574502932</v>
      </c>
      <c r="AM36" s="404">
        <f>'7.3 nutrient amounts'!AR206</f>
        <v>33797.553168591461</v>
      </c>
      <c r="AN36" s="404">
        <f>'7.3 nutrient amounts'!AS206</f>
        <v>39336.719012378089</v>
      </c>
      <c r="AO36" s="404">
        <f>'7.3 nutrient amounts'!AT206</f>
        <v>39769.401661808333</v>
      </c>
    </row>
    <row r="37" spans="1:41" s="13" customFormat="1" ht="15" customHeight="1" x14ac:dyDescent="0.25">
      <c r="A37" s="175" t="s">
        <v>28</v>
      </c>
      <c r="B37" s="10" t="s">
        <v>29</v>
      </c>
      <c r="C37" s="10"/>
      <c r="D37" s="10"/>
      <c r="E37" s="404">
        <f>'7.3 nutrient amounts'!J208</f>
        <v>0</v>
      </c>
      <c r="F37" s="404">
        <f>'7.3 nutrient amounts'!K208</f>
        <v>0</v>
      </c>
      <c r="G37" s="404">
        <f>'7.3 nutrient amounts'!L208</f>
        <v>0</v>
      </c>
      <c r="H37" s="404">
        <f>'7.3 nutrient amounts'!M208</f>
        <v>0</v>
      </c>
      <c r="I37" s="404">
        <f>'7.3 nutrient amounts'!N208</f>
        <v>0</v>
      </c>
      <c r="J37" s="404">
        <f>'7.3 nutrient amounts'!O208</f>
        <v>22005.333952331199</v>
      </c>
      <c r="K37" s="404">
        <f>'7.3 nutrient amounts'!P208</f>
        <v>20701.599603387276</v>
      </c>
      <c r="L37" s="404">
        <f>'7.3 nutrient amounts'!Q208</f>
        <v>23367.400897955889</v>
      </c>
      <c r="M37" s="404">
        <f>'7.3 nutrient amounts'!R208</f>
        <v>21653.107785520486</v>
      </c>
      <c r="N37" s="404">
        <f>'7.3 nutrient amounts'!S208</f>
        <v>20546.964775238135</v>
      </c>
      <c r="O37" s="404">
        <f>'7.3 nutrient amounts'!T208</f>
        <v>17977.501859885993</v>
      </c>
      <c r="P37" s="404">
        <f>'7.3 nutrient amounts'!U208</f>
        <v>24636.721785492868</v>
      </c>
      <c r="Q37" s="404">
        <f>'7.3 nutrient amounts'!V208</f>
        <v>28380.506149383538</v>
      </c>
      <c r="R37" s="404">
        <f>'7.3 nutrient amounts'!W208</f>
        <v>24401.919771294517</v>
      </c>
      <c r="S37" s="404">
        <f>'7.3 nutrient amounts'!X208</f>
        <v>24965.084549848831</v>
      </c>
      <c r="T37" s="404">
        <f>'7.3 nutrient amounts'!Y208</f>
        <v>26719.700356895195</v>
      </c>
      <c r="U37" s="404">
        <f>'7.3 nutrient amounts'!Z208</f>
        <v>29662.993122085853</v>
      </c>
      <c r="V37" s="404">
        <f>'7.3 nutrient amounts'!AA208</f>
        <v>27207.467943709682</v>
      </c>
      <c r="W37" s="404">
        <f>'7.3 nutrient amounts'!AB208</f>
        <v>32134.799156164834</v>
      </c>
      <c r="X37" s="404">
        <f>'7.3 nutrient amounts'!AC208</f>
        <v>27291.757039371456</v>
      </c>
      <c r="Y37" s="404">
        <f>'7.3 nutrient amounts'!AD208</f>
        <v>25773.703358026502</v>
      </c>
      <c r="Z37" s="404">
        <f>'7.3 nutrient amounts'!AE208</f>
        <v>29865.393832367692</v>
      </c>
      <c r="AA37" s="404">
        <f>'7.3 nutrient amounts'!AF208</f>
        <v>28123.489476190876</v>
      </c>
      <c r="AB37" s="404">
        <f>'7.3 nutrient amounts'!AG208</f>
        <v>28244.971707857214</v>
      </c>
      <c r="AC37" s="404">
        <f>'7.3 nutrient amounts'!AH208</f>
        <v>30296.505935343219</v>
      </c>
      <c r="AD37" s="404">
        <f>'7.3 nutrient amounts'!AI208</f>
        <v>30643.522792982436</v>
      </c>
      <c r="AE37" s="404">
        <f>'7.3 nutrient amounts'!AJ208</f>
        <v>31698.402082961486</v>
      </c>
      <c r="AF37" s="404">
        <f>'7.3 nutrient amounts'!AK208</f>
        <v>25407.616817826773</v>
      </c>
      <c r="AG37" s="404">
        <f>'7.3 nutrient amounts'!AL208</f>
        <v>35064.999010758977</v>
      </c>
      <c r="AH37" s="404">
        <f>'7.3 nutrient amounts'!AM208</f>
        <v>28727.302621785577</v>
      </c>
      <c r="AI37" s="404">
        <f>'7.3 nutrient amounts'!AN208</f>
        <v>30915.192279669773</v>
      </c>
      <c r="AJ37" s="404">
        <f>'7.3 nutrient amounts'!AO208</f>
        <v>31162.385894207458</v>
      </c>
      <c r="AK37" s="404">
        <f>'7.3 nutrient amounts'!AP208</f>
        <v>30073.318744093722</v>
      </c>
      <c r="AL37" s="404">
        <f>'7.3 nutrient amounts'!AQ208</f>
        <v>36578.877430406697</v>
      </c>
      <c r="AM37" s="404">
        <f>'7.3 nutrient amounts'!AR208</f>
        <v>31139.10163148378</v>
      </c>
      <c r="AN37" s="404">
        <f>'7.3 nutrient amounts'!AS208</f>
        <v>34069.110552169877</v>
      </c>
      <c r="AO37" s="404">
        <f>'7.3 nutrient amounts'!AT208</f>
        <v>35223.644095854768</v>
      </c>
    </row>
    <row r="38" spans="1:41" ht="15" x14ac:dyDescent="0.25">
      <c r="A38" s="4"/>
      <c r="B38" s="3"/>
      <c r="C38" s="4"/>
      <c r="D38" s="4"/>
      <c r="E38" s="405"/>
      <c r="F38" s="405"/>
      <c r="G38" s="405"/>
      <c r="H38" s="405"/>
      <c r="I38" s="405"/>
      <c r="J38" s="405"/>
      <c r="K38" s="405"/>
      <c r="L38" s="405"/>
      <c r="M38" s="405"/>
      <c r="N38" s="405"/>
      <c r="O38" s="405"/>
      <c r="P38" s="405"/>
      <c r="Q38" s="405"/>
      <c r="R38" s="405"/>
      <c r="S38" s="405"/>
      <c r="T38" s="405"/>
      <c r="U38" s="405"/>
      <c r="V38" s="405"/>
      <c r="W38" s="405"/>
      <c r="X38" s="405"/>
      <c r="Y38" s="405"/>
      <c r="Z38" s="405"/>
      <c r="AA38" s="405"/>
      <c r="AB38" s="405"/>
      <c r="AC38" s="405"/>
      <c r="AD38" s="405"/>
      <c r="AE38" s="405"/>
      <c r="AF38" s="405"/>
      <c r="AG38" s="405"/>
      <c r="AH38" s="405"/>
      <c r="AI38" s="405"/>
      <c r="AJ38" s="405"/>
      <c r="AK38" s="405"/>
      <c r="AL38" s="405"/>
      <c r="AM38" s="405"/>
      <c r="AN38" s="405"/>
      <c r="AO38" s="405"/>
    </row>
    <row r="39" spans="1:41" s="13" customFormat="1" ht="15" x14ac:dyDescent="0.25">
      <c r="A39" s="217" t="s">
        <v>597</v>
      </c>
      <c r="B39" s="217" t="s">
        <v>864</v>
      </c>
      <c r="C39" s="217"/>
      <c r="D39" s="217"/>
      <c r="E39" s="410">
        <f t="shared" ref="E39:AL39" si="16">E4-E22</f>
        <v>0</v>
      </c>
      <c r="F39" s="410">
        <f t="shared" si="16"/>
        <v>0</v>
      </c>
      <c r="G39" s="410">
        <f t="shared" si="16"/>
        <v>0</v>
      </c>
      <c r="H39" s="410">
        <f t="shared" si="16"/>
        <v>0</v>
      </c>
      <c r="I39" s="410">
        <f t="shared" si="16"/>
        <v>0</v>
      </c>
      <c r="J39" s="410">
        <f t="shared" si="16"/>
        <v>988535.41640454507</v>
      </c>
      <c r="K39" s="410">
        <f t="shared" si="16"/>
        <v>965043.01171190827</v>
      </c>
      <c r="L39" s="410">
        <f t="shared" si="16"/>
        <v>968221.97015273129</v>
      </c>
      <c r="M39" s="410">
        <f t="shared" si="16"/>
        <v>754553.33670327533</v>
      </c>
      <c r="N39" s="410">
        <f t="shared" si="16"/>
        <v>1026311.773896093</v>
      </c>
      <c r="O39" s="410">
        <f t="shared" si="16"/>
        <v>1109147.4483528689</v>
      </c>
      <c r="P39" s="410">
        <f t="shared" si="16"/>
        <v>1065609.2689869313</v>
      </c>
      <c r="Q39" s="410">
        <f t="shared" si="16"/>
        <v>982709.04549495992</v>
      </c>
      <c r="R39" s="410">
        <f t="shared" si="16"/>
        <v>1067470.5568698663</v>
      </c>
      <c r="S39" s="410">
        <f t="shared" si="16"/>
        <v>1285767.1935952359</v>
      </c>
      <c r="T39" s="410">
        <f t="shared" si="16"/>
        <v>1312905.9419893441</v>
      </c>
      <c r="U39" s="410">
        <f t="shared" si="16"/>
        <v>1316208.2351921597</v>
      </c>
      <c r="V39" s="410">
        <f t="shared" si="16"/>
        <v>1156532.4388200224</v>
      </c>
      <c r="W39" s="410">
        <f t="shared" si="16"/>
        <v>1290343.7074664119</v>
      </c>
      <c r="X39" s="410">
        <f t="shared" si="16"/>
        <v>1167954.1137921817</v>
      </c>
      <c r="Y39" s="410">
        <f t="shared" si="16"/>
        <v>1214644.2702616623</v>
      </c>
      <c r="Z39" s="410">
        <f t="shared" si="16"/>
        <v>1121807.068431193</v>
      </c>
      <c r="AA39" s="410">
        <f t="shared" si="16"/>
        <v>1077076.4237858315</v>
      </c>
      <c r="AB39" s="410">
        <f t="shared" si="16"/>
        <v>796207.9097291166</v>
      </c>
      <c r="AC39" s="410">
        <f t="shared" si="16"/>
        <v>923787.71664275927</v>
      </c>
      <c r="AD39" s="410">
        <f t="shared" si="16"/>
        <v>1041290.6070628595</v>
      </c>
      <c r="AE39" s="410">
        <f t="shared" si="16"/>
        <v>869187.00684126047</v>
      </c>
      <c r="AF39" s="410">
        <f t="shared" si="16"/>
        <v>999344.89295870159</v>
      </c>
      <c r="AG39" s="410">
        <f t="shared" si="16"/>
        <v>832573.46309575555</v>
      </c>
      <c r="AH39" s="410">
        <f t="shared" si="16"/>
        <v>1144101.9484479427</v>
      </c>
      <c r="AI39" s="410">
        <f t="shared" si="16"/>
        <v>1132669.0781003705</v>
      </c>
      <c r="AJ39" s="410">
        <f t="shared" si="16"/>
        <v>997708.26737408596</v>
      </c>
      <c r="AK39" s="410">
        <f t="shared" si="16"/>
        <v>1277381.9497616615</v>
      </c>
      <c r="AL39" s="410">
        <f t="shared" si="16"/>
        <v>1042838.9084191229</v>
      </c>
      <c r="AM39" s="410">
        <f t="shared" ref="AM39:AN39" si="17">AM4-AM22</f>
        <v>1179945.1308173377</v>
      </c>
      <c r="AN39" s="410">
        <f t="shared" si="17"/>
        <v>1056137.8899294517</v>
      </c>
      <c r="AO39" s="410">
        <f t="shared" ref="AO39" si="18">AO4-AO22</f>
        <v>1069249.4758121332</v>
      </c>
    </row>
    <row r="40" spans="1:41" s="13" customFormat="1" ht="15" x14ac:dyDescent="0.25">
      <c r="A40" s="218" t="s">
        <v>754</v>
      </c>
      <c r="B40" s="218" t="s">
        <v>755</v>
      </c>
      <c r="C40" s="218"/>
      <c r="D40" s="218"/>
      <c r="E40" s="411">
        <f>'10 Emissions'!G3</f>
        <v>0</v>
      </c>
      <c r="F40" s="411">
        <f>'10 Emissions'!H3</f>
        <v>0</v>
      </c>
      <c r="G40" s="411">
        <f>'10 Emissions'!I3</f>
        <v>0</v>
      </c>
      <c r="H40" s="411">
        <f>'10 Emissions'!J3</f>
        <v>0</v>
      </c>
      <c r="I40" s="411">
        <f>'10 Emissions'!K3</f>
        <v>0</v>
      </c>
      <c r="J40" s="411">
        <f>'10 Emissions'!L3</f>
        <v>391877.0640324289</v>
      </c>
      <c r="K40" s="411">
        <f>'10 Emissions'!M3</f>
        <v>384825.10153246415</v>
      </c>
      <c r="L40" s="411">
        <f>'10 Emissions'!N3</f>
        <v>388356.0355173109</v>
      </c>
      <c r="M40" s="411">
        <f>'10 Emissions'!O3</f>
        <v>367958.17619018856</v>
      </c>
      <c r="N40" s="411">
        <f>'10 Emissions'!P3</f>
        <v>389666.47089996259</v>
      </c>
      <c r="O40" s="411">
        <f>'10 Emissions'!Q3</f>
        <v>386162.27069712576</v>
      </c>
      <c r="P40" s="411">
        <f>'10 Emissions'!R3</f>
        <v>421518.84733405727</v>
      </c>
      <c r="Q40" s="411">
        <f>'10 Emissions'!S3</f>
        <v>418448.28671616083</v>
      </c>
      <c r="R40" s="411">
        <f>'10 Emissions'!T3</f>
        <v>442526.66310768691</v>
      </c>
      <c r="S40" s="411">
        <f>'10 Emissions'!U3</f>
        <v>439645.60458765237</v>
      </c>
      <c r="T40" s="411">
        <f>'10 Emissions'!V3</f>
        <v>470714.22686347715</v>
      </c>
      <c r="U40" s="411">
        <f>'10 Emissions'!W3</f>
        <v>472221.799867113</v>
      </c>
      <c r="V40" s="411">
        <f>'10 Emissions'!X3</f>
        <v>461856.73578300711</v>
      </c>
      <c r="W40" s="411">
        <f>'10 Emissions'!Y3</f>
        <v>471581.30105147383</v>
      </c>
      <c r="X40" s="411">
        <f>'10 Emissions'!Z3</f>
        <v>456470.67660137685</v>
      </c>
      <c r="Y40" s="411">
        <f>'10 Emissions'!AA3</f>
        <v>424289.09880339279</v>
      </c>
      <c r="Z40" s="411">
        <f>'10 Emissions'!AB3</f>
        <v>420531.76283584634</v>
      </c>
      <c r="AA40" s="411">
        <f>'10 Emissions'!AC3</f>
        <v>427450.52411812323</v>
      </c>
      <c r="AB40" s="411">
        <f>'10 Emissions'!AD3</f>
        <v>383158.91253998585</v>
      </c>
      <c r="AC40" s="411">
        <f>'10 Emissions'!AE3</f>
        <v>382432.89196207339</v>
      </c>
      <c r="AD40" s="411">
        <f>'10 Emissions'!AF3</f>
        <v>386378.51579346438</v>
      </c>
      <c r="AE40" s="411">
        <f>'10 Emissions'!AG3</f>
        <v>374900.5039539116</v>
      </c>
      <c r="AF40" s="411">
        <f>'10 Emissions'!AH3</f>
        <v>372515.0331078184</v>
      </c>
      <c r="AG40" s="411">
        <f>'10 Emissions'!AI3</f>
        <v>377359.54539671063</v>
      </c>
      <c r="AH40" s="411">
        <f>'10 Emissions'!AJ3</f>
        <v>396832.76836142188</v>
      </c>
      <c r="AI40" s="411">
        <f>'10 Emissions'!AK3</f>
        <v>399919.03219537454</v>
      </c>
      <c r="AJ40" s="411">
        <f>'10 Emissions'!AL3</f>
        <v>401714.90350173617</v>
      </c>
      <c r="AK40" s="411">
        <f>'10 Emissions'!AM3</f>
        <v>417332.79318307631</v>
      </c>
      <c r="AL40" s="411">
        <f>'10 Emissions'!AN3</f>
        <v>414684.98678428232</v>
      </c>
      <c r="AM40" s="411">
        <f>'10 Emissions'!AO3</f>
        <v>409915.9629775174</v>
      </c>
      <c r="AN40" s="411">
        <f>'10 Emissions'!AP3</f>
        <v>422368.03776757605</v>
      </c>
      <c r="AO40" s="411">
        <f>'10 Emissions'!AQ3</f>
        <v>411459.19764891005</v>
      </c>
    </row>
    <row r="41" spans="1:41" ht="15" x14ac:dyDescent="0.25">
      <c r="A41" s="217" t="s">
        <v>867</v>
      </c>
      <c r="B41" s="219" t="s">
        <v>868</v>
      </c>
      <c r="C41" s="219"/>
      <c r="D41" s="219"/>
      <c r="E41" s="514">
        <f t="shared" ref="E41:AL41" si="19">E39-E40</f>
        <v>0</v>
      </c>
      <c r="F41" s="514">
        <f t="shared" si="19"/>
        <v>0</v>
      </c>
      <c r="G41" s="514">
        <f t="shared" si="19"/>
        <v>0</v>
      </c>
      <c r="H41" s="514">
        <f t="shared" si="19"/>
        <v>0</v>
      </c>
      <c r="I41" s="514">
        <f t="shared" si="19"/>
        <v>0</v>
      </c>
      <c r="J41" s="514">
        <f t="shared" si="19"/>
        <v>596658.35237211618</v>
      </c>
      <c r="K41" s="514">
        <f t="shared" si="19"/>
        <v>580217.91017944412</v>
      </c>
      <c r="L41" s="514">
        <f t="shared" si="19"/>
        <v>579865.93463542033</v>
      </c>
      <c r="M41" s="514">
        <f t="shared" si="19"/>
        <v>386595.16051308677</v>
      </c>
      <c r="N41" s="514">
        <f t="shared" si="19"/>
        <v>636645.30299613043</v>
      </c>
      <c r="O41" s="514">
        <f t="shared" si="19"/>
        <v>722985.1776557432</v>
      </c>
      <c r="P41" s="514">
        <f t="shared" si="19"/>
        <v>644090.42165287398</v>
      </c>
      <c r="Q41" s="514">
        <f t="shared" si="19"/>
        <v>564260.75877879909</v>
      </c>
      <c r="R41" s="514">
        <f t="shared" si="19"/>
        <v>624943.89376217942</v>
      </c>
      <c r="S41" s="514">
        <f t="shared" si="19"/>
        <v>846121.58900758356</v>
      </c>
      <c r="T41" s="514">
        <f t="shared" si="19"/>
        <v>842191.71512586693</v>
      </c>
      <c r="U41" s="514">
        <f t="shared" si="19"/>
        <v>843986.43532504665</v>
      </c>
      <c r="V41" s="514">
        <f t="shared" si="19"/>
        <v>694675.70303701528</v>
      </c>
      <c r="W41" s="514">
        <f t="shared" si="19"/>
        <v>818762.40641493804</v>
      </c>
      <c r="X41" s="514">
        <f t="shared" si="19"/>
        <v>711483.43719080486</v>
      </c>
      <c r="Y41" s="514">
        <f t="shared" si="19"/>
        <v>790355.17145826947</v>
      </c>
      <c r="Z41" s="514">
        <f t="shared" si="19"/>
        <v>701275.30559534673</v>
      </c>
      <c r="AA41" s="514">
        <f t="shared" si="19"/>
        <v>649625.89966770832</v>
      </c>
      <c r="AB41" s="514">
        <f t="shared" si="19"/>
        <v>413048.99718913075</v>
      </c>
      <c r="AC41" s="514">
        <f t="shared" si="19"/>
        <v>541354.82468068588</v>
      </c>
      <c r="AD41" s="514">
        <f t="shared" si="19"/>
        <v>654912.09126939508</v>
      </c>
      <c r="AE41" s="514">
        <f t="shared" si="19"/>
        <v>494286.50288734888</v>
      </c>
      <c r="AF41" s="514">
        <f t="shared" si="19"/>
        <v>626829.85985088325</v>
      </c>
      <c r="AG41" s="514">
        <f t="shared" si="19"/>
        <v>455213.91769904492</v>
      </c>
      <c r="AH41" s="514">
        <f t="shared" si="19"/>
        <v>747269.18008652085</v>
      </c>
      <c r="AI41" s="514">
        <f t="shared" si="19"/>
        <v>732750.04590499587</v>
      </c>
      <c r="AJ41" s="514">
        <f t="shared" si="19"/>
        <v>595993.36387234973</v>
      </c>
      <c r="AK41" s="514">
        <f t="shared" si="19"/>
        <v>860049.15657858516</v>
      </c>
      <c r="AL41" s="514">
        <f t="shared" si="19"/>
        <v>628153.92163484055</v>
      </c>
      <c r="AM41" s="514">
        <f t="shared" ref="AM41:AN41" si="20">AM39-AM40</f>
        <v>770029.16783982026</v>
      </c>
      <c r="AN41" s="514">
        <f t="shared" si="20"/>
        <v>633769.85216187569</v>
      </c>
      <c r="AO41" s="514">
        <f t="shared" ref="AO41" si="21">AO39-AO40</f>
        <v>657790.27816322306</v>
      </c>
    </row>
    <row r="42" spans="1:41" s="13" customFormat="1" ht="15" customHeight="1" x14ac:dyDescent="0.25">
      <c r="A42" s="4" t="s">
        <v>514</v>
      </c>
      <c r="B42" s="4" t="s">
        <v>866</v>
      </c>
      <c r="C42" s="4"/>
      <c r="D42" s="4"/>
      <c r="E42" s="460">
        <f>'9.1 Atmospheric deposition'!F4</f>
        <v>0</v>
      </c>
      <c r="F42" s="460">
        <f>'9.1 Atmospheric deposition'!G4</f>
        <v>0</v>
      </c>
      <c r="G42" s="460">
        <f>'9.1 Atmospheric deposition'!H4</f>
        <v>0</v>
      </c>
      <c r="H42" s="460">
        <f>'9.1 Atmospheric deposition'!I4</f>
        <v>0</v>
      </c>
      <c r="I42" s="460">
        <f>'9.1 Atmospheric deposition'!J4</f>
        <v>0</v>
      </c>
      <c r="J42" s="409">
        <f>'9.1 Atmospheric deposition'!K4</f>
        <v>25832.03881198393</v>
      </c>
      <c r="K42" s="409">
        <f>'9.1 Atmospheric deposition'!L4</f>
        <v>25892.138303291653</v>
      </c>
      <c r="L42" s="409">
        <f>'9.1 Atmospheric deposition'!M4</f>
        <v>25816.850159059308</v>
      </c>
      <c r="M42" s="409">
        <f>'9.1 Atmospheric deposition'!N4</f>
        <v>25355.336396589249</v>
      </c>
      <c r="N42" s="409">
        <f>'9.1 Atmospheric deposition'!O4</f>
        <v>25117.725198014909</v>
      </c>
      <c r="O42" s="409">
        <f>'9.1 Atmospheric deposition'!P4</f>
        <v>25007.107569231401</v>
      </c>
      <c r="P42" s="409">
        <f>'9.1 Atmospheric deposition'!Q4</f>
        <v>25241.777155635089</v>
      </c>
      <c r="Q42" s="409">
        <f>'9.1 Atmospheric deposition'!R4</f>
        <v>25298.197960241116</v>
      </c>
      <c r="R42" s="409">
        <f>'9.1 Atmospheric deposition'!S4</f>
        <v>25125.469977835448</v>
      </c>
      <c r="S42" s="409">
        <f>'9.1 Atmospheric deposition'!T4</f>
        <v>25120.3590449894</v>
      </c>
      <c r="T42" s="409">
        <f>'9.1 Atmospheric deposition'!U4</f>
        <v>25009.378398362845</v>
      </c>
      <c r="U42" s="409">
        <f>'9.1 Atmospheric deposition'!V4</f>
        <v>24565.39689843552</v>
      </c>
      <c r="V42" s="409">
        <f>'9.1 Atmospheric deposition'!W4</f>
        <v>24953.029066030289</v>
      </c>
      <c r="W42" s="409">
        <f>'9.1 Atmospheric deposition'!X4</f>
        <v>24918.81644298539</v>
      </c>
      <c r="X42" s="409">
        <f>'9.1 Atmospheric deposition'!Y4</f>
        <v>24843.04047520618</v>
      </c>
      <c r="Y42" s="409">
        <f>'9.1 Atmospheric deposition'!Z4</f>
        <v>24265.563068200117</v>
      </c>
      <c r="Z42" s="409">
        <f>'9.1 Atmospheric deposition'!AA4</f>
        <v>23981.073846600048</v>
      </c>
      <c r="AA42" s="409">
        <f>'9.1 Atmospheric deposition'!AB4</f>
        <v>23684.659277000097</v>
      </c>
      <c r="AB42" s="409">
        <f>'9.1 Atmospheric deposition'!AC4</f>
        <v>24327.464028900155</v>
      </c>
      <c r="AC42" s="409">
        <f>'9.1 Atmospheric deposition'!AD4</f>
        <v>23992.792657500118</v>
      </c>
      <c r="AD42" s="409">
        <f>'9.1 Atmospheric deposition'!AE4</f>
        <v>23938.966607900089</v>
      </c>
      <c r="AE42" s="409">
        <f>'9.1 Atmospheric deposition'!AF4</f>
        <v>24212.392612400105</v>
      </c>
      <c r="AF42" s="409">
        <f>'9.1 Atmospheric deposition'!AG4</f>
        <v>24123.58490490013</v>
      </c>
      <c r="AG42" s="409">
        <f>'9.1 Atmospheric deposition'!AH4</f>
        <v>24288.835170000093</v>
      </c>
      <c r="AH42" s="409">
        <f>'9.1 Atmospheric deposition'!AI4</f>
        <v>24292.203121600098</v>
      </c>
      <c r="AI42" s="409">
        <f>'9.1 Atmospheric deposition'!AJ4</f>
        <v>23995.035742200096</v>
      </c>
      <c r="AJ42" s="409">
        <f>'9.1 Atmospheric deposition'!AK4</f>
        <v>24017.620558200098</v>
      </c>
      <c r="AK42" s="409">
        <f>'9.1 Atmospheric deposition'!AL4</f>
        <v>24050.026531300107</v>
      </c>
      <c r="AL42" s="409">
        <f>'9.1 Atmospheric deposition'!AM4</f>
        <v>23900.139960400134</v>
      </c>
      <c r="AM42" s="409">
        <f>'9.1 Atmospheric deposition'!AN4</f>
        <v>23989.130842900177</v>
      </c>
      <c r="AN42" s="409">
        <f>'9.1 Atmospheric deposition'!AO4</f>
        <v>23952.568428300125</v>
      </c>
      <c r="AO42" s="409">
        <f>'9.1 Atmospheric deposition'!AP4</f>
        <v>24027.480068300127</v>
      </c>
    </row>
    <row r="43" spans="1:41" ht="15" x14ac:dyDescent="0.25">
      <c r="A43" s="178" t="s">
        <v>863</v>
      </c>
      <c r="B43" s="23" t="s">
        <v>865</v>
      </c>
      <c r="C43" s="24"/>
      <c r="D43" s="24"/>
      <c r="E43" s="459" t="e">
        <f t="shared" ref="E43:AG43" si="22">E39/E42</f>
        <v>#DIV/0!</v>
      </c>
      <c r="F43" s="459" t="e">
        <f t="shared" si="22"/>
        <v>#DIV/0!</v>
      </c>
      <c r="G43" s="459" t="e">
        <f t="shared" si="22"/>
        <v>#DIV/0!</v>
      </c>
      <c r="H43" s="459" t="e">
        <f t="shared" si="22"/>
        <v>#DIV/0!</v>
      </c>
      <c r="I43" s="459" t="e">
        <f t="shared" si="22"/>
        <v>#DIV/0!</v>
      </c>
      <c r="J43" s="405">
        <f t="shared" si="22"/>
        <v>38.267804705602501</v>
      </c>
      <c r="K43" s="405">
        <f t="shared" si="22"/>
        <v>37.271661398055443</v>
      </c>
      <c r="L43" s="405">
        <f t="shared" si="22"/>
        <v>37.503489549943239</v>
      </c>
      <c r="M43" s="405">
        <f t="shared" si="22"/>
        <v>29.759153059581429</v>
      </c>
      <c r="N43" s="405">
        <f t="shared" si="22"/>
        <v>40.860060606810208</v>
      </c>
      <c r="O43" s="405">
        <f t="shared" si="22"/>
        <v>44.353288171461998</v>
      </c>
      <c r="P43" s="405">
        <f t="shared" si="22"/>
        <v>42.216095262097653</v>
      </c>
      <c r="Q43" s="405">
        <f t="shared" si="22"/>
        <v>38.845021571868266</v>
      </c>
      <c r="R43" s="405">
        <f t="shared" si="22"/>
        <v>42.485595605238053</v>
      </c>
      <c r="S43" s="405">
        <f t="shared" si="22"/>
        <v>51.184268158448148</v>
      </c>
      <c r="T43" s="405">
        <f t="shared" si="22"/>
        <v>52.496544339354273</v>
      </c>
      <c r="U43" s="405">
        <f t="shared" si="22"/>
        <v>53.579766719583681</v>
      </c>
      <c r="V43" s="405">
        <f t="shared" si="22"/>
        <v>46.348378618067791</v>
      </c>
      <c r="W43" s="405">
        <f t="shared" si="22"/>
        <v>51.781901857928801</v>
      </c>
      <c r="X43" s="405">
        <f t="shared" si="22"/>
        <v>47.0133321626965</v>
      </c>
      <c r="Y43" s="405">
        <f t="shared" si="22"/>
        <v>50.056298584451426</v>
      </c>
      <c r="Z43" s="405">
        <f t="shared" si="22"/>
        <v>46.77885050548889</v>
      </c>
      <c r="AA43" s="405">
        <f t="shared" si="22"/>
        <v>45.47569847592311</v>
      </c>
      <c r="AB43" s="405">
        <f t="shared" si="22"/>
        <v>32.728767321708922</v>
      </c>
      <c r="AC43" s="405">
        <f t="shared" si="22"/>
        <v>38.502717454776331</v>
      </c>
      <c r="AD43" s="405">
        <f t="shared" si="22"/>
        <v>43.497725867549505</v>
      </c>
      <c r="AE43" s="405">
        <f t="shared" si="22"/>
        <v>35.898435183812282</v>
      </c>
      <c r="AF43" s="405">
        <f t="shared" si="22"/>
        <v>41.426052425388427</v>
      </c>
      <c r="AG43" s="405">
        <f t="shared" si="22"/>
        <v>34.278031748681521</v>
      </c>
      <c r="AH43" s="405">
        <f t="shared" ref="AH43:AM43" si="23">AH39/AH42</f>
        <v>47.097496374490305</v>
      </c>
      <c r="AI43" s="405">
        <f t="shared" si="23"/>
        <v>47.204308852449181</v>
      </c>
      <c r="AJ43" s="405">
        <f t="shared" si="23"/>
        <v>41.540679059210483</v>
      </c>
      <c r="AK43" s="405">
        <f t="shared" si="23"/>
        <v>53.113535991288913</v>
      </c>
      <c r="AL43" s="405">
        <f t="shared" si="23"/>
        <v>43.633171611002723</v>
      </c>
      <c r="AM43" s="405">
        <f t="shared" si="23"/>
        <v>49.186656179607034</v>
      </c>
      <c r="AN43" s="405">
        <f t="shared" ref="AN43:AO43" si="24">AN39/AN42</f>
        <v>44.092886868934585</v>
      </c>
      <c r="AO43" s="405">
        <f t="shared" si="24"/>
        <v>44.501107597330304</v>
      </c>
    </row>
    <row r="44" spans="1:41" ht="15" x14ac:dyDescent="0.25">
      <c r="A44" s="217" t="s">
        <v>869</v>
      </c>
      <c r="B44" s="3" t="s">
        <v>870</v>
      </c>
      <c r="C44" s="20"/>
      <c r="D44" s="20"/>
      <c r="E44" s="461" t="e">
        <f t="shared" ref="E44:AB44" si="25">E41/E42</f>
        <v>#DIV/0!</v>
      </c>
      <c r="F44" s="461" t="e">
        <f t="shared" si="25"/>
        <v>#DIV/0!</v>
      </c>
      <c r="G44" s="461" t="e">
        <f t="shared" si="25"/>
        <v>#DIV/0!</v>
      </c>
      <c r="H44" s="461" t="e">
        <f t="shared" si="25"/>
        <v>#DIV/0!</v>
      </c>
      <c r="I44" s="461" t="e">
        <f t="shared" si="25"/>
        <v>#DIV/0!</v>
      </c>
      <c r="J44" s="495">
        <f t="shared" si="25"/>
        <v>23.097609782752265</v>
      </c>
      <c r="K44" s="495">
        <f t="shared" si="25"/>
        <v>22.409037962912524</v>
      </c>
      <c r="L44" s="495">
        <f t="shared" si="25"/>
        <v>22.46075454839875</v>
      </c>
      <c r="M44" s="495">
        <f t="shared" si="25"/>
        <v>15.247092543607144</v>
      </c>
      <c r="N44" s="495">
        <f t="shared" si="25"/>
        <v>25.346455460323511</v>
      </c>
      <c r="O44" s="495">
        <f t="shared" si="25"/>
        <v>28.911187575539522</v>
      </c>
      <c r="P44" s="495">
        <f t="shared" si="25"/>
        <v>25.51684129376304</v>
      </c>
      <c r="Q44" s="495">
        <f t="shared" si="25"/>
        <v>22.304385461193583</v>
      </c>
      <c r="R44" s="495">
        <f t="shared" si="25"/>
        <v>24.872923543857155</v>
      </c>
      <c r="S44" s="495">
        <f t="shared" si="25"/>
        <v>33.682702842432263</v>
      </c>
      <c r="T44" s="495">
        <f t="shared" si="25"/>
        <v>33.67503588897668</v>
      </c>
      <c r="U44" s="495">
        <f t="shared" si="25"/>
        <v>34.356718876331165</v>
      </c>
      <c r="V44" s="495">
        <f t="shared" si="25"/>
        <v>27.83933370168311</v>
      </c>
      <c r="W44" s="495">
        <f t="shared" si="25"/>
        <v>32.857194814540179</v>
      </c>
      <c r="X44" s="495">
        <f t="shared" si="25"/>
        <v>28.639144950912055</v>
      </c>
      <c r="Y44" s="495">
        <f t="shared" si="25"/>
        <v>32.571062506850517</v>
      </c>
      <c r="Z44" s="495">
        <f t="shared" si="25"/>
        <v>29.242865022692513</v>
      </c>
      <c r="AA44" s="495">
        <f t="shared" si="25"/>
        <v>27.428129409425477</v>
      </c>
      <c r="AB44" s="495">
        <f t="shared" si="25"/>
        <v>16.978711660962414</v>
      </c>
      <c r="AC44" s="495">
        <f t="shared" ref="AC44:AH44" si="26">AC41/AC42</f>
        <v>22.563226899368839</v>
      </c>
      <c r="AD44" s="495">
        <f t="shared" si="26"/>
        <v>27.357575704761949</v>
      </c>
      <c r="AE44" s="495">
        <f t="shared" si="26"/>
        <v>20.414607957175022</v>
      </c>
      <c r="AF44" s="495">
        <f t="shared" si="26"/>
        <v>25.98410900875507</v>
      </c>
      <c r="AG44" s="495">
        <f t="shared" si="26"/>
        <v>18.741694054612136</v>
      </c>
      <c r="AH44" s="495">
        <f t="shared" si="26"/>
        <v>30.761688281046251</v>
      </c>
      <c r="AI44" s="495">
        <f t="shared" ref="AI44:AJ44" si="27">AI41/AI42</f>
        <v>30.537568427802238</v>
      </c>
      <c r="AJ44" s="495">
        <f t="shared" si="27"/>
        <v>24.814838023946781</v>
      </c>
      <c r="AK44" s="495">
        <f t="shared" ref="AK44:AL44" si="28">AK41/AK42</f>
        <v>35.760840241039524</v>
      </c>
      <c r="AL44" s="495">
        <f t="shared" si="28"/>
        <v>26.28243695123215</v>
      </c>
      <c r="AM44" s="495">
        <f t="shared" ref="AM44:AN44" si="29">AM41/AM42</f>
        <v>32.099085743563656</v>
      </c>
      <c r="AN44" s="495">
        <f t="shared" si="29"/>
        <v>26.45936923461921</v>
      </c>
      <c r="AO44" s="495">
        <f t="shared" ref="AO44" si="30">AO41/AO42</f>
        <v>27.376581992510204</v>
      </c>
    </row>
    <row r="45" spans="1:41" ht="15" x14ac:dyDescent="0.25">
      <c r="A45" s="174" t="s">
        <v>871</v>
      </c>
      <c r="B45" s="22" t="s">
        <v>874</v>
      </c>
      <c r="E45" s="462" t="e">
        <f t="shared" ref="E45:AB45" si="31">E4/E42</f>
        <v>#DIV/0!</v>
      </c>
      <c r="F45" s="462" t="e">
        <f t="shared" si="31"/>
        <v>#DIV/0!</v>
      </c>
      <c r="G45" s="462" t="e">
        <f t="shared" si="31"/>
        <v>#DIV/0!</v>
      </c>
      <c r="H45" s="462" t="e">
        <f t="shared" si="31"/>
        <v>#DIV/0!</v>
      </c>
      <c r="I45" s="462" t="e">
        <f t="shared" si="31"/>
        <v>#DIV/0!</v>
      </c>
      <c r="J45" s="412">
        <f t="shared" si="31"/>
        <v>86.620320991012818</v>
      </c>
      <c r="K45" s="412">
        <f t="shared" si="31"/>
        <v>84.94372004267727</v>
      </c>
      <c r="L45" s="412">
        <f t="shared" si="31"/>
        <v>81.622054526331482</v>
      </c>
      <c r="M45" s="412">
        <f t="shared" si="31"/>
        <v>75.768176254704386</v>
      </c>
      <c r="N45" s="412">
        <f t="shared" si="31"/>
        <v>84.610549518495006</v>
      </c>
      <c r="O45" s="412">
        <f t="shared" si="31"/>
        <v>82.353049977765011</v>
      </c>
      <c r="P45" s="412">
        <f t="shared" si="31"/>
        <v>93.80858908314876</v>
      </c>
      <c r="Q45" s="412">
        <f t="shared" si="31"/>
        <v>89.674075008098043</v>
      </c>
      <c r="R45" s="412">
        <f t="shared" si="31"/>
        <v>95.470086290138468</v>
      </c>
      <c r="S45" s="412">
        <f t="shared" si="31"/>
        <v>99.366498028619304</v>
      </c>
      <c r="T45" s="412">
        <f t="shared" si="31"/>
        <v>105.57234254572684</v>
      </c>
      <c r="U45" s="412">
        <f t="shared" si="31"/>
        <v>102.57199174028609</v>
      </c>
      <c r="V45" s="412">
        <f t="shared" si="31"/>
        <v>96.640383412776771</v>
      </c>
      <c r="W45" s="412">
        <f t="shared" si="31"/>
        <v>103.83772899566594</v>
      </c>
      <c r="X45" s="412">
        <f t="shared" si="31"/>
        <v>100.1365646110975</v>
      </c>
      <c r="Y45" s="412">
        <f t="shared" si="31"/>
        <v>93.720487559879047</v>
      </c>
      <c r="Z45" s="412">
        <f t="shared" si="31"/>
        <v>95.617013570307535</v>
      </c>
      <c r="AA45" s="412">
        <f t="shared" si="31"/>
        <v>98.867346937522328</v>
      </c>
      <c r="AB45" s="412">
        <f t="shared" si="31"/>
        <v>83.688964236153097</v>
      </c>
      <c r="AC45" s="412">
        <f t="shared" ref="AC45:AH45" si="32">AC4/AC42</f>
        <v>85.949856716176228</v>
      </c>
      <c r="AD45" s="412">
        <f t="shared" si="32"/>
        <v>93.376939821791609</v>
      </c>
      <c r="AE45" s="412">
        <f t="shared" si="32"/>
        <v>88.100553995870683</v>
      </c>
      <c r="AF45" s="412">
        <f t="shared" si="32"/>
        <v>86.176707749160926</v>
      </c>
      <c r="AG45" s="412">
        <f t="shared" si="32"/>
        <v>89.853220600329081</v>
      </c>
      <c r="AH45" s="412">
        <f t="shared" si="32"/>
        <v>96.43244851008285</v>
      </c>
      <c r="AI45" s="412">
        <f t="shared" ref="AI45:AJ45" si="33">AI4/AI42</f>
        <v>97.757824290738625</v>
      </c>
      <c r="AJ45" s="412">
        <f t="shared" si="33"/>
        <v>95.630253444223243</v>
      </c>
      <c r="AK45" s="412">
        <f t="shared" ref="AK45:AL45" si="34">AK4/AK42</f>
        <v>99.657119836314877</v>
      </c>
      <c r="AL45" s="412">
        <f t="shared" si="34"/>
        <v>100.19231424897902</v>
      </c>
      <c r="AM45" s="412">
        <f t="shared" ref="AM45:AN45" si="35">AM4/AM42</f>
        <v>98.218714381741435</v>
      </c>
      <c r="AN45" s="412">
        <f t="shared" si="35"/>
        <v>99.85976954302464</v>
      </c>
      <c r="AO45" s="412">
        <f t="shared" ref="AO45" si="36">AO4/AO42</f>
        <v>99.051605160823144</v>
      </c>
    </row>
    <row r="46" spans="1:41" ht="15" x14ac:dyDescent="0.25">
      <c r="A46" s="174" t="s">
        <v>872</v>
      </c>
      <c r="B46" s="22" t="s">
        <v>875</v>
      </c>
      <c r="E46" s="462" t="e">
        <f t="shared" ref="E46:AB46" si="37">E22/E42</f>
        <v>#DIV/0!</v>
      </c>
      <c r="F46" s="462" t="e">
        <f t="shared" si="37"/>
        <v>#DIV/0!</v>
      </c>
      <c r="G46" s="462" t="e">
        <f t="shared" si="37"/>
        <v>#DIV/0!</v>
      </c>
      <c r="H46" s="462" t="e">
        <f t="shared" si="37"/>
        <v>#DIV/0!</v>
      </c>
      <c r="I46" s="462" t="e">
        <f t="shared" si="37"/>
        <v>#DIV/0!</v>
      </c>
      <c r="J46" s="412">
        <f t="shared" si="37"/>
        <v>48.352516285410324</v>
      </c>
      <c r="K46" s="412">
        <f t="shared" si="37"/>
        <v>47.672058644621821</v>
      </c>
      <c r="L46" s="412">
        <f t="shared" si="37"/>
        <v>44.118564976388235</v>
      </c>
      <c r="M46" s="412">
        <f t="shared" si="37"/>
        <v>46.009023195122964</v>
      </c>
      <c r="N46" s="412">
        <f t="shared" si="37"/>
        <v>43.750488911684805</v>
      </c>
      <c r="O46" s="412">
        <f t="shared" si="37"/>
        <v>37.999761806303013</v>
      </c>
      <c r="P46" s="412">
        <f t="shared" si="37"/>
        <v>51.5924938210511</v>
      </c>
      <c r="Q46" s="412">
        <f t="shared" si="37"/>
        <v>50.829053436229778</v>
      </c>
      <c r="R46" s="412">
        <f t="shared" si="37"/>
        <v>52.984490684900415</v>
      </c>
      <c r="S46" s="412">
        <f t="shared" si="37"/>
        <v>48.182229870171149</v>
      </c>
      <c r="T46" s="412">
        <f t="shared" si="37"/>
        <v>53.075798206372568</v>
      </c>
      <c r="U46" s="412">
        <f t="shared" si="37"/>
        <v>48.992225020702413</v>
      </c>
      <c r="V46" s="412">
        <f t="shared" si="37"/>
        <v>50.292004794708973</v>
      </c>
      <c r="W46" s="412">
        <f t="shared" si="37"/>
        <v>52.05582713773714</v>
      </c>
      <c r="X46" s="412">
        <f t="shared" si="37"/>
        <v>53.123232448400998</v>
      </c>
      <c r="Y46" s="412">
        <f t="shared" si="37"/>
        <v>43.664188975427628</v>
      </c>
      <c r="Z46" s="412">
        <f t="shared" si="37"/>
        <v>48.838163064818652</v>
      </c>
      <c r="AA46" s="412">
        <f t="shared" si="37"/>
        <v>53.39164846159921</v>
      </c>
      <c r="AB46" s="412">
        <f t="shared" si="37"/>
        <v>50.960196914444182</v>
      </c>
      <c r="AC46" s="412">
        <f t="shared" ref="AC46:AH46" si="38">AC22/AC42</f>
        <v>47.44713926139989</v>
      </c>
      <c r="AD46" s="412">
        <f t="shared" si="38"/>
        <v>49.879213954242097</v>
      </c>
      <c r="AE46" s="412">
        <f t="shared" si="38"/>
        <v>52.202118812058394</v>
      </c>
      <c r="AF46" s="412">
        <f t="shared" si="38"/>
        <v>44.750655323772506</v>
      </c>
      <c r="AG46" s="412">
        <f t="shared" si="38"/>
        <v>55.575188851647553</v>
      </c>
      <c r="AH46" s="412">
        <f t="shared" si="38"/>
        <v>49.334952135592538</v>
      </c>
      <c r="AI46" s="412">
        <f t="shared" ref="AI46:AJ46" si="39">AI22/AI42</f>
        <v>50.553515438289445</v>
      </c>
      <c r="AJ46" s="412">
        <f t="shared" si="39"/>
        <v>54.08957438501276</v>
      </c>
      <c r="AK46" s="412">
        <f t="shared" ref="AK46:AL46" si="40">AK22/AK42</f>
        <v>46.543583845025957</v>
      </c>
      <c r="AL46" s="412">
        <f t="shared" si="40"/>
        <v>56.559142637976294</v>
      </c>
      <c r="AM46" s="412">
        <f t="shared" ref="AM46:AN46" si="41">AM22/AM42</f>
        <v>49.032058202134401</v>
      </c>
      <c r="AN46" s="412">
        <f t="shared" si="41"/>
        <v>55.766882674090049</v>
      </c>
      <c r="AO46" s="412">
        <f t="shared" ref="AO46" si="42">AO22/AO42</f>
        <v>54.55049756349284</v>
      </c>
    </row>
  </sheetData>
  <mergeCells count="3">
    <mergeCell ref="A1:D1"/>
    <mergeCell ref="AF1:AJ1"/>
    <mergeCell ref="B2:D2"/>
  </mergeCells>
  <phoneticPr fontId="17" type="noConversion"/>
  <printOptions gridLines="1" gridLinesSet="0"/>
  <pageMargins left="0.98425196850393704" right="0" top="0.51181102362204722" bottom="0.31496062992125984" header="0.19685039370078741" footer="0.19685039370078741"/>
  <pageSetup paperSize="8" scale="32" fitToWidth="2" orientation="landscape" r:id="rId1"/>
  <headerFooter alignWithMargins="0">
    <oddHeader>&amp;LCOUNTRY:        ESPAÑA</oddHeader>
    <oddFooter>&amp;R&amp;"Times,Normal"&amp;D</oddFooter>
  </headerFooter>
  <ignoredErrors>
    <ignoredError sqref="E2:P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D45"/>
  <sheetViews>
    <sheetView workbookViewId="0"/>
  </sheetViews>
  <sheetFormatPr baseColWidth="10" defaultRowHeight="12.75" x14ac:dyDescent="0.2"/>
  <cols>
    <col min="1" max="1" width="12.42578125" style="427" bestFit="1" customWidth="1"/>
    <col min="2" max="2" width="33.42578125" style="427" customWidth="1"/>
    <col min="3" max="3" width="39.85546875" style="427" bestFit="1" customWidth="1"/>
    <col min="4" max="4" width="69.140625" style="427" bestFit="1" customWidth="1"/>
    <col min="5" max="16384" width="11.42578125" style="427"/>
  </cols>
  <sheetData>
    <row r="1" spans="1:4" x14ac:dyDescent="0.2">
      <c r="A1" s="428" t="s">
        <v>876</v>
      </c>
      <c r="B1" s="428" t="s">
        <v>1212</v>
      </c>
      <c r="C1" s="433"/>
      <c r="D1" s="434" t="s">
        <v>1204</v>
      </c>
    </row>
    <row r="2" spans="1:4" x14ac:dyDescent="0.2">
      <c r="A2" s="428" t="s">
        <v>1205</v>
      </c>
      <c r="B2" s="428" t="s">
        <v>1213</v>
      </c>
      <c r="C2" s="433"/>
      <c r="D2" s="434" t="s">
        <v>1235</v>
      </c>
    </row>
    <row r="3" spans="1:4" x14ac:dyDescent="0.2">
      <c r="A3" s="428" t="s">
        <v>1206</v>
      </c>
      <c r="B3" s="428" t="s">
        <v>1214</v>
      </c>
      <c r="C3" s="433"/>
      <c r="D3" s="434" t="s">
        <v>1210</v>
      </c>
    </row>
    <row r="4" spans="1:4" ht="25.5" x14ac:dyDescent="0.2">
      <c r="A4" s="428" t="s">
        <v>887</v>
      </c>
      <c r="B4" s="428" t="s">
        <v>1215</v>
      </c>
      <c r="C4" s="435"/>
      <c r="D4" s="433"/>
    </row>
    <row r="5" spans="1:4" x14ac:dyDescent="0.2">
      <c r="A5" s="429" t="s">
        <v>890</v>
      </c>
      <c r="B5" s="429" t="s">
        <v>41</v>
      </c>
      <c r="C5" s="436" t="s">
        <v>1208</v>
      </c>
      <c r="D5" s="437" t="s">
        <v>1211</v>
      </c>
    </row>
    <row r="6" spans="1:4" x14ac:dyDescent="0.2">
      <c r="A6" s="430"/>
      <c r="B6" s="430"/>
      <c r="C6" s="438" t="s">
        <v>1207</v>
      </c>
      <c r="D6" s="439" t="s">
        <v>1209</v>
      </c>
    </row>
    <row r="7" spans="1:4" x14ac:dyDescent="0.2">
      <c r="A7" s="429" t="s">
        <v>1237</v>
      </c>
      <c r="B7" s="429" t="s">
        <v>1216</v>
      </c>
      <c r="C7" s="436"/>
      <c r="D7" s="437"/>
    </row>
    <row r="8" spans="1:4" x14ac:dyDescent="0.2">
      <c r="A8" s="431"/>
      <c r="B8" s="431"/>
      <c r="C8" s="440" t="s">
        <v>1217</v>
      </c>
      <c r="D8" s="441" t="s">
        <v>1235</v>
      </c>
    </row>
    <row r="9" spans="1:4" x14ac:dyDescent="0.2">
      <c r="A9" s="431"/>
      <c r="B9" s="431"/>
      <c r="C9" s="440" t="s">
        <v>1218</v>
      </c>
      <c r="D9" s="441" t="s">
        <v>1235</v>
      </c>
    </row>
    <row r="10" spans="1:4" x14ac:dyDescent="0.2">
      <c r="A10" s="431"/>
      <c r="B10" s="431"/>
      <c r="C10" s="440" t="s">
        <v>1220</v>
      </c>
      <c r="D10" s="442"/>
    </row>
    <row r="11" spans="1:4" x14ac:dyDescent="0.2">
      <c r="A11" s="431"/>
      <c r="B11" s="431"/>
      <c r="C11" s="440" t="s">
        <v>1222</v>
      </c>
      <c r="D11" s="441" t="s">
        <v>1236</v>
      </c>
    </row>
    <row r="12" spans="1:4" x14ac:dyDescent="0.2">
      <c r="A12" s="431"/>
      <c r="B12" s="431"/>
      <c r="C12" s="440" t="s">
        <v>1223</v>
      </c>
      <c r="D12" s="441" t="s">
        <v>1235</v>
      </c>
    </row>
    <row r="13" spans="1:4" x14ac:dyDescent="0.2">
      <c r="A13" s="431"/>
      <c r="B13" s="431"/>
      <c r="C13" s="440" t="s">
        <v>1224</v>
      </c>
      <c r="D13" s="442" t="s">
        <v>1227</v>
      </c>
    </row>
    <row r="14" spans="1:4" x14ac:dyDescent="0.2">
      <c r="A14" s="431"/>
      <c r="B14" s="431"/>
      <c r="C14" s="440" t="s">
        <v>1225</v>
      </c>
      <c r="D14" s="441" t="s">
        <v>1235</v>
      </c>
    </row>
    <row r="15" spans="1:4" x14ac:dyDescent="0.2">
      <c r="A15" s="430"/>
      <c r="B15" s="430"/>
      <c r="C15" s="438" t="s">
        <v>1221</v>
      </c>
      <c r="D15" s="443" t="s">
        <v>1227</v>
      </c>
    </row>
    <row r="16" spans="1:4" x14ac:dyDescent="0.2">
      <c r="A16" s="429" t="s">
        <v>1238</v>
      </c>
      <c r="B16" s="429"/>
      <c r="C16" s="436" t="s">
        <v>1217</v>
      </c>
      <c r="D16" s="437" t="s">
        <v>1239</v>
      </c>
    </row>
    <row r="17" spans="1:4" x14ac:dyDescent="0.2">
      <c r="A17" s="431"/>
      <c r="B17" s="431"/>
      <c r="C17" s="440" t="s">
        <v>1218</v>
      </c>
      <c r="D17" s="442" t="s">
        <v>1239</v>
      </c>
    </row>
    <row r="18" spans="1:4" x14ac:dyDescent="0.2">
      <c r="A18" s="430"/>
      <c r="B18" s="430"/>
      <c r="C18" s="438" t="s">
        <v>1219</v>
      </c>
      <c r="D18" s="443" t="s">
        <v>1239</v>
      </c>
    </row>
    <row r="19" spans="1:4" x14ac:dyDescent="0.2">
      <c r="A19" s="428" t="s">
        <v>892</v>
      </c>
      <c r="B19" s="428" t="s">
        <v>1240</v>
      </c>
      <c r="C19" s="435"/>
      <c r="D19" s="433" t="s">
        <v>1239</v>
      </c>
    </row>
    <row r="20" spans="1:4" ht="25.5" x14ac:dyDescent="0.2">
      <c r="A20" s="428" t="s">
        <v>44</v>
      </c>
      <c r="B20" s="428" t="s">
        <v>1241</v>
      </c>
      <c r="C20" s="433"/>
      <c r="D20" s="433" t="s">
        <v>1239</v>
      </c>
    </row>
    <row r="21" spans="1:4" x14ac:dyDescent="0.2">
      <c r="A21" s="428" t="s">
        <v>1243</v>
      </c>
      <c r="B21" s="428" t="s">
        <v>1245</v>
      </c>
      <c r="C21" s="433"/>
      <c r="D21" s="434" t="s">
        <v>1235</v>
      </c>
    </row>
    <row r="22" spans="1:4" x14ac:dyDescent="0.2">
      <c r="A22" s="430" t="s">
        <v>1242</v>
      </c>
      <c r="B22" s="430" t="s">
        <v>1244</v>
      </c>
      <c r="C22" s="443"/>
      <c r="D22" s="443" t="s">
        <v>1239</v>
      </c>
    </row>
    <row r="23" spans="1:4" x14ac:dyDescent="0.2">
      <c r="A23" s="429" t="s">
        <v>1247</v>
      </c>
      <c r="B23" s="429" t="s">
        <v>1248</v>
      </c>
      <c r="C23" s="437"/>
      <c r="D23" s="437"/>
    </row>
    <row r="24" spans="1:4" x14ac:dyDescent="0.2">
      <c r="A24" s="431"/>
      <c r="B24" s="431"/>
      <c r="C24" s="440" t="s">
        <v>1217</v>
      </c>
      <c r="D24" s="441" t="s">
        <v>1235</v>
      </c>
    </row>
    <row r="25" spans="1:4" x14ac:dyDescent="0.2">
      <c r="A25" s="431"/>
      <c r="B25" s="431"/>
      <c r="C25" s="440" t="s">
        <v>1218</v>
      </c>
      <c r="D25" s="441" t="s">
        <v>1235</v>
      </c>
    </row>
    <row r="26" spans="1:4" x14ac:dyDescent="0.2">
      <c r="A26" s="431"/>
      <c r="B26" s="431"/>
      <c r="C26" s="440" t="s">
        <v>1220</v>
      </c>
      <c r="D26" s="442"/>
    </row>
    <row r="27" spans="1:4" x14ac:dyDescent="0.2">
      <c r="A27" s="431"/>
      <c r="B27" s="431"/>
      <c r="C27" s="440" t="s">
        <v>1222</v>
      </c>
      <c r="D27" s="441" t="s">
        <v>1236</v>
      </c>
    </row>
    <row r="28" spans="1:4" x14ac:dyDescent="0.2">
      <c r="A28" s="431"/>
      <c r="B28" s="431"/>
      <c r="C28" s="440" t="s">
        <v>1223</v>
      </c>
      <c r="D28" s="441" t="s">
        <v>1235</v>
      </c>
    </row>
    <row r="29" spans="1:4" x14ac:dyDescent="0.2">
      <c r="A29" s="431"/>
      <c r="B29" s="431"/>
      <c r="C29" s="440" t="s">
        <v>1224</v>
      </c>
      <c r="D29" s="442" t="s">
        <v>1227</v>
      </c>
    </row>
    <row r="30" spans="1:4" x14ac:dyDescent="0.2">
      <c r="A30" s="431"/>
      <c r="B30" s="431"/>
      <c r="C30" s="440" t="s">
        <v>1225</v>
      </c>
      <c r="D30" s="441" t="s">
        <v>1235</v>
      </c>
    </row>
    <row r="31" spans="1:4" x14ac:dyDescent="0.2">
      <c r="A31" s="430"/>
      <c r="B31" s="430"/>
      <c r="C31" s="438" t="s">
        <v>1221</v>
      </c>
      <c r="D31" s="443" t="s">
        <v>1227</v>
      </c>
    </row>
    <row r="32" spans="1:4" ht="14.25" x14ac:dyDescent="0.2">
      <c r="A32" s="428" t="s">
        <v>1246</v>
      </c>
      <c r="B32" s="428" t="s">
        <v>1249</v>
      </c>
      <c r="C32" s="433"/>
      <c r="D32" s="433" t="s">
        <v>1250</v>
      </c>
    </row>
    <row r="33" spans="1:4" x14ac:dyDescent="0.2">
      <c r="A33" s="429" t="s">
        <v>931</v>
      </c>
      <c r="B33" s="429" t="s">
        <v>932</v>
      </c>
      <c r="C33" s="437"/>
      <c r="D33" s="437"/>
    </row>
    <row r="34" spans="1:4" x14ac:dyDescent="0.2">
      <c r="A34" s="442"/>
      <c r="B34" s="442"/>
      <c r="C34" s="442" t="s">
        <v>1251</v>
      </c>
      <c r="D34" s="432"/>
    </row>
    <row r="35" spans="1:4" ht="14.25" x14ac:dyDescent="0.2">
      <c r="A35" s="442"/>
      <c r="B35" s="442"/>
      <c r="C35" s="442" t="s">
        <v>1252</v>
      </c>
      <c r="D35" s="442" t="s">
        <v>1266</v>
      </c>
    </row>
    <row r="36" spans="1:4" ht="14.25" x14ac:dyDescent="0.2">
      <c r="A36" s="442"/>
      <c r="B36" s="442"/>
      <c r="C36" s="442" t="s">
        <v>1253</v>
      </c>
      <c r="D36" s="442" t="s">
        <v>1264</v>
      </c>
    </row>
    <row r="37" spans="1:4" x14ac:dyDescent="0.2">
      <c r="A37" s="442"/>
      <c r="B37" s="442"/>
      <c r="C37" s="442" t="s">
        <v>1255</v>
      </c>
      <c r="D37" s="445"/>
    </row>
    <row r="38" spans="1:4" ht="14.25" x14ac:dyDescent="0.2">
      <c r="A38" s="442"/>
      <c r="B38" s="442"/>
      <c r="C38" s="442" t="s">
        <v>1252</v>
      </c>
      <c r="D38" s="442" t="s">
        <v>1264</v>
      </c>
    </row>
    <row r="39" spans="1:4" ht="14.25" x14ac:dyDescent="0.2">
      <c r="A39" s="443"/>
      <c r="B39" s="443"/>
      <c r="C39" s="443" t="s">
        <v>1253</v>
      </c>
      <c r="D39" s="443" t="s">
        <v>1264</v>
      </c>
    </row>
    <row r="40" spans="1:4" x14ac:dyDescent="0.2">
      <c r="A40" s="442"/>
      <c r="B40" s="442"/>
      <c r="C40" s="442"/>
      <c r="D40" s="442"/>
    </row>
    <row r="41" spans="1:4" x14ac:dyDescent="0.2">
      <c r="A41" s="444" t="s">
        <v>1232</v>
      </c>
      <c r="B41" s="444" t="s">
        <v>1231</v>
      </c>
      <c r="C41" s="444"/>
      <c r="D41" s="444"/>
    </row>
    <row r="42" spans="1:4" x14ac:dyDescent="0.2">
      <c r="A42" s="444" t="s">
        <v>1233</v>
      </c>
      <c r="B42" s="444" t="s">
        <v>1234</v>
      </c>
      <c r="C42" s="444"/>
      <c r="D42" s="444"/>
    </row>
    <row r="43" spans="1:4" x14ac:dyDescent="0.2">
      <c r="A43" s="444" t="s">
        <v>1226</v>
      </c>
      <c r="B43" s="444" t="s">
        <v>1229</v>
      </c>
      <c r="C43" s="444"/>
      <c r="D43" s="444"/>
    </row>
    <row r="44" spans="1:4" x14ac:dyDescent="0.2">
      <c r="A44" s="444" t="s">
        <v>1228</v>
      </c>
      <c r="B44" s="444" t="s">
        <v>1230</v>
      </c>
      <c r="C44" s="444"/>
      <c r="D44" s="444"/>
    </row>
    <row r="45" spans="1:4" x14ac:dyDescent="0.2">
      <c r="A45" s="427" t="s">
        <v>1256</v>
      </c>
      <c r="B45" s="427" t="s">
        <v>1257</v>
      </c>
    </row>
  </sheetData>
  <phoneticPr fontId="29" type="noConversion"/>
  <pageMargins left="0.75" right="0.75" top="1" bottom="1" header="0" footer="0"/>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2:P9"/>
  <sheetViews>
    <sheetView zoomScaleNormal="100" workbookViewId="0"/>
  </sheetViews>
  <sheetFormatPr baseColWidth="10" defaultColWidth="9.140625" defaultRowHeight="12.75" x14ac:dyDescent="0.2"/>
  <cols>
    <col min="1" max="16384" width="9.140625" style="225"/>
  </cols>
  <sheetData>
    <row r="2" spans="2:16" ht="21" x14ac:dyDescent="0.2">
      <c r="B2" s="230" t="s">
        <v>938</v>
      </c>
    </row>
    <row r="3" spans="2:16" ht="28.5" customHeight="1" x14ac:dyDescent="0.2">
      <c r="B3" s="754" t="s">
        <v>939</v>
      </c>
      <c r="C3" s="754"/>
      <c r="D3" s="754"/>
      <c r="E3" s="754"/>
      <c r="F3" s="754"/>
      <c r="G3" s="754"/>
      <c r="H3" s="754"/>
      <c r="I3" s="754"/>
      <c r="J3" s="754"/>
      <c r="K3" s="754"/>
      <c r="L3" s="754"/>
      <c r="M3" s="754"/>
      <c r="N3" s="754"/>
      <c r="O3" s="754"/>
      <c r="P3" s="754"/>
    </row>
    <row r="4" spans="2:16" ht="15" customHeight="1" x14ac:dyDescent="0.2">
      <c r="B4" s="754"/>
      <c r="C4" s="754"/>
      <c r="D4" s="754"/>
      <c r="E4" s="754"/>
      <c r="F4" s="754"/>
      <c r="G4" s="754"/>
      <c r="H4" s="754"/>
      <c r="I4" s="754"/>
      <c r="J4" s="754"/>
      <c r="K4" s="754"/>
      <c r="L4" s="754"/>
      <c r="M4" s="754"/>
      <c r="N4" s="754"/>
      <c r="O4" s="754"/>
      <c r="P4" s="754"/>
    </row>
    <row r="5" spans="2:16" ht="45" customHeight="1" x14ac:dyDescent="0.2">
      <c r="B5" s="754"/>
      <c r="C5" s="754"/>
      <c r="D5" s="754"/>
      <c r="E5" s="754"/>
      <c r="F5" s="754"/>
      <c r="G5" s="754"/>
      <c r="H5" s="754"/>
      <c r="I5" s="754"/>
      <c r="J5" s="754"/>
      <c r="K5" s="754"/>
      <c r="L5" s="754"/>
      <c r="M5" s="754"/>
      <c r="N5" s="754"/>
      <c r="O5" s="754"/>
      <c r="P5" s="754"/>
    </row>
    <row r="6" spans="2:16" ht="11.25" customHeight="1" x14ac:dyDescent="0.2">
      <c r="B6" s="755" t="s">
        <v>940</v>
      </c>
      <c r="C6" s="755"/>
      <c r="D6" s="755"/>
      <c r="E6" s="755"/>
      <c r="F6" s="755"/>
      <c r="G6" s="755"/>
      <c r="H6" s="755"/>
      <c r="I6" s="755"/>
      <c r="J6" s="755"/>
      <c r="K6" s="755"/>
      <c r="L6" s="755"/>
      <c r="M6" s="755"/>
      <c r="N6" s="755"/>
      <c r="O6" s="755"/>
      <c r="P6" s="231"/>
    </row>
    <row r="7" spans="2:16" ht="63.75" customHeight="1" x14ac:dyDescent="0.2">
      <c r="B7" s="755"/>
      <c r="C7" s="755"/>
      <c r="D7" s="755"/>
      <c r="E7" s="755"/>
      <c r="F7" s="755"/>
      <c r="G7" s="755"/>
      <c r="H7" s="755"/>
      <c r="I7" s="755"/>
      <c r="J7" s="755"/>
      <c r="K7" s="755"/>
      <c r="L7" s="755"/>
      <c r="M7" s="755"/>
      <c r="N7" s="755"/>
      <c r="O7" s="755"/>
    </row>
    <row r="8" spans="2:16" ht="81.75" customHeight="1" x14ac:dyDescent="0.2">
      <c r="B8" s="754" t="s">
        <v>941</v>
      </c>
      <c r="C8" s="754"/>
      <c r="D8" s="754"/>
      <c r="E8" s="754"/>
      <c r="F8" s="754"/>
      <c r="G8" s="754"/>
      <c r="H8" s="754"/>
      <c r="I8" s="754"/>
      <c r="J8" s="754"/>
      <c r="K8" s="754"/>
      <c r="L8" s="754"/>
      <c r="M8" s="754"/>
      <c r="N8" s="754"/>
      <c r="O8" s="754"/>
    </row>
    <row r="9" spans="2:16" ht="77.25" customHeight="1" x14ac:dyDescent="0.2">
      <c r="B9" s="756" t="s">
        <v>942</v>
      </c>
      <c r="C9" s="756"/>
      <c r="D9" s="756"/>
      <c r="E9" s="756"/>
      <c r="F9" s="756"/>
      <c r="G9" s="756"/>
      <c r="H9" s="756"/>
      <c r="I9" s="756"/>
      <c r="J9" s="756"/>
      <c r="K9" s="756"/>
      <c r="L9" s="756"/>
      <c r="M9" s="756"/>
      <c r="N9" s="756"/>
    </row>
  </sheetData>
  <mergeCells count="4">
    <mergeCell ref="B3:P5"/>
    <mergeCell ref="B6:O7"/>
    <mergeCell ref="B8:O8"/>
    <mergeCell ref="B9:N9"/>
  </mergeCells>
  <phoneticPr fontId="29" type="noConversion"/>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AQ191"/>
  <sheetViews>
    <sheetView showZeros="0" zoomScale="85" zoomScaleNormal="85" workbookViewId="0">
      <pane xSplit="4" ySplit="2" topLeftCell="Q3" activePane="bottomRight" state="frozen"/>
      <selection activeCell="AG41" sqref="AG41"/>
      <selection pane="topRight" activeCell="AG41" sqref="AG41"/>
      <selection pane="bottomLeft" activeCell="AG41" sqref="AG41"/>
      <selection pane="bottomRight" activeCell="AQ2" sqref="AQ2"/>
    </sheetView>
  </sheetViews>
  <sheetFormatPr baseColWidth="10" defaultColWidth="9.140625" defaultRowHeight="15" outlineLevelCol="1" x14ac:dyDescent="0.25"/>
  <cols>
    <col min="1" max="1" width="13.7109375" style="488" customWidth="1"/>
    <col min="2" max="3" width="2.28515625" style="488" customWidth="1"/>
    <col min="4" max="4" width="23.140625" style="488" customWidth="1"/>
    <col min="5" max="5" width="9.140625" style="535" bestFit="1" customWidth="1"/>
    <col min="6" max="6" width="8.140625" style="535" bestFit="1" customWidth="1"/>
    <col min="7" max="11" width="9.7109375" style="489" hidden="1" customWidth="1" outlineLevel="1"/>
    <col min="12" max="12" width="9.140625" style="489" customWidth="1" collapsed="1"/>
    <col min="13" max="13" width="9.140625" style="489" customWidth="1"/>
    <col min="14" max="16" width="7.85546875" style="489" customWidth="1" collapsed="1"/>
    <col min="17" max="17" width="7.5703125" style="489" customWidth="1"/>
    <col min="18" max="19" width="9.140625" style="490" customWidth="1"/>
    <col min="20" max="20" width="9.140625" style="493" customWidth="1"/>
    <col min="21" max="21" width="9.140625" style="493" customWidth="1" collapsed="1"/>
    <col min="22" max="24" width="9.140625" style="493" customWidth="1"/>
    <col min="25" max="25" width="9.140625" style="493" customWidth="1" collapsed="1"/>
    <col min="26" max="26" width="9.140625" style="493" customWidth="1"/>
    <col min="27" max="32" width="7.85546875" style="493" customWidth="1"/>
    <col min="33" max="33" width="7.5703125" style="493" customWidth="1"/>
    <col min="34" max="34" width="7.7109375" style="492" bestFit="1" customWidth="1"/>
    <col min="35" max="35" width="7.5703125" style="492" customWidth="1"/>
    <col min="36" max="36" width="9.28515625" style="492" bestFit="1" customWidth="1"/>
    <col min="37" max="43" width="9" style="492" customWidth="1"/>
    <col min="44" max="44" width="5.28515625" style="493" customWidth="1"/>
    <col min="45" max="16384" width="9.140625" style="493"/>
  </cols>
  <sheetData>
    <row r="1" spans="1:43" s="468" customFormat="1" ht="30" customHeight="1" x14ac:dyDescent="0.25">
      <c r="A1" s="465" t="s">
        <v>598</v>
      </c>
      <c r="B1" s="466"/>
      <c r="C1" s="466"/>
      <c r="D1" s="466"/>
      <c r="E1" s="533"/>
      <c r="F1" s="533"/>
      <c r="G1" s="467"/>
      <c r="H1" s="467"/>
      <c r="I1" s="467"/>
      <c r="J1" s="467"/>
      <c r="K1" s="467"/>
      <c r="L1" s="467"/>
      <c r="M1" s="467"/>
      <c r="O1" s="467"/>
      <c r="P1" s="467"/>
      <c r="Q1" s="494"/>
      <c r="R1" s="469"/>
      <c r="V1" s="470"/>
      <c r="W1" s="470"/>
      <c r="X1" s="470"/>
      <c r="Y1" s="470"/>
      <c r="Z1" s="470"/>
      <c r="AA1" s="470"/>
      <c r="AB1" s="470"/>
      <c r="AC1" s="470"/>
      <c r="AD1" s="470"/>
      <c r="AE1" s="470"/>
      <c r="AG1" s="631"/>
      <c r="AI1" s="745"/>
      <c r="AJ1" s="745"/>
      <c r="AK1" s="745"/>
      <c r="AL1" s="745"/>
      <c r="AM1" s="470"/>
      <c r="AN1" s="470"/>
      <c r="AO1" s="743" t="s">
        <v>197</v>
      </c>
      <c r="AP1" s="470"/>
      <c r="AQ1" s="470"/>
    </row>
    <row r="2" spans="1:43" s="471" customFormat="1" ht="30" customHeight="1" x14ac:dyDescent="0.2">
      <c r="A2" s="580" t="s">
        <v>1129</v>
      </c>
      <c r="B2" s="757" t="s">
        <v>122</v>
      </c>
      <c r="C2" s="757"/>
      <c r="D2" s="757"/>
      <c r="E2" s="572" t="s">
        <v>1203</v>
      </c>
      <c r="F2" s="572" t="s">
        <v>121</v>
      </c>
      <c r="G2" s="501" t="s">
        <v>123</v>
      </c>
      <c r="H2" s="501" t="s">
        <v>124</v>
      </c>
      <c r="I2" s="501" t="s">
        <v>125</v>
      </c>
      <c r="J2" s="501" t="s">
        <v>126</v>
      </c>
      <c r="K2" s="501" t="s">
        <v>127</v>
      </c>
      <c r="L2" s="501" t="s">
        <v>128</v>
      </c>
      <c r="M2" s="501" t="s">
        <v>129</v>
      </c>
      <c r="N2" s="501" t="s">
        <v>130</v>
      </c>
      <c r="O2" s="501" t="s">
        <v>131</v>
      </c>
      <c r="P2" s="501" t="s">
        <v>132</v>
      </c>
      <c r="Q2" s="501" t="s">
        <v>133</v>
      </c>
      <c r="R2" s="501" t="s">
        <v>134</v>
      </c>
      <c r="S2" s="501" t="s">
        <v>194</v>
      </c>
      <c r="T2" s="501" t="s">
        <v>225</v>
      </c>
      <c r="U2" s="501" t="s">
        <v>226</v>
      </c>
      <c r="V2" s="501" t="s">
        <v>227</v>
      </c>
      <c r="W2" s="501" t="s">
        <v>228</v>
      </c>
      <c r="X2" s="501" t="s">
        <v>229</v>
      </c>
      <c r="Y2" s="501" t="s">
        <v>236</v>
      </c>
      <c r="Z2" s="501" t="s">
        <v>237</v>
      </c>
      <c r="AA2" s="501" t="s">
        <v>524</v>
      </c>
      <c r="AB2" s="501" t="s">
        <v>525</v>
      </c>
      <c r="AC2" s="501" t="s">
        <v>526</v>
      </c>
      <c r="AD2" s="501" t="s">
        <v>527</v>
      </c>
      <c r="AE2" s="501" t="s">
        <v>528</v>
      </c>
      <c r="AF2" s="501" t="s">
        <v>663</v>
      </c>
      <c r="AG2" s="501" t="s">
        <v>664</v>
      </c>
      <c r="AH2" s="501">
        <v>2012</v>
      </c>
      <c r="AI2" s="501">
        <v>2013</v>
      </c>
      <c r="AJ2" s="501">
        <v>2014</v>
      </c>
      <c r="AK2" s="501">
        <v>2015</v>
      </c>
      <c r="AL2" s="501">
        <v>2016</v>
      </c>
      <c r="AM2" s="501">
        <v>2017</v>
      </c>
      <c r="AN2" s="501">
        <v>2018</v>
      </c>
      <c r="AO2" s="501">
        <v>2019</v>
      </c>
      <c r="AP2" s="501">
        <v>2020</v>
      </c>
      <c r="AQ2" s="501">
        <v>2021</v>
      </c>
    </row>
    <row r="3" spans="1:43" s="471" customFormat="1" ht="14.25" x14ac:dyDescent="0.2">
      <c r="A3" s="472"/>
      <c r="B3" s="473"/>
      <c r="C3" s="473"/>
      <c r="D3" s="473"/>
      <c r="E3" s="573"/>
      <c r="F3" s="573"/>
      <c r="G3" s="474"/>
      <c r="H3" s="474"/>
      <c r="I3" s="474"/>
      <c r="J3" s="474"/>
      <c r="K3" s="474"/>
      <c r="L3" s="474"/>
      <c r="M3" s="474"/>
      <c r="N3" s="474"/>
      <c r="O3" s="474"/>
      <c r="P3" s="474"/>
      <c r="Q3" s="474"/>
      <c r="R3" s="474"/>
      <c r="S3" s="475"/>
      <c r="T3" s="476"/>
      <c r="U3" s="475"/>
      <c r="V3" s="475"/>
      <c r="W3" s="475"/>
      <c r="X3" s="475"/>
      <c r="Y3" s="475"/>
      <c r="Z3" s="475"/>
      <c r="AA3" s="475"/>
      <c r="AB3" s="475"/>
      <c r="AC3" s="475"/>
      <c r="AD3" s="475"/>
      <c r="AE3" s="475"/>
      <c r="AF3" s="475"/>
      <c r="AG3" s="475"/>
      <c r="AH3" s="475"/>
      <c r="AI3" s="475"/>
      <c r="AJ3" s="475"/>
      <c r="AK3" s="475"/>
      <c r="AL3" s="475"/>
      <c r="AM3" s="475"/>
      <c r="AN3" s="475"/>
      <c r="AO3" s="475"/>
      <c r="AP3" s="475"/>
      <c r="AQ3" s="475"/>
    </row>
    <row r="4" spans="1:43" s="480" customFormat="1" x14ac:dyDescent="0.25">
      <c r="A4" s="477" t="s">
        <v>556</v>
      </c>
      <c r="B4" s="478" t="s">
        <v>135</v>
      </c>
      <c r="C4" s="478"/>
      <c r="D4" s="478"/>
      <c r="E4" s="574"/>
      <c r="F4" s="574"/>
      <c r="G4" s="479">
        <f>G5</f>
        <v>0</v>
      </c>
      <c r="H4" s="479">
        <f t="shared" ref="H4:AQ4" si="0">H5</f>
        <v>0</v>
      </c>
      <c r="I4" s="479">
        <f t="shared" si="0"/>
        <v>0</v>
      </c>
      <c r="J4" s="479">
        <f t="shared" si="0"/>
        <v>0</v>
      </c>
      <c r="K4" s="479">
        <f t="shared" si="0"/>
        <v>0</v>
      </c>
      <c r="L4" s="479">
        <f t="shared" si="0"/>
        <v>1081152.9999999998</v>
      </c>
      <c r="M4" s="479">
        <f t="shared" si="0"/>
        <v>1062938</v>
      </c>
      <c r="N4" s="479">
        <f t="shared" si="0"/>
        <v>967430.00000000035</v>
      </c>
      <c r="O4" s="479">
        <f t="shared" si="0"/>
        <v>802559.00019362255</v>
      </c>
      <c r="P4" s="479">
        <f t="shared" si="0"/>
        <v>979903.00000000023</v>
      </c>
      <c r="Q4" s="479">
        <f t="shared" si="0"/>
        <v>912157.00000000023</v>
      </c>
      <c r="R4" s="479">
        <f t="shared" si="0"/>
        <v>1152055.9999999998</v>
      </c>
      <c r="S4" s="479">
        <f t="shared" si="0"/>
        <v>1041888</v>
      </c>
      <c r="T4" s="479">
        <f t="shared" si="0"/>
        <v>1124837.9999999998</v>
      </c>
      <c r="U4" s="479">
        <f t="shared" si="0"/>
        <v>1207579</v>
      </c>
      <c r="V4" s="479">
        <f t="shared" si="0"/>
        <v>1279911.0000000002</v>
      </c>
      <c r="W4" s="479">
        <f t="shared" si="0"/>
        <v>1131725</v>
      </c>
      <c r="X4" s="479">
        <f t="shared" si="0"/>
        <v>1028352.9999999998</v>
      </c>
      <c r="Y4" s="479">
        <f t="shared" si="0"/>
        <v>1199183</v>
      </c>
      <c r="Z4" s="479">
        <f t="shared" si="0"/>
        <v>1074949.9999999998</v>
      </c>
      <c r="AA4" s="479">
        <f t="shared" si="0"/>
        <v>924275</v>
      </c>
      <c r="AB4" s="479">
        <f t="shared" si="0"/>
        <v>970388.00000000023</v>
      </c>
      <c r="AC4" s="479">
        <f t="shared" si="0"/>
        <v>986532.00000000023</v>
      </c>
      <c r="AD4" s="479">
        <f t="shared" si="0"/>
        <v>745313.00000000012</v>
      </c>
      <c r="AE4" s="479">
        <f t="shared" si="0"/>
        <v>782445.99999999988</v>
      </c>
      <c r="AF4" s="479">
        <f t="shared" si="0"/>
        <v>933913.00000000012</v>
      </c>
      <c r="AG4" s="479">
        <f t="shared" si="0"/>
        <v>861450.00000000012</v>
      </c>
      <c r="AH4" s="479">
        <f t="shared" si="0"/>
        <v>838369.00028160517</v>
      </c>
      <c r="AI4" s="479">
        <f t="shared" si="0"/>
        <v>961451</v>
      </c>
      <c r="AJ4" s="479">
        <f t="shared" si="0"/>
        <v>1098663</v>
      </c>
      <c r="AK4" s="479">
        <f t="shared" si="0"/>
        <v>1068103.0000000002</v>
      </c>
      <c r="AL4" s="479">
        <f t="shared" si="0"/>
        <v>982154.99999999988</v>
      </c>
      <c r="AM4" s="479">
        <f t="shared" si="0"/>
        <v>1072047.9999999998</v>
      </c>
      <c r="AN4" s="479">
        <f t="shared" si="0"/>
        <v>1033492.0000000001</v>
      </c>
      <c r="AO4" s="479">
        <f t="shared" si="0"/>
        <v>1011251</v>
      </c>
      <c r="AP4" s="479">
        <f t="shared" si="0"/>
        <v>1060571.9999999998</v>
      </c>
      <c r="AQ4" s="479">
        <f t="shared" si="0"/>
        <v>1029913.2516165199</v>
      </c>
    </row>
    <row r="5" spans="1:43" s="480" customFormat="1" x14ac:dyDescent="0.25">
      <c r="A5" s="477" t="s">
        <v>557</v>
      </c>
      <c r="B5" s="481"/>
      <c r="C5" s="481" t="s">
        <v>136</v>
      </c>
      <c r="D5" s="481"/>
      <c r="E5" s="574" t="s">
        <v>1204</v>
      </c>
      <c r="F5" s="574"/>
      <c r="G5" s="482"/>
      <c r="H5" s="482"/>
      <c r="I5" s="482"/>
      <c r="J5" s="482"/>
      <c r="K5" s="482"/>
      <c r="L5" s="742">
        <v>1081152.9999999998</v>
      </c>
      <c r="M5" s="742">
        <v>1062938</v>
      </c>
      <c r="N5" s="742">
        <v>967430.00000000035</v>
      </c>
      <c r="O5" s="742">
        <v>802559.00019362255</v>
      </c>
      <c r="P5" s="742">
        <v>979903.00000000023</v>
      </c>
      <c r="Q5" s="742">
        <v>912157.00000000023</v>
      </c>
      <c r="R5" s="742">
        <v>1152055.9999999998</v>
      </c>
      <c r="S5" s="742">
        <v>1041888</v>
      </c>
      <c r="T5" s="742">
        <v>1124837.9999999998</v>
      </c>
      <c r="U5" s="742">
        <v>1207579</v>
      </c>
      <c r="V5" s="742">
        <v>1279911.0000000002</v>
      </c>
      <c r="W5" s="742">
        <v>1131725</v>
      </c>
      <c r="X5" s="742">
        <v>1028352.9999999998</v>
      </c>
      <c r="Y5" s="742">
        <v>1199183</v>
      </c>
      <c r="Z5" s="742">
        <v>1074949.9999999998</v>
      </c>
      <c r="AA5" s="742">
        <v>924275</v>
      </c>
      <c r="AB5" s="742">
        <v>970388.00000000023</v>
      </c>
      <c r="AC5" s="742">
        <v>986532.00000000023</v>
      </c>
      <c r="AD5" s="742">
        <v>745313.00000000012</v>
      </c>
      <c r="AE5" s="742">
        <v>782445.99999999988</v>
      </c>
      <c r="AF5" s="742">
        <v>933913.00000000012</v>
      </c>
      <c r="AG5" s="742">
        <v>861450.00000000012</v>
      </c>
      <c r="AH5" s="742">
        <v>838369.00028160517</v>
      </c>
      <c r="AI5" s="742">
        <v>961451</v>
      </c>
      <c r="AJ5" s="742">
        <v>1098663</v>
      </c>
      <c r="AK5" s="742">
        <v>1068103.0000000002</v>
      </c>
      <c r="AL5" s="742">
        <v>982154.99999999988</v>
      </c>
      <c r="AM5" s="742">
        <v>1072047.9999999998</v>
      </c>
      <c r="AN5" s="742">
        <v>1033492.0000000001</v>
      </c>
      <c r="AO5" s="742">
        <v>1011251</v>
      </c>
      <c r="AP5" s="742">
        <v>1060571.9999999998</v>
      </c>
      <c r="AQ5" s="742">
        <v>1029913.2516165199</v>
      </c>
    </row>
    <row r="6" spans="1:43" s="480" customFormat="1" x14ac:dyDescent="0.25">
      <c r="A6" s="481"/>
      <c r="B6" s="481"/>
      <c r="C6" s="481"/>
      <c r="D6" s="481"/>
      <c r="E6" s="534"/>
      <c r="F6" s="534"/>
      <c r="G6" s="483"/>
      <c r="H6" s="483"/>
      <c r="I6" s="483"/>
      <c r="J6" s="483"/>
      <c r="K6" s="483"/>
      <c r="L6" s="483"/>
      <c r="M6" s="483"/>
      <c r="N6" s="483"/>
      <c r="O6" s="483"/>
      <c r="P6" s="483"/>
      <c r="Q6" s="483"/>
      <c r="R6" s="484"/>
      <c r="S6" s="484"/>
      <c r="T6" s="485"/>
      <c r="U6" s="485"/>
      <c r="V6" s="485"/>
      <c r="W6" s="485"/>
      <c r="X6" s="485"/>
      <c r="Y6" s="485"/>
      <c r="Z6" s="485"/>
      <c r="AA6" s="485"/>
      <c r="AB6" s="485"/>
      <c r="AC6" s="485"/>
      <c r="AD6" s="485"/>
      <c r="AE6" s="485"/>
      <c r="AF6" s="485"/>
      <c r="AG6" s="485"/>
      <c r="AH6" s="486"/>
      <c r="AI6" s="486"/>
      <c r="AJ6" s="486"/>
      <c r="AK6" s="486"/>
      <c r="AL6" s="486"/>
      <c r="AM6" s="486"/>
      <c r="AN6" s="486"/>
      <c r="AO6" s="486"/>
      <c r="AP6" s="486"/>
      <c r="AQ6" s="486"/>
    </row>
    <row r="7" spans="1:43" x14ac:dyDescent="0.25">
      <c r="A7" s="487"/>
      <c r="H7" s="482"/>
      <c r="I7" s="482"/>
      <c r="J7" s="482"/>
      <c r="K7" s="482"/>
      <c r="L7" s="482"/>
      <c r="M7" s="482"/>
      <c r="N7" s="482"/>
      <c r="O7" s="482"/>
      <c r="P7" s="482"/>
      <c r="Q7" s="482"/>
      <c r="T7" s="491"/>
      <c r="U7" s="491"/>
    </row>
    <row r="8" spans="1:43" x14ac:dyDescent="0.25">
      <c r="A8" s="487"/>
      <c r="H8" s="482"/>
      <c r="I8" s="482"/>
      <c r="J8" s="482"/>
      <c r="K8" s="482"/>
      <c r="L8" s="482"/>
      <c r="M8" s="482"/>
      <c r="N8" s="482"/>
      <c r="O8" s="482"/>
      <c r="P8" s="482"/>
      <c r="Q8" s="482"/>
      <c r="T8" s="491"/>
      <c r="U8" s="491"/>
    </row>
    <row r="9" spans="1:43" x14ac:dyDescent="0.25">
      <c r="A9" s="487"/>
      <c r="H9" s="482"/>
      <c r="I9" s="482"/>
      <c r="J9" s="482"/>
      <c r="K9" s="482"/>
      <c r="L9" s="482"/>
      <c r="M9" s="482"/>
      <c r="N9" s="482"/>
      <c r="O9" s="482"/>
      <c r="P9" s="482"/>
      <c r="Q9" s="482"/>
      <c r="T9" s="491"/>
      <c r="U9" s="491"/>
    </row>
    <row r="10" spans="1:43" x14ac:dyDescent="0.25">
      <c r="A10" s="487"/>
      <c r="H10" s="482"/>
      <c r="I10" s="482"/>
      <c r="J10" s="482"/>
      <c r="K10" s="482"/>
      <c r="L10" s="482"/>
      <c r="M10" s="482"/>
      <c r="N10" s="482"/>
      <c r="O10" s="482"/>
      <c r="P10" s="482"/>
      <c r="Q10" s="482"/>
    </row>
    <row r="11" spans="1:43" x14ac:dyDescent="0.25">
      <c r="A11" s="487"/>
      <c r="H11" s="482"/>
      <c r="I11" s="482"/>
      <c r="J11" s="482"/>
      <c r="K11" s="482"/>
      <c r="L11" s="482"/>
      <c r="M11" s="482"/>
      <c r="N11" s="482"/>
      <c r="O11" s="482"/>
      <c r="P11" s="482"/>
      <c r="Q11" s="482"/>
    </row>
    <row r="12" spans="1:43" x14ac:dyDescent="0.25">
      <c r="A12" s="487"/>
      <c r="H12" s="482"/>
      <c r="I12" s="482"/>
      <c r="J12" s="482"/>
      <c r="K12" s="482"/>
      <c r="L12" s="482"/>
      <c r="M12" s="482"/>
      <c r="N12" s="482"/>
      <c r="O12" s="482"/>
      <c r="P12" s="482"/>
      <c r="Q12" s="482"/>
    </row>
    <row r="13" spans="1:43" x14ac:dyDescent="0.25">
      <c r="A13" s="487"/>
      <c r="H13" s="482"/>
      <c r="I13" s="482"/>
      <c r="J13" s="482"/>
      <c r="K13" s="482"/>
      <c r="L13" s="482"/>
      <c r="M13" s="482"/>
      <c r="N13" s="482"/>
      <c r="O13" s="482"/>
      <c r="P13" s="482"/>
      <c r="Q13" s="482"/>
    </row>
    <row r="14" spans="1:43" x14ac:dyDescent="0.25">
      <c r="A14" s="487"/>
      <c r="H14" s="482"/>
      <c r="I14" s="482"/>
      <c r="J14" s="482"/>
      <c r="K14" s="482"/>
      <c r="L14" s="482"/>
      <c r="M14" s="482"/>
      <c r="N14" s="482"/>
      <c r="O14" s="482"/>
      <c r="P14" s="482"/>
      <c r="Q14" s="482"/>
    </row>
    <row r="15" spans="1:43" x14ac:dyDescent="0.25">
      <c r="A15" s="487"/>
      <c r="H15" s="482"/>
      <c r="I15" s="482"/>
      <c r="J15" s="482"/>
      <c r="K15" s="482"/>
      <c r="L15" s="482"/>
      <c r="M15" s="482"/>
      <c r="N15" s="482"/>
      <c r="O15" s="482"/>
      <c r="P15" s="482"/>
      <c r="Q15" s="482"/>
    </row>
    <row r="16" spans="1:43" x14ac:dyDescent="0.25">
      <c r="A16" s="487"/>
      <c r="H16" s="482"/>
      <c r="I16" s="482"/>
      <c r="J16" s="482"/>
      <c r="K16" s="482"/>
      <c r="L16" s="482"/>
      <c r="M16" s="482"/>
      <c r="N16" s="482"/>
      <c r="O16" s="482"/>
      <c r="P16" s="482"/>
      <c r="Q16" s="482"/>
    </row>
    <row r="17" spans="1:17" x14ac:dyDescent="0.25">
      <c r="A17" s="487"/>
      <c r="H17" s="482"/>
      <c r="I17" s="482"/>
      <c r="J17" s="482"/>
      <c r="K17" s="482"/>
      <c r="L17" s="482"/>
      <c r="M17" s="482"/>
      <c r="N17" s="482"/>
      <c r="O17" s="482"/>
      <c r="P17" s="482"/>
      <c r="Q17" s="482"/>
    </row>
    <row r="18" spans="1:17" x14ac:dyDescent="0.25">
      <c r="A18" s="487"/>
      <c r="H18" s="482"/>
      <c r="I18" s="482"/>
      <c r="J18" s="482"/>
      <c r="K18" s="482"/>
      <c r="L18" s="482"/>
      <c r="M18" s="482"/>
      <c r="N18" s="482"/>
      <c r="O18" s="482"/>
      <c r="P18" s="482"/>
      <c r="Q18" s="482"/>
    </row>
    <row r="19" spans="1:17" x14ac:dyDescent="0.25">
      <c r="A19" s="487"/>
      <c r="H19" s="482"/>
      <c r="I19" s="482"/>
      <c r="J19" s="482"/>
      <c r="K19" s="482"/>
      <c r="L19" s="482"/>
      <c r="M19" s="482"/>
      <c r="N19" s="482"/>
      <c r="O19" s="482"/>
      <c r="P19" s="482"/>
      <c r="Q19" s="482"/>
    </row>
    <row r="20" spans="1:17" x14ac:dyDescent="0.25">
      <c r="A20" s="487"/>
      <c r="H20" s="482"/>
      <c r="I20" s="482"/>
      <c r="J20" s="482"/>
      <c r="K20" s="482"/>
      <c r="L20" s="482"/>
      <c r="M20" s="482"/>
      <c r="N20" s="482"/>
      <c r="O20" s="482"/>
      <c r="P20" s="482"/>
      <c r="Q20" s="482"/>
    </row>
    <row r="21" spans="1:17" x14ac:dyDescent="0.25">
      <c r="A21" s="487"/>
      <c r="H21" s="482"/>
      <c r="I21" s="482"/>
      <c r="J21" s="482"/>
      <c r="K21" s="482"/>
      <c r="L21" s="482"/>
      <c r="M21" s="482"/>
      <c r="N21" s="482"/>
      <c r="O21" s="482"/>
      <c r="P21" s="482"/>
      <c r="Q21" s="482"/>
    </row>
    <row r="22" spans="1:17" x14ac:dyDescent="0.25">
      <c r="A22" s="487"/>
      <c r="H22" s="482"/>
      <c r="I22" s="482"/>
      <c r="J22" s="482"/>
      <c r="K22" s="482"/>
      <c r="L22" s="482"/>
      <c r="M22" s="482"/>
      <c r="N22" s="482"/>
      <c r="O22" s="482"/>
      <c r="P22" s="482"/>
      <c r="Q22" s="482"/>
    </row>
    <row r="23" spans="1:17" x14ac:dyDescent="0.25">
      <c r="A23" s="487"/>
      <c r="H23" s="482"/>
      <c r="I23" s="482"/>
      <c r="J23" s="482"/>
      <c r="K23" s="482"/>
      <c r="L23" s="482"/>
      <c r="M23" s="482"/>
      <c r="N23" s="482"/>
      <c r="O23" s="482"/>
      <c r="P23" s="482"/>
      <c r="Q23" s="482"/>
    </row>
    <row r="24" spans="1:17" x14ac:dyDescent="0.25">
      <c r="A24" s="487"/>
      <c r="H24" s="482"/>
      <c r="I24" s="482"/>
      <c r="J24" s="482"/>
      <c r="K24" s="482"/>
      <c r="L24" s="482"/>
      <c r="M24" s="482"/>
      <c r="N24" s="482"/>
      <c r="O24" s="482"/>
      <c r="P24" s="482"/>
      <c r="Q24" s="482"/>
    </row>
    <row r="25" spans="1:17" x14ac:dyDescent="0.25">
      <c r="A25" s="487"/>
      <c r="H25" s="482"/>
      <c r="I25" s="482"/>
      <c r="J25" s="482"/>
      <c r="K25" s="482"/>
      <c r="L25" s="482"/>
      <c r="M25" s="482"/>
      <c r="N25" s="482"/>
      <c r="O25" s="482"/>
      <c r="P25" s="482"/>
      <c r="Q25" s="482"/>
    </row>
    <row r="26" spans="1:17" x14ac:dyDescent="0.25">
      <c r="A26" s="487"/>
      <c r="H26" s="482"/>
      <c r="I26" s="482"/>
      <c r="J26" s="482"/>
      <c r="K26" s="482"/>
      <c r="L26" s="482"/>
      <c r="M26" s="482"/>
      <c r="N26" s="482"/>
      <c r="O26" s="482"/>
      <c r="P26" s="482"/>
      <c r="Q26" s="482"/>
    </row>
    <row r="27" spans="1:17" x14ac:dyDescent="0.25">
      <c r="A27" s="487"/>
      <c r="H27" s="482"/>
      <c r="I27" s="482"/>
      <c r="J27" s="482"/>
      <c r="K27" s="482"/>
      <c r="L27" s="482"/>
      <c r="M27" s="482"/>
      <c r="N27" s="482"/>
      <c r="O27" s="482"/>
      <c r="P27" s="482"/>
      <c r="Q27" s="482"/>
    </row>
    <row r="28" spans="1:17" x14ac:dyDescent="0.25">
      <c r="A28" s="487"/>
      <c r="H28" s="482"/>
      <c r="I28" s="482"/>
      <c r="J28" s="482"/>
      <c r="K28" s="482"/>
      <c r="L28" s="482"/>
      <c r="M28" s="482"/>
      <c r="N28" s="482"/>
      <c r="O28" s="482"/>
      <c r="P28" s="482"/>
      <c r="Q28" s="482"/>
    </row>
    <row r="29" spans="1:17" x14ac:dyDescent="0.25">
      <c r="A29" s="487"/>
      <c r="H29" s="482"/>
      <c r="I29" s="482"/>
      <c r="J29" s="482"/>
      <c r="K29" s="482"/>
      <c r="L29" s="482"/>
      <c r="M29" s="482"/>
      <c r="N29" s="482"/>
      <c r="O29" s="482"/>
      <c r="P29" s="482"/>
      <c r="Q29" s="482"/>
    </row>
    <row r="30" spans="1:17" x14ac:dyDescent="0.25">
      <c r="A30" s="487"/>
      <c r="H30" s="482"/>
      <c r="I30" s="482"/>
      <c r="J30" s="482"/>
      <c r="K30" s="482"/>
      <c r="L30" s="482"/>
      <c r="M30" s="482"/>
      <c r="N30" s="482"/>
      <c r="O30" s="482"/>
      <c r="P30" s="482"/>
      <c r="Q30" s="482"/>
    </row>
    <row r="31" spans="1:17" x14ac:dyDescent="0.25">
      <c r="A31" s="487"/>
      <c r="H31" s="482"/>
      <c r="I31" s="482"/>
      <c r="J31" s="482"/>
      <c r="K31" s="482"/>
      <c r="L31" s="482"/>
      <c r="M31" s="482"/>
      <c r="N31" s="482"/>
      <c r="O31" s="482"/>
      <c r="P31" s="482"/>
      <c r="Q31" s="482"/>
    </row>
    <row r="32" spans="1:17" x14ac:dyDescent="0.25">
      <c r="A32" s="487"/>
      <c r="H32" s="482"/>
      <c r="I32" s="482"/>
      <c r="J32" s="482"/>
      <c r="K32" s="482"/>
      <c r="L32" s="482"/>
      <c r="M32" s="482"/>
      <c r="N32" s="482"/>
      <c r="O32" s="482"/>
      <c r="P32" s="482"/>
      <c r="Q32" s="482"/>
    </row>
    <row r="33" spans="1:17" x14ac:dyDescent="0.25">
      <c r="A33" s="487"/>
      <c r="H33" s="482"/>
      <c r="I33" s="482"/>
      <c r="J33" s="482"/>
      <c r="K33" s="482"/>
      <c r="L33" s="482"/>
      <c r="M33" s="482"/>
      <c r="N33" s="482"/>
      <c r="O33" s="482"/>
      <c r="P33" s="482"/>
      <c r="Q33" s="482"/>
    </row>
    <row r="34" spans="1:17" x14ac:dyDescent="0.25">
      <c r="A34" s="487"/>
      <c r="H34" s="482"/>
      <c r="I34" s="482"/>
      <c r="J34" s="482"/>
      <c r="K34" s="482"/>
      <c r="L34" s="482"/>
      <c r="M34" s="482"/>
      <c r="N34" s="482"/>
      <c r="O34" s="482"/>
      <c r="P34" s="482"/>
      <c r="Q34" s="482"/>
    </row>
    <row r="35" spans="1:17" x14ac:dyDescent="0.25">
      <c r="A35" s="487"/>
      <c r="H35" s="482"/>
      <c r="I35" s="482"/>
      <c r="J35" s="482"/>
      <c r="K35" s="482"/>
      <c r="L35" s="482"/>
      <c r="M35" s="482"/>
      <c r="N35" s="482"/>
      <c r="O35" s="482"/>
      <c r="P35" s="482"/>
      <c r="Q35" s="482"/>
    </row>
    <row r="36" spans="1:17" x14ac:dyDescent="0.25">
      <c r="A36" s="487"/>
      <c r="H36" s="482"/>
      <c r="I36" s="482"/>
      <c r="J36" s="482"/>
      <c r="K36" s="482"/>
      <c r="L36" s="482"/>
      <c r="M36" s="482"/>
      <c r="N36" s="482"/>
      <c r="O36" s="482"/>
      <c r="P36" s="482"/>
      <c r="Q36" s="482"/>
    </row>
    <row r="37" spans="1:17" x14ac:dyDescent="0.25">
      <c r="A37" s="487"/>
      <c r="H37" s="482"/>
      <c r="I37" s="482"/>
      <c r="J37" s="482"/>
      <c r="K37" s="482"/>
      <c r="L37" s="482"/>
      <c r="M37" s="482"/>
      <c r="N37" s="482"/>
      <c r="O37" s="482"/>
      <c r="P37" s="482"/>
      <c r="Q37" s="482"/>
    </row>
    <row r="38" spans="1:17" x14ac:dyDescent="0.25">
      <c r="A38" s="487"/>
      <c r="H38" s="482"/>
      <c r="I38" s="482"/>
      <c r="J38" s="482"/>
      <c r="K38" s="482"/>
      <c r="L38" s="482"/>
      <c r="M38" s="482"/>
      <c r="N38" s="482"/>
      <c r="O38" s="482"/>
      <c r="P38" s="482"/>
      <c r="Q38" s="482"/>
    </row>
    <row r="39" spans="1:17" x14ac:dyDescent="0.25">
      <c r="A39" s="487"/>
      <c r="H39" s="482"/>
      <c r="I39" s="482"/>
      <c r="J39" s="482"/>
      <c r="K39" s="482"/>
      <c r="L39" s="482"/>
      <c r="M39" s="482"/>
      <c r="N39" s="482"/>
      <c r="O39" s="482"/>
      <c r="P39" s="482"/>
      <c r="Q39" s="482"/>
    </row>
    <row r="40" spans="1:17" x14ac:dyDescent="0.25">
      <c r="A40" s="487"/>
      <c r="H40" s="482"/>
      <c r="I40" s="482"/>
      <c r="J40" s="482"/>
      <c r="K40" s="482"/>
      <c r="L40" s="482"/>
      <c r="M40" s="482"/>
      <c r="N40" s="482"/>
      <c r="O40" s="482"/>
      <c r="P40" s="482"/>
      <c r="Q40" s="482"/>
    </row>
    <row r="41" spans="1:17" x14ac:dyDescent="0.25">
      <c r="A41" s="487"/>
      <c r="H41" s="482"/>
      <c r="I41" s="482"/>
      <c r="J41" s="482"/>
      <c r="K41" s="482"/>
      <c r="L41" s="482"/>
      <c r="M41" s="482"/>
      <c r="N41" s="482"/>
      <c r="O41" s="482"/>
      <c r="P41" s="482"/>
      <c r="Q41" s="482"/>
    </row>
    <row r="42" spans="1:17" x14ac:dyDescent="0.25">
      <c r="A42" s="487"/>
      <c r="H42" s="482"/>
      <c r="I42" s="482"/>
      <c r="J42" s="482"/>
      <c r="K42" s="482"/>
      <c r="L42" s="482"/>
      <c r="M42" s="482"/>
      <c r="N42" s="482"/>
      <c r="O42" s="482"/>
      <c r="P42" s="482"/>
      <c r="Q42" s="482"/>
    </row>
    <row r="43" spans="1:17" x14ac:dyDescent="0.25">
      <c r="A43" s="487"/>
      <c r="H43" s="482"/>
      <c r="I43" s="482"/>
      <c r="J43" s="482"/>
      <c r="K43" s="482"/>
      <c r="L43" s="482"/>
      <c r="M43" s="482"/>
      <c r="N43" s="482"/>
      <c r="O43" s="482"/>
      <c r="P43" s="482"/>
      <c r="Q43" s="482"/>
    </row>
    <row r="44" spans="1:17" x14ac:dyDescent="0.25">
      <c r="A44" s="487"/>
      <c r="H44" s="482"/>
      <c r="I44" s="482"/>
      <c r="J44" s="482"/>
      <c r="K44" s="482"/>
      <c r="L44" s="482"/>
      <c r="M44" s="482"/>
      <c r="N44" s="482"/>
      <c r="O44" s="482"/>
      <c r="P44" s="482"/>
      <c r="Q44" s="482"/>
    </row>
    <row r="45" spans="1:17" x14ac:dyDescent="0.25">
      <c r="A45" s="487"/>
      <c r="H45" s="482"/>
      <c r="I45" s="482"/>
      <c r="J45" s="482"/>
      <c r="K45" s="482"/>
      <c r="L45" s="482"/>
      <c r="M45" s="482"/>
      <c r="N45" s="482"/>
      <c r="O45" s="482"/>
      <c r="P45" s="482"/>
      <c r="Q45" s="482"/>
    </row>
    <row r="46" spans="1:17" x14ac:dyDescent="0.25">
      <c r="A46" s="487"/>
      <c r="H46" s="482"/>
      <c r="I46" s="482"/>
      <c r="J46" s="482"/>
      <c r="K46" s="482"/>
      <c r="L46" s="482"/>
      <c r="M46" s="482"/>
      <c r="N46" s="482"/>
      <c r="O46" s="482"/>
      <c r="P46" s="482"/>
      <c r="Q46" s="482"/>
    </row>
    <row r="47" spans="1:17" x14ac:dyDescent="0.25">
      <c r="A47" s="487"/>
      <c r="H47" s="482"/>
      <c r="I47" s="482"/>
      <c r="J47" s="482"/>
      <c r="K47" s="482"/>
      <c r="L47" s="482"/>
      <c r="M47" s="482"/>
      <c r="N47" s="482"/>
      <c r="O47" s="482"/>
      <c r="P47" s="482"/>
      <c r="Q47" s="482"/>
    </row>
    <row r="48" spans="1:17" x14ac:dyDescent="0.25">
      <c r="A48" s="487"/>
      <c r="H48" s="482"/>
      <c r="I48" s="482"/>
      <c r="J48" s="482"/>
      <c r="K48" s="482"/>
      <c r="L48" s="482"/>
      <c r="M48" s="482"/>
      <c r="N48" s="482"/>
      <c r="O48" s="482"/>
      <c r="P48" s="482"/>
      <c r="Q48" s="482"/>
    </row>
    <row r="49" spans="1:17" x14ac:dyDescent="0.25">
      <c r="A49" s="487"/>
      <c r="H49" s="482"/>
      <c r="I49" s="482"/>
      <c r="J49" s="482"/>
      <c r="K49" s="482"/>
      <c r="L49" s="482"/>
      <c r="M49" s="482"/>
      <c r="N49" s="482"/>
      <c r="O49" s="482"/>
      <c r="P49" s="482"/>
      <c r="Q49" s="482"/>
    </row>
    <row r="50" spans="1:17" x14ac:dyDescent="0.25">
      <c r="A50" s="487"/>
      <c r="H50" s="482"/>
      <c r="I50" s="482"/>
      <c r="J50" s="482"/>
      <c r="K50" s="482"/>
      <c r="L50" s="482"/>
      <c r="M50" s="482"/>
      <c r="N50" s="482"/>
      <c r="O50" s="482"/>
      <c r="P50" s="482"/>
      <c r="Q50" s="482"/>
    </row>
    <row r="51" spans="1:17" x14ac:dyDescent="0.25">
      <c r="A51" s="487"/>
      <c r="H51" s="482"/>
      <c r="I51" s="482"/>
      <c r="J51" s="482"/>
      <c r="K51" s="482"/>
      <c r="L51" s="482"/>
      <c r="M51" s="482"/>
      <c r="N51" s="482"/>
      <c r="O51" s="482"/>
      <c r="P51" s="482"/>
      <c r="Q51" s="482"/>
    </row>
    <row r="52" spans="1:17" x14ac:dyDescent="0.25">
      <c r="A52" s="487"/>
      <c r="H52" s="482"/>
      <c r="I52" s="482"/>
      <c r="J52" s="482"/>
      <c r="K52" s="482"/>
      <c r="L52" s="482"/>
      <c r="M52" s="482"/>
      <c r="N52" s="482"/>
      <c r="O52" s="482"/>
      <c r="P52" s="482"/>
      <c r="Q52" s="482"/>
    </row>
    <row r="53" spans="1:17" x14ac:dyDescent="0.25">
      <c r="A53" s="487"/>
      <c r="H53" s="482"/>
      <c r="I53" s="482"/>
      <c r="J53" s="482"/>
      <c r="K53" s="482"/>
      <c r="L53" s="482"/>
      <c r="M53" s="482"/>
      <c r="N53" s="482"/>
      <c r="O53" s="482"/>
      <c r="P53" s="482"/>
      <c r="Q53" s="482"/>
    </row>
    <row r="54" spans="1:17" x14ac:dyDescent="0.25">
      <c r="A54" s="487"/>
      <c r="H54" s="482"/>
      <c r="I54" s="482"/>
      <c r="J54" s="482"/>
      <c r="K54" s="482"/>
      <c r="L54" s="482"/>
      <c r="M54" s="482"/>
      <c r="N54" s="482"/>
      <c r="O54" s="482"/>
      <c r="P54" s="482"/>
      <c r="Q54" s="482"/>
    </row>
    <row r="55" spans="1:17" x14ac:dyDescent="0.25">
      <c r="A55" s="487"/>
      <c r="H55" s="482"/>
      <c r="I55" s="482"/>
      <c r="J55" s="482"/>
      <c r="K55" s="482"/>
      <c r="L55" s="482"/>
      <c r="M55" s="482"/>
      <c r="N55" s="482"/>
      <c r="O55" s="482"/>
      <c r="P55" s="482"/>
      <c r="Q55" s="482"/>
    </row>
    <row r="56" spans="1:17" x14ac:dyDescent="0.25">
      <c r="A56" s="487"/>
      <c r="H56" s="482"/>
      <c r="I56" s="482"/>
      <c r="J56" s="482"/>
      <c r="K56" s="482"/>
      <c r="L56" s="482"/>
      <c r="M56" s="482"/>
      <c r="N56" s="482"/>
      <c r="O56" s="482"/>
      <c r="P56" s="482"/>
      <c r="Q56" s="482"/>
    </row>
    <row r="57" spans="1:17" x14ac:dyDescent="0.25">
      <c r="A57" s="487"/>
      <c r="H57" s="482"/>
      <c r="I57" s="482"/>
      <c r="J57" s="482"/>
      <c r="K57" s="482"/>
      <c r="L57" s="482"/>
      <c r="M57" s="482"/>
      <c r="N57" s="482"/>
      <c r="O57" s="482"/>
      <c r="P57" s="482"/>
      <c r="Q57" s="482"/>
    </row>
    <row r="58" spans="1:17" x14ac:dyDescent="0.25">
      <c r="A58" s="487"/>
      <c r="H58" s="482"/>
      <c r="I58" s="482"/>
      <c r="J58" s="482"/>
      <c r="K58" s="482"/>
      <c r="L58" s="482"/>
      <c r="M58" s="482"/>
      <c r="N58" s="482"/>
      <c r="O58" s="482"/>
      <c r="P58" s="482"/>
      <c r="Q58" s="482"/>
    </row>
    <row r="59" spans="1:17" x14ac:dyDescent="0.25">
      <c r="A59" s="487"/>
      <c r="H59" s="482"/>
      <c r="I59" s="482"/>
      <c r="J59" s="482"/>
      <c r="K59" s="482"/>
      <c r="L59" s="482"/>
      <c r="M59" s="482"/>
      <c r="N59" s="482"/>
      <c r="O59" s="482"/>
      <c r="P59" s="482"/>
      <c r="Q59" s="482"/>
    </row>
    <row r="60" spans="1:17" x14ac:dyDescent="0.25">
      <c r="A60" s="487"/>
      <c r="H60" s="482"/>
      <c r="I60" s="482"/>
      <c r="J60" s="482"/>
      <c r="K60" s="482"/>
      <c r="L60" s="482"/>
      <c r="M60" s="482"/>
      <c r="N60" s="482"/>
      <c r="O60" s="482"/>
      <c r="P60" s="482"/>
      <c r="Q60" s="482"/>
    </row>
    <row r="61" spans="1:17" x14ac:dyDescent="0.25">
      <c r="A61" s="487"/>
      <c r="H61" s="482"/>
      <c r="I61" s="482"/>
      <c r="J61" s="482"/>
      <c r="K61" s="482"/>
      <c r="L61" s="482"/>
      <c r="M61" s="482"/>
      <c r="N61" s="482"/>
      <c r="O61" s="482"/>
      <c r="P61" s="482"/>
      <c r="Q61" s="482"/>
    </row>
    <row r="62" spans="1:17" x14ac:dyDescent="0.25">
      <c r="A62" s="487"/>
      <c r="H62" s="482"/>
      <c r="I62" s="482"/>
      <c r="J62" s="482"/>
      <c r="K62" s="482"/>
      <c r="L62" s="482"/>
      <c r="M62" s="482"/>
      <c r="N62" s="482"/>
      <c r="O62" s="482"/>
      <c r="P62" s="482"/>
      <c r="Q62" s="482"/>
    </row>
    <row r="63" spans="1:17" x14ac:dyDescent="0.25">
      <c r="A63" s="487"/>
      <c r="H63" s="482"/>
      <c r="I63" s="482"/>
      <c r="J63" s="482"/>
      <c r="K63" s="482"/>
      <c r="L63" s="482"/>
      <c r="M63" s="482"/>
      <c r="N63" s="482"/>
      <c r="O63" s="482"/>
      <c r="P63" s="482"/>
      <c r="Q63" s="482"/>
    </row>
    <row r="64" spans="1:17" x14ac:dyDescent="0.25">
      <c r="A64" s="487"/>
      <c r="H64" s="482"/>
      <c r="I64" s="482"/>
      <c r="J64" s="482"/>
      <c r="K64" s="482"/>
      <c r="L64" s="482"/>
      <c r="M64" s="482"/>
      <c r="N64" s="482"/>
      <c r="O64" s="482"/>
      <c r="P64" s="482"/>
      <c r="Q64" s="482"/>
    </row>
    <row r="65" spans="1:17" x14ac:dyDescent="0.25">
      <c r="A65" s="487"/>
      <c r="H65" s="482"/>
      <c r="I65" s="482"/>
      <c r="J65" s="482"/>
      <c r="K65" s="482"/>
      <c r="L65" s="482"/>
      <c r="M65" s="482"/>
      <c r="N65" s="482"/>
      <c r="O65" s="482"/>
      <c r="P65" s="482"/>
      <c r="Q65" s="482"/>
    </row>
    <row r="66" spans="1:17" x14ac:dyDescent="0.25">
      <c r="A66" s="487"/>
      <c r="H66" s="482"/>
      <c r="I66" s="482"/>
      <c r="J66" s="482"/>
      <c r="K66" s="482"/>
      <c r="L66" s="482"/>
      <c r="M66" s="482"/>
      <c r="N66" s="482"/>
      <c r="O66" s="482"/>
      <c r="P66" s="482"/>
      <c r="Q66" s="482"/>
    </row>
    <row r="67" spans="1:17" x14ac:dyDescent="0.25">
      <c r="A67" s="487"/>
      <c r="H67" s="482"/>
      <c r="I67" s="482"/>
      <c r="J67" s="482"/>
      <c r="K67" s="482"/>
      <c r="L67" s="482"/>
      <c r="M67" s="482"/>
      <c r="N67" s="482"/>
      <c r="O67" s="482"/>
      <c r="P67" s="482"/>
      <c r="Q67" s="482"/>
    </row>
    <row r="68" spans="1:17" x14ac:dyDescent="0.25">
      <c r="A68" s="487"/>
      <c r="H68" s="482"/>
      <c r="I68" s="482"/>
      <c r="J68" s="482"/>
      <c r="K68" s="482"/>
      <c r="L68" s="482"/>
      <c r="M68" s="482"/>
      <c r="N68" s="482"/>
      <c r="O68" s="482"/>
      <c r="P68" s="482"/>
      <c r="Q68" s="482"/>
    </row>
    <row r="69" spans="1:17" x14ac:dyDescent="0.25">
      <c r="A69" s="487"/>
      <c r="H69" s="482"/>
      <c r="I69" s="482"/>
      <c r="J69" s="482"/>
      <c r="K69" s="482"/>
      <c r="L69" s="482"/>
      <c r="M69" s="482"/>
      <c r="N69" s="482"/>
      <c r="O69" s="482"/>
      <c r="P69" s="482"/>
      <c r="Q69" s="482"/>
    </row>
    <row r="70" spans="1:17" x14ac:dyDescent="0.25">
      <c r="A70" s="487"/>
      <c r="H70" s="482"/>
      <c r="I70" s="482"/>
      <c r="J70" s="482"/>
      <c r="K70" s="482"/>
      <c r="L70" s="482"/>
      <c r="M70" s="482"/>
      <c r="N70" s="482"/>
      <c r="O70" s="482"/>
      <c r="P70" s="482"/>
      <c r="Q70" s="482"/>
    </row>
    <row r="71" spans="1:17" x14ac:dyDescent="0.25">
      <c r="A71" s="487"/>
      <c r="H71" s="482"/>
      <c r="I71" s="482"/>
      <c r="J71" s="482"/>
      <c r="K71" s="482"/>
      <c r="L71" s="482"/>
      <c r="M71" s="482"/>
      <c r="N71" s="482"/>
      <c r="O71" s="482"/>
      <c r="P71" s="482"/>
      <c r="Q71" s="482"/>
    </row>
    <row r="72" spans="1:17" x14ac:dyDescent="0.25">
      <c r="A72" s="487"/>
      <c r="H72" s="482"/>
      <c r="I72" s="482"/>
      <c r="J72" s="482"/>
      <c r="K72" s="482"/>
      <c r="L72" s="482"/>
      <c r="M72" s="482"/>
      <c r="N72" s="482"/>
      <c r="O72" s="482"/>
      <c r="P72" s="482"/>
      <c r="Q72" s="482"/>
    </row>
    <row r="73" spans="1:17" x14ac:dyDescent="0.25">
      <c r="A73" s="487"/>
      <c r="H73" s="482"/>
      <c r="I73" s="482"/>
      <c r="J73" s="482"/>
      <c r="K73" s="482"/>
      <c r="L73" s="482"/>
      <c r="M73" s="482"/>
      <c r="N73" s="482"/>
      <c r="O73" s="482"/>
      <c r="P73" s="482"/>
      <c r="Q73" s="482"/>
    </row>
    <row r="74" spans="1:17" x14ac:dyDescent="0.25">
      <c r="A74" s="487"/>
      <c r="H74" s="482"/>
      <c r="I74" s="482"/>
      <c r="J74" s="482"/>
      <c r="K74" s="482"/>
      <c r="L74" s="482"/>
      <c r="M74" s="482"/>
      <c r="N74" s="482"/>
      <c r="O74" s="482"/>
      <c r="P74" s="482"/>
      <c r="Q74" s="482"/>
    </row>
    <row r="75" spans="1:17" x14ac:dyDescent="0.25">
      <c r="A75" s="487"/>
      <c r="H75" s="482"/>
      <c r="I75" s="482"/>
      <c r="J75" s="482"/>
      <c r="K75" s="482"/>
      <c r="L75" s="482"/>
      <c r="M75" s="482"/>
      <c r="N75" s="482"/>
      <c r="O75" s="482"/>
      <c r="P75" s="482"/>
      <c r="Q75" s="482"/>
    </row>
    <row r="76" spans="1:17" x14ac:dyDescent="0.25">
      <c r="A76" s="487"/>
      <c r="H76" s="482"/>
      <c r="I76" s="482"/>
      <c r="J76" s="482"/>
      <c r="K76" s="482"/>
      <c r="L76" s="482"/>
      <c r="M76" s="482"/>
      <c r="N76" s="482"/>
      <c r="O76" s="482"/>
      <c r="P76" s="482"/>
      <c r="Q76" s="482"/>
    </row>
    <row r="77" spans="1:17" x14ac:dyDescent="0.25">
      <c r="A77" s="487"/>
      <c r="H77" s="482"/>
      <c r="I77" s="482"/>
      <c r="J77" s="482"/>
      <c r="K77" s="482"/>
      <c r="L77" s="482"/>
      <c r="M77" s="482"/>
      <c r="N77" s="482"/>
      <c r="O77" s="482"/>
      <c r="P77" s="482"/>
      <c r="Q77" s="482"/>
    </row>
    <row r="78" spans="1:17" x14ac:dyDescent="0.25">
      <c r="A78" s="487"/>
      <c r="H78" s="482"/>
      <c r="I78" s="482"/>
      <c r="J78" s="482"/>
      <c r="K78" s="482"/>
      <c r="L78" s="482"/>
      <c r="M78" s="482"/>
      <c r="N78" s="482"/>
      <c r="O78" s="482"/>
      <c r="P78" s="482"/>
      <c r="Q78" s="482"/>
    </row>
    <row r="79" spans="1:17" x14ac:dyDescent="0.25">
      <c r="A79" s="487"/>
      <c r="H79" s="482"/>
      <c r="I79" s="482"/>
      <c r="J79" s="482"/>
      <c r="K79" s="482"/>
      <c r="L79" s="482"/>
      <c r="M79" s="482"/>
      <c r="N79" s="482"/>
      <c r="O79" s="482"/>
      <c r="P79" s="482"/>
      <c r="Q79" s="482"/>
    </row>
    <row r="80" spans="1:17" x14ac:dyDescent="0.25">
      <c r="A80" s="487"/>
      <c r="H80" s="482"/>
      <c r="I80" s="482"/>
      <c r="J80" s="482"/>
      <c r="K80" s="482"/>
      <c r="L80" s="482"/>
      <c r="M80" s="482"/>
      <c r="N80" s="482"/>
      <c r="O80" s="482"/>
      <c r="P80" s="482"/>
      <c r="Q80" s="482"/>
    </row>
    <row r="81" spans="1:17" x14ac:dyDescent="0.25">
      <c r="A81" s="487"/>
      <c r="H81" s="482"/>
      <c r="I81" s="482"/>
      <c r="J81" s="482"/>
      <c r="K81" s="482"/>
      <c r="L81" s="482"/>
      <c r="M81" s="482"/>
      <c r="N81" s="482"/>
      <c r="O81" s="482"/>
      <c r="P81" s="482"/>
      <c r="Q81" s="482"/>
    </row>
    <row r="82" spans="1:17" x14ac:dyDescent="0.25">
      <c r="A82" s="487"/>
      <c r="H82" s="482"/>
      <c r="I82" s="482"/>
      <c r="J82" s="482"/>
      <c r="K82" s="482"/>
      <c r="L82" s="482"/>
      <c r="M82" s="482"/>
      <c r="N82" s="482"/>
      <c r="O82" s="482"/>
      <c r="P82" s="482"/>
      <c r="Q82" s="482"/>
    </row>
    <row r="83" spans="1:17" x14ac:dyDescent="0.25">
      <c r="A83" s="487"/>
      <c r="H83" s="482"/>
      <c r="I83" s="482"/>
      <c r="J83" s="482"/>
      <c r="K83" s="482"/>
      <c r="L83" s="482"/>
      <c r="M83" s="482"/>
      <c r="N83" s="482"/>
      <c r="O83" s="482"/>
      <c r="P83" s="482"/>
      <c r="Q83" s="482"/>
    </row>
    <row r="84" spans="1:17" x14ac:dyDescent="0.25">
      <c r="A84" s="487"/>
      <c r="H84" s="482"/>
      <c r="I84" s="482"/>
      <c r="J84" s="482"/>
      <c r="K84" s="482"/>
      <c r="L84" s="482"/>
      <c r="M84" s="482"/>
      <c r="N84" s="482"/>
      <c r="O84" s="482"/>
      <c r="P84" s="482"/>
      <c r="Q84" s="482"/>
    </row>
    <row r="85" spans="1:17" x14ac:dyDescent="0.25">
      <c r="A85" s="487"/>
      <c r="H85" s="482"/>
      <c r="I85" s="482"/>
      <c r="J85" s="482"/>
      <c r="K85" s="482"/>
      <c r="L85" s="482"/>
      <c r="M85" s="482"/>
      <c r="N85" s="482"/>
      <c r="O85" s="482"/>
      <c r="P85" s="482"/>
      <c r="Q85" s="482"/>
    </row>
    <row r="86" spans="1:17" x14ac:dyDescent="0.25">
      <c r="A86" s="487"/>
      <c r="H86" s="482"/>
      <c r="I86" s="482"/>
      <c r="J86" s="482"/>
      <c r="K86" s="482"/>
      <c r="L86" s="482"/>
      <c r="M86" s="482"/>
      <c r="N86" s="482"/>
      <c r="O86" s="482"/>
      <c r="P86" s="482"/>
      <c r="Q86" s="482"/>
    </row>
    <row r="87" spans="1:17" x14ac:dyDescent="0.25">
      <c r="A87" s="487"/>
      <c r="H87" s="482"/>
      <c r="I87" s="482"/>
      <c r="J87" s="482"/>
      <c r="K87" s="482"/>
      <c r="L87" s="482"/>
      <c r="M87" s="482"/>
      <c r="N87" s="482"/>
      <c r="O87" s="482"/>
      <c r="P87" s="482"/>
      <c r="Q87" s="482"/>
    </row>
    <row r="88" spans="1:17" x14ac:dyDescent="0.25">
      <c r="A88" s="487"/>
      <c r="H88" s="482"/>
      <c r="I88" s="482"/>
      <c r="J88" s="482"/>
      <c r="K88" s="482"/>
      <c r="L88" s="482"/>
      <c r="M88" s="482"/>
      <c r="N88" s="482"/>
      <c r="O88" s="482"/>
      <c r="P88" s="482"/>
      <c r="Q88" s="482"/>
    </row>
    <row r="89" spans="1:17" x14ac:dyDescent="0.25">
      <c r="A89" s="487"/>
      <c r="H89" s="482"/>
      <c r="I89" s="482"/>
      <c r="J89" s="482"/>
      <c r="K89" s="482"/>
      <c r="L89" s="482"/>
      <c r="M89" s="482"/>
      <c r="N89" s="482"/>
      <c r="O89" s="482"/>
      <c r="P89" s="482"/>
      <c r="Q89" s="482"/>
    </row>
    <row r="90" spans="1:17" x14ac:dyDescent="0.25">
      <c r="A90" s="487"/>
      <c r="H90" s="482"/>
      <c r="I90" s="482"/>
      <c r="J90" s="482"/>
      <c r="K90" s="482"/>
      <c r="L90" s="482"/>
      <c r="M90" s="482"/>
      <c r="N90" s="482"/>
      <c r="O90" s="482"/>
      <c r="P90" s="482"/>
      <c r="Q90" s="482"/>
    </row>
    <row r="91" spans="1:17" x14ac:dyDescent="0.25">
      <c r="A91" s="487"/>
      <c r="H91" s="482"/>
      <c r="I91" s="482"/>
      <c r="J91" s="482"/>
      <c r="K91" s="482"/>
      <c r="L91" s="482"/>
      <c r="M91" s="482"/>
      <c r="N91" s="482"/>
      <c r="O91" s="482"/>
      <c r="P91" s="482"/>
      <c r="Q91" s="482"/>
    </row>
    <row r="92" spans="1:17" x14ac:dyDescent="0.25">
      <c r="A92" s="487"/>
      <c r="H92" s="482"/>
      <c r="I92" s="482"/>
      <c r="J92" s="482"/>
      <c r="K92" s="482"/>
      <c r="L92" s="482"/>
      <c r="M92" s="482"/>
      <c r="N92" s="482"/>
      <c r="O92" s="482"/>
      <c r="P92" s="482"/>
      <c r="Q92" s="482"/>
    </row>
    <row r="93" spans="1:17" x14ac:dyDescent="0.25">
      <c r="A93" s="487"/>
      <c r="H93" s="482"/>
      <c r="I93" s="482"/>
      <c r="J93" s="482"/>
      <c r="K93" s="482"/>
      <c r="L93" s="482"/>
      <c r="M93" s="482"/>
      <c r="N93" s="482"/>
      <c r="O93" s="482"/>
      <c r="P93" s="482"/>
      <c r="Q93" s="482"/>
    </row>
    <row r="94" spans="1:17" x14ac:dyDescent="0.25">
      <c r="A94" s="487"/>
      <c r="H94" s="482"/>
      <c r="I94" s="482"/>
      <c r="J94" s="482"/>
      <c r="K94" s="482"/>
      <c r="L94" s="482"/>
      <c r="M94" s="482"/>
      <c r="N94" s="482"/>
      <c r="O94" s="482"/>
      <c r="P94" s="482"/>
      <c r="Q94" s="482"/>
    </row>
    <row r="95" spans="1:17" x14ac:dyDescent="0.25">
      <c r="A95" s="487"/>
      <c r="H95" s="482"/>
      <c r="I95" s="482"/>
      <c r="J95" s="482"/>
      <c r="K95" s="482"/>
      <c r="L95" s="482"/>
      <c r="M95" s="482"/>
      <c r="N95" s="482"/>
      <c r="O95" s="482"/>
      <c r="P95" s="482"/>
      <c r="Q95" s="482"/>
    </row>
    <row r="96" spans="1:17" x14ac:dyDescent="0.25">
      <c r="A96" s="487"/>
      <c r="H96" s="482"/>
      <c r="I96" s="482"/>
      <c r="J96" s="482"/>
      <c r="K96" s="482"/>
      <c r="L96" s="482"/>
      <c r="M96" s="482"/>
      <c r="N96" s="482"/>
      <c r="O96" s="482"/>
      <c r="P96" s="482"/>
      <c r="Q96" s="482"/>
    </row>
    <row r="97" spans="1:17" x14ac:dyDescent="0.25">
      <c r="A97" s="487"/>
      <c r="H97" s="482"/>
      <c r="I97" s="482"/>
      <c r="J97" s="482"/>
      <c r="K97" s="482"/>
      <c r="L97" s="482"/>
      <c r="M97" s="482"/>
      <c r="N97" s="482"/>
      <c r="O97" s="482"/>
      <c r="P97" s="482"/>
      <c r="Q97" s="482"/>
    </row>
    <row r="98" spans="1:17" x14ac:dyDescent="0.25">
      <c r="A98" s="487"/>
      <c r="H98" s="482"/>
      <c r="I98" s="482"/>
      <c r="J98" s="482"/>
      <c r="K98" s="482"/>
      <c r="L98" s="482"/>
      <c r="M98" s="482"/>
      <c r="N98" s="482"/>
      <c r="O98" s="482"/>
      <c r="P98" s="482"/>
      <c r="Q98" s="482"/>
    </row>
    <row r="99" spans="1:17" x14ac:dyDescent="0.25">
      <c r="A99" s="487"/>
      <c r="H99" s="482"/>
      <c r="I99" s="482"/>
      <c r="J99" s="482"/>
      <c r="K99" s="482"/>
      <c r="L99" s="482"/>
      <c r="M99" s="482"/>
      <c r="N99" s="482"/>
      <c r="O99" s="482"/>
      <c r="P99" s="482"/>
      <c r="Q99" s="482"/>
    </row>
    <row r="100" spans="1:17" x14ac:dyDescent="0.25">
      <c r="A100" s="487"/>
      <c r="H100" s="482"/>
      <c r="I100" s="482"/>
      <c r="J100" s="482"/>
      <c r="K100" s="482"/>
      <c r="L100" s="482"/>
      <c r="M100" s="482"/>
      <c r="N100" s="482"/>
      <c r="O100" s="482"/>
      <c r="P100" s="482"/>
      <c r="Q100" s="482"/>
    </row>
    <row r="101" spans="1:17" x14ac:dyDescent="0.25">
      <c r="A101" s="487"/>
      <c r="H101" s="482"/>
      <c r="I101" s="482"/>
      <c r="J101" s="482"/>
      <c r="K101" s="482"/>
      <c r="L101" s="482"/>
      <c r="M101" s="482"/>
      <c r="N101" s="482"/>
      <c r="O101" s="482"/>
      <c r="P101" s="482"/>
      <c r="Q101" s="482"/>
    </row>
    <row r="102" spans="1:17" x14ac:dyDescent="0.25">
      <c r="A102" s="487"/>
      <c r="H102" s="482"/>
      <c r="I102" s="482"/>
      <c r="J102" s="482"/>
      <c r="K102" s="482"/>
      <c r="L102" s="482"/>
      <c r="M102" s="482"/>
      <c r="N102" s="482"/>
      <c r="O102" s="482"/>
      <c r="P102" s="482"/>
      <c r="Q102" s="482"/>
    </row>
    <row r="103" spans="1:17" x14ac:dyDescent="0.25">
      <c r="A103" s="487"/>
      <c r="H103" s="482"/>
      <c r="I103" s="482"/>
      <c r="J103" s="482"/>
      <c r="K103" s="482"/>
      <c r="L103" s="482"/>
      <c r="M103" s="482"/>
      <c r="N103" s="482"/>
      <c r="O103" s="482"/>
      <c r="P103" s="482"/>
      <c r="Q103" s="482"/>
    </row>
    <row r="104" spans="1:17" x14ac:dyDescent="0.25">
      <c r="A104" s="487"/>
      <c r="H104" s="482"/>
      <c r="I104" s="482"/>
      <c r="J104" s="482"/>
      <c r="K104" s="482"/>
      <c r="L104" s="482"/>
      <c r="M104" s="482"/>
      <c r="N104" s="482"/>
      <c r="O104" s="482"/>
      <c r="P104" s="482"/>
      <c r="Q104" s="482"/>
    </row>
    <row r="105" spans="1:17" x14ac:dyDescent="0.25">
      <c r="A105" s="487"/>
      <c r="H105" s="482"/>
      <c r="I105" s="482"/>
      <c r="J105" s="482"/>
      <c r="K105" s="482"/>
      <c r="L105" s="482"/>
      <c r="M105" s="482"/>
      <c r="N105" s="482"/>
      <c r="O105" s="482"/>
      <c r="P105" s="482"/>
      <c r="Q105" s="482"/>
    </row>
    <row r="106" spans="1:17" x14ac:dyDescent="0.25">
      <c r="A106" s="487"/>
      <c r="H106" s="482"/>
      <c r="I106" s="482"/>
      <c r="J106" s="482"/>
      <c r="K106" s="482"/>
      <c r="L106" s="482"/>
      <c r="M106" s="482"/>
      <c r="N106" s="482"/>
      <c r="O106" s="482"/>
      <c r="P106" s="482"/>
      <c r="Q106" s="482"/>
    </row>
    <row r="107" spans="1:17" x14ac:dyDescent="0.25">
      <c r="A107" s="487"/>
      <c r="H107" s="482"/>
      <c r="I107" s="482"/>
      <c r="J107" s="482"/>
      <c r="K107" s="482"/>
      <c r="L107" s="482"/>
      <c r="M107" s="482"/>
      <c r="N107" s="482"/>
      <c r="O107" s="482"/>
      <c r="P107" s="482"/>
      <c r="Q107" s="482"/>
    </row>
    <row r="108" spans="1:17" x14ac:dyDescent="0.25">
      <c r="A108" s="487"/>
      <c r="H108" s="482"/>
      <c r="I108" s="482"/>
      <c r="J108" s="482"/>
      <c r="K108" s="482"/>
      <c r="L108" s="482"/>
      <c r="M108" s="482"/>
      <c r="N108" s="482"/>
      <c r="O108" s="482"/>
      <c r="P108" s="482"/>
      <c r="Q108" s="482"/>
    </row>
    <row r="109" spans="1:17" x14ac:dyDescent="0.25">
      <c r="A109" s="487"/>
      <c r="H109" s="482"/>
      <c r="I109" s="482"/>
      <c r="J109" s="482"/>
      <c r="K109" s="482"/>
      <c r="L109" s="482"/>
      <c r="M109" s="482"/>
      <c r="N109" s="482"/>
      <c r="O109" s="482"/>
      <c r="P109" s="482"/>
      <c r="Q109" s="482"/>
    </row>
    <row r="110" spans="1:17" x14ac:dyDescent="0.25">
      <c r="A110" s="487"/>
      <c r="H110" s="482"/>
      <c r="I110" s="482"/>
      <c r="J110" s="482"/>
      <c r="K110" s="482"/>
      <c r="L110" s="482"/>
      <c r="M110" s="482"/>
      <c r="N110" s="482"/>
      <c r="O110" s="482"/>
      <c r="P110" s="482"/>
      <c r="Q110" s="482"/>
    </row>
    <row r="111" spans="1:17" x14ac:dyDescent="0.25">
      <c r="A111" s="487"/>
      <c r="H111" s="482"/>
      <c r="I111" s="482"/>
      <c r="J111" s="482"/>
      <c r="K111" s="482"/>
      <c r="L111" s="482"/>
      <c r="M111" s="482"/>
      <c r="N111" s="482"/>
      <c r="O111" s="482"/>
      <c r="P111" s="482"/>
      <c r="Q111" s="482"/>
    </row>
    <row r="112" spans="1:17" x14ac:dyDescent="0.25">
      <c r="A112" s="487"/>
      <c r="H112" s="482"/>
      <c r="I112" s="482"/>
      <c r="J112" s="482"/>
      <c r="K112" s="482"/>
      <c r="L112" s="482"/>
      <c r="M112" s="482"/>
      <c r="N112" s="482"/>
      <c r="O112" s="482"/>
      <c r="P112" s="482"/>
      <c r="Q112" s="482"/>
    </row>
    <row r="113" spans="1:17" x14ac:dyDescent="0.25">
      <c r="A113" s="487"/>
      <c r="H113" s="482"/>
      <c r="I113" s="482"/>
      <c r="J113" s="482"/>
      <c r="K113" s="482"/>
      <c r="L113" s="482"/>
      <c r="M113" s="482"/>
      <c r="N113" s="482"/>
      <c r="O113" s="482"/>
      <c r="P113" s="482"/>
      <c r="Q113" s="482"/>
    </row>
    <row r="114" spans="1:17" x14ac:dyDescent="0.25">
      <c r="A114" s="487"/>
      <c r="H114" s="482"/>
      <c r="I114" s="482"/>
      <c r="J114" s="482"/>
      <c r="K114" s="482"/>
      <c r="L114" s="482"/>
      <c r="M114" s="482"/>
      <c r="N114" s="482"/>
      <c r="O114" s="482"/>
      <c r="P114" s="482"/>
      <c r="Q114" s="482"/>
    </row>
    <row r="115" spans="1:17" x14ac:dyDescent="0.25">
      <c r="A115" s="487"/>
      <c r="H115" s="482"/>
      <c r="I115" s="482"/>
      <c r="J115" s="482"/>
      <c r="K115" s="482"/>
      <c r="L115" s="482"/>
      <c r="M115" s="482"/>
      <c r="N115" s="482"/>
      <c r="O115" s="482"/>
      <c r="P115" s="482"/>
      <c r="Q115" s="482"/>
    </row>
    <row r="116" spans="1:17" x14ac:dyDescent="0.25">
      <c r="A116" s="487"/>
      <c r="H116" s="482"/>
      <c r="I116" s="482"/>
      <c r="J116" s="482"/>
      <c r="K116" s="482"/>
      <c r="L116" s="482"/>
      <c r="M116" s="482"/>
      <c r="N116" s="482"/>
      <c r="O116" s="482"/>
      <c r="P116" s="482"/>
      <c r="Q116" s="482"/>
    </row>
    <row r="117" spans="1:17" x14ac:dyDescent="0.25">
      <c r="A117" s="487"/>
      <c r="H117" s="482"/>
      <c r="I117" s="482"/>
      <c r="J117" s="482"/>
      <c r="K117" s="482"/>
      <c r="L117" s="482"/>
      <c r="M117" s="482"/>
      <c r="N117" s="482"/>
      <c r="O117" s="482"/>
      <c r="P117" s="482"/>
      <c r="Q117" s="482"/>
    </row>
    <row r="118" spans="1:17" x14ac:dyDescent="0.25">
      <c r="A118" s="487"/>
      <c r="H118" s="482"/>
      <c r="I118" s="482"/>
      <c r="J118" s="482"/>
      <c r="K118" s="482"/>
      <c r="L118" s="482"/>
      <c r="M118" s="482"/>
      <c r="N118" s="482"/>
      <c r="O118" s="482"/>
      <c r="P118" s="482"/>
      <c r="Q118" s="482"/>
    </row>
    <row r="119" spans="1:17" x14ac:dyDescent="0.25">
      <c r="A119" s="487"/>
      <c r="H119" s="482"/>
      <c r="I119" s="482"/>
      <c r="J119" s="482"/>
      <c r="K119" s="482"/>
      <c r="L119" s="482"/>
      <c r="M119" s="482"/>
      <c r="N119" s="482"/>
      <c r="O119" s="482"/>
      <c r="P119" s="482"/>
      <c r="Q119" s="482"/>
    </row>
    <row r="120" spans="1:17" x14ac:dyDescent="0.25">
      <c r="A120" s="487"/>
    </row>
    <row r="121" spans="1:17" x14ac:dyDescent="0.25">
      <c r="A121" s="487"/>
    </row>
    <row r="122" spans="1:17" x14ac:dyDescent="0.25">
      <c r="A122" s="487"/>
    </row>
    <row r="123" spans="1:17" x14ac:dyDescent="0.25">
      <c r="A123" s="487"/>
    </row>
    <row r="124" spans="1:17" x14ac:dyDescent="0.25">
      <c r="A124" s="487"/>
    </row>
    <row r="125" spans="1:17" x14ac:dyDescent="0.25">
      <c r="A125" s="487"/>
    </row>
    <row r="126" spans="1:17" x14ac:dyDescent="0.25">
      <c r="A126" s="487"/>
    </row>
    <row r="127" spans="1:17" x14ac:dyDescent="0.25">
      <c r="A127" s="487"/>
    </row>
    <row r="128" spans="1:17" x14ac:dyDescent="0.25">
      <c r="A128" s="487"/>
    </row>
    <row r="129" spans="1:1" x14ac:dyDescent="0.25">
      <c r="A129" s="487"/>
    </row>
    <row r="130" spans="1:1" x14ac:dyDescent="0.25">
      <c r="A130" s="487"/>
    </row>
    <row r="131" spans="1:1" x14ac:dyDescent="0.25">
      <c r="A131" s="487"/>
    </row>
    <row r="132" spans="1:1" x14ac:dyDescent="0.25">
      <c r="A132" s="487"/>
    </row>
    <row r="133" spans="1:1" x14ac:dyDescent="0.25">
      <c r="A133" s="487"/>
    </row>
    <row r="134" spans="1:1" x14ac:dyDescent="0.25">
      <c r="A134" s="487"/>
    </row>
    <row r="135" spans="1:1" x14ac:dyDescent="0.25">
      <c r="A135" s="487"/>
    </row>
    <row r="136" spans="1:1" x14ac:dyDescent="0.25">
      <c r="A136" s="487"/>
    </row>
    <row r="137" spans="1:1" x14ac:dyDescent="0.25">
      <c r="A137" s="487"/>
    </row>
    <row r="138" spans="1:1" x14ac:dyDescent="0.25">
      <c r="A138" s="487"/>
    </row>
    <row r="139" spans="1:1" x14ac:dyDescent="0.25">
      <c r="A139" s="487"/>
    </row>
    <row r="140" spans="1:1" x14ac:dyDescent="0.25">
      <c r="A140" s="487"/>
    </row>
    <row r="141" spans="1:1" x14ac:dyDescent="0.25">
      <c r="A141" s="487"/>
    </row>
    <row r="142" spans="1:1" x14ac:dyDescent="0.25">
      <c r="A142" s="487"/>
    </row>
    <row r="143" spans="1:1" x14ac:dyDescent="0.25">
      <c r="A143" s="487"/>
    </row>
    <row r="144" spans="1:1" x14ac:dyDescent="0.25">
      <c r="A144" s="487"/>
    </row>
    <row r="145" spans="1:1" x14ac:dyDescent="0.25">
      <c r="A145" s="487"/>
    </row>
    <row r="146" spans="1:1" x14ac:dyDescent="0.25">
      <c r="A146" s="487"/>
    </row>
    <row r="147" spans="1:1" x14ac:dyDescent="0.25">
      <c r="A147" s="487"/>
    </row>
    <row r="148" spans="1:1" x14ac:dyDescent="0.25">
      <c r="A148" s="487"/>
    </row>
    <row r="149" spans="1:1" x14ac:dyDescent="0.25">
      <c r="A149" s="487"/>
    </row>
    <row r="150" spans="1:1" x14ac:dyDescent="0.25">
      <c r="A150" s="487"/>
    </row>
    <row r="151" spans="1:1" x14ac:dyDescent="0.25">
      <c r="A151" s="487"/>
    </row>
    <row r="152" spans="1:1" x14ac:dyDescent="0.25">
      <c r="A152" s="487"/>
    </row>
    <row r="153" spans="1:1" x14ac:dyDescent="0.25">
      <c r="A153" s="487"/>
    </row>
    <row r="154" spans="1:1" x14ac:dyDescent="0.25">
      <c r="A154" s="487"/>
    </row>
    <row r="155" spans="1:1" x14ac:dyDescent="0.25">
      <c r="A155" s="487"/>
    </row>
    <row r="156" spans="1:1" x14ac:dyDescent="0.25">
      <c r="A156" s="487"/>
    </row>
    <row r="157" spans="1:1" x14ac:dyDescent="0.25">
      <c r="A157" s="487"/>
    </row>
    <row r="158" spans="1:1" x14ac:dyDescent="0.25">
      <c r="A158" s="487"/>
    </row>
    <row r="159" spans="1:1" x14ac:dyDescent="0.25">
      <c r="A159" s="487"/>
    </row>
    <row r="160" spans="1:1" x14ac:dyDescent="0.25">
      <c r="A160" s="487"/>
    </row>
    <row r="161" spans="1:1" x14ac:dyDescent="0.25">
      <c r="A161" s="487"/>
    </row>
    <row r="162" spans="1:1" x14ac:dyDescent="0.25">
      <c r="A162" s="487"/>
    </row>
    <row r="163" spans="1:1" x14ac:dyDescent="0.25">
      <c r="A163" s="487"/>
    </row>
    <row r="164" spans="1:1" x14ac:dyDescent="0.25">
      <c r="A164" s="487"/>
    </row>
    <row r="165" spans="1:1" x14ac:dyDescent="0.25">
      <c r="A165" s="487"/>
    </row>
    <row r="166" spans="1:1" x14ac:dyDescent="0.25">
      <c r="A166" s="487"/>
    </row>
    <row r="167" spans="1:1" x14ac:dyDescent="0.25">
      <c r="A167" s="487"/>
    </row>
    <row r="168" spans="1:1" x14ac:dyDescent="0.25">
      <c r="A168" s="487"/>
    </row>
    <row r="169" spans="1:1" x14ac:dyDescent="0.25">
      <c r="A169" s="487"/>
    </row>
    <row r="170" spans="1:1" x14ac:dyDescent="0.25">
      <c r="A170" s="487"/>
    </row>
    <row r="171" spans="1:1" x14ac:dyDescent="0.25">
      <c r="A171" s="487"/>
    </row>
    <row r="172" spans="1:1" x14ac:dyDescent="0.25">
      <c r="A172" s="487"/>
    </row>
    <row r="173" spans="1:1" x14ac:dyDescent="0.25">
      <c r="A173" s="487"/>
    </row>
    <row r="174" spans="1:1" x14ac:dyDescent="0.25">
      <c r="A174" s="487"/>
    </row>
    <row r="175" spans="1:1" x14ac:dyDescent="0.25">
      <c r="A175" s="487"/>
    </row>
    <row r="176" spans="1:1" x14ac:dyDescent="0.25">
      <c r="A176" s="487"/>
    </row>
    <row r="177" spans="1:1" x14ac:dyDescent="0.25">
      <c r="A177" s="487"/>
    </row>
    <row r="178" spans="1:1" x14ac:dyDescent="0.25">
      <c r="A178" s="487"/>
    </row>
    <row r="179" spans="1:1" x14ac:dyDescent="0.25">
      <c r="A179" s="487"/>
    </row>
    <row r="180" spans="1:1" x14ac:dyDescent="0.25">
      <c r="A180" s="487"/>
    </row>
    <row r="181" spans="1:1" x14ac:dyDescent="0.25">
      <c r="A181" s="487"/>
    </row>
    <row r="182" spans="1:1" x14ac:dyDescent="0.25">
      <c r="A182" s="487"/>
    </row>
    <row r="183" spans="1:1" x14ac:dyDescent="0.25">
      <c r="A183" s="487"/>
    </row>
    <row r="184" spans="1:1" x14ac:dyDescent="0.25">
      <c r="A184" s="487"/>
    </row>
    <row r="185" spans="1:1" x14ac:dyDescent="0.25">
      <c r="A185" s="487"/>
    </row>
    <row r="186" spans="1:1" x14ac:dyDescent="0.25">
      <c r="A186" s="487"/>
    </row>
    <row r="187" spans="1:1" x14ac:dyDescent="0.25">
      <c r="A187" s="487"/>
    </row>
    <row r="188" spans="1:1" x14ac:dyDescent="0.25">
      <c r="A188" s="487"/>
    </row>
    <row r="189" spans="1:1" x14ac:dyDescent="0.25">
      <c r="A189" s="487"/>
    </row>
    <row r="190" spans="1:1" x14ac:dyDescent="0.25">
      <c r="A190" s="487"/>
    </row>
    <row r="191" spans="1:1" x14ac:dyDescent="0.25">
      <c r="A191" s="487"/>
    </row>
  </sheetData>
  <mergeCells count="1">
    <mergeCell ref="B2:D2"/>
  </mergeCells>
  <phoneticPr fontId="17" type="noConversion"/>
  <printOptions gridLines="1" gridLinesSet="0"/>
  <pageMargins left="0.98425196850393704" right="0" top="0.51181102362204722" bottom="0.31496062992125984" header="0.19685039370078741" footer="0.19685039370078741"/>
  <pageSetup paperSize="8" fitToWidth="2" orientation="landscape" r:id="rId1"/>
  <headerFooter alignWithMargins="0">
    <oddHeader>&amp;LCOUNTRY:        ESPAÑA</oddHeader>
    <oddFooter>&amp;R&amp;"Times,Normal"&amp;D</oddFooter>
  </headerFooter>
  <ignoredErrors>
    <ignoredError sqref="G2:AE2 AF2:AG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AR113"/>
  <sheetViews>
    <sheetView showZeros="0" zoomScale="85" zoomScaleNormal="85" workbookViewId="0">
      <pane xSplit="6" ySplit="2" topLeftCell="S3" activePane="bottomRight" state="frozen"/>
      <selection activeCell="U16" sqref="U16"/>
      <selection pane="topRight" activeCell="U16" sqref="U16"/>
      <selection pane="bottomLeft" activeCell="U16" sqref="U16"/>
      <selection pane="bottomRight" activeCell="AR2" sqref="AR2"/>
    </sheetView>
  </sheetViews>
  <sheetFormatPr baseColWidth="10" defaultColWidth="9.140625" defaultRowHeight="15" outlineLevelCol="1" x14ac:dyDescent="0.25"/>
  <cols>
    <col min="1" max="1" width="13" style="91" customWidth="1"/>
    <col min="2" max="2" width="4.85546875" style="91" customWidth="1"/>
    <col min="3" max="4" width="4" style="91" customWidth="1"/>
    <col min="5" max="5" width="4.85546875" style="155" customWidth="1"/>
    <col min="6" max="6" width="42.28515625" style="91" bestFit="1" customWidth="1"/>
    <col min="7" max="7" width="34" style="536" customWidth="1"/>
    <col min="8" max="12" width="9.7109375" style="102" hidden="1" customWidth="1" outlineLevel="1"/>
    <col min="13" max="13" width="7.85546875" style="102" customWidth="1" collapsed="1"/>
    <col min="14" max="14" width="7.85546875" style="102" customWidth="1"/>
    <col min="15" max="15" width="7.85546875" style="102" customWidth="1" collapsed="1"/>
    <col min="16" max="17" width="7.5703125" style="102" customWidth="1" collapsed="1"/>
    <col min="18" max="18" width="7.5703125" style="102" customWidth="1"/>
    <col min="19" max="20" width="7.5703125" style="91" customWidth="1"/>
    <col min="21" max="21" width="7.85546875" style="106" customWidth="1"/>
    <col min="22" max="22" width="7.85546875" style="106" customWidth="1" collapsed="1"/>
    <col min="23" max="25" width="7.85546875" style="106" customWidth="1"/>
    <col min="26" max="26" width="7.85546875" style="106" customWidth="1" collapsed="1"/>
    <col min="27" max="27" width="7.85546875" style="106" customWidth="1"/>
    <col min="28" max="28" width="7.5703125" style="106" customWidth="1"/>
    <col min="29" max="29" width="7.85546875" style="106" customWidth="1"/>
    <col min="30" max="32" width="7.5703125" style="106" customWidth="1"/>
    <col min="33" max="33" width="7.85546875" style="106" customWidth="1"/>
    <col min="34" max="34" width="7.5703125" style="106" customWidth="1" collapsed="1"/>
    <col min="35" max="36" width="7.5703125" style="106" customWidth="1"/>
    <col min="37" max="37" width="7.5703125" style="106" customWidth="1" collapsed="1"/>
    <col min="38" max="44" width="7.5703125" style="106" customWidth="1"/>
    <col min="45" max="16384" width="9.140625" style="106"/>
  </cols>
  <sheetData>
    <row r="1" spans="1:44" s="79" customFormat="1" ht="30" customHeight="1" x14ac:dyDescent="0.2">
      <c r="A1" s="758" t="s">
        <v>656</v>
      </c>
      <c r="B1" s="758"/>
      <c r="C1" s="758"/>
      <c r="D1" s="758"/>
      <c r="E1" s="758"/>
      <c r="F1" s="758"/>
      <c r="G1" s="758"/>
      <c r="I1" s="78"/>
      <c r="J1" s="78"/>
      <c r="K1" s="78"/>
      <c r="L1" s="78"/>
      <c r="O1" s="78"/>
      <c r="P1" s="78"/>
      <c r="Q1" s="78"/>
      <c r="R1" s="78"/>
      <c r="U1" s="453"/>
      <c r="V1" s="453"/>
      <c r="W1" s="453"/>
      <c r="X1" s="453"/>
      <c r="Y1" s="453"/>
      <c r="Z1" s="453"/>
      <c r="AA1" s="453"/>
      <c r="AB1" s="453"/>
      <c r="AC1" s="453"/>
      <c r="AD1" s="453"/>
      <c r="AE1" s="453"/>
      <c r="AF1" s="453"/>
      <c r="AG1" s="760" t="s">
        <v>658</v>
      </c>
      <c r="AH1" s="760"/>
      <c r="AI1" s="760"/>
      <c r="AJ1" s="760"/>
      <c r="AK1" s="760"/>
      <c r="AL1" s="760"/>
      <c r="AM1" s="760"/>
      <c r="AN1" s="586"/>
      <c r="AO1" s="586"/>
      <c r="AP1" s="586"/>
      <c r="AQ1" s="586"/>
      <c r="AR1" s="586"/>
    </row>
    <row r="2" spans="1:44" s="65" customFormat="1" ht="30" customHeight="1" x14ac:dyDescent="0.2">
      <c r="A2" s="580" t="s">
        <v>1129</v>
      </c>
      <c r="B2" s="759" t="s">
        <v>122</v>
      </c>
      <c r="C2" s="759"/>
      <c r="D2" s="759"/>
      <c r="E2" s="759"/>
      <c r="F2" s="759"/>
      <c r="G2" s="567" t="s">
        <v>121</v>
      </c>
      <c r="H2" s="497" t="s">
        <v>123</v>
      </c>
      <c r="I2" s="497" t="s">
        <v>124</v>
      </c>
      <c r="J2" s="497" t="s">
        <v>125</v>
      </c>
      <c r="K2" s="497" t="s">
        <v>126</v>
      </c>
      <c r="L2" s="497" t="s">
        <v>127</v>
      </c>
      <c r="M2" s="497" t="s">
        <v>128</v>
      </c>
      <c r="N2" s="497" t="s">
        <v>129</v>
      </c>
      <c r="O2" s="497" t="s">
        <v>130</v>
      </c>
      <c r="P2" s="497" t="s">
        <v>131</v>
      </c>
      <c r="Q2" s="497" t="s">
        <v>132</v>
      </c>
      <c r="R2" s="497" t="s">
        <v>133</v>
      </c>
      <c r="S2" s="53" t="s">
        <v>134</v>
      </c>
      <c r="T2" s="53">
        <v>1997</v>
      </c>
      <c r="U2" s="53">
        <v>1998</v>
      </c>
      <c r="V2" s="53">
        <v>1999</v>
      </c>
      <c r="W2" s="53">
        <v>2000</v>
      </c>
      <c r="X2" s="53">
        <v>2001</v>
      </c>
      <c r="Y2" s="53">
        <v>2002</v>
      </c>
      <c r="Z2" s="53">
        <v>2003</v>
      </c>
      <c r="AA2" s="53">
        <v>2004</v>
      </c>
      <c r="AB2" s="53">
        <v>2005</v>
      </c>
      <c r="AC2" s="53">
        <v>2006</v>
      </c>
      <c r="AD2" s="53">
        <v>2007</v>
      </c>
      <c r="AE2" s="53">
        <v>2008</v>
      </c>
      <c r="AF2" s="53">
        <v>2009</v>
      </c>
      <c r="AG2" s="53">
        <v>2010</v>
      </c>
      <c r="AH2" s="53">
        <v>2011</v>
      </c>
      <c r="AI2" s="53">
        <v>2012</v>
      </c>
      <c r="AJ2" s="53">
        <v>2013</v>
      </c>
      <c r="AK2" s="53">
        <v>2014</v>
      </c>
      <c r="AL2" s="627">
        <v>2015</v>
      </c>
      <c r="AM2" s="630">
        <v>2016</v>
      </c>
      <c r="AN2" s="657">
        <v>2017</v>
      </c>
      <c r="AO2" s="741">
        <v>2018</v>
      </c>
      <c r="AP2" s="744">
        <v>2019</v>
      </c>
      <c r="AQ2" s="748">
        <v>2020</v>
      </c>
      <c r="AR2" s="749">
        <v>2021</v>
      </c>
    </row>
    <row r="3" spans="1:44" s="86" customFormat="1" x14ac:dyDescent="0.25">
      <c r="A3" s="81"/>
      <c r="B3" s="81"/>
      <c r="C3" s="82"/>
      <c r="D3" s="82"/>
      <c r="E3" s="152"/>
      <c r="F3" s="83"/>
      <c r="G3" s="568"/>
      <c r="H3" s="84"/>
      <c r="I3" s="84"/>
      <c r="J3" s="84"/>
      <c r="K3" s="84"/>
      <c r="L3" s="84"/>
      <c r="M3" s="84"/>
      <c r="N3" s="84"/>
      <c r="O3" s="84"/>
      <c r="P3" s="84"/>
      <c r="Q3" s="84"/>
      <c r="R3" s="84"/>
      <c r="S3" s="85"/>
      <c r="T3" s="85"/>
    </row>
    <row r="4" spans="1:44" s="86" customFormat="1" x14ac:dyDescent="0.25">
      <c r="A4" s="168" t="s">
        <v>563</v>
      </c>
      <c r="B4" s="220" t="s">
        <v>231</v>
      </c>
      <c r="C4" s="221"/>
      <c r="D4" s="221"/>
      <c r="E4" s="222"/>
      <c r="F4" s="223"/>
      <c r="G4" s="568"/>
      <c r="H4" s="255">
        <f t="shared" ref="H4:AG4" si="0">H6+H40+H63+H81+H98</f>
        <v>0</v>
      </c>
      <c r="I4" s="255">
        <f t="shared" si="0"/>
        <v>0</v>
      </c>
      <c r="J4" s="255">
        <f t="shared" si="0"/>
        <v>0</v>
      </c>
      <c r="K4" s="255">
        <f t="shared" si="0"/>
        <v>0</v>
      </c>
      <c r="L4" s="255">
        <f t="shared" si="0"/>
        <v>0</v>
      </c>
      <c r="M4" s="530">
        <f t="shared" si="0"/>
        <v>179940.133</v>
      </c>
      <c r="N4" s="530">
        <f t="shared" si="0"/>
        <v>182214.035</v>
      </c>
      <c r="O4" s="530">
        <f t="shared" si="0"/>
        <v>183279.50599999999</v>
      </c>
      <c r="P4" s="530">
        <f t="shared" si="0"/>
        <v>172599.30600000001</v>
      </c>
      <c r="Q4" s="530">
        <f t="shared" si="0"/>
        <v>185203.084</v>
      </c>
      <c r="R4" s="530">
        <f t="shared" si="0"/>
        <v>185145.91499999998</v>
      </c>
      <c r="S4" s="530">
        <f t="shared" si="0"/>
        <v>187349.50199999998</v>
      </c>
      <c r="T4" s="530">
        <f t="shared" si="0"/>
        <v>198439.42500000002</v>
      </c>
      <c r="U4" s="530">
        <f t="shared" si="0"/>
        <v>200892.413</v>
      </c>
      <c r="V4" s="530">
        <f t="shared" si="0"/>
        <v>197747.08500000002</v>
      </c>
      <c r="W4" s="530">
        <f t="shared" si="0"/>
        <v>202464.39500000005</v>
      </c>
      <c r="X4" s="530">
        <f t="shared" si="0"/>
        <v>211458.13</v>
      </c>
      <c r="Y4" s="530">
        <f t="shared" si="0"/>
        <v>205507.81699999998</v>
      </c>
      <c r="Z4" s="530">
        <f t="shared" si="0"/>
        <v>208102.19700000001</v>
      </c>
      <c r="AA4" s="530">
        <f t="shared" si="0"/>
        <v>211351.16799999998</v>
      </c>
      <c r="AB4" s="530">
        <f t="shared" si="0"/>
        <v>207044.40299999996</v>
      </c>
      <c r="AC4" s="530">
        <f>AC6+AC40+AC63+AC81+AC98</f>
        <v>204485.99600000001</v>
      </c>
      <c r="AD4" s="530">
        <f t="shared" si="0"/>
        <v>214816.09600000002</v>
      </c>
      <c r="AE4" s="530">
        <f t="shared" si="0"/>
        <v>201923.73999999996</v>
      </c>
      <c r="AF4" s="530">
        <f t="shared" si="0"/>
        <v>198915.87700000001</v>
      </c>
      <c r="AG4" s="530">
        <f t="shared" si="0"/>
        <v>197524.99199999997</v>
      </c>
      <c r="AH4" s="530">
        <f t="shared" ref="AH4:AM4" si="1">AH6+AH40+AH63+AH81+AH98</f>
        <v>196782.35700000002</v>
      </c>
      <c r="AI4" s="530">
        <f t="shared" si="1"/>
        <v>190070.88999999998</v>
      </c>
      <c r="AJ4" s="530">
        <f t="shared" si="1"/>
        <v>187916.56100000002</v>
      </c>
      <c r="AK4" s="530">
        <f t="shared" si="1"/>
        <v>193970.86200000005</v>
      </c>
      <c r="AL4" s="530">
        <f t="shared" si="1"/>
        <v>197593.85800000001</v>
      </c>
      <c r="AM4" s="530">
        <f t="shared" si="1"/>
        <v>201633.46899999995</v>
      </c>
      <c r="AN4" s="530">
        <f t="shared" ref="AN4:AO4" si="2">AN6+AN40+AN63+AN81+AN98</f>
        <v>203709.19299999997</v>
      </c>
      <c r="AO4" s="530">
        <f t="shared" si="2"/>
        <v>210091.978</v>
      </c>
      <c r="AP4" s="530">
        <f t="shared" ref="AP4:AQ4" si="3">AP6+AP40+AP63+AP81+AP98</f>
        <v>211561.671</v>
      </c>
      <c r="AQ4" s="530">
        <f t="shared" si="3"/>
        <v>210573.986</v>
      </c>
      <c r="AR4" s="530">
        <f t="shared" ref="AR4" si="4">AR6+AR40+AR63+AR81+AR98</f>
        <v>210420.40700000004</v>
      </c>
    </row>
    <row r="5" spans="1:44" s="86" customFormat="1" x14ac:dyDescent="0.25">
      <c r="A5" s="87"/>
      <c r="B5" s="87"/>
      <c r="C5" s="85"/>
      <c r="D5" s="85"/>
      <c r="E5" s="153"/>
      <c r="F5" s="83"/>
      <c r="G5" s="56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row>
    <row r="6" spans="1:44" s="86" customFormat="1" x14ac:dyDescent="0.25">
      <c r="A6" s="88" t="s">
        <v>238</v>
      </c>
      <c r="B6" s="88"/>
      <c r="C6" s="89" t="s">
        <v>239</v>
      </c>
      <c r="D6" s="89"/>
      <c r="E6" s="154"/>
      <c r="F6" s="88"/>
      <c r="G6" s="568"/>
      <c r="H6" s="254">
        <f t="shared" ref="H6:AG6" si="5">SUM(H8:H35)</f>
        <v>0</v>
      </c>
      <c r="I6" s="254">
        <f t="shared" si="5"/>
        <v>0</v>
      </c>
      <c r="J6" s="254">
        <f t="shared" si="5"/>
        <v>0</v>
      </c>
      <c r="K6" s="254">
        <f t="shared" si="5"/>
        <v>0</v>
      </c>
      <c r="L6" s="254">
        <f t="shared" si="5"/>
        <v>0</v>
      </c>
      <c r="M6" s="531">
        <f t="shared" si="5"/>
        <v>5126.1409999999996</v>
      </c>
      <c r="N6" s="531">
        <f t="shared" si="5"/>
        <v>5062.8760000000002</v>
      </c>
      <c r="O6" s="531">
        <f t="shared" si="5"/>
        <v>4972.8870000000006</v>
      </c>
      <c r="P6" s="531">
        <f t="shared" si="5"/>
        <v>5017.5259999999998</v>
      </c>
      <c r="Q6" s="531">
        <f t="shared" si="5"/>
        <v>5247.9210000000003</v>
      </c>
      <c r="R6" s="531">
        <f t="shared" si="5"/>
        <v>5512.0650000000005</v>
      </c>
      <c r="S6" s="531">
        <f t="shared" si="5"/>
        <v>5925.7909999999993</v>
      </c>
      <c r="T6" s="531">
        <f t="shared" si="5"/>
        <v>5883.6780000000017</v>
      </c>
      <c r="U6" s="531">
        <f t="shared" si="5"/>
        <v>5965.5389999999989</v>
      </c>
      <c r="V6" s="531">
        <f t="shared" si="5"/>
        <v>6291.4210000000003</v>
      </c>
      <c r="W6" s="531">
        <f t="shared" si="5"/>
        <v>6216.8829999999998</v>
      </c>
      <c r="X6" s="531">
        <f t="shared" si="5"/>
        <v>6410.7800000000007</v>
      </c>
      <c r="Y6" s="531">
        <f t="shared" si="5"/>
        <v>6477.8899999999994</v>
      </c>
      <c r="Z6" s="531">
        <f>SUM(Z8:Z35)</f>
        <v>6548.3790000000008</v>
      </c>
      <c r="AA6" s="531">
        <f t="shared" si="5"/>
        <v>6653.0869999999995</v>
      </c>
      <c r="AB6" s="531">
        <f t="shared" si="5"/>
        <v>6423.5860000000002</v>
      </c>
      <c r="AC6" s="531">
        <f t="shared" si="5"/>
        <v>6314.42</v>
      </c>
      <c r="AD6" s="531">
        <f t="shared" si="5"/>
        <v>6527.558</v>
      </c>
      <c r="AE6" s="531">
        <f t="shared" si="5"/>
        <v>6233.9489999999996</v>
      </c>
      <c r="AF6" s="531">
        <f t="shared" si="5"/>
        <v>6049.8829999999998</v>
      </c>
      <c r="AG6" s="531">
        <f t="shared" si="5"/>
        <v>6177.8220000000001</v>
      </c>
      <c r="AH6" s="531">
        <f t="shared" ref="AH6:AM6" si="6">SUM(AH8:AH35)</f>
        <v>5986.224000000002</v>
      </c>
      <c r="AI6" s="531">
        <f t="shared" si="6"/>
        <v>5907.9120000000012</v>
      </c>
      <c r="AJ6" s="531">
        <f t="shared" si="6"/>
        <v>5760.0529999999999</v>
      </c>
      <c r="AK6" s="531">
        <f t="shared" si="6"/>
        <v>6059.9609999999993</v>
      </c>
      <c r="AL6" s="531">
        <f t="shared" si="6"/>
        <v>6208.4750000000004</v>
      </c>
      <c r="AM6" s="531">
        <f t="shared" si="6"/>
        <v>6384.5280000000002</v>
      </c>
      <c r="AN6" s="531">
        <f t="shared" ref="AN6:AO6" si="7">SUM(AN8:AN35)</f>
        <v>6526.9939999999988</v>
      </c>
      <c r="AO6" s="531">
        <f t="shared" si="7"/>
        <v>6617.6589999999997</v>
      </c>
      <c r="AP6" s="531">
        <f t="shared" ref="AP6:AQ6" si="8">SUM(AP8:AP35)</f>
        <v>6661.2200000000012</v>
      </c>
      <c r="AQ6" s="531">
        <f t="shared" si="8"/>
        <v>6675.8930000000009</v>
      </c>
      <c r="AR6" s="531">
        <f t="shared" ref="AR6" si="9">SUM(AR8:AR35)</f>
        <v>6749.7569999999996</v>
      </c>
    </row>
    <row r="7" spans="1:44" s="86" customFormat="1" x14ac:dyDescent="0.25">
      <c r="A7" s="85" t="s">
        <v>240</v>
      </c>
      <c r="B7" s="85"/>
      <c r="C7" s="91"/>
      <c r="D7" s="160" t="s">
        <v>223</v>
      </c>
      <c r="E7"/>
      <c r="G7" s="568"/>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row>
    <row r="8" spans="1:44" s="86" customFormat="1" x14ac:dyDescent="0.25">
      <c r="A8" s="85" t="s">
        <v>241</v>
      </c>
      <c r="B8" s="85"/>
      <c r="C8" s="91"/>
      <c r="D8" s="155"/>
      <c r="E8" s="91" t="s">
        <v>141</v>
      </c>
      <c r="G8" s="569" t="s">
        <v>1130</v>
      </c>
      <c r="H8" s="415"/>
      <c r="I8" s="415"/>
      <c r="J8" s="415"/>
      <c r="K8" s="415"/>
      <c r="L8" s="415"/>
      <c r="M8" s="416">
        <v>794.67699999999991</v>
      </c>
      <c r="N8" s="416">
        <v>985.8520000000002</v>
      </c>
      <c r="O8" s="416">
        <v>1012.1189999999999</v>
      </c>
      <c r="P8" s="416">
        <v>1056.3329999999999</v>
      </c>
      <c r="Q8" s="416">
        <v>1112.0260000000005</v>
      </c>
      <c r="R8" s="416">
        <v>1231.6439999999993</v>
      </c>
      <c r="S8" s="416">
        <v>1250.277</v>
      </c>
      <c r="T8" s="416">
        <v>1391.6010000000001</v>
      </c>
      <c r="U8" s="416">
        <v>1399.972</v>
      </c>
      <c r="V8" s="416">
        <v>1492.3200000000004</v>
      </c>
      <c r="W8" s="416">
        <v>1493.1870000000001</v>
      </c>
      <c r="X8" s="416">
        <v>1470.2350000000006</v>
      </c>
      <c r="Y8" s="416">
        <v>1475.943</v>
      </c>
      <c r="Z8" s="416">
        <v>1510.4150000000006</v>
      </c>
      <c r="AA8" s="416">
        <v>1550.2319999999997</v>
      </c>
      <c r="AB8" s="416">
        <v>1484.6349999999998</v>
      </c>
      <c r="AC8" s="416">
        <v>1400.7839999999994</v>
      </c>
      <c r="AD8" s="416">
        <v>1470.396</v>
      </c>
      <c r="AE8" s="416">
        <v>1377.8920000000001</v>
      </c>
      <c r="AF8" s="416">
        <v>1144.6039999999996</v>
      </c>
      <c r="AG8" s="416">
        <v>1412.9109999999998</v>
      </c>
      <c r="AH8" s="416">
        <v>1309.3620000000003</v>
      </c>
      <c r="AI8" s="416">
        <v>1380.5929999999996</v>
      </c>
      <c r="AJ8" s="416">
        <v>1356.856</v>
      </c>
      <c r="AK8" s="416">
        <v>1509.6229999999998</v>
      </c>
      <c r="AL8" s="416">
        <v>1576.8979999999995</v>
      </c>
      <c r="AM8" s="416">
        <v>1748.1420000000001</v>
      </c>
      <c r="AN8" s="416">
        <v>1831.0129999999995</v>
      </c>
      <c r="AO8" s="416">
        <v>1843.51</v>
      </c>
      <c r="AP8" s="416">
        <v>1844.479</v>
      </c>
      <c r="AQ8" s="416">
        <v>1828.5210000000004</v>
      </c>
      <c r="AR8" s="416">
        <v>1721.0430000000001</v>
      </c>
    </row>
    <row r="9" spans="1:44" s="86" customFormat="1" x14ac:dyDescent="0.25">
      <c r="A9" s="85" t="s">
        <v>242</v>
      </c>
      <c r="B9" s="85"/>
      <c r="C9" s="91"/>
      <c r="D9" s="155"/>
      <c r="E9" s="91" t="s">
        <v>142</v>
      </c>
      <c r="G9" s="570"/>
      <c r="H9" s="83">
        <f>H10+H13</f>
        <v>0</v>
      </c>
      <c r="I9" s="83">
        <f>I10+I13</f>
        <v>0</v>
      </c>
      <c r="J9" s="83">
        <f>J10+J13</f>
        <v>0</v>
      </c>
      <c r="K9" s="83">
        <f>K10+K13</f>
        <v>0</v>
      </c>
      <c r="L9" s="83">
        <f>L10+L13</f>
        <v>0</v>
      </c>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row>
    <row r="10" spans="1:44" s="86" customFormat="1" x14ac:dyDescent="0.25">
      <c r="A10" s="85" t="s">
        <v>243</v>
      </c>
      <c r="B10" s="85"/>
      <c r="C10" s="91"/>
      <c r="D10" s="155"/>
      <c r="E10" s="91" t="s">
        <v>221</v>
      </c>
      <c r="G10" s="569" t="s">
        <v>1143</v>
      </c>
      <c r="H10" s="415">
        <f>H11+H12</f>
        <v>0</v>
      </c>
      <c r="I10" s="415">
        <f>I11+I12</f>
        <v>0</v>
      </c>
      <c r="J10" s="415">
        <f>J11+J12</f>
        <v>0</v>
      </c>
      <c r="K10" s="415">
        <f>K11+K12</f>
        <v>0</v>
      </c>
      <c r="L10" s="415">
        <f>L11+L12</f>
        <v>0</v>
      </c>
      <c r="M10" s="416">
        <v>298.46399999999994</v>
      </c>
      <c r="N10" s="416">
        <v>163.61199999999997</v>
      </c>
      <c r="O10" s="416">
        <v>131.136</v>
      </c>
      <c r="P10" s="416">
        <v>126.58699999999999</v>
      </c>
      <c r="Q10" s="416">
        <v>138.166</v>
      </c>
      <c r="R10" s="416">
        <v>134.61200000000002</v>
      </c>
      <c r="S10" s="416">
        <v>164.78200000000004</v>
      </c>
      <c r="T10" s="416">
        <v>191.06699999999998</v>
      </c>
      <c r="U10" s="416">
        <v>165.72300000000001</v>
      </c>
      <c r="V10" s="416">
        <v>224.38400000000001</v>
      </c>
      <c r="W10" s="416">
        <v>193.60500000000005</v>
      </c>
      <c r="X10" s="416">
        <v>224.29000000000002</v>
      </c>
      <c r="Y10" s="416">
        <v>232.15400000000002</v>
      </c>
      <c r="Z10" s="416">
        <v>245.011</v>
      </c>
      <c r="AA10" s="416">
        <v>239.97400000000002</v>
      </c>
      <c r="AB10" s="416">
        <v>263.93800000000005</v>
      </c>
      <c r="AC10" s="416">
        <v>300.02999999999986</v>
      </c>
      <c r="AD10" s="416">
        <v>359.78000000000003</v>
      </c>
      <c r="AE10" s="416">
        <v>291.37200000000007</v>
      </c>
      <c r="AF10" s="416">
        <v>336.43</v>
      </c>
      <c r="AG10" s="416">
        <v>240.74099999999999</v>
      </c>
      <c r="AH10" s="416">
        <v>245.11199999999999</v>
      </c>
      <c r="AI10" s="416">
        <v>242.32499999999996</v>
      </c>
      <c r="AJ10" s="416">
        <v>220.89400000000006</v>
      </c>
      <c r="AK10" s="416">
        <v>246.39399999999995</v>
      </c>
      <c r="AL10" s="416">
        <v>229.69700000000003</v>
      </c>
      <c r="AM10" s="416">
        <v>183.60000000000005</v>
      </c>
      <c r="AN10" s="416">
        <v>177.81100000000001</v>
      </c>
      <c r="AO10" s="416">
        <v>189.59000000000003</v>
      </c>
      <c r="AP10" s="416">
        <v>202.30300000000008</v>
      </c>
      <c r="AQ10" s="416">
        <v>209.32500000000005</v>
      </c>
      <c r="AR10" s="416">
        <v>241.58000000000004</v>
      </c>
    </row>
    <row r="11" spans="1:44" s="86" customFormat="1" x14ac:dyDescent="0.25">
      <c r="A11" s="168" t="s">
        <v>607</v>
      </c>
      <c r="B11" s="85"/>
      <c r="C11" s="91"/>
      <c r="D11" s="155"/>
      <c r="E11" s="91"/>
      <c r="F11" s="86" t="s">
        <v>608</v>
      </c>
      <c r="G11" s="569"/>
      <c r="H11" s="83"/>
      <c r="I11" s="83"/>
      <c r="J11" s="83"/>
      <c r="K11" s="83"/>
      <c r="L11" s="83"/>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row>
    <row r="12" spans="1:44" s="86" customFormat="1" x14ac:dyDescent="0.25">
      <c r="A12" s="168" t="s">
        <v>610</v>
      </c>
      <c r="B12" s="85"/>
      <c r="C12" s="91"/>
      <c r="D12" s="155"/>
      <c r="E12" s="91"/>
      <c r="F12" s="86" t="s">
        <v>609</v>
      </c>
      <c r="G12" s="569"/>
      <c r="H12" s="83"/>
      <c r="I12" s="83"/>
      <c r="J12" s="83"/>
      <c r="K12" s="83"/>
      <c r="L12" s="83"/>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49"/>
    </row>
    <row r="13" spans="1:44" s="86" customFormat="1" x14ac:dyDescent="0.25">
      <c r="A13" s="85" t="s">
        <v>244</v>
      </c>
      <c r="B13" s="85"/>
      <c r="C13" s="91"/>
      <c r="D13" s="155"/>
      <c r="E13" s="91" t="s">
        <v>222</v>
      </c>
      <c r="G13" s="569" t="s">
        <v>1145</v>
      </c>
      <c r="H13" s="415">
        <f>H14+H15</f>
        <v>0</v>
      </c>
      <c r="I13" s="415">
        <f>I14+I15</f>
        <v>0</v>
      </c>
      <c r="J13" s="415">
        <f>J14+J15</f>
        <v>0</v>
      </c>
      <c r="K13" s="415">
        <f>K14+K15</f>
        <v>0</v>
      </c>
      <c r="L13" s="415">
        <f>L14+L15</f>
        <v>0</v>
      </c>
      <c r="M13" s="416">
        <v>465.78199999999987</v>
      </c>
      <c r="N13" s="416">
        <v>381.42199999999997</v>
      </c>
      <c r="O13" s="416">
        <v>341.23799999999994</v>
      </c>
      <c r="P13" s="416">
        <v>313.45300000000003</v>
      </c>
      <c r="Q13" s="416">
        <v>367.49300000000017</v>
      </c>
      <c r="R13" s="416">
        <v>392.15700000000015</v>
      </c>
      <c r="S13" s="416">
        <v>510.84999999999997</v>
      </c>
      <c r="T13" s="416">
        <v>450.67400000000004</v>
      </c>
      <c r="U13" s="416">
        <v>444.18599999999998</v>
      </c>
      <c r="V13" s="416">
        <v>500.51900000000018</v>
      </c>
      <c r="W13" s="416">
        <v>422.67599999999993</v>
      </c>
      <c r="X13" s="416">
        <v>476.00599999999991</v>
      </c>
      <c r="Y13" s="416">
        <v>473.4049999999998</v>
      </c>
      <c r="Z13" s="416">
        <v>480.66599999999994</v>
      </c>
      <c r="AA13" s="416">
        <v>465.64400000000001</v>
      </c>
      <c r="AB13" s="416">
        <v>474.06300000000022</v>
      </c>
      <c r="AC13" s="416">
        <v>512.41099999999983</v>
      </c>
      <c r="AD13" s="416">
        <v>580.73899999999992</v>
      </c>
      <c r="AE13" s="416">
        <v>532.73299999999983</v>
      </c>
      <c r="AF13" s="416">
        <v>626.02300000000014</v>
      </c>
      <c r="AG13" s="416">
        <v>498.86900000000026</v>
      </c>
      <c r="AH13" s="416">
        <v>482.03300000000007</v>
      </c>
      <c r="AI13" s="416">
        <v>480.03700000000003</v>
      </c>
      <c r="AJ13" s="416">
        <v>463.48199999999991</v>
      </c>
      <c r="AK13" s="416">
        <v>496.6869999999999</v>
      </c>
      <c r="AL13" s="416">
        <v>496.18300000000011</v>
      </c>
      <c r="AM13" s="416">
        <v>476.75299999999987</v>
      </c>
      <c r="AN13" s="416">
        <v>477.03399999999993</v>
      </c>
      <c r="AO13" s="416">
        <v>466.18499999999989</v>
      </c>
      <c r="AP13" s="416">
        <v>471.34399999999999</v>
      </c>
      <c r="AQ13" s="416">
        <v>476.81900000000013</v>
      </c>
      <c r="AR13" s="416">
        <v>514.24799999999993</v>
      </c>
    </row>
    <row r="14" spans="1:44" s="86" customFormat="1" x14ac:dyDescent="0.25">
      <c r="A14" s="168" t="s">
        <v>617</v>
      </c>
      <c r="B14" s="85"/>
      <c r="C14" s="91"/>
      <c r="D14" s="155"/>
      <c r="E14" s="91"/>
      <c r="F14" s="86" t="s">
        <v>615</v>
      </c>
      <c r="G14" s="569"/>
      <c r="H14" s="83"/>
      <c r="I14" s="83"/>
      <c r="J14" s="83"/>
      <c r="K14" s="83"/>
      <c r="L14" s="83"/>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row>
    <row r="15" spans="1:44" s="86" customFormat="1" x14ac:dyDescent="0.25">
      <c r="A15" s="168" t="s">
        <v>618</v>
      </c>
      <c r="B15" s="85"/>
      <c r="C15" s="91"/>
      <c r="D15" s="155"/>
      <c r="E15" s="91"/>
      <c r="F15" s="86" t="s">
        <v>616</v>
      </c>
      <c r="G15" s="569"/>
      <c r="H15" s="83"/>
      <c r="I15" s="83"/>
      <c r="J15" s="83"/>
      <c r="K15" s="83"/>
      <c r="L15" s="83"/>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row>
    <row r="16" spans="1:44" s="86" customFormat="1" x14ac:dyDescent="0.25">
      <c r="A16" s="85" t="s">
        <v>245</v>
      </c>
      <c r="B16" s="85"/>
      <c r="C16" s="91"/>
      <c r="D16" s="155" t="s">
        <v>214</v>
      </c>
      <c r="E16" s="94"/>
      <c r="G16" s="571"/>
      <c r="H16" s="83">
        <f>H17+H20</f>
        <v>0</v>
      </c>
      <c r="I16" s="83">
        <f>I17+I20</f>
        <v>0</v>
      </c>
      <c r="J16" s="83">
        <f>J17+J20</f>
        <v>0</v>
      </c>
      <c r="K16" s="83">
        <f>K17+K20</f>
        <v>0</v>
      </c>
      <c r="L16" s="83">
        <f>L17+L20</f>
        <v>0</v>
      </c>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row>
    <row r="17" spans="1:44" s="86" customFormat="1" x14ac:dyDescent="0.25">
      <c r="A17" s="85" t="s">
        <v>246</v>
      </c>
      <c r="B17" s="85"/>
      <c r="C17" s="91"/>
      <c r="D17" s="155"/>
      <c r="E17" s="37" t="s">
        <v>219</v>
      </c>
      <c r="G17" s="569" t="s">
        <v>1131</v>
      </c>
      <c r="H17" s="415">
        <f>H18+H19</f>
        <v>0</v>
      </c>
      <c r="I17" s="415">
        <f>I18+I19</f>
        <v>0</v>
      </c>
      <c r="J17" s="415">
        <f>J18+J19</f>
        <v>0</v>
      </c>
      <c r="K17" s="415">
        <f>K18+K19</f>
        <v>0</v>
      </c>
      <c r="L17" s="415">
        <f>L18+L19</f>
        <v>0</v>
      </c>
      <c r="M17" s="416">
        <v>81.670999999999978</v>
      </c>
      <c r="N17" s="416">
        <v>70.52600000000001</v>
      </c>
      <c r="O17" s="416">
        <v>57.758000000000017</v>
      </c>
      <c r="P17" s="416">
        <v>67.939000000000021</v>
      </c>
      <c r="Q17" s="416">
        <v>72.146999999999991</v>
      </c>
      <c r="R17" s="416">
        <v>123.03999999999999</v>
      </c>
      <c r="S17" s="416">
        <v>136.22100000000003</v>
      </c>
      <c r="T17" s="416">
        <v>119.43499999999999</v>
      </c>
      <c r="U17" s="416">
        <v>117.60000000000004</v>
      </c>
      <c r="V17" s="416">
        <v>135.09800000000001</v>
      </c>
      <c r="W17" s="416">
        <v>134.14099999999993</v>
      </c>
      <c r="X17" s="416">
        <v>154.27799999999999</v>
      </c>
      <c r="Y17" s="416">
        <v>156.87199999999999</v>
      </c>
      <c r="Z17" s="416">
        <v>155.32900000000001</v>
      </c>
      <c r="AA17" s="416">
        <v>207.42499999999998</v>
      </c>
      <c r="AB17" s="416">
        <v>194.74499999999998</v>
      </c>
      <c r="AC17" s="416">
        <v>196.15900000000002</v>
      </c>
      <c r="AD17" s="416">
        <v>205.88200000000006</v>
      </c>
      <c r="AE17" s="416">
        <v>172.86799999999999</v>
      </c>
      <c r="AF17" s="416">
        <v>159.75499999999994</v>
      </c>
      <c r="AG17" s="416">
        <v>153.13899999999998</v>
      </c>
      <c r="AH17" s="416">
        <v>206.31699999999995</v>
      </c>
      <c r="AI17" s="416">
        <v>215.74799999999996</v>
      </c>
      <c r="AJ17" s="416">
        <v>212.298</v>
      </c>
      <c r="AK17" s="416">
        <v>214.71799999999996</v>
      </c>
      <c r="AL17" s="416">
        <v>231.47799999999998</v>
      </c>
      <c r="AM17" s="416">
        <v>237.22399999999999</v>
      </c>
      <c r="AN17" s="416">
        <v>255.84399999999997</v>
      </c>
      <c r="AO17" s="416">
        <v>292.83999999999997</v>
      </c>
      <c r="AP17" s="416">
        <v>293.44000000000005</v>
      </c>
      <c r="AQ17" s="416">
        <v>278.70900000000006</v>
      </c>
      <c r="AR17" s="416">
        <v>342.09600000000012</v>
      </c>
    </row>
    <row r="18" spans="1:44" s="86" customFormat="1" x14ac:dyDescent="0.25">
      <c r="A18" s="168" t="s">
        <v>652</v>
      </c>
      <c r="B18" s="85"/>
      <c r="C18" s="91"/>
      <c r="D18" s="155"/>
      <c r="E18" s="91"/>
      <c r="F18" s="86" t="s">
        <v>654</v>
      </c>
      <c r="G18" s="569"/>
      <c r="H18" s="83"/>
      <c r="I18" s="83"/>
      <c r="J18" s="83"/>
      <c r="K18" s="83"/>
      <c r="L18" s="83"/>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row>
    <row r="19" spans="1:44" s="86" customFormat="1" x14ac:dyDescent="0.25">
      <c r="A19" s="168" t="s">
        <v>653</v>
      </c>
      <c r="B19" s="85"/>
      <c r="C19" s="91"/>
      <c r="D19" s="155"/>
      <c r="E19" s="91"/>
      <c r="F19" s="86" t="s">
        <v>655</v>
      </c>
      <c r="G19" s="569"/>
      <c r="H19" s="83"/>
      <c r="I19" s="83"/>
      <c r="J19" s="83"/>
      <c r="K19" s="83"/>
      <c r="L19" s="83"/>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row>
    <row r="20" spans="1:44" s="86" customFormat="1" x14ac:dyDescent="0.25">
      <c r="A20" s="85" t="s">
        <v>247</v>
      </c>
      <c r="B20" s="85"/>
      <c r="C20" s="91"/>
      <c r="D20" s="155"/>
      <c r="E20" s="37" t="s">
        <v>266</v>
      </c>
      <c r="G20" s="569"/>
      <c r="H20" s="83">
        <f>H21+H22</f>
        <v>0</v>
      </c>
      <c r="I20" s="83">
        <f>I21+I22</f>
        <v>0</v>
      </c>
      <c r="J20" s="83">
        <f>J21+J22</f>
        <v>0</v>
      </c>
      <c r="K20" s="83">
        <f>K21+K22</f>
        <v>0</v>
      </c>
      <c r="L20" s="83">
        <f>L21+L22</f>
        <v>0</v>
      </c>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row>
    <row r="21" spans="1:44" s="86" customFormat="1" x14ac:dyDescent="0.25">
      <c r="A21" s="85" t="s">
        <v>248</v>
      </c>
      <c r="B21" s="85"/>
      <c r="D21" s="155"/>
      <c r="E21" s="91" t="s">
        <v>268</v>
      </c>
      <c r="G21" s="569" t="s">
        <v>1146</v>
      </c>
      <c r="H21" s="415"/>
      <c r="I21" s="415"/>
      <c r="J21" s="415"/>
      <c r="K21" s="415"/>
      <c r="L21" s="415"/>
      <c r="M21" s="416">
        <v>25.058000000000003</v>
      </c>
      <c r="N21" s="416">
        <v>36.242999999999995</v>
      </c>
      <c r="O21" s="416">
        <v>30.281000000000002</v>
      </c>
      <c r="P21" s="416">
        <v>36.814</v>
      </c>
      <c r="Q21" s="416">
        <v>33.001000000000005</v>
      </c>
      <c r="R21" s="416">
        <v>34.362000000000002</v>
      </c>
      <c r="S21" s="416">
        <v>37.46</v>
      </c>
      <c r="T21" s="416">
        <v>42.012000000000008</v>
      </c>
      <c r="U21" s="416">
        <v>52.402000000000008</v>
      </c>
      <c r="V21" s="416">
        <v>33.685000000000009</v>
      </c>
      <c r="W21" s="416">
        <v>53.088999999999992</v>
      </c>
      <c r="X21" s="416">
        <v>55.609999999999978</v>
      </c>
      <c r="Y21" s="416">
        <v>66.832000000000008</v>
      </c>
      <c r="Z21" s="416">
        <v>71.628999999999991</v>
      </c>
      <c r="AA21" s="416">
        <v>118.128</v>
      </c>
      <c r="AB21" s="416">
        <v>100.40900000000001</v>
      </c>
      <c r="AC21" s="416">
        <v>114.38800000000001</v>
      </c>
      <c r="AD21" s="416">
        <v>95.274999999999949</v>
      </c>
      <c r="AE21" s="416">
        <v>83.430000000000021</v>
      </c>
      <c r="AF21" s="416">
        <v>82.948000000000008</v>
      </c>
      <c r="AG21" s="416">
        <v>100.59800000000003</v>
      </c>
      <c r="AH21" s="416">
        <v>156.75500000000002</v>
      </c>
      <c r="AI21" s="416">
        <v>168.751</v>
      </c>
      <c r="AJ21" s="416">
        <v>134.82699999999997</v>
      </c>
      <c r="AK21" s="416">
        <v>134.37699999999998</v>
      </c>
      <c r="AL21" s="416">
        <v>149.45399999999998</v>
      </c>
      <c r="AM21" s="416">
        <v>124.64300000000003</v>
      </c>
      <c r="AN21" s="416">
        <v>129.98899999999998</v>
      </c>
      <c r="AO21" s="416">
        <v>143.33399999999997</v>
      </c>
      <c r="AP21" s="416">
        <v>148.12700000000001</v>
      </c>
      <c r="AQ21" s="416">
        <v>143.52500000000001</v>
      </c>
      <c r="AR21" s="416">
        <v>179.54599999999991</v>
      </c>
    </row>
    <row r="22" spans="1:44" s="86" customFormat="1" x14ac:dyDescent="0.25">
      <c r="A22" s="85" t="s">
        <v>249</v>
      </c>
      <c r="B22" s="85"/>
      <c r="C22" s="91"/>
      <c r="E22" s="86" t="s">
        <v>269</v>
      </c>
      <c r="G22" s="569" t="s">
        <v>1147</v>
      </c>
      <c r="H22" s="415"/>
      <c r="I22" s="415"/>
      <c r="J22" s="415"/>
      <c r="K22" s="415"/>
      <c r="L22" s="415"/>
      <c r="M22" s="416">
        <v>494.04699999999991</v>
      </c>
      <c r="N22" s="416">
        <v>423.51500000000004</v>
      </c>
      <c r="O22" s="416">
        <v>376.387</v>
      </c>
      <c r="P22" s="416">
        <v>403.98099999999999</v>
      </c>
      <c r="Q22" s="416">
        <v>430.20800000000008</v>
      </c>
      <c r="R22" s="416">
        <v>480.07</v>
      </c>
      <c r="S22" s="416">
        <v>502.25799999999981</v>
      </c>
      <c r="T22" s="416">
        <v>474.95799999999986</v>
      </c>
      <c r="U22" s="416">
        <v>527.19800000000009</v>
      </c>
      <c r="V22" s="416">
        <v>534.14300000000003</v>
      </c>
      <c r="W22" s="416">
        <v>544.33799999999962</v>
      </c>
      <c r="X22" s="416">
        <v>580.96700000000021</v>
      </c>
      <c r="Y22" s="416">
        <v>524.11099999999976</v>
      </c>
      <c r="Z22" s="416">
        <v>499.84899999999999</v>
      </c>
      <c r="AA22" s="416">
        <v>487.745</v>
      </c>
      <c r="AB22" s="416">
        <v>449.78599999999989</v>
      </c>
      <c r="AC22" s="416">
        <v>478.02100000000002</v>
      </c>
      <c r="AD22" s="416">
        <v>453.1280000000001</v>
      </c>
      <c r="AE22" s="416">
        <v>500.79700000000003</v>
      </c>
      <c r="AF22" s="416">
        <v>473.59399999999988</v>
      </c>
      <c r="AG22" s="416">
        <v>454.495</v>
      </c>
      <c r="AH22" s="416">
        <v>500.22999999999996</v>
      </c>
      <c r="AI22" s="416">
        <v>403.68300000000005</v>
      </c>
      <c r="AJ22" s="416">
        <v>419.6330000000001</v>
      </c>
      <c r="AK22" s="416">
        <v>421.44300000000004</v>
      </c>
      <c r="AL22" s="416">
        <v>461.41899999999981</v>
      </c>
      <c r="AM22" s="416">
        <v>488.33100000000013</v>
      </c>
      <c r="AN22" s="416">
        <v>489.01199999999989</v>
      </c>
      <c r="AO22" s="416">
        <v>482.30300000000011</v>
      </c>
      <c r="AP22" s="416">
        <v>475.79400000000021</v>
      </c>
      <c r="AQ22" s="416">
        <v>469.01099999999974</v>
      </c>
      <c r="AR22" s="416">
        <v>473.18299999999994</v>
      </c>
    </row>
    <row r="23" spans="1:44" s="86" customFormat="1" x14ac:dyDescent="0.25">
      <c r="A23" s="85" t="s">
        <v>250</v>
      </c>
      <c r="B23" s="85"/>
      <c r="C23" s="91"/>
      <c r="D23" s="155" t="s">
        <v>143</v>
      </c>
      <c r="E23" s="85"/>
      <c r="G23" s="568"/>
      <c r="H23" s="83">
        <f>H24+H27</f>
        <v>0</v>
      </c>
      <c r="I23" s="83">
        <f>I24+I27</f>
        <v>0</v>
      </c>
      <c r="J23" s="83">
        <f>J24+J27</f>
        <v>0</v>
      </c>
      <c r="K23" s="83">
        <f>K24+K27</f>
        <v>0</v>
      </c>
      <c r="L23" s="83">
        <f>L24+L27</f>
        <v>0</v>
      </c>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row>
    <row r="24" spans="1:44" s="86" customFormat="1" x14ac:dyDescent="0.25">
      <c r="A24" s="85" t="s">
        <v>251</v>
      </c>
      <c r="B24" s="85"/>
      <c r="C24" s="91"/>
      <c r="D24" s="155"/>
      <c r="E24" s="93" t="s">
        <v>220</v>
      </c>
      <c r="G24" s="569" t="s">
        <v>1132</v>
      </c>
      <c r="H24" s="415">
        <f>H25+H26</f>
        <v>0</v>
      </c>
      <c r="I24" s="415">
        <f>I25+I26</f>
        <v>0</v>
      </c>
      <c r="J24" s="415">
        <f>J25+J26</f>
        <v>0</v>
      </c>
      <c r="K24" s="415">
        <f>K25+K26</f>
        <v>0</v>
      </c>
      <c r="L24" s="415">
        <f>L25+L26</f>
        <v>0</v>
      </c>
      <c r="M24" s="416">
        <v>68.501999999999995</v>
      </c>
      <c r="N24" s="416">
        <v>75.440000000000012</v>
      </c>
      <c r="O24" s="416">
        <v>75.558000000000007</v>
      </c>
      <c r="P24" s="416">
        <v>82.689000000000007</v>
      </c>
      <c r="Q24" s="416">
        <v>86.265000000000015</v>
      </c>
      <c r="R24" s="416">
        <v>95.689000000000036</v>
      </c>
      <c r="S24" s="416">
        <v>105.50500000000001</v>
      </c>
      <c r="T24" s="416">
        <v>100.21</v>
      </c>
      <c r="U24" s="416">
        <v>94.967999999999989</v>
      </c>
      <c r="V24" s="416">
        <v>101.83199999999998</v>
      </c>
      <c r="W24" s="416">
        <v>109.65499999999999</v>
      </c>
      <c r="X24" s="416">
        <v>103.72599999999998</v>
      </c>
      <c r="Y24" s="416">
        <v>120.14500000000001</v>
      </c>
      <c r="Z24" s="416">
        <v>133.233</v>
      </c>
      <c r="AA24" s="416">
        <v>131.75199999999998</v>
      </c>
      <c r="AB24" s="416">
        <v>132.77199999999996</v>
      </c>
      <c r="AC24" s="416">
        <v>146.97999999999999</v>
      </c>
      <c r="AD24" s="416">
        <v>138.54500000000002</v>
      </c>
      <c r="AE24" s="416">
        <v>129.446</v>
      </c>
      <c r="AF24" s="416">
        <v>134.43899999999999</v>
      </c>
      <c r="AG24" s="416">
        <v>138.733</v>
      </c>
      <c r="AH24" s="416">
        <v>150.58799999999997</v>
      </c>
      <c r="AI24" s="416">
        <v>136.91600000000003</v>
      </c>
      <c r="AJ24" s="416">
        <v>128.92499999999998</v>
      </c>
      <c r="AK24" s="416">
        <v>127.65499999999996</v>
      </c>
      <c r="AL24" s="416">
        <v>127.06899999999999</v>
      </c>
      <c r="AM24" s="416">
        <v>132.09400000000005</v>
      </c>
      <c r="AN24" s="416">
        <v>134.65699999999998</v>
      </c>
      <c r="AO24" s="416">
        <v>139.40100000000001</v>
      </c>
      <c r="AP24" s="416">
        <v>142.922</v>
      </c>
      <c r="AQ24" s="416">
        <v>152.10600000000002</v>
      </c>
      <c r="AR24" s="416">
        <v>150.53600000000003</v>
      </c>
    </row>
    <row r="25" spans="1:44" s="86" customFormat="1" x14ac:dyDescent="0.25">
      <c r="A25" s="168" t="s">
        <v>611</v>
      </c>
      <c r="B25" s="85"/>
      <c r="C25" s="91"/>
      <c r="D25" s="155"/>
      <c r="E25" s="91"/>
      <c r="F25" s="86" t="s">
        <v>612</v>
      </c>
      <c r="G25" s="569"/>
      <c r="H25" s="83"/>
      <c r="I25" s="83"/>
      <c r="J25" s="83"/>
      <c r="K25" s="83"/>
      <c r="L25" s="83"/>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row>
    <row r="26" spans="1:44" s="86" customFormat="1" x14ac:dyDescent="0.25">
      <c r="A26" s="168" t="s">
        <v>613</v>
      </c>
      <c r="B26" s="85"/>
      <c r="C26" s="91"/>
      <c r="D26" s="155"/>
      <c r="E26" s="91"/>
      <c r="F26" s="86" t="s">
        <v>614</v>
      </c>
      <c r="G26" s="569"/>
      <c r="H26" s="83"/>
      <c r="I26" s="83"/>
      <c r="J26" s="83"/>
      <c r="K26" s="83"/>
      <c r="L26" s="83"/>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row>
    <row r="27" spans="1:44" s="86" customFormat="1" x14ac:dyDescent="0.25">
      <c r="A27" s="85" t="s">
        <v>252</v>
      </c>
      <c r="B27" s="85"/>
      <c r="C27" s="91"/>
      <c r="D27" s="155"/>
      <c r="E27" s="93" t="s">
        <v>270</v>
      </c>
      <c r="G27" s="569"/>
      <c r="H27" s="83">
        <f>H28+H33</f>
        <v>0</v>
      </c>
      <c r="I27" s="83">
        <f>I28+I33</f>
        <v>0</v>
      </c>
      <c r="J27" s="83">
        <f>J28+J33</f>
        <v>0</v>
      </c>
      <c r="K27" s="83">
        <f>K28+K33</f>
        <v>0</v>
      </c>
      <c r="L27" s="83">
        <f>L28+L33</f>
        <v>0</v>
      </c>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row>
    <row r="28" spans="1:44" s="86" customFormat="1" x14ac:dyDescent="0.25">
      <c r="A28" s="85" t="s">
        <v>253</v>
      </c>
      <c r="B28" s="85"/>
      <c r="C28" s="91"/>
      <c r="D28" s="91"/>
      <c r="E28" s="155"/>
      <c r="F28" s="91" t="s">
        <v>144</v>
      </c>
      <c r="G28" s="568"/>
      <c r="H28" s="83">
        <f>H29+H30</f>
        <v>0</v>
      </c>
      <c r="I28" s="83">
        <f>I29+I30</f>
        <v>0</v>
      </c>
      <c r="J28" s="83">
        <f>J29+J30</f>
        <v>0</v>
      </c>
      <c r="K28" s="83">
        <f>K29+K30</f>
        <v>0</v>
      </c>
      <c r="L28" s="83">
        <f>L29+L30</f>
        <v>0</v>
      </c>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row>
    <row r="29" spans="1:44" s="86" customFormat="1" x14ac:dyDescent="0.25">
      <c r="A29" s="85" t="s">
        <v>254</v>
      </c>
      <c r="B29" s="85"/>
      <c r="C29" s="91"/>
      <c r="D29" s="91"/>
      <c r="E29" s="155"/>
      <c r="F29" s="147" t="s">
        <v>145</v>
      </c>
      <c r="G29" s="569" t="s">
        <v>1144</v>
      </c>
      <c r="H29" s="415"/>
      <c r="I29" s="415"/>
      <c r="J29" s="415"/>
      <c r="K29" s="415"/>
      <c r="L29" s="415"/>
      <c r="M29" s="416">
        <v>5.843</v>
      </c>
      <c r="N29" s="416">
        <v>5.919999999999999</v>
      </c>
      <c r="O29" s="416">
        <v>5.3189999999999991</v>
      </c>
      <c r="P29" s="416">
        <v>6.9550000000000001</v>
      </c>
      <c r="Q29" s="416">
        <v>9.0319999999999983</v>
      </c>
      <c r="R29" s="416">
        <v>6.4109999999999996</v>
      </c>
      <c r="S29" s="416">
        <v>7.43</v>
      </c>
      <c r="T29" s="416">
        <v>14.079000000000002</v>
      </c>
      <c r="U29" s="416">
        <v>9.2650000000000006</v>
      </c>
      <c r="V29" s="416">
        <v>17.090999999999998</v>
      </c>
      <c r="W29" s="416">
        <v>9.3869999999999987</v>
      </c>
      <c r="X29" s="416">
        <v>18.238000000000003</v>
      </c>
      <c r="Y29" s="416">
        <v>21.544999999999998</v>
      </c>
      <c r="Z29" s="416">
        <v>27.788999999999994</v>
      </c>
      <c r="AA29" s="416">
        <v>52.105999999999995</v>
      </c>
      <c r="AB29" s="416">
        <v>46.623000000000012</v>
      </c>
      <c r="AC29" s="416">
        <v>48.858000000000004</v>
      </c>
      <c r="AD29" s="416">
        <v>15.188999999999997</v>
      </c>
      <c r="AE29" s="416">
        <v>12.311</v>
      </c>
      <c r="AF29" s="416">
        <v>10.705999999999998</v>
      </c>
      <c r="AG29" s="416">
        <v>15.468999999999999</v>
      </c>
      <c r="AH29" s="416">
        <v>41.942000000000007</v>
      </c>
      <c r="AI29" s="416">
        <v>23.530000000000005</v>
      </c>
      <c r="AJ29" s="416">
        <v>22.619999999999994</v>
      </c>
      <c r="AK29" s="416">
        <v>18.733999999999995</v>
      </c>
      <c r="AL29" s="416">
        <v>17.264000000000003</v>
      </c>
      <c r="AM29" s="416">
        <v>18.537000000000006</v>
      </c>
      <c r="AN29" s="416">
        <v>19.066000000000006</v>
      </c>
      <c r="AO29" s="416">
        <v>21.331</v>
      </c>
      <c r="AP29" s="416">
        <v>21.080000000000002</v>
      </c>
      <c r="AQ29" s="416">
        <v>18.562999999999999</v>
      </c>
      <c r="AR29" s="416">
        <v>18.489999999999998</v>
      </c>
    </row>
    <row r="30" spans="1:44" s="86" customFormat="1" x14ac:dyDescent="0.25">
      <c r="A30" s="85" t="s">
        <v>255</v>
      </c>
      <c r="B30" s="85"/>
      <c r="C30" s="91"/>
      <c r="D30" s="91"/>
      <c r="E30" s="155"/>
      <c r="F30" s="91" t="s">
        <v>267</v>
      </c>
      <c r="G30" s="569"/>
      <c r="H30" s="83">
        <f>H31+H32</f>
        <v>0</v>
      </c>
      <c r="I30" s="83">
        <f>I31+I32</f>
        <v>0</v>
      </c>
      <c r="J30" s="83">
        <f>J31+J32</f>
        <v>0</v>
      </c>
      <c r="K30" s="83">
        <f>K31+K32</f>
        <v>0</v>
      </c>
      <c r="L30" s="83">
        <f>L31+L32</f>
        <v>0</v>
      </c>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row>
    <row r="31" spans="1:44" s="86" customFormat="1" x14ac:dyDescent="0.25">
      <c r="A31" s="168" t="s">
        <v>619</v>
      </c>
      <c r="B31" s="85"/>
      <c r="C31" s="91"/>
      <c r="D31" s="155"/>
      <c r="E31" s="91"/>
      <c r="F31" s="86" t="s">
        <v>620</v>
      </c>
      <c r="G31" s="569" t="s">
        <v>1148</v>
      </c>
      <c r="H31" s="415"/>
      <c r="I31" s="415"/>
      <c r="J31" s="415"/>
      <c r="K31" s="415"/>
      <c r="L31" s="415"/>
      <c r="M31" s="416">
        <v>85.306000000000012</v>
      </c>
      <c r="N31" s="416">
        <v>82.808000000000007</v>
      </c>
      <c r="O31" s="416">
        <v>75.384</v>
      </c>
      <c r="P31" s="416">
        <v>93.194999999999979</v>
      </c>
      <c r="Q31" s="416">
        <v>85.135000000000005</v>
      </c>
      <c r="R31" s="416">
        <v>116.21300000000001</v>
      </c>
      <c r="S31" s="416">
        <v>139.22899999999998</v>
      </c>
      <c r="T31" s="416">
        <v>112.35100000000001</v>
      </c>
      <c r="U31" s="416">
        <v>106.485</v>
      </c>
      <c r="V31" s="416">
        <v>125.95899999999999</v>
      </c>
      <c r="W31" s="416">
        <v>145.75</v>
      </c>
      <c r="X31" s="416">
        <v>178.53799999999998</v>
      </c>
      <c r="Y31" s="416">
        <v>195.48600000000002</v>
      </c>
      <c r="Z31" s="416">
        <v>205.93300000000005</v>
      </c>
      <c r="AA31" s="416">
        <v>245.47800000000001</v>
      </c>
      <c r="AB31" s="416">
        <v>212.40200000000007</v>
      </c>
      <c r="AC31" s="416">
        <v>203.67299999999997</v>
      </c>
      <c r="AD31" s="416">
        <v>197.26799999999994</v>
      </c>
      <c r="AE31" s="416">
        <v>180.65</v>
      </c>
      <c r="AF31" s="416">
        <v>200.501</v>
      </c>
      <c r="AG31" s="416">
        <v>274.88799999999992</v>
      </c>
      <c r="AH31" s="416">
        <v>274.33800000000008</v>
      </c>
      <c r="AI31" s="416">
        <v>233.40400000000002</v>
      </c>
      <c r="AJ31" s="416">
        <v>189.19800000000001</v>
      </c>
      <c r="AK31" s="416">
        <v>228.59600000000003</v>
      </c>
      <c r="AL31" s="416">
        <v>198.62700000000001</v>
      </c>
      <c r="AM31" s="416">
        <v>182.36299999999997</v>
      </c>
      <c r="AN31" s="416">
        <v>185.86500000000004</v>
      </c>
      <c r="AO31" s="416">
        <v>197.07500000000005</v>
      </c>
      <c r="AP31" s="416">
        <v>194.07899999999995</v>
      </c>
      <c r="AQ31" s="416">
        <v>181.21299999999999</v>
      </c>
      <c r="AR31" s="416">
        <v>165.28499999999991</v>
      </c>
    </row>
    <row r="32" spans="1:44" s="86" customFormat="1" x14ac:dyDescent="0.25">
      <c r="A32" s="168" t="s">
        <v>621</v>
      </c>
      <c r="B32" s="85"/>
      <c r="C32" s="91"/>
      <c r="D32" s="155"/>
      <c r="E32" s="91"/>
      <c r="F32" s="86" t="s">
        <v>622</v>
      </c>
      <c r="G32" s="569" t="s">
        <v>1149</v>
      </c>
      <c r="H32" s="415"/>
      <c r="I32" s="415"/>
      <c r="J32" s="415"/>
      <c r="K32" s="415"/>
      <c r="L32" s="415"/>
      <c r="M32" s="416">
        <v>78.557999999999993</v>
      </c>
      <c r="N32" s="416">
        <v>99.431000000000012</v>
      </c>
      <c r="O32" s="416">
        <v>90.935000000000002</v>
      </c>
      <c r="P32" s="416">
        <v>92.41700000000003</v>
      </c>
      <c r="Q32" s="416">
        <v>97.610999999999933</v>
      </c>
      <c r="R32" s="416">
        <v>72.227000000000018</v>
      </c>
      <c r="S32" s="416">
        <v>89.946999999999989</v>
      </c>
      <c r="T32" s="416">
        <v>98.595999999999975</v>
      </c>
      <c r="U32" s="416">
        <v>99.271000000000001</v>
      </c>
      <c r="V32" s="416">
        <v>88.46699999999997</v>
      </c>
      <c r="W32" s="416">
        <v>62.893000000000001</v>
      </c>
      <c r="X32" s="416">
        <v>72.192000000000007</v>
      </c>
      <c r="Y32" s="416">
        <v>85.787999999999968</v>
      </c>
      <c r="Z32" s="416">
        <v>83.534000000000006</v>
      </c>
      <c r="AA32" s="416">
        <v>104.09200000000001</v>
      </c>
      <c r="AB32" s="416">
        <v>96.747</v>
      </c>
      <c r="AC32" s="416">
        <v>81.789000000000016</v>
      </c>
      <c r="AD32" s="416">
        <v>64.209000000000003</v>
      </c>
      <c r="AE32" s="416">
        <v>64.486999999999995</v>
      </c>
      <c r="AF32" s="416">
        <v>74.049000000000021</v>
      </c>
      <c r="AG32" s="416">
        <v>90.492999999999981</v>
      </c>
      <c r="AH32" s="416">
        <v>0</v>
      </c>
      <c r="AI32" s="416">
        <v>0</v>
      </c>
      <c r="AJ32" s="416">
        <v>0</v>
      </c>
      <c r="AK32" s="416">
        <v>0</v>
      </c>
      <c r="AL32" s="416">
        <v>0</v>
      </c>
      <c r="AM32" s="416">
        <v>0</v>
      </c>
      <c r="AN32" s="416">
        <v>0</v>
      </c>
      <c r="AO32" s="416">
        <v>0</v>
      </c>
      <c r="AP32" s="416">
        <v>0</v>
      </c>
      <c r="AQ32" s="416">
        <v>0</v>
      </c>
      <c r="AR32" s="416">
        <v>0</v>
      </c>
    </row>
    <row r="33" spans="1:44" s="86" customFormat="1" x14ac:dyDescent="0.25">
      <c r="A33" s="91" t="s">
        <v>256</v>
      </c>
      <c r="B33" s="91"/>
      <c r="F33" s="91" t="s">
        <v>257</v>
      </c>
      <c r="G33" s="569"/>
      <c r="H33" s="83">
        <f>H34+H35</f>
        <v>0</v>
      </c>
      <c r="I33" s="83">
        <f>I34+I35</f>
        <v>0</v>
      </c>
      <c r="J33" s="83">
        <f>J34+J35</f>
        <v>0</v>
      </c>
      <c r="K33" s="83">
        <f>K34+K35</f>
        <v>0</v>
      </c>
      <c r="L33" s="83">
        <f>L34+L35</f>
        <v>0</v>
      </c>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row>
    <row r="34" spans="1:44" s="86" customFormat="1" x14ac:dyDescent="0.25">
      <c r="A34" s="91" t="s">
        <v>258</v>
      </c>
      <c r="B34" s="91"/>
      <c r="C34" s="91"/>
      <c r="D34" s="91"/>
      <c r="F34" s="155" t="s">
        <v>564</v>
      </c>
      <c r="G34" s="569" t="s">
        <v>1150</v>
      </c>
      <c r="H34" s="415"/>
      <c r="I34" s="415"/>
      <c r="J34" s="415"/>
      <c r="K34" s="415"/>
      <c r="L34" s="415"/>
      <c r="M34" s="416">
        <v>1587.7829999999999</v>
      </c>
      <c r="N34" s="416">
        <v>1525.0960000000005</v>
      </c>
      <c r="O34" s="416">
        <v>1453.7910000000006</v>
      </c>
      <c r="P34" s="416">
        <v>1379.3999999999996</v>
      </c>
      <c r="Q34" s="416">
        <v>1338.222</v>
      </c>
      <c r="R34" s="416">
        <v>1291.7010000000005</v>
      </c>
      <c r="S34" s="416">
        <v>1289.6339999999991</v>
      </c>
      <c r="T34" s="416">
        <v>1260.5100000000004</v>
      </c>
      <c r="U34" s="416">
        <v>1308.4769999999996</v>
      </c>
      <c r="V34" s="416">
        <v>1207.3239999999998</v>
      </c>
      <c r="W34" s="416">
        <v>1151.0309999999995</v>
      </c>
      <c r="X34" s="416">
        <v>1181.9860000000003</v>
      </c>
      <c r="Y34" s="416">
        <v>1154.212</v>
      </c>
      <c r="Z34" s="416">
        <v>1117.6699999999996</v>
      </c>
      <c r="AA34" s="416">
        <v>1056.9170000000001</v>
      </c>
      <c r="AB34" s="416">
        <v>1045.0730000000001</v>
      </c>
      <c r="AC34" s="416">
        <v>963.05699999999968</v>
      </c>
      <c r="AD34" s="416">
        <v>918.84599999999989</v>
      </c>
      <c r="AE34" s="416">
        <v>888.72199999999975</v>
      </c>
      <c r="AF34" s="416">
        <v>833.35299999999995</v>
      </c>
      <c r="AG34" s="416">
        <v>841.44699999999978</v>
      </c>
      <c r="AH34" s="416">
        <v>796.97299999999996</v>
      </c>
      <c r="AI34" s="416">
        <v>831.48899999999992</v>
      </c>
      <c r="AJ34" s="416">
        <v>839.99400000000026</v>
      </c>
      <c r="AK34" s="416">
        <v>849.33499999999947</v>
      </c>
      <c r="AL34" s="416">
        <v>848.68600000000004</v>
      </c>
      <c r="AM34" s="416">
        <v>830.95699999999965</v>
      </c>
      <c r="AN34" s="416">
        <v>824.14800000000002</v>
      </c>
      <c r="AO34" s="416">
        <v>820.94</v>
      </c>
      <c r="AP34" s="416">
        <v>814.10100000000023</v>
      </c>
      <c r="AQ34" s="416">
        <v>810.48499999999979</v>
      </c>
      <c r="AR34" s="416">
        <v>818.43800000000044</v>
      </c>
    </row>
    <row r="35" spans="1:44" s="86" customFormat="1" x14ac:dyDescent="0.25">
      <c r="A35" s="91" t="s">
        <v>259</v>
      </c>
      <c r="B35" s="91"/>
      <c r="C35" s="91"/>
      <c r="D35" s="91"/>
      <c r="F35" s="155" t="s">
        <v>565</v>
      </c>
      <c r="G35" s="569" t="s">
        <v>1151</v>
      </c>
      <c r="H35" s="415"/>
      <c r="I35" s="415"/>
      <c r="J35" s="415"/>
      <c r="K35" s="415"/>
      <c r="L35" s="415"/>
      <c r="M35" s="416">
        <v>1140.45</v>
      </c>
      <c r="N35" s="416">
        <v>1213.0109999999997</v>
      </c>
      <c r="O35" s="416">
        <v>1322.981</v>
      </c>
      <c r="P35" s="416">
        <v>1357.7630000000001</v>
      </c>
      <c r="Q35" s="416">
        <v>1478.6150000000002</v>
      </c>
      <c r="R35" s="416">
        <v>1533.9390000000003</v>
      </c>
      <c r="S35" s="416">
        <v>1692.1980000000005</v>
      </c>
      <c r="T35" s="416">
        <v>1628.1849999999999</v>
      </c>
      <c r="U35" s="416">
        <v>1639.9919999999997</v>
      </c>
      <c r="V35" s="416">
        <v>1830.5989999999997</v>
      </c>
      <c r="W35" s="416">
        <v>1897.1310000000001</v>
      </c>
      <c r="X35" s="416">
        <v>1894.7139999999997</v>
      </c>
      <c r="Y35" s="416">
        <v>1971.3970000000004</v>
      </c>
      <c r="Z35" s="416">
        <v>2017.3210000000001</v>
      </c>
      <c r="AA35" s="416">
        <v>1993.5939999999998</v>
      </c>
      <c r="AB35" s="416">
        <v>1922.393</v>
      </c>
      <c r="AC35" s="416">
        <v>1868.2700000000004</v>
      </c>
      <c r="AD35" s="416">
        <v>2028.3010000000006</v>
      </c>
      <c r="AE35" s="416">
        <v>1999.241</v>
      </c>
      <c r="AF35" s="416">
        <v>1973.4809999999998</v>
      </c>
      <c r="AG35" s="416">
        <v>1956.0390000000002</v>
      </c>
      <c r="AH35" s="416">
        <v>1822.5740000000001</v>
      </c>
      <c r="AI35" s="416">
        <v>1791.4360000000004</v>
      </c>
      <c r="AJ35" s="416">
        <v>1771.3259999999996</v>
      </c>
      <c r="AK35" s="416">
        <v>1812.3990000000003</v>
      </c>
      <c r="AL35" s="416">
        <v>1871.7000000000005</v>
      </c>
      <c r="AM35" s="416">
        <v>1961.8840000000005</v>
      </c>
      <c r="AN35" s="416">
        <v>2002.5549999999998</v>
      </c>
      <c r="AO35" s="416">
        <v>2021.15</v>
      </c>
      <c r="AP35" s="416">
        <v>2053.5510000000004</v>
      </c>
      <c r="AQ35" s="416">
        <v>2107.616</v>
      </c>
      <c r="AR35" s="416">
        <v>2125.3119999999999</v>
      </c>
    </row>
    <row r="36" spans="1:44" s="86" customFormat="1" x14ac:dyDescent="0.25">
      <c r="A36" s="91" t="s">
        <v>260</v>
      </c>
      <c r="B36" s="91"/>
      <c r="D36" s="91" t="s">
        <v>261</v>
      </c>
      <c r="F36" s="85"/>
      <c r="G36" s="568"/>
      <c r="H36" s="83">
        <f>H37+H38</f>
        <v>0</v>
      </c>
      <c r="I36" s="83">
        <f>I37+I38</f>
        <v>0</v>
      </c>
      <c r="J36" s="83">
        <f>J37+J38</f>
        <v>0</v>
      </c>
      <c r="K36" s="83">
        <f>K37+K38</f>
        <v>0</v>
      </c>
      <c r="L36" s="83">
        <f>L37+L38</f>
        <v>0</v>
      </c>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row>
    <row r="37" spans="1:44" s="86" customFormat="1" x14ac:dyDescent="0.25">
      <c r="A37" s="91" t="s">
        <v>262</v>
      </c>
      <c r="B37" s="91"/>
      <c r="E37" s="91" t="s">
        <v>263</v>
      </c>
      <c r="F37" s="85"/>
      <c r="G37" s="568"/>
      <c r="H37" s="83"/>
      <c r="I37" s="83"/>
      <c r="J37" s="83"/>
      <c r="K37" s="83"/>
      <c r="L37" s="83"/>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row>
    <row r="38" spans="1:44" s="86" customFormat="1" x14ac:dyDescent="0.25">
      <c r="A38" s="91" t="s">
        <v>264</v>
      </c>
      <c r="B38" s="91"/>
      <c r="E38" s="91" t="s">
        <v>265</v>
      </c>
      <c r="F38" s="85"/>
      <c r="G38" s="568"/>
      <c r="H38" s="83"/>
      <c r="I38" s="83"/>
      <c r="J38" s="83"/>
      <c r="K38" s="83"/>
      <c r="L38" s="83"/>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row>
    <row r="39" spans="1:44" s="86" customFormat="1" x14ac:dyDescent="0.25">
      <c r="A39" s="91"/>
      <c r="B39" s="91"/>
      <c r="E39" s="91"/>
      <c r="F39" s="85"/>
      <c r="G39" s="568"/>
      <c r="H39" s="83"/>
      <c r="I39" s="83"/>
      <c r="J39" s="83"/>
      <c r="K39" s="92"/>
      <c r="L39" s="95"/>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row>
    <row r="40" spans="1:44" s="86" customFormat="1" x14ac:dyDescent="0.25">
      <c r="A40" s="154" t="s">
        <v>271</v>
      </c>
      <c r="B40" s="154"/>
      <c r="C40" s="154" t="s">
        <v>272</v>
      </c>
      <c r="D40" s="154"/>
      <c r="E40" s="154"/>
      <c r="F40" s="88"/>
      <c r="G40" s="568"/>
      <c r="H40" s="254">
        <f t="shared" ref="H40:AL40" si="10">SUM(H42:H60)</f>
        <v>0</v>
      </c>
      <c r="I40" s="254">
        <f t="shared" si="10"/>
        <v>0</v>
      </c>
      <c r="J40" s="254">
        <f t="shared" si="10"/>
        <v>0</v>
      </c>
      <c r="K40" s="254">
        <f t="shared" si="10"/>
        <v>0</v>
      </c>
      <c r="L40" s="254">
        <f t="shared" si="10"/>
        <v>0</v>
      </c>
      <c r="M40" s="531">
        <f t="shared" si="10"/>
        <v>16340.105000000003</v>
      </c>
      <c r="N40" s="531">
        <f t="shared" si="10"/>
        <v>16422.862000000001</v>
      </c>
      <c r="O40" s="531">
        <f t="shared" si="10"/>
        <v>17620.546000000006</v>
      </c>
      <c r="P40" s="531">
        <f t="shared" si="10"/>
        <v>18233.050000000003</v>
      </c>
      <c r="Q40" s="531">
        <f t="shared" si="10"/>
        <v>18762.346999999998</v>
      </c>
      <c r="R40" s="531">
        <f t="shared" si="10"/>
        <v>18617.157000000003</v>
      </c>
      <c r="S40" s="531">
        <f t="shared" si="10"/>
        <v>18373.353999999999</v>
      </c>
      <c r="T40" s="531">
        <f t="shared" si="10"/>
        <v>19267.952999999998</v>
      </c>
      <c r="U40" s="531">
        <f t="shared" si="10"/>
        <v>21102.313000000006</v>
      </c>
      <c r="V40" s="531">
        <f t="shared" si="10"/>
        <v>21465.586999999996</v>
      </c>
      <c r="W40" s="531">
        <f t="shared" si="10"/>
        <v>22787.731</v>
      </c>
      <c r="X40" s="531">
        <f t="shared" si="10"/>
        <v>23061.030000000002</v>
      </c>
      <c r="Y40" s="531">
        <f t="shared" si="10"/>
        <v>23207.848000000002</v>
      </c>
      <c r="Z40" s="531">
        <f t="shared" si="10"/>
        <v>23640.107</v>
      </c>
      <c r="AA40" s="531">
        <f t="shared" si="10"/>
        <v>25231.71</v>
      </c>
      <c r="AB40" s="531">
        <f t="shared" si="10"/>
        <v>25244.025999999994</v>
      </c>
      <c r="AC40" s="531">
        <f t="shared" si="10"/>
        <v>25902.577000000001</v>
      </c>
      <c r="AD40" s="531">
        <f t="shared" si="10"/>
        <v>26634.537999999997</v>
      </c>
      <c r="AE40" s="531">
        <f t="shared" si="10"/>
        <v>25384.666000000001</v>
      </c>
      <c r="AF40" s="531">
        <f t="shared" si="10"/>
        <v>25586.383999999998</v>
      </c>
      <c r="AG40" s="531">
        <f t="shared" si="10"/>
        <v>25421.540000000005</v>
      </c>
      <c r="AH40" s="531">
        <f t="shared" si="10"/>
        <v>25623.107000000004</v>
      </c>
      <c r="AI40" s="531">
        <f t="shared" si="10"/>
        <v>25207.820000000003</v>
      </c>
      <c r="AJ40" s="531">
        <f t="shared" si="10"/>
        <v>25108.598000000005</v>
      </c>
      <c r="AK40" s="531">
        <f t="shared" si="10"/>
        <v>25994.642000000007</v>
      </c>
      <c r="AL40" s="531">
        <f t="shared" si="10"/>
        <v>27462.481</v>
      </c>
      <c r="AM40" s="531">
        <f t="shared" ref="AM40:AN40" si="11">SUM(AM42:AM60)</f>
        <v>28387.665000000001</v>
      </c>
      <c r="AN40" s="531">
        <f t="shared" si="11"/>
        <v>29328.12100000001</v>
      </c>
      <c r="AO40" s="531">
        <f t="shared" ref="AO40" si="12">SUM(AO42:AO60)</f>
        <v>30474.470999999994</v>
      </c>
      <c r="AP40" s="531">
        <f t="shared" ref="AP40:AQ40" si="13">SUM(AP42:AP60)</f>
        <v>30854.797999999999</v>
      </c>
      <c r="AQ40" s="531">
        <f t="shared" si="13"/>
        <v>32085.467000000001</v>
      </c>
      <c r="AR40" s="531">
        <f t="shared" ref="AR40" si="14">SUM(AR42:AR60)</f>
        <v>33437.046000000002</v>
      </c>
    </row>
    <row r="41" spans="1:44" s="86" customFormat="1" x14ac:dyDescent="0.25">
      <c r="A41" s="169" t="s">
        <v>566</v>
      </c>
      <c r="D41" s="161" t="s">
        <v>521</v>
      </c>
      <c r="F41" s="97"/>
      <c r="G41" s="568"/>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row>
    <row r="42" spans="1:44" s="86" customFormat="1" x14ac:dyDescent="0.25">
      <c r="A42" s="86" t="s">
        <v>273</v>
      </c>
      <c r="D42" s="155"/>
      <c r="E42" s="91" t="s">
        <v>232</v>
      </c>
      <c r="G42" s="569" t="s">
        <v>1133</v>
      </c>
      <c r="H42" s="415"/>
      <c r="I42" s="415"/>
      <c r="J42" s="415"/>
      <c r="K42" s="415"/>
      <c r="L42" s="415"/>
      <c r="M42" s="416">
        <v>4617.5330000000004</v>
      </c>
      <c r="N42" s="416">
        <v>4620.3780000000006</v>
      </c>
      <c r="O42" s="416">
        <v>4792.8240000000023</v>
      </c>
      <c r="P42" s="416">
        <v>4900.4029999999993</v>
      </c>
      <c r="Q42" s="416">
        <v>5314.7309999999998</v>
      </c>
      <c r="R42" s="416">
        <v>5244.0119999999997</v>
      </c>
      <c r="S42" s="416">
        <v>5101.972999999999</v>
      </c>
      <c r="T42" s="416">
        <v>5601.0419999999967</v>
      </c>
      <c r="U42" s="416">
        <v>6164.7489999999998</v>
      </c>
      <c r="V42" s="416">
        <v>5954.4069999999992</v>
      </c>
      <c r="W42" s="416">
        <v>6085.6159999999982</v>
      </c>
      <c r="X42" s="416">
        <v>6370.4500000000025</v>
      </c>
      <c r="Y42" s="416">
        <v>6477.7710000000006</v>
      </c>
      <c r="Z42" s="416">
        <v>6478.070999999999</v>
      </c>
      <c r="AA42" s="416">
        <v>7385.0110000000022</v>
      </c>
      <c r="AB42" s="416">
        <v>7190.8239999999987</v>
      </c>
      <c r="AC42" s="416">
        <v>6840.5969999999979</v>
      </c>
      <c r="AD42" s="416">
        <v>7079.2309999999998</v>
      </c>
      <c r="AE42" s="416">
        <v>6786.5899999999983</v>
      </c>
      <c r="AF42" s="416">
        <v>6631.0909999999994</v>
      </c>
      <c r="AG42" s="416">
        <v>6944.6429999999991</v>
      </c>
      <c r="AH42" s="416">
        <v>7142.6140000000005</v>
      </c>
      <c r="AI42" s="416">
        <v>7159.2740000000022</v>
      </c>
      <c r="AJ42" s="416">
        <v>7078.5820000000012</v>
      </c>
      <c r="AK42" s="416">
        <v>7738.1149999999998</v>
      </c>
      <c r="AL42" s="416">
        <v>7785.6240000000025</v>
      </c>
      <c r="AM42" s="416">
        <v>8137.4330000000009</v>
      </c>
      <c r="AN42" s="416">
        <v>8290.3790000000008</v>
      </c>
      <c r="AO42" s="416">
        <v>8593.8339999999989</v>
      </c>
      <c r="AP42" s="416">
        <v>8693.0530000000017</v>
      </c>
      <c r="AQ42" s="416">
        <v>8698.762999999999</v>
      </c>
      <c r="AR42" s="416">
        <v>9227.4650000000038</v>
      </c>
    </row>
    <row r="43" spans="1:44" s="86" customFormat="1" x14ac:dyDescent="0.25">
      <c r="A43" s="86" t="s">
        <v>274</v>
      </c>
      <c r="D43" s="155"/>
      <c r="E43" s="91" t="s">
        <v>233</v>
      </c>
      <c r="G43" s="569" t="s">
        <v>1134</v>
      </c>
      <c r="H43" s="415">
        <f>H44+H45</f>
        <v>0</v>
      </c>
      <c r="I43" s="415">
        <f>I44+I45</f>
        <v>0</v>
      </c>
      <c r="J43" s="415">
        <f>J44+J45</f>
        <v>0</v>
      </c>
      <c r="K43" s="415">
        <f>K44+K45</f>
        <v>0</v>
      </c>
      <c r="L43" s="415">
        <f>L44+L45</f>
        <v>0</v>
      </c>
      <c r="M43" s="416">
        <v>4057.855</v>
      </c>
      <c r="N43" s="416">
        <v>4085.2989999999995</v>
      </c>
      <c r="O43" s="416">
        <v>4153.4630000000016</v>
      </c>
      <c r="P43" s="416">
        <v>4582.5740000000014</v>
      </c>
      <c r="Q43" s="416">
        <v>4619.2189999999991</v>
      </c>
      <c r="R43" s="416">
        <v>4143.7650000000003</v>
      </c>
      <c r="S43" s="416">
        <v>4276.5779999999995</v>
      </c>
      <c r="T43" s="416">
        <v>4301.9090000000015</v>
      </c>
      <c r="U43" s="416">
        <v>4754.1439999999993</v>
      </c>
      <c r="V43" s="416">
        <v>5116.8489999999993</v>
      </c>
      <c r="W43" s="416">
        <v>5144.6899999999996</v>
      </c>
      <c r="X43" s="416">
        <v>5012.47</v>
      </c>
      <c r="Y43" s="416">
        <v>5157.871000000001</v>
      </c>
      <c r="Z43" s="416">
        <v>5289.8080000000018</v>
      </c>
      <c r="AA43" s="416">
        <v>5538.3009999999995</v>
      </c>
      <c r="AB43" s="416">
        <v>5670.7579999999998</v>
      </c>
      <c r="AC43" s="416">
        <v>6092.398000000001</v>
      </c>
      <c r="AD43" s="416">
        <v>6235.73</v>
      </c>
      <c r="AE43" s="416">
        <v>5824.0060000000003</v>
      </c>
      <c r="AF43" s="416">
        <v>5638.2520000000013</v>
      </c>
      <c r="AG43" s="416">
        <v>6087.5070000000023</v>
      </c>
      <c r="AH43" s="416">
        <v>5839.7849999999999</v>
      </c>
      <c r="AI43" s="416">
        <v>5916.7619999999997</v>
      </c>
      <c r="AJ43" s="416">
        <v>5709.1300000000019</v>
      </c>
      <c r="AK43" s="416">
        <v>5932.7979999999998</v>
      </c>
      <c r="AL43" s="416">
        <v>6482.4859999999999</v>
      </c>
      <c r="AM43" s="416">
        <v>6393.9440000000004</v>
      </c>
      <c r="AN43" s="416">
        <v>6865.6440000000002</v>
      </c>
      <c r="AO43" s="416">
        <v>7096.9629999999979</v>
      </c>
      <c r="AP43" s="416">
        <v>7016.4170000000004</v>
      </c>
      <c r="AQ43" s="416">
        <v>7472.5460000000021</v>
      </c>
      <c r="AR43" s="416">
        <v>7587.9909999999982</v>
      </c>
    </row>
    <row r="44" spans="1:44" s="86" customFormat="1" x14ac:dyDescent="0.25">
      <c r="A44" s="168" t="s">
        <v>623</v>
      </c>
      <c r="D44" s="155"/>
      <c r="E44" s="91"/>
      <c r="F44" s="86" t="s">
        <v>624</v>
      </c>
      <c r="G44" s="569"/>
      <c r="H44" s="83"/>
      <c r="I44" s="83"/>
      <c r="J44" s="83"/>
      <c r="K44" s="83"/>
      <c r="L44" s="83"/>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row>
    <row r="45" spans="1:44" s="86" customFormat="1" x14ac:dyDescent="0.25">
      <c r="A45" s="168" t="s">
        <v>625</v>
      </c>
      <c r="D45" s="155"/>
      <c r="E45" s="91"/>
      <c r="F45" s="86" t="s">
        <v>626</v>
      </c>
      <c r="G45" s="569"/>
      <c r="H45" s="83"/>
      <c r="I45" s="83"/>
      <c r="J45" s="83"/>
      <c r="K45" s="83"/>
      <c r="L45" s="83"/>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row>
    <row r="46" spans="1:44" s="86" customFormat="1" x14ac:dyDescent="0.25">
      <c r="A46" s="86" t="s">
        <v>275</v>
      </c>
      <c r="D46" s="155" t="s">
        <v>234</v>
      </c>
      <c r="E46" s="91"/>
      <c r="G46" s="569"/>
      <c r="H46" s="83">
        <f>H47+H48+H49</f>
        <v>0</v>
      </c>
      <c r="I46" s="83">
        <f>I47+I48+I49</f>
        <v>0</v>
      </c>
      <c r="J46" s="83">
        <f>J47+J48+J49</f>
        <v>0</v>
      </c>
      <c r="K46" s="83">
        <f>K47+K48+K49</f>
        <v>0</v>
      </c>
      <c r="L46" s="83">
        <f>L47+L48+L49</f>
        <v>0</v>
      </c>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row>
    <row r="47" spans="1:44" s="86" customFormat="1" x14ac:dyDescent="0.25">
      <c r="A47" s="86" t="s">
        <v>276</v>
      </c>
      <c r="D47" s="155"/>
      <c r="E47" s="86" t="s">
        <v>277</v>
      </c>
      <c r="G47" s="569" t="s">
        <v>1135</v>
      </c>
      <c r="H47" s="415"/>
      <c r="I47" s="415"/>
      <c r="J47" s="415"/>
      <c r="K47" s="415"/>
      <c r="L47" s="415"/>
      <c r="M47" s="416">
        <v>3450.6400000000003</v>
      </c>
      <c r="N47" s="416">
        <v>3368.6750000000006</v>
      </c>
      <c r="O47" s="416">
        <v>3764.8160000000007</v>
      </c>
      <c r="P47" s="416">
        <v>3596.4250000000011</v>
      </c>
      <c r="Q47" s="416">
        <v>3614.7359999999994</v>
      </c>
      <c r="R47" s="416">
        <v>3855.7910000000002</v>
      </c>
      <c r="S47" s="416">
        <v>3788.7650000000003</v>
      </c>
      <c r="T47" s="416">
        <v>3877.9350000000013</v>
      </c>
      <c r="U47" s="416">
        <v>4250.0290000000005</v>
      </c>
      <c r="V47" s="416">
        <v>4300.42</v>
      </c>
      <c r="W47" s="416">
        <v>5108.7610000000004</v>
      </c>
      <c r="X47" s="416">
        <v>4717.452000000002</v>
      </c>
      <c r="Y47" s="416">
        <v>4599.12</v>
      </c>
      <c r="Z47" s="416">
        <v>4776.0589999999993</v>
      </c>
      <c r="AA47" s="416">
        <v>5010.7959999999994</v>
      </c>
      <c r="AB47" s="416">
        <v>4967.8089999999993</v>
      </c>
      <c r="AC47" s="416">
        <v>5045.1239999999989</v>
      </c>
      <c r="AD47" s="416">
        <v>5024.0109999999986</v>
      </c>
      <c r="AE47" s="416">
        <v>4798.8810000000003</v>
      </c>
      <c r="AF47" s="416">
        <v>4989.152</v>
      </c>
      <c r="AG47" s="416">
        <v>4484.8739999999998</v>
      </c>
      <c r="AH47" s="416">
        <v>4497.2220000000007</v>
      </c>
      <c r="AI47" s="416">
        <v>4578.7560000000012</v>
      </c>
      <c r="AJ47" s="416">
        <v>4475.0560000000005</v>
      </c>
      <c r="AK47" s="416">
        <v>4534.5759999999991</v>
      </c>
      <c r="AL47" s="416">
        <v>4686.6289999999999</v>
      </c>
      <c r="AM47" s="416">
        <v>4950.6310000000012</v>
      </c>
      <c r="AN47" s="416">
        <v>5027.5439999999999</v>
      </c>
      <c r="AO47" s="416">
        <v>5194.268</v>
      </c>
      <c r="AP47" s="416">
        <v>5452.86</v>
      </c>
      <c r="AQ47" s="416">
        <v>5818.1849999999986</v>
      </c>
      <c r="AR47" s="416">
        <v>5878.3820000000014</v>
      </c>
    </row>
    <row r="48" spans="1:44" s="86" customFormat="1" x14ac:dyDescent="0.25">
      <c r="A48" s="86" t="s">
        <v>278</v>
      </c>
      <c r="D48" s="155"/>
      <c r="E48" s="86" t="s">
        <v>279</v>
      </c>
      <c r="G48" s="569" t="s">
        <v>1136</v>
      </c>
      <c r="H48" s="415"/>
      <c r="I48" s="415"/>
      <c r="J48" s="415"/>
      <c r="K48" s="415"/>
      <c r="L48" s="415"/>
      <c r="M48" s="416">
        <v>1927.9979999999996</v>
      </c>
      <c r="N48" s="416">
        <v>2037.9080000000006</v>
      </c>
      <c r="O48" s="416">
        <v>2352.4329999999995</v>
      </c>
      <c r="P48" s="416">
        <v>2530.4470000000001</v>
      </c>
      <c r="Q48" s="416">
        <v>2547.4949999999994</v>
      </c>
      <c r="R48" s="416">
        <v>2742.9189999999999</v>
      </c>
      <c r="S48" s="416">
        <v>2706.5320000000011</v>
      </c>
      <c r="T48" s="416">
        <v>2804.9209999999994</v>
      </c>
      <c r="U48" s="416">
        <v>2840.6370000000006</v>
      </c>
      <c r="V48" s="416">
        <v>3018.95</v>
      </c>
      <c r="W48" s="416">
        <v>3209.1719999999996</v>
      </c>
      <c r="X48" s="416">
        <v>3574.7689999999998</v>
      </c>
      <c r="Y48" s="416">
        <v>3440.8080000000014</v>
      </c>
      <c r="Z48" s="416">
        <v>3596.8270000000007</v>
      </c>
      <c r="AA48" s="416">
        <v>3707.2939999999994</v>
      </c>
      <c r="AB48" s="416">
        <v>3833.9100000000003</v>
      </c>
      <c r="AC48" s="416">
        <v>4216.3449999999993</v>
      </c>
      <c r="AD48" s="416">
        <v>4442.378999999999</v>
      </c>
      <c r="AE48" s="416">
        <v>4279.75</v>
      </c>
      <c r="AF48" s="416">
        <v>4611.2059999999992</v>
      </c>
      <c r="AG48" s="416">
        <v>4373.8030000000008</v>
      </c>
      <c r="AH48" s="416">
        <v>4622.0349999999999</v>
      </c>
      <c r="AI48" s="416">
        <v>4353.8680000000004</v>
      </c>
      <c r="AJ48" s="416">
        <v>4819.8899999999976</v>
      </c>
      <c r="AK48" s="416">
        <v>4531.2830000000013</v>
      </c>
      <c r="AL48" s="416">
        <v>4921.0849999999982</v>
      </c>
      <c r="AM48" s="416">
        <v>5160.2669999999998</v>
      </c>
      <c r="AN48" s="416">
        <v>5456.8990000000003</v>
      </c>
      <c r="AO48" s="416">
        <v>5814.9800000000014</v>
      </c>
      <c r="AP48" s="416">
        <v>5597.0419999999995</v>
      </c>
      <c r="AQ48" s="416">
        <v>5681.9829999999984</v>
      </c>
      <c r="AR48" s="416">
        <v>6045.6359999999995</v>
      </c>
    </row>
    <row r="49" spans="1:44" s="86" customFormat="1" x14ac:dyDescent="0.25">
      <c r="A49" s="91" t="s">
        <v>280</v>
      </c>
      <c r="B49" s="91"/>
      <c r="D49" s="155"/>
      <c r="E49" s="91" t="s">
        <v>281</v>
      </c>
      <c r="G49" s="569" t="s">
        <v>1137</v>
      </c>
      <c r="H49" s="415"/>
      <c r="I49" s="415"/>
      <c r="J49" s="415"/>
      <c r="K49" s="415"/>
      <c r="L49" s="415"/>
      <c r="M49" s="416">
        <v>292.78700000000003</v>
      </c>
      <c r="N49" s="416">
        <v>308.80500000000006</v>
      </c>
      <c r="O49" s="416">
        <v>430.84600000000006</v>
      </c>
      <c r="P49" s="416">
        <v>386.62299999999999</v>
      </c>
      <c r="Q49" s="416">
        <v>440.59999999999997</v>
      </c>
      <c r="R49" s="416">
        <v>416.28400000000005</v>
      </c>
      <c r="S49" s="416">
        <v>369.13499999999999</v>
      </c>
      <c r="T49" s="416">
        <v>390.60199999999992</v>
      </c>
      <c r="U49" s="416">
        <v>551.26900000000001</v>
      </c>
      <c r="V49" s="416">
        <v>584.99599999999998</v>
      </c>
      <c r="W49" s="416">
        <v>733.34799999999996</v>
      </c>
      <c r="X49" s="416">
        <v>798.83800000000008</v>
      </c>
      <c r="Y49" s="416">
        <v>852.47499999999991</v>
      </c>
      <c r="Z49" s="416">
        <v>871.46899999999994</v>
      </c>
      <c r="AA49" s="416">
        <v>911.36400000000003</v>
      </c>
      <c r="AB49" s="416">
        <v>905.27400000000023</v>
      </c>
      <c r="AC49" s="416">
        <v>990.36200000000008</v>
      </c>
      <c r="AD49" s="416">
        <v>1095.8959999999997</v>
      </c>
      <c r="AE49" s="416">
        <v>1141.8629999999998</v>
      </c>
      <c r="AF49" s="416">
        <v>1195.1579999999999</v>
      </c>
      <c r="AG49" s="416">
        <v>919.07200000000023</v>
      </c>
      <c r="AH49" s="416">
        <v>1062.3290000000002</v>
      </c>
      <c r="AI49" s="416">
        <v>854.80700000000002</v>
      </c>
      <c r="AJ49" s="416">
        <v>744.46699999999998</v>
      </c>
      <c r="AK49" s="416">
        <v>866.08899999999994</v>
      </c>
      <c r="AL49" s="416">
        <v>1123.1880000000003</v>
      </c>
      <c r="AM49" s="416">
        <v>1317.3729999999998</v>
      </c>
      <c r="AN49" s="416">
        <v>1170.2930000000006</v>
      </c>
      <c r="AO49" s="416">
        <v>1245.403</v>
      </c>
      <c r="AP49" s="416">
        <v>1510.9560000000001</v>
      </c>
      <c r="AQ49" s="416">
        <v>1788.8220000000001</v>
      </c>
      <c r="AR49" s="416">
        <v>1995.1959999999999</v>
      </c>
    </row>
    <row r="50" spans="1:44" s="86" customFormat="1" x14ac:dyDescent="0.25">
      <c r="A50" s="91" t="s">
        <v>282</v>
      </c>
      <c r="B50" s="91"/>
      <c r="C50" s="91"/>
      <c r="D50" s="155" t="s">
        <v>235</v>
      </c>
      <c r="E50" s="97"/>
      <c r="G50" s="568"/>
      <c r="H50" s="83">
        <f>H51+H54</f>
        <v>0</v>
      </c>
      <c r="I50" s="83">
        <f>I51+I54</f>
        <v>0</v>
      </c>
      <c r="J50" s="83">
        <f>J51+J54</f>
        <v>0</v>
      </c>
      <c r="K50" s="83">
        <f>K51+K54</f>
        <v>0</v>
      </c>
      <c r="L50" s="83">
        <f>L51+L54</f>
        <v>0</v>
      </c>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row>
    <row r="51" spans="1:44" s="86" customFormat="1" x14ac:dyDescent="0.25">
      <c r="A51" s="91" t="s">
        <v>283</v>
      </c>
      <c r="B51" s="91"/>
      <c r="C51" s="91"/>
      <c r="D51" s="155"/>
      <c r="E51" s="91" t="s">
        <v>146</v>
      </c>
      <c r="G51" s="569" t="s">
        <v>1138</v>
      </c>
      <c r="H51" s="415">
        <f>H52+H53</f>
        <v>0</v>
      </c>
      <c r="I51" s="415">
        <f>I52+I53</f>
        <v>0</v>
      </c>
      <c r="J51" s="415">
        <f>J52+J53</f>
        <v>0</v>
      </c>
      <c r="K51" s="415">
        <f>K52+K53</f>
        <v>0</v>
      </c>
      <c r="L51" s="415">
        <f>L52+L53</f>
        <v>0</v>
      </c>
      <c r="M51" s="416">
        <v>99.794999999999973</v>
      </c>
      <c r="N51" s="416">
        <v>99.820000000000036</v>
      </c>
      <c r="O51" s="416">
        <v>101.12699999999998</v>
      </c>
      <c r="P51" s="416">
        <v>100.01200000000004</v>
      </c>
      <c r="Q51" s="416">
        <v>95.862999999999985</v>
      </c>
      <c r="R51" s="416">
        <v>90.358999999999995</v>
      </c>
      <c r="S51" s="416">
        <v>75.202000000000027</v>
      </c>
      <c r="T51" s="416">
        <v>87.266000000000005</v>
      </c>
      <c r="U51" s="416">
        <v>87.881000000000014</v>
      </c>
      <c r="V51" s="416">
        <v>83.019999999999982</v>
      </c>
      <c r="W51" s="416">
        <v>81.342999999999989</v>
      </c>
      <c r="X51" s="416">
        <v>82.737000000000009</v>
      </c>
      <c r="Y51" s="416">
        <v>88.602999999999994</v>
      </c>
      <c r="Z51" s="416">
        <v>77.463999999999999</v>
      </c>
      <c r="AA51" s="416">
        <v>80.918000000000006</v>
      </c>
      <c r="AB51" s="416">
        <v>78.178999999999988</v>
      </c>
      <c r="AC51" s="416">
        <v>68.44</v>
      </c>
      <c r="AD51" s="416">
        <v>70.020000000000024</v>
      </c>
      <c r="AE51" s="416">
        <v>58.127000000000002</v>
      </c>
      <c r="AF51" s="416">
        <v>52.489000000000004</v>
      </c>
      <c r="AG51" s="416">
        <v>106.05400000000003</v>
      </c>
      <c r="AH51" s="416">
        <v>44.330999999999989</v>
      </c>
      <c r="AI51" s="416">
        <v>40.391999999999996</v>
      </c>
      <c r="AJ51" s="416">
        <v>35.971999999999994</v>
      </c>
      <c r="AK51" s="416">
        <v>35.555999999999997</v>
      </c>
      <c r="AL51" s="416">
        <v>36.840999999999987</v>
      </c>
      <c r="AM51" s="416">
        <v>32.972999999999985</v>
      </c>
      <c r="AN51" s="416">
        <v>31.52</v>
      </c>
      <c r="AO51" s="416">
        <v>29.854000000000006</v>
      </c>
      <c r="AP51" s="416">
        <v>26.992999999999999</v>
      </c>
      <c r="AQ51" s="416">
        <v>29.999999999999993</v>
      </c>
      <c r="AR51" s="416">
        <v>28.448999999999998</v>
      </c>
    </row>
    <row r="52" spans="1:44" s="86" customFormat="1" x14ac:dyDescent="0.25">
      <c r="A52" s="168" t="s">
        <v>627</v>
      </c>
      <c r="D52" s="155"/>
      <c r="E52" s="91"/>
      <c r="F52" s="86" t="s">
        <v>629</v>
      </c>
      <c r="G52" s="569"/>
      <c r="H52" s="83"/>
      <c r="I52" s="83"/>
      <c r="J52" s="83"/>
      <c r="K52" s="83"/>
      <c r="L52" s="83"/>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row>
    <row r="53" spans="1:44" s="86" customFormat="1" x14ac:dyDescent="0.25">
      <c r="A53" s="168" t="s">
        <v>628</v>
      </c>
      <c r="D53" s="155"/>
      <c r="E53" s="91"/>
      <c r="F53" s="86" t="s">
        <v>630</v>
      </c>
      <c r="G53" s="569"/>
      <c r="H53" s="83"/>
      <c r="I53" s="83"/>
      <c r="J53" s="83"/>
      <c r="K53" s="83"/>
      <c r="L53" s="83"/>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row>
    <row r="54" spans="1:44" s="86" customFormat="1" x14ac:dyDescent="0.25">
      <c r="A54" s="91" t="s">
        <v>284</v>
      </c>
      <c r="B54" s="91"/>
      <c r="C54" s="91"/>
      <c r="D54" s="155"/>
      <c r="E54" s="91" t="s">
        <v>147</v>
      </c>
      <c r="G54" s="569"/>
      <c r="H54" s="83">
        <f>H55+H58</f>
        <v>0</v>
      </c>
      <c r="I54" s="83">
        <f>I55+I58</f>
        <v>0</v>
      </c>
      <c r="J54" s="83">
        <f>J55+J58</f>
        <v>0</v>
      </c>
      <c r="K54" s="83">
        <f>K55+K58</f>
        <v>0</v>
      </c>
      <c r="L54" s="83">
        <f>L55+L58</f>
        <v>0</v>
      </c>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row>
    <row r="55" spans="1:44" s="86" customFormat="1" x14ac:dyDescent="0.25">
      <c r="A55" s="91" t="s">
        <v>285</v>
      </c>
      <c r="B55" s="91"/>
      <c r="D55" s="155"/>
      <c r="F55" s="155" t="s">
        <v>286</v>
      </c>
      <c r="G55" s="569"/>
      <c r="H55" s="83"/>
      <c r="I55" s="83"/>
      <c r="J55" s="83"/>
      <c r="K55" s="83"/>
      <c r="L55" s="83"/>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row>
    <row r="56" spans="1:44" s="86" customFormat="1" x14ac:dyDescent="0.25">
      <c r="A56" s="99" t="s">
        <v>287</v>
      </c>
      <c r="B56" s="85"/>
      <c r="D56" s="155"/>
      <c r="F56" s="85" t="s">
        <v>567</v>
      </c>
      <c r="G56" s="569" t="s">
        <v>1139</v>
      </c>
      <c r="H56" s="415"/>
      <c r="I56" s="415"/>
      <c r="J56" s="415"/>
      <c r="K56" s="415"/>
      <c r="L56" s="415"/>
      <c r="M56" s="416">
        <v>213.05500000000001</v>
      </c>
      <c r="N56" s="416">
        <v>204.27199999999999</v>
      </c>
      <c r="O56" s="416">
        <v>203.80100000000004</v>
      </c>
      <c r="P56" s="416">
        <v>196.66699999999994</v>
      </c>
      <c r="Q56" s="416">
        <v>191.83799999999994</v>
      </c>
      <c r="R56" s="416">
        <v>202.57700000000006</v>
      </c>
      <c r="S56" s="416">
        <v>200.26399999999995</v>
      </c>
      <c r="T56" s="416">
        <v>228.00299999999999</v>
      </c>
      <c r="U56" s="416">
        <v>251.85899999999995</v>
      </c>
      <c r="V56" s="416">
        <v>236.35700000000003</v>
      </c>
      <c r="W56" s="416">
        <v>213.42200000000005</v>
      </c>
      <c r="X56" s="416">
        <v>222.35700000000003</v>
      </c>
      <c r="Y56" s="416">
        <v>252.79800000000006</v>
      </c>
      <c r="Z56" s="416">
        <v>244.35300000000004</v>
      </c>
      <c r="AA56" s="416">
        <v>244.26499999999999</v>
      </c>
      <c r="AB56" s="416">
        <v>244.97599999999994</v>
      </c>
      <c r="AC56" s="416">
        <v>240.37200000000001</v>
      </c>
      <c r="AD56" s="416">
        <v>235.41400000000004</v>
      </c>
      <c r="AE56" s="416">
        <v>216.87900000000008</v>
      </c>
      <c r="AF56" s="416">
        <v>209.56299999999999</v>
      </c>
      <c r="AG56" s="416">
        <v>254.095</v>
      </c>
      <c r="AH56" s="416">
        <v>235.52099999999996</v>
      </c>
      <c r="AI56" s="416">
        <v>232.47</v>
      </c>
      <c r="AJ56" s="416">
        <v>227.833</v>
      </c>
      <c r="AK56" s="416">
        <v>266.13600000000014</v>
      </c>
      <c r="AL56" s="416">
        <v>239.09899999999999</v>
      </c>
      <c r="AM56" s="416">
        <v>247.94599999999997</v>
      </c>
      <c r="AN56" s="416">
        <v>262.02500000000009</v>
      </c>
      <c r="AO56" s="416">
        <v>255.86700000000002</v>
      </c>
      <c r="AP56" s="416">
        <v>263.67699999999991</v>
      </c>
      <c r="AQ56" s="416">
        <v>270.18700000000001</v>
      </c>
      <c r="AR56" s="416">
        <v>286.77100000000002</v>
      </c>
    </row>
    <row r="57" spans="1:44" s="86" customFormat="1" x14ac:dyDescent="0.25">
      <c r="A57" s="246" t="s">
        <v>1161</v>
      </c>
      <c r="B57" s="85"/>
      <c r="D57" s="155"/>
      <c r="F57" s="85" t="s">
        <v>1160</v>
      </c>
      <c r="G57" s="569" t="s">
        <v>1140</v>
      </c>
      <c r="H57" s="415"/>
      <c r="I57" s="415"/>
      <c r="J57" s="415"/>
      <c r="K57" s="415"/>
      <c r="L57" s="415"/>
      <c r="M57" s="416">
        <v>984.63400000000013</v>
      </c>
      <c r="N57" s="416">
        <v>992.31700000000001</v>
      </c>
      <c r="O57" s="416">
        <v>1075.9110000000001</v>
      </c>
      <c r="P57" s="416">
        <v>1182.7069999999999</v>
      </c>
      <c r="Q57" s="416">
        <v>1179.0290000000007</v>
      </c>
      <c r="R57" s="416">
        <v>1176.1029999999996</v>
      </c>
      <c r="S57" s="416">
        <v>1163.5710000000001</v>
      </c>
      <c r="T57" s="416">
        <v>1249.8030000000003</v>
      </c>
      <c r="U57" s="416">
        <v>1355.3970000000002</v>
      </c>
      <c r="V57" s="416">
        <v>1358.913</v>
      </c>
      <c r="W57" s="416">
        <v>1361.633</v>
      </c>
      <c r="X57" s="416">
        <v>1455.7300000000002</v>
      </c>
      <c r="Y57" s="416">
        <v>1432.9820000000002</v>
      </c>
      <c r="Z57" s="416">
        <v>1446.5289999999998</v>
      </c>
      <c r="AA57" s="416">
        <v>1473.252</v>
      </c>
      <c r="AB57" s="416">
        <v>1493.3479999999997</v>
      </c>
      <c r="AC57" s="416">
        <v>1556.3610000000003</v>
      </c>
      <c r="AD57" s="416">
        <v>1584.0330000000006</v>
      </c>
      <c r="AE57" s="416">
        <v>1435.643</v>
      </c>
      <c r="AF57" s="416">
        <v>1468.9160000000004</v>
      </c>
      <c r="AG57" s="416">
        <v>1458.3070000000005</v>
      </c>
      <c r="AH57" s="416">
        <v>1423.306</v>
      </c>
      <c r="AI57" s="416">
        <v>1359.9500000000003</v>
      </c>
      <c r="AJ57" s="416">
        <v>1290.2539999999999</v>
      </c>
      <c r="AK57" s="416">
        <v>1361.8500000000004</v>
      </c>
      <c r="AL57" s="416">
        <v>1413.4099999999999</v>
      </c>
      <c r="AM57" s="416">
        <v>1374.2449999999999</v>
      </c>
      <c r="AN57" s="416">
        <v>1414.2130000000004</v>
      </c>
      <c r="AO57" s="416">
        <v>1416.925</v>
      </c>
      <c r="AP57" s="416">
        <v>1464.6659999999999</v>
      </c>
      <c r="AQ57" s="416">
        <v>1445.3040000000003</v>
      </c>
      <c r="AR57" s="416">
        <v>1462.6890000000001</v>
      </c>
    </row>
    <row r="58" spans="1:44" s="86" customFormat="1" x14ac:dyDescent="0.25">
      <c r="A58" s="91" t="s">
        <v>288</v>
      </c>
      <c r="B58" s="91"/>
      <c r="D58" s="155"/>
      <c r="F58" s="85" t="s">
        <v>289</v>
      </c>
      <c r="G58" s="569"/>
      <c r="H58" s="83"/>
      <c r="I58" s="83"/>
      <c r="J58" s="83"/>
      <c r="K58" s="83"/>
      <c r="L58" s="83"/>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49"/>
      <c r="AQ58" s="249"/>
      <c r="AR58" s="249"/>
    </row>
    <row r="59" spans="1:44" s="86" customFormat="1" x14ac:dyDescent="0.25">
      <c r="A59" s="245" t="s">
        <v>1162</v>
      </c>
      <c r="B59" s="91"/>
      <c r="D59" s="155"/>
      <c r="F59" s="85" t="s">
        <v>1163</v>
      </c>
      <c r="G59" s="569" t="s">
        <v>1141</v>
      </c>
      <c r="H59" s="415"/>
      <c r="I59" s="415"/>
      <c r="J59" s="415"/>
      <c r="K59" s="415"/>
      <c r="L59" s="415"/>
      <c r="M59" s="416">
        <v>538.77</v>
      </c>
      <c r="N59" s="416">
        <v>557.90300000000002</v>
      </c>
      <c r="O59" s="416">
        <v>583.42799999999977</v>
      </c>
      <c r="P59" s="416">
        <v>576.50499999999988</v>
      </c>
      <c r="Q59" s="416">
        <v>589.07000000000028</v>
      </c>
      <c r="R59" s="416">
        <v>576.774</v>
      </c>
      <c r="S59" s="416">
        <v>514.351</v>
      </c>
      <c r="T59" s="416">
        <v>525.35699999999986</v>
      </c>
      <c r="U59" s="416">
        <v>621.22099999999989</v>
      </c>
      <c r="V59" s="416">
        <v>620.16600000000005</v>
      </c>
      <c r="W59" s="416">
        <v>662.91099999999983</v>
      </c>
      <c r="X59" s="416">
        <v>621.03599999999983</v>
      </c>
      <c r="Y59" s="416">
        <v>666.84199999999987</v>
      </c>
      <c r="Z59" s="416">
        <v>630.04499999999996</v>
      </c>
      <c r="AA59" s="416">
        <v>642.29499999999962</v>
      </c>
      <c r="AB59" s="416">
        <v>625.71499999999992</v>
      </c>
      <c r="AC59" s="416">
        <v>621.41099999999994</v>
      </c>
      <c r="AD59" s="416">
        <v>624.0150000000001</v>
      </c>
      <c r="AE59" s="416">
        <v>615.99599999999987</v>
      </c>
      <c r="AF59" s="416">
        <v>595.31299999999999</v>
      </c>
      <c r="AG59" s="416">
        <v>564.3599999999999</v>
      </c>
      <c r="AH59" s="416">
        <v>527.03500000000008</v>
      </c>
      <c r="AI59" s="416">
        <v>498.01299999999998</v>
      </c>
      <c r="AJ59" s="416">
        <v>514.40900000000011</v>
      </c>
      <c r="AK59" s="416">
        <v>481.44599999999997</v>
      </c>
      <c r="AL59" s="416">
        <v>520.29599999999994</v>
      </c>
      <c r="AM59" s="416">
        <v>525.36799999999994</v>
      </c>
      <c r="AN59" s="416">
        <v>515.25799999999992</v>
      </c>
      <c r="AO59" s="416">
        <v>529.63299999999992</v>
      </c>
      <c r="AP59" s="416">
        <v>532.83200000000011</v>
      </c>
      <c r="AQ59" s="416">
        <v>556.09900000000005</v>
      </c>
      <c r="AR59" s="416">
        <v>561.62200000000007</v>
      </c>
    </row>
    <row r="60" spans="1:44" s="86" customFormat="1" x14ac:dyDescent="0.25">
      <c r="A60" s="91" t="s">
        <v>290</v>
      </c>
      <c r="B60" s="91"/>
      <c r="D60" s="155"/>
      <c r="F60" s="85" t="s">
        <v>568</v>
      </c>
      <c r="G60" s="569" t="s">
        <v>1142</v>
      </c>
      <c r="H60" s="415"/>
      <c r="I60" s="415"/>
      <c r="J60" s="415"/>
      <c r="K60" s="415"/>
      <c r="L60" s="415"/>
      <c r="M60" s="416">
        <v>157.03800000000007</v>
      </c>
      <c r="N60" s="416">
        <v>147.48499999999999</v>
      </c>
      <c r="O60" s="416">
        <v>161.89700000000002</v>
      </c>
      <c r="P60" s="416">
        <v>180.68700000000007</v>
      </c>
      <c r="Q60" s="416">
        <v>169.76600000000005</v>
      </c>
      <c r="R60" s="416">
        <v>168.57299999999998</v>
      </c>
      <c r="S60" s="416">
        <v>176.98299999999998</v>
      </c>
      <c r="T60" s="416">
        <v>201.11500000000004</v>
      </c>
      <c r="U60" s="416">
        <v>225.12700000000001</v>
      </c>
      <c r="V60" s="416">
        <v>191.50899999999993</v>
      </c>
      <c r="W60" s="416">
        <v>186.83500000000001</v>
      </c>
      <c r="X60" s="416">
        <v>205.19099999999997</v>
      </c>
      <c r="Y60" s="416">
        <v>238.57800000000003</v>
      </c>
      <c r="Z60" s="416">
        <v>229.482</v>
      </c>
      <c r="AA60" s="416">
        <v>238.21400000000006</v>
      </c>
      <c r="AB60" s="416">
        <v>233.233</v>
      </c>
      <c r="AC60" s="416">
        <v>231.16699999999997</v>
      </c>
      <c r="AD60" s="416">
        <v>243.80899999999997</v>
      </c>
      <c r="AE60" s="416">
        <v>226.93099999999995</v>
      </c>
      <c r="AF60" s="416">
        <v>195.24400000000003</v>
      </c>
      <c r="AG60" s="416">
        <v>228.82500000000005</v>
      </c>
      <c r="AH60" s="416">
        <v>228.929</v>
      </c>
      <c r="AI60" s="416">
        <v>213.52800000000005</v>
      </c>
      <c r="AJ60" s="416">
        <v>213.005</v>
      </c>
      <c r="AK60" s="416">
        <v>246.79300000000003</v>
      </c>
      <c r="AL60" s="416">
        <v>253.82300000000001</v>
      </c>
      <c r="AM60" s="416">
        <v>247.48500000000001</v>
      </c>
      <c r="AN60" s="416">
        <v>294.34600000000006</v>
      </c>
      <c r="AO60" s="416">
        <v>296.74399999999997</v>
      </c>
      <c r="AP60" s="416">
        <v>296.30200000000013</v>
      </c>
      <c r="AQ60" s="416">
        <v>323.57799999999986</v>
      </c>
      <c r="AR60" s="416">
        <v>362.84500000000003</v>
      </c>
    </row>
    <row r="61" spans="1:44" s="86" customFormat="1" x14ac:dyDescent="0.25">
      <c r="A61" s="91" t="s">
        <v>631</v>
      </c>
      <c r="B61" s="91"/>
      <c r="D61" s="155" t="s">
        <v>632</v>
      </c>
      <c r="F61" s="85"/>
      <c r="G61" s="569"/>
      <c r="H61" s="83"/>
      <c r="I61" s="83"/>
      <c r="J61" s="83"/>
      <c r="K61" s="83"/>
      <c r="L61" s="83"/>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249"/>
      <c r="AL61" s="249"/>
      <c r="AM61" s="249"/>
      <c r="AN61" s="249"/>
      <c r="AO61" s="249"/>
      <c r="AP61" s="249"/>
      <c r="AQ61" s="249"/>
      <c r="AR61" s="249"/>
    </row>
    <row r="62" spans="1:44" s="86" customFormat="1" x14ac:dyDescent="0.25">
      <c r="E62" s="155"/>
      <c r="F62" s="85"/>
      <c r="G62" s="568"/>
      <c r="H62" s="83"/>
      <c r="I62" s="83"/>
      <c r="J62" s="83"/>
      <c r="K62" s="83"/>
      <c r="L62" s="83"/>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49"/>
      <c r="AQ62" s="249"/>
      <c r="AR62" s="249"/>
    </row>
    <row r="63" spans="1:44" s="86" customFormat="1" x14ac:dyDescent="0.25">
      <c r="A63" s="170" t="s">
        <v>569</v>
      </c>
      <c r="B63" s="88"/>
      <c r="C63" s="88" t="s">
        <v>148</v>
      </c>
      <c r="D63" s="88"/>
      <c r="E63" s="156"/>
      <c r="F63" s="88"/>
      <c r="G63" s="531">
        <f t="shared" ref="G63:AL63" si="15">G65+G72</f>
        <v>0</v>
      </c>
      <c r="H63" s="531">
        <f t="shared" si="15"/>
        <v>0</v>
      </c>
      <c r="I63" s="531">
        <f t="shared" si="15"/>
        <v>0</v>
      </c>
      <c r="J63" s="531">
        <f t="shared" si="15"/>
        <v>0</v>
      </c>
      <c r="K63" s="531">
        <f t="shared" si="15"/>
        <v>0</v>
      </c>
      <c r="L63" s="531">
        <f t="shared" si="15"/>
        <v>0</v>
      </c>
      <c r="M63" s="531">
        <f t="shared" si="15"/>
        <v>24037.017000000003</v>
      </c>
      <c r="N63" s="531">
        <f t="shared" si="15"/>
        <v>23371.447</v>
      </c>
      <c r="O63" s="531">
        <f t="shared" si="15"/>
        <v>24615.290000000005</v>
      </c>
      <c r="P63" s="531">
        <f t="shared" si="15"/>
        <v>23872.261000000006</v>
      </c>
      <c r="Q63" s="531">
        <f t="shared" si="15"/>
        <v>23058.451000000001</v>
      </c>
      <c r="R63" s="531">
        <f t="shared" si="15"/>
        <v>21322.838000000003</v>
      </c>
      <c r="S63" s="531">
        <f t="shared" si="15"/>
        <v>23981.986999999994</v>
      </c>
      <c r="T63" s="531">
        <f t="shared" si="15"/>
        <v>24857.068999999992</v>
      </c>
      <c r="U63" s="531">
        <f t="shared" si="15"/>
        <v>24189.964000000004</v>
      </c>
      <c r="V63" s="531">
        <f t="shared" si="15"/>
        <v>23964.86</v>
      </c>
      <c r="W63" s="531">
        <f t="shared" si="15"/>
        <v>24927.447999999997</v>
      </c>
      <c r="X63" s="531">
        <f t="shared" si="15"/>
        <v>24300.663999999997</v>
      </c>
      <c r="Y63" s="531">
        <f t="shared" si="15"/>
        <v>23813.173999999995</v>
      </c>
      <c r="Z63" s="531">
        <f t="shared" si="15"/>
        <v>23485.948999999997</v>
      </c>
      <c r="AA63" s="531">
        <f t="shared" si="15"/>
        <v>22745.671999999991</v>
      </c>
      <c r="AB63" s="531">
        <f t="shared" si="15"/>
        <v>22749.481999999996</v>
      </c>
      <c r="AC63" s="531">
        <f t="shared" si="15"/>
        <v>22451.627999999997</v>
      </c>
      <c r="AD63" s="531">
        <f t="shared" si="15"/>
        <v>22194.254000000004</v>
      </c>
      <c r="AE63" s="531">
        <f t="shared" si="15"/>
        <v>19721.649999999994</v>
      </c>
      <c r="AF63" s="531">
        <f t="shared" si="15"/>
        <v>19718.198000000004</v>
      </c>
      <c r="AG63" s="531">
        <f t="shared" si="15"/>
        <v>18551.647999999994</v>
      </c>
      <c r="AH63" s="531">
        <f t="shared" si="15"/>
        <v>17002.72099999999</v>
      </c>
      <c r="AI63" s="531">
        <f t="shared" si="15"/>
        <v>16339.374</v>
      </c>
      <c r="AJ63" s="531">
        <f t="shared" si="15"/>
        <v>16118.586999999996</v>
      </c>
      <c r="AK63" s="531">
        <f t="shared" si="15"/>
        <v>15431.798999999997</v>
      </c>
      <c r="AL63" s="531">
        <f t="shared" si="15"/>
        <v>16026.378000000004</v>
      </c>
      <c r="AM63" s="531">
        <f t="shared" ref="AM63:AN63" si="16">AM65+AM72</f>
        <v>15962.885999999997</v>
      </c>
      <c r="AN63" s="531">
        <f t="shared" si="16"/>
        <v>15963.106999999996</v>
      </c>
      <c r="AO63" s="531">
        <f t="shared" ref="AO63" si="17">AO65+AO72</f>
        <v>15852.529999999999</v>
      </c>
      <c r="AP63" s="531">
        <f t="shared" ref="AP63:AQ63" si="18">AP65+AP72</f>
        <v>15478.615999999998</v>
      </c>
      <c r="AQ63" s="531">
        <f t="shared" si="18"/>
        <v>15439.218000000001</v>
      </c>
      <c r="AR63" s="531">
        <f t="shared" ref="AR63" si="19">AR65+AR72</f>
        <v>15081.348999999998</v>
      </c>
    </row>
    <row r="64" spans="1:44" s="86" customFormat="1" x14ac:dyDescent="0.25">
      <c r="A64" s="169" t="s">
        <v>570</v>
      </c>
      <c r="D64" s="155" t="s">
        <v>149</v>
      </c>
      <c r="F64" s="85"/>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row>
    <row r="65" spans="1:44" s="86" customFormat="1" x14ac:dyDescent="0.25">
      <c r="A65" s="86" t="s">
        <v>291</v>
      </c>
      <c r="E65" s="85" t="s">
        <v>150</v>
      </c>
      <c r="G65" s="249">
        <f t="shared" ref="G65:AL65" si="20">SUM(G67:G71)</f>
        <v>0</v>
      </c>
      <c r="H65" s="249">
        <f t="shared" si="20"/>
        <v>0</v>
      </c>
      <c r="I65" s="249">
        <f t="shared" si="20"/>
        <v>0</v>
      </c>
      <c r="J65" s="249">
        <f t="shared" si="20"/>
        <v>0</v>
      </c>
      <c r="K65" s="249">
        <f t="shared" si="20"/>
        <v>0</v>
      </c>
      <c r="L65" s="249">
        <f t="shared" si="20"/>
        <v>0</v>
      </c>
      <c r="M65" s="249">
        <f t="shared" si="20"/>
        <v>24037.017000000003</v>
      </c>
      <c r="N65" s="249">
        <f t="shared" si="20"/>
        <v>23371.447</v>
      </c>
      <c r="O65" s="249">
        <f t="shared" si="20"/>
        <v>24615.290000000005</v>
      </c>
      <c r="P65" s="249">
        <f t="shared" si="20"/>
        <v>23872.261000000006</v>
      </c>
      <c r="Q65" s="249">
        <f t="shared" si="20"/>
        <v>23058.451000000001</v>
      </c>
      <c r="R65" s="249">
        <f t="shared" si="20"/>
        <v>21322.838000000003</v>
      </c>
      <c r="S65" s="249">
        <f t="shared" si="20"/>
        <v>23981.986999999994</v>
      </c>
      <c r="T65" s="249">
        <f t="shared" si="20"/>
        <v>24857.068999999992</v>
      </c>
      <c r="U65" s="249">
        <f t="shared" si="20"/>
        <v>24189.964000000004</v>
      </c>
      <c r="V65" s="249">
        <f t="shared" si="20"/>
        <v>23964.86</v>
      </c>
      <c r="W65" s="249">
        <f t="shared" si="20"/>
        <v>24927.447999999997</v>
      </c>
      <c r="X65" s="249">
        <f t="shared" si="20"/>
        <v>24300.663999999997</v>
      </c>
      <c r="Y65" s="249">
        <f t="shared" si="20"/>
        <v>23813.173999999995</v>
      </c>
      <c r="Z65" s="249">
        <f t="shared" si="20"/>
        <v>23485.948999999997</v>
      </c>
      <c r="AA65" s="249">
        <f t="shared" si="20"/>
        <v>22745.671999999991</v>
      </c>
      <c r="AB65" s="249">
        <f t="shared" si="20"/>
        <v>22749.481999999996</v>
      </c>
      <c r="AC65" s="249">
        <f t="shared" si="20"/>
        <v>22451.627999999997</v>
      </c>
      <c r="AD65" s="249">
        <f t="shared" si="20"/>
        <v>22194.254000000004</v>
      </c>
      <c r="AE65" s="249">
        <f t="shared" si="20"/>
        <v>19721.649999999994</v>
      </c>
      <c r="AF65" s="249">
        <f t="shared" si="20"/>
        <v>19718.198000000004</v>
      </c>
      <c r="AG65" s="249">
        <f t="shared" si="20"/>
        <v>18551.647999999994</v>
      </c>
      <c r="AH65" s="249">
        <f t="shared" si="20"/>
        <v>17002.72099999999</v>
      </c>
      <c r="AI65" s="249">
        <f t="shared" si="20"/>
        <v>16339.374</v>
      </c>
      <c r="AJ65" s="249">
        <f t="shared" si="20"/>
        <v>16118.586999999996</v>
      </c>
      <c r="AK65" s="249">
        <f t="shared" si="20"/>
        <v>15431.798999999997</v>
      </c>
      <c r="AL65" s="249">
        <f t="shared" si="20"/>
        <v>16026.378000000004</v>
      </c>
      <c r="AM65" s="249">
        <f t="shared" ref="AM65:AN65" si="21">SUM(AM67:AM71)</f>
        <v>15962.885999999997</v>
      </c>
      <c r="AN65" s="249">
        <f t="shared" si="21"/>
        <v>15963.106999999996</v>
      </c>
      <c r="AO65" s="249">
        <f t="shared" ref="AO65" si="22">SUM(AO67:AO71)</f>
        <v>15852.529999999999</v>
      </c>
      <c r="AP65" s="249">
        <f t="shared" ref="AP65:AQ65" si="23">SUM(AP67:AP71)</f>
        <v>15478.615999999998</v>
      </c>
      <c r="AQ65" s="249">
        <f t="shared" si="23"/>
        <v>15439.218000000001</v>
      </c>
      <c r="AR65" s="249">
        <f t="shared" ref="AR65" si="24">SUM(AR67:AR71)</f>
        <v>15081.348999999998</v>
      </c>
    </row>
    <row r="66" spans="1:44" s="86" customFormat="1" x14ac:dyDescent="0.25">
      <c r="A66" s="86" t="s">
        <v>292</v>
      </c>
      <c r="E66" s="155"/>
      <c r="F66" s="86" t="s">
        <v>293</v>
      </c>
      <c r="G66" s="56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49"/>
      <c r="AK66" s="249"/>
      <c r="AL66" s="249"/>
      <c r="AM66" s="249"/>
      <c r="AN66" s="249"/>
      <c r="AO66" s="249"/>
      <c r="AP66" s="249"/>
      <c r="AQ66" s="249"/>
      <c r="AR66" s="249"/>
    </row>
    <row r="67" spans="1:44" s="86" customFormat="1" x14ac:dyDescent="0.25">
      <c r="A67" s="86" t="s">
        <v>294</v>
      </c>
      <c r="E67" s="155"/>
      <c r="F67" s="86" t="s">
        <v>571</v>
      </c>
      <c r="G67" s="569" t="s">
        <v>1152</v>
      </c>
      <c r="H67" s="415"/>
      <c r="I67" s="415"/>
      <c r="J67" s="415"/>
      <c r="K67" s="415"/>
      <c r="L67" s="415"/>
      <c r="M67" s="416">
        <v>3576.8290000000002</v>
      </c>
      <c r="N67" s="416">
        <v>3704.049</v>
      </c>
      <c r="O67" s="416">
        <v>3613.4230000000007</v>
      </c>
      <c r="P67" s="416">
        <v>3721.0299999999993</v>
      </c>
      <c r="Q67" s="416">
        <v>3295.8710000000001</v>
      </c>
      <c r="R67" s="416">
        <v>2622.4510000000005</v>
      </c>
      <c r="S67" s="416">
        <v>3747.2700000000004</v>
      </c>
      <c r="T67" s="416">
        <v>3289.6070000000009</v>
      </c>
      <c r="U67" s="416">
        <v>3537.9730000000013</v>
      </c>
      <c r="V67" s="416">
        <v>3263.2480000000005</v>
      </c>
      <c r="W67" s="416">
        <v>3593.1820000000002</v>
      </c>
      <c r="X67" s="416">
        <v>3710.9010000000017</v>
      </c>
      <c r="Y67" s="416">
        <v>3362.5540000000005</v>
      </c>
      <c r="Z67" s="416">
        <v>3423.293999999999</v>
      </c>
      <c r="AA67" s="416">
        <v>3077.6519999999996</v>
      </c>
      <c r="AB67" s="416">
        <v>2850.1769999999992</v>
      </c>
      <c r="AC67" s="416">
        <v>3248.0789999999984</v>
      </c>
      <c r="AD67" s="416">
        <v>3057.6239999999993</v>
      </c>
      <c r="AE67" s="416">
        <v>3064.3820000000001</v>
      </c>
      <c r="AF67" s="416">
        <v>3308.5780000000004</v>
      </c>
      <c r="AG67" s="416">
        <v>3142.3839999999991</v>
      </c>
      <c r="AH67" s="416">
        <v>2481.1190000000006</v>
      </c>
      <c r="AI67" s="416">
        <v>2712.3450000000007</v>
      </c>
      <c r="AJ67" s="416">
        <v>2583.2559999999999</v>
      </c>
      <c r="AK67" s="416">
        <v>2463.25</v>
      </c>
      <c r="AL67" s="416">
        <v>2646.1980000000017</v>
      </c>
      <c r="AM67" s="416">
        <v>2406.2160000000008</v>
      </c>
      <c r="AN67" s="416">
        <v>2426.4649999999992</v>
      </c>
      <c r="AO67" s="416">
        <v>2434.7829999999994</v>
      </c>
      <c r="AP67" s="416">
        <v>2338.1270000000004</v>
      </c>
      <c r="AQ67" s="416">
        <v>2354.7950000000001</v>
      </c>
      <c r="AR67" s="416">
        <v>2269.0749999999994</v>
      </c>
    </row>
    <row r="68" spans="1:44" s="86" customFormat="1" x14ac:dyDescent="0.25">
      <c r="A68" s="86" t="s">
        <v>295</v>
      </c>
      <c r="E68" s="155"/>
      <c r="F68" s="86" t="s">
        <v>572</v>
      </c>
      <c r="G68" s="569" t="s">
        <v>1153</v>
      </c>
      <c r="H68" s="415"/>
      <c r="I68" s="415"/>
      <c r="J68" s="415"/>
      <c r="K68" s="415"/>
      <c r="L68" s="415"/>
      <c r="M68" s="416">
        <v>14046.180000000002</v>
      </c>
      <c r="N68" s="416">
        <v>14302.196</v>
      </c>
      <c r="O68" s="416">
        <v>14721.798000000004</v>
      </c>
      <c r="P68" s="416">
        <v>14428.202000000003</v>
      </c>
      <c r="Q68" s="416">
        <v>14343.630000000001</v>
      </c>
      <c r="R68" s="416">
        <v>13136.394</v>
      </c>
      <c r="S68" s="416">
        <v>14459.358999999995</v>
      </c>
      <c r="T68" s="416">
        <v>14650.436999999993</v>
      </c>
      <c r="U68" s="416">
        <v>14670.626000000006</v>
      </c>
      <c r="V68" s="416">
        <v>15117.586999999998</v>
      </c>
      <c r="W68" s="416">
        <v>15619.906000000001</v>
      </c>
      <c r="X68" s="416">
        <v>14784.225999999995</v>
      </c>
      <c r="Y68" s="416">
        <v>14810.953999999996</v>
      </c>
      <c r="Z68" s="416">
        <v>14831.480999999996</v>
      </c>
      <c r="AA68" s="416">
        <v>14113.764999999996</v>
      </c>
      <c r="AB68" s="416">
        <v>14225.826999999999</v>
      </c>
      <c r="AC68" s="416">
        <v>13705.684999999998</v>
      </c>
      <c r="AD68" s="416">
        <v>13772.990000000007</v>
      </c>
      <c r="AE68" s="416">
        <v>12121.261999999995</v>
      </c>
      <c r="AF68" s="416">
        <v>12047.888000000001</v>
      </c>
      <c r="AG68" s="416">
        <v>11111.091999999997</v>
      </c>
      <c r="AH68" s="416">
        <v>10555.708999999992</v>
      </c>
      <c r="AI68" s="416">
        <v>9615.3689999999988</v>
      </c>
      <c r="AJ68" s="416">
        <v>9364.3989999999976</v>
      </c>
      <c r="AK68" s="416">
        <v>8817.9509999999973</v>
      </c>
      <c r="AL68" s="416">
        <v>8940.5330000000013</v>
      </c>
      <c r="AM68" s="416">
        <v>9089.9759999999969</v>
      </c>
      <c r="AN68" s="416">
        <v>9087.8799999999992</v>
      </c>
      <c r="AO68" s="416">
        <v>8957.17</v>
      </c>
      <c r="AP68" s="416">
        <v>8708.659999999998</v>
      </c>
      <c r="AQ68" s="416">
        <v>8726.6</v>
      </c>
      <c r="AR68" s="416">
        <v>8546.0499999999993</v>
      </c>
    </row>
    <row r="69" spans="1:44" s="86" customFormat="1" x14ac:dyDescent="0.25">
      <c r="A69" s="86" t="s">
        <v>296</v>
      </c>
      <c r="E69" s="155"/>
      <c r="F69" s="86" t="s">
        <v>297</v>
      </c>
      <c r="G69" s="569" t="s">
        <v>1154</v>
      </c>
      <c r="H69" s="415"/>
      <c r="I69" s="415"/>
      <c r="J69" s="415"/>
      <c r="K69" s="415"/>
      <c r="L69" s="415"/>
      <c r="M69" s="416">
        <v>1355.963</v>
      </c>
      <c r="N69" s="416">
        <v>1013.2180000000001</v>
      </c>
      <c r="O69" s="416">
        <v>1172.5720000000001</v>
      </c>
      <c r="P69" s="416">
        <v>1261.3480000000004</v>
      </c>
      <c r="Q69" s="416">
        <v>1302.06</v>
      </c>
      <c r="R69" s="416">
        <v>1457.5530000000006</v>
      </c>
      <c r="S69" s="416">
        <v>1479.6869999999997</v>
      </c>
      <c r="T69" s="416">
        <v>1386.9390000000001</v>
      </c>
      <c r="U69" s="416">
        <v>1434.1990000000005</v>
      </c>
      <c r="V69" s="416">
        <v>1294.0920000000001</v>
      </c>
      <c r="W69" s="416">
        <v>1200.5369999999996</v>
      </c>
      <c r="X69" s="416">
        <v>1153.0170000000003</v>
      </c>
      <c r="Y69" s="416">
        <v>1166.0139999999999</v>
      </c>
      <c r="Z69" s="416">
        <v>1254.2760000000005</v>
      </c>
      <c r="AA69" s="416">
        <v>1230.3619999999999</v>
      </c>
      <c r="AB69" s="416">
        <v>1165.0139999999994</v>
      </c>
      <c r="AC69" s="416">
        <v>1179.4150000000002</v>
      </c>
      <c r="AD69" s="416">
        <v>1207.0870000000004</v>
      </c>
      <c r="AE69" s="416">
        <v>873.2149999999998</v>
      </c>
      <c r="AF69" s="416">
        <v>944.46499999999992</v>
      </c>
      <c r="AG69" s="416">
        <v>1001.6029999999998</v>
      </c>
      <c r="AH69" s="416">
        <v>752.09799999999996</v>
      </c>
      <c r="AI69" s="416">
        <v>835.22699999999986</v>
      </c>
      <c r="AJ69" s="416">
        <v>902.04300000000023</v>
      </c>
      <c r="AK69" s="416">
        <v>947.58400000000006</v>
      </c>
      <c r="AL69" s="416">
        <v>820.32499999999993</v>
      </c>
      <c r="AM69" s="416">
        <v>679.50199999999995</v>
      </c>
      <c r="AN69" s="416">
        <v>691.8130000000001</v>
      </c>
      <c r="AO69" s="416">
        <v>674.178</v>
      </c>
      <c r="AP69" s="416">
        <v>699.69600000000003</v>
      </c>
      <c r="AQ69" s="416">
        <v>683.80300000000011</v>
      </c>
      <c r="AR69" s="416">
        <v>653.06299999999999</v>
      </c>
    </row>
    <row r="70" spans="1:44" s="86" customFormat="1" x14ac:dyDescent="0.25">
      <c r="A70" s="247" t="s">
        <v>1165</v>
      </c>
      <c r="E70" s="155" t="s">
        <v>1166</v>
      </c>
      <c r="G70" s="569" t="s">
        <v>1167</v>
      </c>
      <c r="H70" s="415"/>
      <c r="I70" s="415"/>
      <c r="J70" s="415"/>
      <c r="K70" s="415"/>
      <c r="L70" s="415"/>
      <c r="M70" s="416">
        <v>455.13099999999991</v>
      </c>
      <c r="N70" s="416">
        <v>461.27800000000002</v>
      </c>
      <c r="O70" s="416">
        <v>479.6579999999999</v>
      </c>
      <c r="P70" s="416">
        <v>478.07100000000014</v>
      </c>
      <c r="Q70" s="416">
        <v>445.51399999999995</v>
      </c>
      <c r="R70" s="416">
        <v>419.79300000000006</v>
      </c>
      <c r="S70" s="416">
        <v>469.41300000000001</v>
      </c>
      <c r="T70" s="416">
        <v>458.56299999999999</v>
      </c>
      <c r="U70" s="416">
        <v>483.15300000000002</v>
      </c>
      <c r="V70" s="416">
        <v>482.10500000000008</v>
      </c>
      <c r="W70" s="416">
        <v>542.2600000000001</v>
      </c>
      <c r="X70" s="416">
        <v>518.75599999999986</v>
      </c>
      <c r="Y70" s="416">
        <v>499.99700000000001</v>
      </c>
      <c r="Z70" s="416">
        <v>507.36300000000006</v>
      </c>
      <c r="AA70" s="416">
        <v>526.5089999999999</v>
      </c>
      <c r="AB70" s="416">
        <v>534.4620000000001</v>
      </c>
      <c r="AC70" s="416">
        <v>506.60900000000004</v>
      </c>
      <c r="AD70" s="416">
        <v>498.26299999999992</v>
      </c>
      <c r="AE70" s="416">
        <v>457.75200000000001</v>
      </c>
      <c r="AF70" s="416">
        <v>442.65</v>
      </c>
      <c r="AG70" s="416">
        <v>426.108</v>
      </c>
      <c r="AH70" s="416">
        <v>407.14</v>
      </c>
      <c r="AI70" s="416">
        <v>399.19200000000001</v>
      </c>
      <c r="AJ70" s="416">
        <v>402.72200000000004</v>
      </c>
      <c r="AK70" s="416">
        <v>374.49599999999992</v>
      </c>
      <c r="AL70" s="416">
        <v>376.05500000000006</v>
      </c>
      <c r="AM70" s="416">
        <v>378.25700000000001</v>
      </c>
      <c r="AN70" s="416">
        <v>386.04300000000006</v>
      </c>
      <c r="AO70" s="416">
        <v>379.14600000000007</v>
      </c>
      <c r="AP70" s="416">
        <v>382.31800000000004</v>
      </c>
      <c r="AQ70" s="416">
        <v>377.5</v>
      </c>
      <c r="AR70" s="416">
        <v>371.46600000000001</v>
      </c>
    </row>
    <row r="71" spans="1:44" s="86" customFormat="1" x14ac:dyDescent="0.25">
      <c r="A71" s="169" t="s">
        <v>573</v>
      </c>
      <c r="E71" s="85" t="s">
        <v>151</v>
      </c>
      <c r="G71" s="569" t="s">
        <v>1164</v>
      </c>
      <c r="H71" s="415"/>
      <c r="I71" s="415"/>
      <c r="J71" s="415"/>
      <c r="K71" s="415"/>
      <c r="L71" s="415"/>
      <c r="M71" s="416">
        <v>4602.9140000000007</v>
      </c>
      <c r="N71" s="416">
        <v>3890.7060000000015</v>
      </c>
      <c r="O71" s="416">
        <v>4627.8389999999999</v>
      </c>
      <c r="P71" s="416">
        <v>3983.6099999999992</v>
      </c>
      <c r="Q71" s="416">
        <v>3671.3760000000002</v>
      </c>
      <c r="R71" s="416">
        <v>3686.6469999999999</v>
      </c>
      <c r="S71" s="416">
        <v>3826.2580000000003</v>
      </c>
      <c r="T71" s="416">
        <v>5071.523000000002</v>
      </c>
      <c r="U71" s="416">
        <v>4064.0129999999995</v>
      </c>
      <c r="V71" s="416">
        <v>3807.828</v>
      </c>
      <c r="W71" s="416">
        <v>3971.5629999999996</v>
      </c>
      <c r="X71" s="416">
        <v>4133.7639999999992</v>
      </c>
      <c r="Y71" s="416">
        <v>3973.6550000000002</v>
      </c>
      <c r="Z71" s="416">
        <v>3469.5350000000008</v>
      </c>
      <c r="AA71" s="416">
        <v>3797.3839999999991</v>
      </c>
      <c r="AB71" s="416">
        <v>3974.0020000000013</v>
      </c>
      <c r="AC71" s="416">
        <v>3811.8399999999997</v>
      </c>
      <c r="AD71" s="416">
        <v>3658.2899999999995</v>
      </c>
      <c r="AE71" s="416">
        <v>3205.0389999999989</v>
      </c>
      <c r="AF71" s="416">
        <v>2974.6170000000006</v>
      </c>
      <c r="AG71" s="416">
        <v>2870.4609999999998</v>
      </c>
      <c r="AH71" s="416">
        <v>2806.6550000000002</v>
      </c>
      <c r="AI71" s="416">
        <v>2777.2410000000013</v>
      </c>
      <c r="AJ71" s="416">
        <v>2866.166999999999</v>
      </c>
      <c r="AK71" s="416">
        <v>2828.518</v>
      </c>
      <c r="AL71" s="416">
        <v>3243.2669999999998</v>
      </c>
      <c r="AM71" s="416">
        <v>3408.9349999999999</v>
      </c>
      <c r="AN71" s="416">
        <v>3370.9059999999999</v>
      </c>
      <c r="AO71" s="416">
        <v>3407.2529999999988</v>
      </c>
      <c r="AP71" s="416">
        <v>3349.8150000000001</v>
      </c>
      <c r="AQ71" s="416">
        <v>3296.52</v>
      </c>
      <c r="AR71" s="416">
        <v>3241.6949999999997</v>
      </c>
    </row>
    <row r="72" spans="1:44" s="86" customFormat="1" x14ac:dyDescent="0.25">
      <c r="A72" s="85" t="s">
        <v>298</v>
      </c>
      <c r="B72" s="85"/>
      <c r="C72" s="85"/>
      <c r="D72" s="157" t="s">
        <v>152</v>
      </c>
      <c r="F72" s="91"/>
      <c r="G72" s="569"/>
      <c r="H72" s="253">
        <f t="shared" ref="H72:L72" si="25">SUM(H74:H79)</f>
        <v>0</v>
      </c>
      <c r="I72" s="253">
        <f t="shared" si="25"/>
        <v>0</v>
      </c>
      <c r="J72" s="253">
        <f t="shared" si="25"/>
        <v>0</v>
      </c>
      <c r="K72" s="253">
        <f t="shared" si="25"/>
        <v>0</v>
      </c>
      <c r="L72" s="253">
        <f t="shared" si="25"/>
        <v>0</v>
      </c>
      <c r="M72" s="591"/>
      <c r="N72" s="591"/>
      <c r="O72" s="591"/>
      <c r="P72" s="591"/>
      <c r="Q72" s="591"/>
      <c r="R72" s="591"/>
      <c r="S72" s="591"/>
      <c r="T72" s="591"/>
      <c r="U72" s="591"/>
      <c r="V72" s="591"/>
      <c r="W72" s="591"/>
      <c r="X72" s="591"/>
      <c r="Y72" s="591"/>
      <c r="Z72" s="591"/>
      <c r="AA72" s="591"/>
      <c r="AB72" s="591"/>
      <c r="AC72" s="591"/>
      <c r="AD72" s="591"/>
      <c r="AE72" s="591"/>
      <c r="AF72" s="591"/>
      <c r="AG72" s="591"/>
      <c r="AH72" s="591"/>
      <c r="AI72" s="591"/>
      <c r="AJ72" s="591"/>
      <c r="AK72" s="591"/>
      <c r="AL72" s="591"/>
      <c r="AM72" s="591"/>
      <c r="AN72" s="591"/>
      <c r="AO72" s="591"/>
      <c r="AP72" s="591"/>
      <c r="AQ72" s="591"/>
      <c r="AR72" s="591"/>
    </row>
    <row r="73" spans="1:44" s="86" customFormat="1" x14ac:dyDescent="0.25">
      <c r="A73" s="85" t="s">
        <v>299</v>
      </c>
      <c r="B73" s="85"/>
      <c r="C73" s="85"/>
      <c r="D73" s="85"/>
      <c r="E73" s="85" t="s">
        <v>300</v>
      </c>
      <c r="G73" s="56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49"/>
      <c r="AL73" s="249"/>
      <c r="AM73" s="249"/>
      <c r="AN73" s="249"/>
      <c r="AO73" s="249"/>
      <c r="AP73" s="249"/>
      <c r="AQ73" s="249"/>
      <c r="AR73" s="249"/>
    </row>
    <row r="74" spans="1:44" s="86" customFormat="1" x14ac:dyDescent="0.25">
      <c r="A74" s="85" t="s">
        <v>301</v>
      </c>
      <c r="B74" s="85"/>
      <c r="E74" s="157"/>
      <c r="F74" s="85" t="s">
        <v>302</v>
      </c>
      <c r="G74" s="569" t="s">
        <v>1155</v>
      </c>
      <c r="H74" s="415"/>
      <c r="I74" s="415"/>
      <c r="J74" s="415"/>
      <c r="K74" s="415"/>
      <c r="L74" s="415"/>
      <c r="M74" s="416">
        <v>2510.6880000000001</v>
      </c>
      <c r="N74" s="416">
        <v>2066.7339999999999</v>
      </c>
      <c r="O74" s="416">
        <v>1989.2179999999992</v>
      </c>
      <c r="P74" s="416">
        <v>2048.6829999999995</v>
      </c>
      <c r="Q74" s="416">
        <v>2133.7779999999993</v>
      </c>
      <c r="R74" s="416">
        <v>1730.508</v>
      </c>
      <c r="S74" s="416">
        <v>1951.0529999999999</v>
      </c>
      <c r="T74" s="416">
        <v>1968.2950000000005</v>
      </c>
      <c r="U74" s="416">
        <v>1842.6100000000001</v>
      </c>
      <c r="V74" s="416">
        <v>1833.2810000000004</v>
      </c>
      <c r="W74" s="416">
        <v>2034.8150000000005</v>
      </c>
      <c r="X74" s="416">
        <v>2110.4089999999997</v>
      </c>
      <c r="Y74" s="416">
        <v>2118.1179999999999</v>
      </c>
      <c r="Z74" s="416">
        <v>2179.6469999999999</v>
      </c>
      <c r="AA74" s="416">
        <v>1992.5200000000004</v>
      </c>
      <c r="AB74" s="416">
        <v>1998.4189999999996</v>
      </c>
      <c r="AC74" s="416">
        <v>1971.123</v>
      </c>
      <c r="AD74" s="416">
        <v>1934.7539999999997</v>
      </c>
      <c r="AE74" s="416">
        <v>2034.1129999999994</v>
      </c>
      <c r="AF74" s="416">
        <v>2060.098</v>
      </c>
      <c r="AG74" s="416">
        <v>2036.0029999999999</v>
      </c>
      <c r="AH74" s="416">
        <v>1842.4</v>
      </c>
      <c r="AI74" s="416">
        <v>1660.6309999999996</v>
      </c>
      <c r="AJ74" s="416">
        <v>1670.0539999999999</v>
      </c>
      <c r="AK74" s="416">
        <v>1675.4329999999995</v>
      </c>
      <c r="AL74" s="416">
        <v>1720.2259999999999</v>
      </c>
      <c r="AM74" s="416">
        <v>1988.2080000000008</v>
      </c>
      <c r="AN74" s="416">
        <v>1999.0550000000005</v>
      </c>
      <c r="AO74" s="416">
        <v>1744.6650000000002</v>
      </c>
      <c r="AP74" s="416">
        <v>1647.8380000000004</v>
      </c>
      <c r="AQ74" s="416">
        <v>1676.8660000000002</v>
      </c>
      <c r="AR74" s="416">
        <v>1644.4529999999997</v>
      </c>
    </row>
    <row r="75" spans="1:44" s="86" customFormat="1" x14ac:dyDescent="0.25">
      <c r="A75" s="85" t="s">
        <v>303</v>
      </c>
      <c r="B75" s="85"/>
      <c r="E75" s="157"/>
      <c r="F75" s="85" t="s">
        <v>304</v>
      </c>
      <c r="G75" s="569" t="s">
        <v>1156</v>
      </c>
      <c r="H75" s="415"/>
      <c r="I75" s="415"/>
      <c r="J75" s="415"/>
      <c r="K75" s="415"/>
      <c r="L75" s="415"/>
      <c r="M75" s="416">
        <v>270.31</v>
      </c>
      <c r="N75" s="416">
        <v>183.99299999999999</v>
      </c>
      <c r="O75" s="416">
        <v>157.43200000000002</v>
      </c>
      <c r="P75" s="416">
        <v>185.42199999999997</v>
      </c>
      <c r="Q75" s="416">
        <v>201.71399999999997</v>
      </c>
      <c r="R75" s="416">
        <v>214.97799999999995</v>
      </c>
      <c r="S75" s="416">
        <v>254.41199999999998</v>
      </c>
      <c r="T75" s="416">
        <v>231.715</v>
      </c>
      <c r="U75" s="416">
        <v>215.67800000000003</v>
      </c>
      <c r="V75" s="416">
        <v>201.05999999999997</v>
      </c>
      <c r="W75" s="416">
        <v>232.53900000000002</v>
      </c>
      <c r="X75" s="416">
        <v>231.095</v>
      </c>
      <c r="Y75" s="416">
        <v>215.95400000000001</v>
      </c>
      <c r="Z75" s="416">
        <v>229.02999999999997</v>
      </c>
      <c r="AA75" s="416">
        <v>192.358</v>
      </c>
      <c r="AB75" s="416">
        <v>201.35099999999997</v>
      </c>
      <c r="AC75" s="416">
        <v>198.64800000000002</v>
      </c>
      <c r="AD75" s="416">
        <v>215.73799999999997</v>
      </c>
      <c r="AE75" s="416">
        <v>230.71199999999999</v>
      </c>
      <c r="AF75" s="416">
        <v>215.53</v>
      </c>
      <c r="AG75" s="416">
        <v>191.816</v>
      </c>
      <c r="AH75" s="416">
        <v>248.65800000000002</v>
      </c>
      <c r="AI75" s="416">
        <v>300.07499999999999</v>
      </c>
      <c r="AJ75" s="416">
        <v>265.73</v>
      </c>
      <c r="AK75" s="416">
        <v>264.29100000000005</v>
      </c>
      <c r="AL75" s="416">
        <v>217.34899999999996</v>
      </c>
      <c r="AM75" s="416">
        <v>227.51499999999999</v>
      </c>
      <c r="AN75" s="416">
        <v>246.07</v>
      </c>
      <c r="AO75" s="416">
        <v>241.744</v>
      </c>
      <c r="AP75" s="416">
        <v>249.05500000000001</v>
      </c>
      <c r="AQ75" s="416">
        <v>213.62299999999999</v>
      </c>
      <c r="AR75" s="416">
        <v>214.75900000000001</v>
      </c>
    </row>
    <row r="76" spans="1:44" s="86" customFormat="1" x14ac:dyDescent="0.25">
      <c r="A76" s="85" t="s">
        <v>305</v>
      </c>
      <c r="B76" s="85"/>
      <c r="E76" s="85" t="s">
        <v>306</v>
      </c>
      <c r="G76" s="569"/>
      <c r="H76" s="83"/>
      <c r="I76" s="83"/>
      <c r="J76" s="83"/>
      <c r="K76" s="83"/>
      <c r="L76" s="83"/>
      <c r="M76" s="249"/>
      <c r="N76" s="249"/>
      <c r="O76" s="249"/>
      <c r="P76" s="249"/>
      <c r="Q76" s="249"/>
      <c r="R76" s="249"/>
      <c r="S76" s="249"/>
      <c r="T76" s="249"/>
      <c r="U76" s="249"/>
      <c r="V76" s="249"/>
      <c r="W76" s="249"/>
      <c r="X76" s="249"/>
      <c r="Y76" s="249"/>
      <c r="Z76" s="249"/>
      <c r="AA76" s="249"/>
      <c r="AB76" s="249"/>
      <c r="AC76" s="249"/>
      <c r="AD76" s="249"/>
      <c r="AE76" s="249"/>
      <c r="AF76" s="249"/>
      <c r="AG76" s="249"/>
      <c r="AH76" s="249"/>
      <c r="AI76" s="249"/>
      <c r="AJ76" s="249"/>
      <c r="AK76" s="249"/>
      <c r="AL76" s="249"/>
      <c r="AM76" s="249"/>
      <c r="AN76" s="249"/>
      <c r="AO76" s="249"/>
      <c r="AP76" s="249"/>
      <c r="AQ76" s="249"/>
      <c r="AR76" s="249"/>
    </row>
    <row r="77" spans="1:44" s="86" customFormat="1" x14ac:dyDescent="0.25">
      <c r="A77" s="246" t="s">
        <v>1168</v>
      </c>
      <c r="B77" s="85"/>
      <c r="E77" s="85"/>
      <c r="F77" s="86" t="s">
        <v>1173</v>
      </c>
      <c r="G77" s="569" t="s">
        <v>1157</v>
      </c>
      <c r="H77" s="415"/>
      <c r="I77" s="415"/>
      <c r="J77" s="415"/>
      <c r="K77" s="415"/>
      <c r="L77" s="415"/>
      <c r="M77" s="416">
        <v>579.61700000000008</v>
      </c>
      <c r="N77" s="416">
        <v>482.01000000000005</v>
      </c>
      <c r="O77" s="416">
        <v>448.35200000000009</v>
      </c>
      <c r="P77" s="416">
        <v>433.32099999999997</v>
      </c>
      <c r="Q77" s="416">
        <v>528.48400000000004</v>
      </c>
      <c r="R77" s="416">
        <v>400.09100000000007</v>
      </c>
      <c r="S77" s="416">
        <v>477.63900000000007</v>
      </c>
      <c r="T77" s="416">
        <v>527.61700000000008</v>
      </c>
      <c r="U77" s="416">
        <v>435.77300000000008</v>
      </c>
      <c r="V77" s="416">
        <v>332.54099999999994</v>
      </c>
      <c r="W77" s="416">
        <v>321.85899999999998</v>
      </c>
      <c r="X77" s="416">
        <v>462.35900000000004</v>
      </c>
      <c r="Y77" s="416">
        <v>423.60899999999992</v>
      </c>
      <c r="Z77" s="416">
        <v>442.34399999999999</v>
      </c>
      <c r="AA77" s="416">
        <v>364.97899999999998</v>
      </c>
      <c r="AB77" s="416">
        <v>385.3069999999999</v>
      </c>
      <c r="AC77" s="416">
        <v>441.44299999999993</v>
      </c>
      <c r="AD77" s="416">
        <v>410.71799999999996</v>
      </c>
      <c r="AE77" s="416">
        <v>357.05399999999997</v>
      </c>
      <c r="AF77" s="416">
        <v>350.161</v>
      </c>
      <c r="AG77" s="416">
        <v>368.44</v>
      </c>
      <c r="AH77" s="416">
        <v>381.16400000000004</v>
      </c>
      <c r="AI77" s="416">
        <v>381.74900000000002</v>
      </c>
      <c r="AJ77" s="416">
        <v>423.99100000000004</v>
      </c>
      <c r="AK77" s="416">
        <v>476.30399999999997</v>
      </c>
      <c r="AL77" s="416">
        <v>565.27800000000002</v>
      </c>
      <c r="AM77" s="416">
        <v>565.67600000000004</v>
      </c>
      <c r="AN77" s="416">
        <v>532.66300000000001</v>
      </c>
      <c r="AO77" s="416">
        <v>527.23</v>
      </c>
      <c r="AP77" s="416">
        <v>499.49099999999999</v>
      </c>
      <c r="AQ77" s="416">
        <v>497.67799999999994</v>
      </c>
      <c r="AR77" s="416">
        <v>488.517</v>
      </c>
    </row>
    <row r="78" spans="1:44" s="86" customFormat="1" x14ac:dyDescent="0.25">
      <c r="A78" s="246" t="s">
        <v>1169</v>
      </c>
      <c r="B78" s="85"/>
      <c r="E78" s="85"/>
      <c r="F78" s="86" t="s">
        <v>1171</v>
      </c>
      <c r="G78" s="569" t="s">
        <v>1158</v>
      </c>
      <c r="H78" s="415"/>
      <c r="I78" s="415"/>
      <c r="J78" s="415"/>
      <c r="K78" s="415"/>
      <c r="L78" s="415"/>
      <c r="M78" s="416">
        <v>199.45600000000002</v>
      </c>
      <c r="N78" s="416">
        <v>147.97300000000001</v>
      </c>
      <c r="O78" s="416">
        <v>155.02800000000002</v>
      </c>
      <c r="P78" s="416">
        <v>184.74700000000001</v>
      </c>
      <c r="Q78" s="416">
        <v>198.87599999999998</v>
      </c>
      <c r="R78" s="416">
        <v>181.89299999999997</v>
      </c>
      <c r="S78" s="416">
        <v>163.77700000000004</v>
      </c>
      <c r="T78" s="416">
        <v>184.90799999999996</v>
      </c>
      <c r="U78" s="416">
        <v>199.25399999999996</v>
      </c>
      <c r="V78" s="416">
        <v>169.80300000000005</v>
      </c>
      <c r="W78" s="416">
        <v>193.06</v>
      </c>
      <c r="X78" s="416">
        <v>214.01699999999994</v>
      </c>
      <c r="Y78" s="416">
        <v>195.64300000000003</v>
      </c>
      <c r="Z78" s="416">
        <v>211.89600000000002</v>
      </c>
      <c r="AA78" s="416">
        <v>192.04900000000001</v>
      </c>
      <c r="AB78" s="416">
        <v>227.471</v>
      </c>
      <c r="AC78" s="416">
        <v>250.54400000000001</v>
      </c>
      <c r="AD78" s="416">
        <v>239.85599999999997</v>
      </c>
      <c r="AE78" s="416">
        <v>241.64999999999998</v>
      </c>
      <c r="AF78" s="416">
        <v>216.69800000000001</v>
      </c>
      <c r="AG78" s="416">
        <v>219.167</v>
      </c>
      <c r="AH78" s="416">
        <v>131.98699999999997</v>
      </c>
      <c r="AI78" s="416">
        <v>209.37800000000001</v>
      </c>
      <c r="AJ78" s="416">
        <v>163.63</v>
      </c>
      <c r="AK78" s="416">
        <v>201.4010000000001</v>
      </c>
      <c r="AL78" s="416">
        <v>210.19300000000001</v>
      </c>
      <c r="AM78" s="416">
        <v>214.92599999999996</v>
      </c>
      <c r="AN78" s="416">
        <v>189.65199999999999</v>
      </c>
      <c r="AO78" s="416">
        <v>160.779</v>
      </c>
      <c r="AP78" s="416">
        <v>175.43899999999996</v>
      </c>
      <c r="AQ78" s="416">
        <v>176.12500000000003</v>
      </c>
      <c r="AR78" s="416">
        <v>156.63300000000001</v>
      </c>
    </row>
    <row r="79" spans="1:44" s="86" customFormat="1" x14ac:dyDescent="0.25">
      <c r="A79" s="246" t="s">
        <v>1170</v>
      </c>
      <c r="B79" s="85"/>
      <c r="E79" s="85"/>
      <c r="F79" s="86" t="s">
        <v>1172</v>
      </c>
      <c r="G79" s="569" t="s">
        <v>1159</v>
      </c>
      <c r="H79" s="415"/>
      <c r="I79" s="415"/>
      <c r="J79" s="415"/>
      <c r="K79" s="415"/>
      <c r="L79" s="415"/>
      <c r="M79" s="416">
        <v>103.23800000000001</v>
      </c>
      <c r="N79" s="416">
        <v>90.885999999999996</v>
      </c>
      <c r="O79" s="416">
        <v>86.650999999999996</v>
      </c>
      <c r="P79" s="416">
        <v>94.346000000000018</v>
      </c>
      <c r="Q79" s="416">
        <v>94.414000000000001</v>
      </c>
      <c r="R79" s="416">
        <v>77.862000000000009</v>
      </c>
      <c r="S79" s="416">
        <v>88.355999999999995</v>
      </c>
      <c r="T79" s="416">
        <v>94.175999999999988</v>
      </c>
      <c r="U79" s="416">
        <v>86.079000000000008</v>
      </c>
      <c r="V79" s="416">
        <v>90.771000000000015</v>
      </c>
      <c r="W79" s="416">
        <v>93.385000000000005</v>
      </c>
      <c r="X79" s="416">
        <v>96.15500000000003</v>
      </c>
      <c r="Y79" s="416">
        <v>93.39100000000002</v>
      </c>
      <c r="Z79" s="416">
        <v>100.88600000000001</v>
      </c>
      <c r="AA79" s="416">
        <v>91.33</v>
      </c>
      <c r="AB79" s="416">
        <v>92.138999999999996</v>
      </c>
      <c r="AC79" s="416">
        <v>94.965000000000018</v>
      </c>
      <c r="AD79" s="416">
        <v>90.52600000000001</v>
      </c>
      <c r="AE79" s="416">
        <v>101.36200000000001</v>
      </c>
      <c r="AF79" s="416">
        <v>91.296000000000006</v>
      </c>
      <c r="AG79" s="416">
        <v>88.353000000000009</v>
      </c>
      <c r="AH79" s="416">
        <v>88.691999999999993</v>
      </c>
      <c r="AI79" s="416">
        <v>85.499000000000009</v>
      </c>
      <c r="AJ79" s="416">
        <v>86.595000000000013</v>
      </c>
      <c r="AK79" s="416">
        <v>86.799999999999983</v>
      </c>
      <c r="AL79" s="416">
        <v>88.02</v>
      </c>
      <c r="AM79" s="416">
        <v>91.703000000000003</v>
      </c>
      <c r="AN79" s="416">
        <v>92.293000000000006</v>
      </c>
      <c r="AO79" s="416">
        <v>90.366000000000028</v>
      </c>
      <c r="AP79" s="416">
        <v>87.297999999999988</v>
      </c>
      <c r="AQ79" s="416">
        <v>86.758999999999986</v>
      </c>
      <c r="AR79" s="416">
        <v>85.395999999999987</v>
      </c>
    </row>
    <row r="80" spans="1:44" s="86" customFormat="1" x14ac:dyDescent="0.25">
      <c r="A80" s="85"/>
      <c r="B80" s="85"/>
      <c r="E80" s="85"/>
      <c r="G80" s="569"/>
      <c r="H80" s="83"/>
      <c r="I80" s="83"/>
      <c r="J80" s="83"/>
      <c r="K80" s="92"/>
      <c r="L80" s="95"/>
      <c r="M80" s="248"/>
      <c r="N80" s="248"/>
      <c r="O80" s="248"/>
      <c r="P80" s="248"/>
      <c r="Q80" s="248"/>
      <c r="R80" s="248"/>
      <c r="S80" s="248"/>
      <c r="T80" s="248"/>
      <c r="U80" s="248"/>
      <c r="V80" s="248"/>
      <c r="W80" s="248"/>
      <c r="X80" s="248"/>
      <c r="Y80" s="248"/>
      <c r="Z80" s="248"/>
      <c r="AA80" s="248"/>
      <c r="AB80" s="248"/>
      <c r="AC80" s="248"/>
      <c r="AD80" s="248"/>
      <c r="AE80" s="248"/>
      <c r="AF80" s="248"/>
      <c r="AG80" s="248"/>
      <c r="AH80" s="248"/>
      <c r="AI80" s="248"/>
      <c r="AJ80" s="248"/>
      <c r="AK80" s="248"/>
      <c r="AL80" s="248"/>
      <c r="AM80" s="248"/>
      <c r="AN80" s="248"/>
      <c r="AO80" s="248"/>
      <c r="AP80" s="248"/>
      <c r="AQ80" s="248"/>
      <c r="AR80" s="248"/>
    </row>
    <row r="81" spans="1:44" s="86" customFormat="1" x14ac:dyDescent="0.25">
      <c r="A81" s="170" t="s">
        <v>574</v>
      </c>
      <c r="B81" s="88"/>
      <c r="C81" s="88" t="s">
        <v>153</v>
      </c>
      <c r="D81" s="88"/>
      <c r="E81" s="154"/>
      <c r="F81" s="88"/>
      <c r="G81" s="568"/>
      <c r="H81" s="254">
        <f t="shared" ref="H81:AN81" si="26">SUM(H83:H90)</f>
        <v>0</v>
      </c>
      <c r="I81" s="254">
        <f t="shared" si="26"/>
        <v>0</v>
      </c>
      <c r="J81" s="254">
        <f t="shared" si="26"/>
        <v>0</v>
      </c>
      <c r="K81" s="254">
        <f t="shared" si="26"/>
        <v>0</v>
      </c>
      <c r="L81" s="254">
        <f t="shared" si="26"/>
        <v>0</v>
      </c>
      <c r="M81" s="531">
        <f t="shared" si="26"/>
        <v>133988.905</v>
      </c>
      <c r="N81" s="531">
        <f t="shared" si="26"/>
        <v>136923.04300000001</v>
      </c>
      <c r="O81" s="531">
        <f t="shared" si="26"/>
        <v>135651.13500000001</v>
      </c>
      <c r="P81" s="531">
        <f t="shared" si="26"/>
        <v>125070.986</v>
      </c>
      <c r="Q81" s="531">
        <f t="shared" si="26"/>
        <v>137743.041</v>
      </c>
      <c r="R81" s="531">
        <f t="shared" si="26"/>
        <v>139316.68899999998</v>
      </c>
      <c r="S81" s="531">
        <f t="shared" si="26"/>
        <v>138705.37</v>
      </c>
      <c r="T81" s="531">
        <f t="shared" si="26"/>
        <v>148081.891</v>
      </c>
      <c r="U81" s="531">
        <f t="shared" si="26"/>
        <v>149299.92800000001</v>
      </c>
      <c r="V81" s="531">
        <f t="shared" si="26"/>
        <v>145704.70700000002</v>
      </c>
      <c r="W81" s="531">
        <f t="shared" si="26"/>
        <v>148215.87800000006</v>
      </c>
      <c r="X81" s="531">
        <f t="shared" si="26"/>
        <v>157373.24300000002</v>
      </c>
      <c r="Y81" s="531">
        <f t="shared" si="26"/>
        <v>151700.54699999999</v>
      </c>
      <c r="Z81" s="531">
        <f t="shared" si="26"/>
        <v>154123.45300000001</v>
      </c>
      <c r="AA81" s="531">
        <f t="shared" si="26"/>
        <v>156420.44500000001</v>
      </c>
      <c r="AB81" s="531">
        <f t="shared" si="26"/>
        <v>152331.09699999998</v>
      </c>
      <c r="AC81" s="531">
        <f t="shared" si="26"/>
        <v>149525.21400000001</v>
      </c>
      <c r="AD81" s="531">
        <f t="shared" si="26"/>
        <v>158976.81300000002</v>
      </c>
      <c r="AE81" s="531">
        <f t="shared" si="26"/>
        <v>150023.53199999998</v>
      </c>
      <c r="AF81" s="531">
        <f t="shared" si="26"/>
        <v>146956.37000000002</v>
      </c>
      <c r="AG81" s="531">
        <f t="shared" si="26"/>
        <v>146704.20599999998</v>
      </c>
      <c r="AH81" s="531">
        <f t="shared" si="26"/>
        <v>147476.28900000002</v>
      </c>
      <c r="AI81" s="531">
        <f t="shared" si="26"/>
        <v>141954.28499999997</v>
      </c>
      <c r="AJ81" s="531">
        <f t="shared" si="26"/>
        <v>140267.46100000001</v>
      </c>
      <c r="AK81" s="531">
        <f t="shared" si="26"/>
        <v>145844.46300000005</v>
      </c>
      <c r="AL81" s="531">
        <f t="shared" si="26"/>
        <v>147181.43799999999</v>
      </c>
      <c r="AM81" s="531">
        <f t="shared" si="26"/>
        <v>150182.06099999996</v>
      </c>
      <c r="AN81" s="531">
        <f t="shared" si="26"/>
        <v>151261.94399999996</v>
      </c>
      <c r="AO81" s="531">
        <f t="shared" ref="AO81" si="27">SUM(AO83:AO90)</f>
        <v>156506.17200000002</v>
      </c>
      <c r="AP81" s="531">
        <f t="shared" ref="AP81:AQ81" si="28">SUM(AP83:AP90)</f>
        <v>157936.49100000001</v>
      </c>
      <c r="AQ81" s="531">
        <f t="shared" si="28"/>
        <v>155740.141</v>
      </c>
      <c r="AR81" s="531">
        <f t="shared" ref="AR81" si="29">SUM(AR83:AR90)</f>
        <v>154503.59300000002</v>
      </c>
    </row>
    <row r="82" spans="1:44" s="86" customFormat="1" x14ac:dyDescent="0.25">
      <c r="A82" s="170" t="s">
        <v>575</v>
      </c>
      <c r="B82" s="99"/>
      <c r="D82" s="158" t="s">
        <v>209</v>
      </c>
      <c r="F82" s="100"/>
      <c r="G82" s="568"/>
      <c r="H82" s="250"/>
      <c r="I82" s="250"/>
      <c r="J82" s="250"/>
      <c r="K82" s="250"/>
      <c r="L82" s="250"/>
      <c r="M82" s="250"/>
      <c r="N82" s="250"/>
      <c r="O82" s="250"/>
      <c r="P82" s="250"/>
      <c r="Q82" s="250"/>
      <c r="R82" s="250"/>
      <c r="S82" s="250"/>
      <c r="T82" s="250"/>
      <c r="U82" s="250"/>
      <c r="V82" s="250"/>
      <c r="W82" s="250"/>
      <c r="X82" s="250"/>
      <c r="Y82" s="250"/>
      <c r="Z82" s="250"/>
      <c r="AA82" s="250"/>
      <c r="AB82" s="250"/>
      <c r="AC82" s="250"/>
      <c r="AD82" s="250"/>
      <c r="AE82" s="250"/>
      <c r="AF82" s="250"/>
      <c r="AG82" s="250"/>
      <c r="AH82" s="250"/>
      <c r="AI82" s="250"/>
      <c r="AJ82" s="250"/>
      <c r="AK82" s="250"/>
      <c r="AL82" s="250"/>
      <c r="AM82" s="250"/>
      <c r="AN82" s="250"/>
      <c r="AO82" s="250"/>
      <c r="AP82" s="250"/>
      <c r="AQ82" s="250"/>
      <c r="AR82" s="250"/>
    </row>
    <row r="83" spans="1:44" s="86" customFormat="1" x14ac:dyDescent="0.25">
      <c r="A83" s="85" t="s">
        <v>633</v>
      </c>
      <c r="B83" s="85"/>
      <c r="E83" s="85" t="s">
        <v>154</v>
      </c>
      <c r="G83" s="569" t="s">
        <v>1174</v>
      </c>
      <c r="H83" s="415">
        <f>H84+H85</f>
        <v>0</v>
      </c>
      <c r="I83" s="415">
        <f>I84+I85</f>
        <v>0</v>
      </c>
      <c r="J83" s="415">
        <f>J84+J85</f>
        <v>0</v>
      </c>
      <c r="K83" s="415">
        <f>K84+K85</f>
        <v>0</v>
      </c>
      <c r="L83" s="415">
        <f>L84+L85</f>
        <v>0</v>
      </c>
      <c r="M83" s="416">
        <v>59975.123</v>
      </c>
      <c r="N83" s="416">
        <v>62407.715000000004</v>
      </c>
      <c r="O83" s="416">
        <v>61836.344000000034</v>
      </c>
      <c r="P83" s="416">
        <v>59849.649000000005</v>
      </c>
      <c r="Q83" s="416">
        <v>67136.798999999999</v>
      </c>
      <c r="R83" s="416">
        <v>67529.867999999988</v>
      </c>
      <c r="S83" s="416">
        <v>69834.697999999989</v>
      </c>
      <c r="T83" s="416">
        <v>71688.345000000016</v>
      </c>
      <c r="U83" s="416">
        <v>72678.583000000013</v>
      </c>
      <c r="V83" s="416">
        <v>72672.57600000003</v>
      </c>
      <c r="W83" s="416">
        <v>70195.940000000017</v>
      </c>
      <c r="X83" s="416">
        <v>76443.616000000009</v>
      </c>
      <c r="Y83" s="416">
        <v>74580.812000000005</v>
      </c>
      <c r="Z83" s="416">
        <v>75342.895999999993</v>
      </c>
      <c r="AA83" s="416">
        <v>72004.477999999988</v>
      </c>
      <c r="AB83" s="416">
        <v>70600.531999999977</v>
      </c>
      <c r="AC83" s="416">
        <v>68654.11500000002</v>
      </c>
      <c r="AD83" s="416">
        <v>72911.554000000018</v>
      </c>
      <c r="AE83" s="416">
        <v>72100.492999999988</v>
      </c>
      <c r="AF83" s="416">
        <v>70738.977000000014</v>
      </c>
      <c r="AG83" s="416">
        <v>69996.65399999998</v>
      </c>
      <c r="AH83" s="416">
        <v>71126.360000000015</v>
      </c>
      <c r="AI83" s="416">
        <v>71269.531999999992</v>
      </c>
      <c r="AJ83" s="416">
        <v>69467.537000000011</v>
      </c>
      <c r="AK83" s="416">
        <v>73555.219000000026</v>
      </c>
      <c r="AL83" s="416">
        <v>73219.430000000008</v>
      </c>
      <c r="AM83" s="416">
        <v>76333.681999999986</v>
      </c>
      <c r="AN83" s="416">
        <v>75582.283999999985</v>
      </c>
      <c r="AO83" s="416">
        <v>79995.177000000025</v>
      </c>
      <c r="AP83" s="416">
        <v>82418.855000000025</v>
      </c>
      <c r="AQ83" s="416">
        <v>78224.284</v>
      </c>
      <c r="AR83" s="416">
        <v>76463.430000000008</v>
      </c>
    </row>
    <row r="84" spans="1:44" s="86" customFormat="1" x14ac:dyDescent="0.25">
      <c r="A84" s="170" t="s">
        <v>639</v>
      </c>
      <c r="B84" s="85"/>
      <c r="E84" s="85"/>
      <c r="F84" s="86" t="s">
        <v>641</v>
      </c>
      <c r="G84" s="569"/>
      <c r="H84" s="416"/>
      <c r="I84" s="416"/>
      <c r="J84" s="416"/>
      <c r="K84" s="416"/>
      <c r="L84" s="416"/>
      <c r="M84" s="416">
        <v>1849.9740000000004</v>
      </c>
      <c r="N84" s="416">
        <v>1919.7350000000001</v>
      </c>
      <c r="O84" s="416">
        <v>1902.1569999999997</v>
      </c>
      <c r="P84" s="416">
        <v>1841.046</v>
      </c>
      <c r="Q84" s="416">
        <v>2065.2110000000002</v>
      </c>
      <c r="R84" s="416">
        <v>2052.8790000000004</v>
      </c>
      <c r="S84" s="416">
        <v>2122.942</v>
      </c>
      <c r="T84" s="416">
        <v>2179.2920000000004</v>
      </c>
      <c r="U84" s="416">
        <v>2209.3959999999997</v>
      </c>
      <c r="V84" s="416">
        <v>2209.2120000000004</v>
      </c>
      <c r="W84" s="416">
        <v>2070.5319999999997</v>
      </c>
      <c r="X84" s="416">
        <v>2254.819</v>
      </c>
      <c r="Y84" s="416">
        <v>2199.8730000000005</v>
      </c>
      <c r="Z84" s="416">
        <v>2222.3490000000002</v>
      </c>
      <c r="AA84" s="416">
        <v>2123.88</v>
      </c>
      <c r="AB84" s="416">
        <v>2060.7869999999998</v>
      </c>
      <c r="AC84" s="416">
        <v>2003.9749999999999</v>
      </c>
      <c r="AD84" s="416">
        <v>2128.2440000000001</v>
      </c>
      <c r="AE84" s="416">
        <v>2104.5679999999998</v>
      </c>
      <c r="AF84" s="416">
        <v>2064.828</v>
      </c>
      <c r="AG84" s="416">
        <v>2034.6850000000004</v>
      </c>
      <c r="AH84" s="416">
        <v>2067.5269999999996</v>
      </c>
      <c r="AI84" s="416">
        <v>2071.6880000000001</v>
      </c>
      <c r="AJ84" s="416">
        <v>2019.3069999999996</v>
      </c>
      <c r="AK84" s="416">
        <v>2138.1299999999997</v>
      </c>
      <c r="AL84" s="416">
        <v>2088.4849999999997</v>
      </c>
      <c r="AM84" s="416">
        <v>2177.3140000000008</v>
      </c>
      <c r="AN84" s="416">
        <v>2155.8819999999996</v>
      </c>
      <c r="AO84" s="416">
        <v>2281.7570000000005</v>
      </c>
      <c r="AP84" s="416">
        <v>2350.8879999999986</v>
      </c>
      <c r="AQ84" s="416">
        <v>2117.7160000000003</v>
      </c>
      <c r="AR84" s="416">
        <v>2070.0480000000002</v>
      </c>
    </row>
    <row r="85" spans="1:44" s="86" customFormat="1" x14ac:dyDescent="0.25">
      <c r="A85" s="170" t="s">
        <v>640</v>
      </c>
      <c r="B85" s="85"/>
      <c r="E85" s="85"/>
      <c r="F85" s="86" t="s">
        <v>944</v>
      </c>
      <c r="G85" s="569"/>
      <c r="H85" s="416"/>
      <c r="I85" s="416"/>
      <c r="J85" s="416"/>
      <c r="K85" s="416"/>
      <c r="L85" s="416"/>
      <c r="M85" s="416">
        <v>3496.4520000000002</v>
      </c>
      <c r="N85" s="416">
        <v>3638.2659999999996</v>
      </c>
      <c r="O85" s="416">
        <v>3604.9590000000007</v>
      </c>
      <c r="P85" s="416">
        <v>3489.1350000000007</v>
      </c>
      <c r="Q85" s="416">
        <v>3913.9629999999997</v>
      </c>
      <c r="R85" s="416">
        <v>3898.8329999999996</v>
      </c>
      <c r="S85" s="416">
        <v>4031.902</v>
      </c>
      <c r="T85" s="416">
        <v>4138.924</v>
      </c>
      <c r="U85" s="416">
        <v>4196.0929999999998</v>
      </c>
      <c r="V85" s="416">
        <v>4195.7449999999999</v>
      </c>
      <c r="W85" s="416">
        <v>3940.6719999999996</v>
      </c>
      <c r="X85" s="416">
        <v>4291.3999999999996</v>
      </c>
      <c r="Y85" s="416">
        <v>4186.8279999999995</v>
      </c>
      <c r="Z85" s="416">
        <v>4229.6090000000004</v>
      </c>
      <c r="AA85" s="416">
        <v>4042.1960000000004</v>
      </c>
      <c r="AB85" s="416">
        <v>3930.3819999999996</v>
      </c>
      <c r="AC85" s="416">
        <v>3822.0249999999987</v>
      </c>
      <c r="AD85" s="416">
        <v>4059.0430000000006</v>
      </c>
      <c r="AE85" s="416">
        <v>4013.8890000000006</v>
      </c>
      <c r="AF85" s="416">
        <v>3938.0949999999998</v>
      </c>
      <c r="AG85" s="416">
        <v>3888.7650000000003</v>
      </c>
      <c r="AH85" s="416">
        <v>3951.5299999999993</v>
      </c>
      <c r="AI85" s="416">
        <v>3959.4869999999992</v>
      </c>
      <c r="AJ85" s="416">
        <v>3859.3720000000003</v>
      </c>
      <c r="AK85" s="416">
        <v>4086.4670000000006</v>
      </c>
      <c r="AL85" s="416">
        <v>3999.9630000000002</v>
      </c>
      <c r="AM85" s="416">
        <v>4170.0929999999998</v>
      </c>
      <c r="AN85" s="416">
        <v>4129.0450000000001</v>
      </c>
      <c r="AO85" s="416">
        <v>4370.1190000000006</v>
      </c>
      <c r="AP85" s="416">
        <v>4502.5249999999996</v>
      </c>
      <c r="AQ85" s="416">
        <v>4055.9480000000003</v>
      </c>
      <c r="AR85" s="416">
        <v>3964.6490000000003</v>
      </c>
    </row>
    <row r="86" spans="1:44" s="86" customFormat="1" x14ac:dyDescent="0.25">
      <c r="A86" s="85" t="s">
        <v>634</v>
      </c>
      <c r="B86" s="85"/>
      <c r="E86" s="85" t="s">
        <v>155</v>
      </c>
      <c r="G86" s="569" t="s">
        <v>1175</v>
      </c>
      <c r="H86" s="415">
        <f>H87+H88</f>
        <v>0</v>
      </c>
      <c r="I86" s="415">
        <f>I87+I88</f>
        <v>0</v>
      </c>
      <c r="J86" s="415">
        <f>J87+J88</f>
        <v>0</v>
      </c>
      <c r="K86" s="415">
        <f>K87+K88</f>
        <v>0</v>
      </c>
      <c r="L86" s="415">
        <f>L87+L88</f>
        <v>0</v>
      </c>
      <c r="M86" s="416">
        <v>49170.686000000009</v>
      </c>
      <c r="N86" s="416">
        <v>46882.400000000016</v>
      </c>
      <c r="O86" s="416">
        <v>44331.339999999989</v>
      </c>
      <c r="P86" s="416">
        <v>39781.152999999998</v>
      </c>
      <c r="Q86" s="416">
        <v>44245.821000000004</v>
      </c>
      <c r="R86" s="416">
        <v>45607.984000000004</v>
      </c>
      <c r="S86" s="416">
        <v>41155.231</v>
      </c>
      <c r="T86" s="416">
        <v>43139.680999999997</v>
      </c>
      <c r="U86" s="416">
        <v>41546.737000000001</v>
      </c>
      <c r="V86" s="416">
        <v>42777.85300000001</v>
      </c>
      <c r="W86" s="416">
        <v>46442.786000000015</v>
      </c>
      <c r="X86" s="416">
        <v>47095.602000000006</v>
      </c>
      <c r="Y86" s="416">
        <v>46918.761999999995</v>
      </c>
      <c r="Z86" s="416">
        <v>48428.216999999997</v>
      </c>
      <c r="AA86" s="416">
        <v>52432.669999999991</v>
      </c>
      <c r="AB86" s="416">
        <v>51141.08400000001</v>
      </c>
      <c r="AC86" s="416">
        <v>51089.873999999996</v>
      </c>
      <c r="AD86" s="416">
        <v>50494.962999999996</v>
      </c>
      <c r="AE86" s="416">
        <v>49994.952000000005</v>
      </c>
      <c r="AF86" s="416">
        <v>50593.247000000018</v>
      </c>
      <c r="AG86" s="416">
        <v>51108.775000000009</v>
      </c>
      <c r="AH86" s="416">
        <v>49494.204999999987</v>
      </c>
      <c r="AI86" s="416">
        <v>43642.945</v>
      </c>
      <c r="AJ86" s="416">
        <v>44667.904000000002</v>
      </c>
      <c r="AK86" s="416">
        <v>46512.998999999989</v>
      </c>
      <c r="AL86" s="416">
        <v>47835.268999999986</v>
      </c>
      <c r="AM86" s="416">
        <v>46894.089999999982</v>
      </c>
      <c r="AN86" s="416">
        <v>48904.098999999995</v>
      </c>
      <c r="AO86" s="416">
        <v>48121.599999999999</v>
      </c>
      <c r="AP86" s="416">
        <v>47692.277000000002</v>
      </c>
      <c r="AQ86" s="416">
        <v>50334.759000000013</v>
      </c>
      <c r="AR86" s="416">
        <v>49079.211000000003</v>
      </c>
    </row>
    <row r="87" spans="1:44" s="86" customFormat="1" x14ac:dyDescent="0.25">
      <c r="A87" s="170" t="s">
        <v>635</v>
      </c>
      <c r="B87" s="85"/>
      <c r="E87" s="85"/>
      <c r="F87" s="86" t="s">
        <v>636</v>
      </c>
      <c r="G87" s="569"/>
      <c r="H87" s="83"/>
      <c r="I87" s="83"/>
      <c r="J87" s="83"/>
      <c r="K87" s="83"/>
      <c r="L87" s="83"/>
      <c r="M87" s="249"/>
      <c r="N87" s="249"/>
      <c r="O87" s="249"/>
      <c r="P87" s="249"/>
      <c r="Q87" s="249"/>
      <c r="R87" s="249"/>
      <c r="S87" s="249"/>
      <c r="T87" s="249"/>
      <c r="U87" s="249"/>
      <c r="V87" s="249"/>
      <c r="W87" s="249"/>
      <c r="X87" s="249"/>
      <c r="Y87" s="249"/>
      <c r="Z87" s="249"/>
      <c r="AA87" s="249"/>
      <c r="AB87" s="249"/>
      <c r="AC87" s="249"/>
      <c r="AD87" s="249"/>
      <c r="AE87" s="249"/>
      <c r="AF87" s="249"/>
      <c r="AG87" s="249"/>
      <c r="AH87" s="249"/>
      <c r="AI87" s="249"/>
      <c r="AJ87" s="249"/>
      <c r="AK87" s="249"/>
      <c r="AL87" s="249"/>
      <c r="AM87" s="249"/>
      <c r="AN87" s="249"/>
      <c r="AO87" s="249"/>
      <c r="AP87" s="249"/>
      <c r="AQ87" s="249"/>
      <c r="AR87" s="249"/>
    </row>
    <row r="88" spans="1:44" s="86" customFormat="1" x14ac:dyDescent="0.25">
      <c r="A88" s="170" t="s">
        <v>637</v>
      </c>
      <c r="B88" s="85"/>
      <c r="E88" s="85"/>
      <c r="F88" s="86" t="s">
        <v>638</v>
      </c>
      <c r="G88" s="569"/>
      <c r="H88" s="83"/>
      <c r="I88" s="83"/>
      <c r="J88" s="83"/>
      <c r="K88" s="83"/>
      <c r="L88" s="83"/>
      <c r="M88" s="249"/>
      <c r="N88" s="249"/>
      <c r="O88" s="249"/>
      <c r="P88" s="249"/>
      <c r="Q88" s="249"/>
      <c r="R88" s="249"/>
      <c r="S88" s="249"/>
      <c r="T88" s="249"/>
      <c r="U88" s="249"/>
      <c r="V88" s="249"/>
      <c r="W88" s="249"/>
      <c r="X88" s="249"/>
      <c r="Y88" s="249"/>
      <c r="Z88" s="249"/>
      <c r="AA88" s="249"/>
      <c r="AB88" s="249"/>
      <c r="AC88" s="249"/>
      <c r="AD88" s="249"/>
      <c r="AE88" s="249"/>
      <c r="AF88" s="249"/>
      <c r="AG88" s="249"/>
      <c r="AH88" s="249"/>
      <c r="AI88" s="249"/>
      <c r="AJ88" s="249"/>
      <c r="AK88" s="249"/>
      <c r="AL88" s="249"/>
      <c r="AM88" s="249"/>
      <c r="AN88" s="249"/>
      <c r="AO88" s="249"/>
      <c r="AP88" s="249"/>
      <c r="AQ88" s="249"/>
      <c r="AR88" s="249"/>
    </row>
    <row r="89" spans="1:44" s="86" customFormat="1" x14ac:dyDescent="0.25">
      <c r="A89" s="170" t="s">
        <v>576</v>
      </c>
      <c r="B89" s="85"/>
      <c r="E89" s="85" t="s">
        <v>156</v>
      </c>
      <c r="G89" s="569"/>
      <c r="H89" s="83"/>
      <c r="I89" s="83"/>
      <c r="J89" s="83"/>
      <c r="K89" s="83"/>
      <c r="L89" s="83"/>
      <c r="M89" s="249"/>
      <c r="N89" s="249"/>
      <c r="O89" s="249"/>
      <c r="P89" s="249"/>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row>
    <row r="90" spans="1:44" s="86" customFormat="1" x14ac:dyDescent="0.25">
      <c r="A90" s="85" t="s">
        <v>643</v>
      </c>
      <c r="B90" s="85"/>
      <c r="D90" s="157" t="s">
        <v>157</v>
      </c>
      <c r="G90" s="568" t="s">
        <v>1176</v>
      </c>
      <c r="H90" s="415">
        <f>H91+H92+H93</f>
        <v>0</v>
      </c>
      <c r="I90" s="415">
        <f>I91+I92+I93</f>
        <v>0</v>
      </c>
      <c r="J90" s="415">
        <f>J91+J92+J93</f>
        <v>0</v>
      </c>
      <c r="K90" s="415">
        <f>K91+K92+K93</f>
        <v>0</v>
      </c>
      <c r="L90" s="415">
        <f>L91+L92+L93</f>
        <v>0</v>
      </c>
      <c r="M90" s="416">
        <v>19496.669999999995</v>
      </c>
      <c r="N90" s="416">
        <v>22074.926999999989</v>
      </c>
      <c r="O90" s="416">
        <v>23976.334999999992</v>
      </c>
      <c r="P90" s="416">
        <v>20110.002999999997</v>
      </c>
      <c r="Q90" s="416">
        <v>20381.247000000003</v>
      </c>
      <c r="R90" s="416">
        <v>20227.125000000004</v>
      </c>
      <c r="S90" s="416">
        <v>21560.596999999998</v>
      </c>
      <c r="T90" s="416">
        <v>26935.648999999994</v>
      </c>
      <c r="U90" s="416">
        <v>28669.118999999999</v>
      </c>
      <c r="V90" s="416">
        <v>23849.321</v>
      </c>
      <c r="W90" s="416">
        <v>25565.948</v>
      </c>
      <c r="X90" s="416">
        <v>27287.806</v>
      </c>
      <c r="Y90" s="416">
        <v>23814.271999999997</v>
      </c>
      <c r="Z90" s="416">
        <v>23900.382000000005</v>
      </c>
      <c r="AA90" s="416">
        <v>25817.221000000005</v>
      </c>
      <c r="AB90" s="416">
        <v>24598.311999999998</v>
      </c>
      <c r="AC90" s="416">
        <v>23955.224999999999</v>
      </c>
      <c r="AD90" s="416">
        <v>29383.008999999998</v>
      </c>
      <c r="AE90" s="416">
        <v>21809.629999999997</v>
      </c>
      <c r="AF90" s="416">
        <v>19621.222999999994</v>
      </c>
      <c r="AG90" s="416">
        <v>19675.327000000001</v>
      </c>
      <c r="AH90" s="416">
        <v>20836.667000000005</v>
      </c>
      <c r="AI90" s="416">
        <v>21010.632999999998</v>
      </c>
      <c r="AJ90" s="416">
        <v>20253.341</v>
      </c>
      <c r="AK90" s="416">
        <v>19551.648000000001</v>
      </c>
      <c r="AL90" s="416">
        <v>20038.291000000005</v>
      </c>
      <c r="AM90" s="416">
        <v>20606.882000000005</v>
      </c>
      <c r="AN90" s="416">
        <v>20490.633999999998</v>
      </c>
      <c r="AO90" s="416">
        <v>21737.518999999997</v>
      </c>
      <c r="AP90" s="416">
        <v>20971.946</v>
      </c>
      <c r="AQ90" s="416">
        <v>21007.433999999994</v>
      </c>
      <c r="AR90" s="416">
        <v>22926.254999999997</v>
      </c>
    </row>
    <row r="91" spans="1:44" s="86" customFormat="1" x14ac:dyDescent="0.25">
      <c r="A91" s="85" t="s">
        <v>644</v>
      </c>
      <c r="B91" s="85"/>
      <c r="E91" s="91" t="s">
        <v>158</v>
      </c>
      <c r="G91" s="569"/>
      <c r="H91" s="83"/>
      <c r="I91" s="83"/>
      <c r="J91" s="83"/>
      <c r="K91" s="83"/>
      <c r="L91" s="83"/>
      <c r="M91" s="249"/>
      <c r="N91" s="249"/>
      <c r="O91" s="249"/>
      <c r="P91" s="249"/>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row>
    <row r="92" spans="1:44" s="86" customFormat="1" x14ac:dyDescent="0.25">
      <c r="A92" s="85" t="s">
        <v>645</v>
      </c>
      <c r="B92" s="85"/>
      <c r="E92" s="91" t="s">
        <v>159</v>
      </c>
      <c r="G92" s="569"/>
      <c r="H92" s="83"/>
      <c r="I92" s="83"/>
      <c r="J92" s="83"/>
      <c r="K92" s="83"/>
      <c r="L92" s="83"/>
      <c r="M92" s="249"/>
      <c r="N92" s="249"/>
      <c r="O92" s="249"/>
      <c r="P92" s="249"/>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row>
    <row r="93" spans="1:44" s="86" customFormat="1" x14ac:dyDescent="0.25">
      <c r="A93" s="85" t="s">
        <v>646</v>
      </c>
      <c r="B93" s="85"/>
      <c r="E93" s="37" t="s">
        <v>210</v>
      </c>
      <c r="G93" s="569"/>
      <c r="H93" s="83">
        <f>H94+H95+H96</f>
        <v>0</v>
      </c>
      <c r="I93" s="83">
        <f>I94+I95+I96</f>
        <v>0</v>
      </c>
      <c r="J93" s="83">
        <f>J94+J95+J96</f>
        <v>0</v>
      </c>
      <c r="K93" s="83">
        <f>K94+K95+K96</f>
        <v>0</v>
      </c>
      <c r="L93" s="83">
        <f>L94+L95+L96</f>
        <v>0</v>
      </c>
      <c r="M93" s="249"/>
      <c r="N93" s="249"/>
      <c r="O93" s="249"/>
      <c r="P93" s="249"/>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row>
    <row r="94" spans="1:44" s="86" customFormat="1" x14ac:dyDescent="0.25">
      <c r="A94" s="85" t="s">
        <v>647</v>
      </c>
      <c r="B94" s="85"/>
      <c r="E94" s="157"/>
      <c r="F94" s="37" t="s">
        <v>307</v>
      </c>
      <c r="G94" s="569"/>
      <c r="H94" s="83"/>
      <c r="I94" s="83"/>
      <c r="J94" s="83"/>
      <c r="K94" s="83"/>
      <c r="L94" s="83"/>
      <c r="M94" s="249"/>
      <c r="N94" s="249"/>
      <c r="O94" s="249"/>
      <c r="P94" s="249"/>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row>
    <row r="95" spans="1:44" s="86" customFormat="1" x14ac:dyDescent="0.25">
      <c r="A95" s="85" t="s">
        <v>648</v>
      </c>
      <c r="B95" s="85"/>
      <c r="E95" s="157"/>
      <c r="F95" s="37" t="s">
        <v>308</v>
      </c>
      <c r="G95" s="569"/>
      <c r="H95" s="83"/>
      <c r="I95" s="83"/>
      <c r="J95" s="83"/>
      <c r="K95" s="83"/>
      <c r="L95" s="83"/>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row>
    <row r="96" spans="1:44" s="86" customFormat="1" x14ac:dyDescent="0.25">
      <c r="A96" s="85" t="s">
        <v>649</v>
      </c>
      <c r="B96" s="85"/>
      <c r="C96" s="85"/>
      <c r="D96" s="85"/>
      <c r="E96" s="157"/>
      <c r="F96" s="91" t="s">
        <v>309</v>
      </c>
      <c r="G96" s="568"/>
      <c r="H96" s="83"/>
      <c r="I96" s="83"/>
      <c r="J96" s="83"/>
      <c r="K96" s="83"/>
      <c r="L96" s="83"/>
      <c r="M96" s="249"/>
      <c r="N96" s="249"/>
      <c r="O96" s="249"/>
      <c r="P96" s="249"/>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row>
    <row r="97" spans="1:44" s="86" customFormat="1" x14ac:dyDescent="0.25">
      <c r="A97" s="85"/>
      <c r="B97" s="85"/>
      <c r="C97" s="85"/>
      <c r="D97" s="85"/>
      <c r="E97" s="157"/>
      <c r="F97" s="91"/>
      <c r="G97" s="568"/>
      <c r="H97" s="83"/>
      <c r="I97" s="83"/>
      <c r="J97" s="102"/>
      <c r="K97" s="103"/>
      <c r="L97" s="104"/>
      <c r="M97" s="248"/>
      <c r="N97" s="248"/>
      <c r="O97" s="248"/>
      <c r="P97" s="248"/>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row>
    <row r="98" spans="1:44" s="86" customFormat="1" x14ac:dyDescent="0.25">
      <c r="A98" s="88" t="s">
        <v>592</v>
      </c>
      <c r="B98" s="88"/>
      <c r="C98" s="88" t="s">
        <v>160</v>
      </c>
      <c r="D98" s="88"/>
      <c r="E98" s="156"/>
      <c r="F98" s="88"/>
      <c r="G98" s="568"/>
      <c r="H98" s="256">
        <f t="shared" ref="H98:AN98" si="30">SUM(H100:H106)</f>
        <v>0</v>
      </c>
      <c r="I98" s="256">
        <f t="shared" si="30"/>
        <v>0</v>
      </c>
      <c r="J98" s="256">
        <f t="shared" si="30"/>
        <v>0</v>
      </c>
      <c r="K98" s="256">
        <f t="shared" si="30"/>
        <v>0</v>
      </c>
      <c r="L98" s="256">
        <f t="shared" si="30"/>
        <v>0</v>
      </c>
      <c r="M98" s="532">
        <f t="shared" si="30"/>
        <v>447.96499999999992</v>
      </c>
      <c r="N98" s="532">
        <f t="shared" si="30"/>
        <v>433.80700000000002</v>
      </c>
      <c r="O98" s="532">
        <f t="shared" si="30"/>
        <v>419.64799999999997</v>
      </c>
      <c r="P98" s="532">
        <f t="shared" si="30"/>
        <v>405.48300000000006</v>
      </c>
      <c r="Q98" s="532">
        <f t="shared" si="30"/>
        <v>391.32400000000001</v>
      </c>
      <c r="R98" s="532">
        <f t="shared" si="30"/>
        <v>377.16600000000005</v>
      </c>
      <c r="S98" s="532">
        <f t="shared" si="30"/>
        <v>363</v>
      </c>
      <c r="T98" s="532">
        <f t="shared" si="30"/>
        <v>348.83399999999995</v>
      </c>
      <c r="U98" s="532">
        <f t="shared" si="30"/>
        <v>334.66899999999998</v>
      </c>
      <c r="V98" s="532">
        <f t="shared" si="30"/>
        <v>320.50999999999993</v>
      </c>
      <c r="W98" s="532">
        <f t="shared" si="30"/>
        <v>316.45500000000004</v>
      </c>
      <c r="X98" s="532">
        <f t="shared" si="30"/>
        <v>312.41299999999995</v>
      </c>
      <c r="Y98" s="532">
        <f t="shared" si="30"/>
        <v>308.358</v>
      </c>
      <c r="Z98" s="532">
        <f t="shared" si="30"/>
        <v>304.30899999999991</v>
      </c>
      <c r="AA98" s="532">
        <f t="shared" si="30"/>
        <v>300.25399999999996</v>
      </c>
      <c r="AB98" s="532">
        <f t="shared" si="30"/>
        <v>296.21199999999988</v>
      </c>
      <c r="AC98" s="532">
        <f t="shared" si="30"/>
        <v>292.15699999999998</v>
      </c>
      <c r="AD98" s="532">
        <f t="shared" si="30"/>
        <v>482.93299999999988</v>
      </c>
      <c r="AE98" s="532">
        <f t="shared" si="30"/>
        <v>559.9430000000001</v>
      </c>
      <c r="AF98" s="532">
        <f t="shared" si="30"/>
        <v>605.04200000000003</v>
      </c>
      <c r="AG98" s="532">
        <f t="shared" si="30"/>
        <v>669.77600000000007</v>
      </c>
      <c r="AH98" s="532">
        <f t="shared" si="30"/>
        <v>694.01600000000008</v>
      </c>
      <c r="AI98" s="532">
        <f t="shared" si="30"/>
        <v>661.49900000000025</v>
      </c>
      <c r="AJ98" s="532">
        <f t="shared" si="30"/>
        <v>661.86199999999985</v>
      </c>
      <c r="AK98" s="532">
        <f t="shared" si="30"/>
        <v>639.99699999999984</v>
      </c>
      <c r="AL98" s="532">
        <f t="shared" si="30"/>
        <v>715.08600000000013</v>
      </c>
      <c r="AM98" s="532">
        <f t="shared" si="30"/>
        <v>716.32900000000029</v>
      </c>
      <c r="AN98" s="532">
        <f t="shared" si="30"/>
        <v>629.0269999999997</v>
      </c>
      <c r="AO98" s="532">
        <f t="shared" ref="AO98" si="31">SUM(AO100:AO106)</f>
        <v>641.14600000000007</v>
      </c>
      <c r="AP98" s="532">
        <f t="shared" ref="AP98:AQ98" si="32">SUM(AP100:AP106)</f>
        <v>630.54600000000005</v>
      </c>
      <c r="AQ98" s="532">
        <f t="shared" si="32"/>
        <v>633.26700000000005</v>
      </c>
      <c r="AR98" s="532">
        <f t="shared" ref="AR98" si="33">SUM(AR100:AR106)</f>
        <v>648.66200000000003</v>
      </c>
    </row>
    <row r="99" spans="1:44" s="86" customFormat="1" x14ac:dyDescent="0.25">
      <c r="A99" s="99" t="s">
        <v>650</v>
      </c>
      <c r="B99" s="99"/>
      <c r="C99" s="99"/>
      <c r="D99" s="162" t="s">
        <v>311</v>
      </c>
      <c r="F99" s="99"/>
      <c r="G99" s="568"/>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row>
    <row r="100" spans="1:44" x14ac:dyDescent="0.25">
      <c r="A100" s="170" t="s">
        <v>577</v>
      </c>
      <c r="E100" s="155" t="s">
        <v>161</v>
      </c>
      <c r="G100" s="570" t="s">
        <v>1177</v>
      </c>
      <c r="H100" s="415">
        <f>H101+H102+H103</f>
        <v>0</v>
      </c>
      <c r="I100" s="415">
        <f>I101+I102+I103</f>
        <v>0</v>
      </c>
      <c r="J100" s="415">
        <f>J101+J102+J103</f>
        <v>0</v>
      </c>
      <c r="K100" s="415">
        <f>K101+K102+K103</f>
        <v>0</v>
      </c>
      <c r="L100" s="415">
        <f>L101+L102+L103</f>
        <v>0</v>
      </c>
      <c r="M100" s="416">
        <v>244.86799999999997</v>
      </c>
      <c r="N100" s="416">
        <v>244.11500000000001</v>
      </c>
      <c r="O100" s="416">
        <v>243.36499999999998</v>
      </c>
      <c r="P100" s="416">
        <v>242.60900000000001</v>
      </c>
      <c r="Q100" s="416">
        <v>241.85899999999998</v>
      </c>
      <c r="R100" s="416">
        <v>241.10600000000002</v>
      </c>
      <c r="S100" s="416">
        <v>240.358</v>
      </c>
      <c r="T100" s="416">
        <v>239.601</v>
      </c>
      <c r="U100" s="416">
        <v>238.84899999999996</v>
      </c>
      <c r="V100" s="416">
        <v>238.09599999999998</v>
      </c>
      <c r="W100" s="416">
        <v>243.16000000000003</v>
      </c>
      <c r="X100" s="416">
        <v>248.23399999999995</v>
      </c>
      <c r="Y100" s="416">
        <v>253.298</v>
      </c>
      <c r="Z100" s="416">
        <v>258.36799999999988</v>
      </c>
      <c r="AA100" s="416">
        <v>263.43200000000002</v>
      </c>
      <c r="AB100" s="416">
        <v>268.50599999999991</v>
      </c>
      <c r="AC100" s="416">
        <v>273.57</v>
      </c>
      <c r="AD100" s="416">
        <v>450.04199999999992</v>
      </c>
      <c r="AE100" s="416">
        <v>521.92900000000009</v>
      </c>
      <c r="AF100" s="416">
        <v>564.351</v>
      </c>
      <c r="AG100" s="416">
        <v>626.94900000000007</v>
      </c>
      <c r="AH100" s="416">
        <v>649.22500000000002</v>
      </c>
      <c r="AI100" s="416">
        <v>618.32000000000028</v>
      </c>
      <c r="AJ100" s="416">
        <v>619.10199999999986</v>
      </c>
      <c r="AK100" s="416">
        <v>597.59299999999985</v>
      </c>
      <c r="AL100" s="416">
        <v>653.54300000000012</v>
      </c>
      <c r="AM100" s="416">
        <v>654.54400000000021</v>
      </c>
      <c r="AN100" s="416">
        <v>572.21099999999979</v>
      </c>
      <c r="AO100" s="416">
        <v>584.26100000000008</v>
      </c>
      <c r="AP100" s="416">
        <v>574.72500000000002</v>
      </c>
      <c r="AQ100" s="416">
        <v>577.86</v>
      </c>
      <c r="AR100" s="416">
        <v>593.40000000000009</v>
      </c>
    </row>
    <row r="101" spans="1:44" x14ac:dyDescent="0.25">
      <c r="A101" s="170" t="s">
        <v>578</v>
      </c>
      <c r="F101" s="37" t="s">
        <v>211</v>
      </c>
      <c r="G101" s="569"/>
      <c r="H101" s="83"/>
      <c r="I101" s="83"/>
      <c r="J101" s="83"/>
      <c r="K101" s="83"/>
      <c r="L101" s="83"/>
      <c r="M101" s="249"/>
      <c r="N101" s="249"/>
      <c r="O101" s="249"/>
      <c r="P101" s="249"/>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row>
    <row r="102" spans="1:44" x14ac:dyDescent="0.25">
      <c r="A102" s="170" t="s">
        <v>579</v>
      </c>
      <c r="F102" s="37" t="s">
        <v>212</v>
      </c>
      <c r="G102" s="569"/>
      <c r="H102" s="83"/>
      <c r="I102" s="83"/>
      <c r="J102" s="83"/>
      <c r="K102" s="83"/>
      <c r="L102" s="83"/>
      <c r="M102" s="249"/>
      <c r="N102" s="249"/>
      <c r="O102" s="249"/>
      <c r="P102" s="249"/>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row>
    <row r="103" spans="1:44" x14ac:dyDescent="0.25">
      <c r="A103" s="170" t="s">
        <v>580</v>
      </c>
      <c r="F103" s="37" t="s">
        <v>213</v>
      </c>
      <c r="G103" s="569"/>
      <c r="H103" s="83"/>
      <c r="I103" s="83"/>
      <c r="J103" s="83"/>
      <c r="K103" s="83"/>
      <c r="L103" s="83"/>
      <c r="M103" s="249"/>
      <c r="N103" s="249"/>
      <c r="O103" s="249"/>
      <c r="P103" s="249"/>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row>
    <row r="104" spans="1:44" x14ac:dyDescent="0.25">
      <c r="A104" s="170" t="s">
        <v>581</v>
      </c>
      <c r="E104" s="155" t="s">
        <v>162</v>
      </c>
      <c r="G104" s="570" t="s">
        <v>1178</v>
      </c>
      <c r="H104" s="417"/>
      <c r="I104" s="417"/>
      <c r="J104" s="417"/>
      <c r="K104" s="417"/>
      <c r="L104" s="417"/>
      <c r="M104" s="418">
        <v>113.40800000000002</v>
      </c>
      <c r="N104" s="418">
        <v>106.85900000000001</v>
      </c>
      <c r="O104" s="418">
        <v>100.309</v>
      </c>
      <c r="P104" s="418">
        <v>93.757999999999996</v>
      </c>
      <c r="Q104" s="418">
        <v>87.207999999999998</v>
      </c>
      <c r="R104" s="418">
        <v>80.65900000000002</v>
      </c>
      <c r="S104" s="418">
        <v>74.108000000000004</v>
      </c>
      <c r="T104" s="418">
        <v>67.554000000000002</v>
      </c>
      <c r="U104" s="418">
        <v>61.006</v>
      </c>
      <c r="V104" s="418">
        <v>54.454999999999984</v>
      </c>
      <c r="W104" s="418">
        <v>48.850999999999999</v>
      </c>
      <c r="X104" s="418">
        <v>43.244999999999997</v>
      </c>
      <c r="Y104" s="418">
        <v>37.640999999999998</v>
      </c>
      <c r="Z104" s="418">
        <v>32.037999999999997</v>
      </c>
      <c r="AA104" s="418">
        <v>26.43399999999999</v>
      </c>
      <c r="AB104" s="418">
        <v>20.827999999999996</v>
      </c>
      <c r="AC104" s="418">
        <v>15.223999999999995</v>
      </c>
      <c r="AD104" s="418">
        <v>24.568000000000001</v>
      </c>
      <c r="AE104" s="418">
        <v>28.183999999999997</v>
      </c>
      <c r="AF104" s="418">
        <v>30.133000000000003</v>
      </c>
      <c r="AG104" s="418">
        <v>31.911999999999999</v>
      </c>
      <c r="AH104" s="418">
        <v>33.759</v>
      </c>
      <c r="AI104" s="418">
        <v>32.515999999999998</v>
      </c>
      <c r="AJ104" s="418">
        <v>32.186</v>
      </c>
      <c r="AK104" s="418">
        <v>31.900999999999993</v>
      </c>
      <c r="AL104" s="418">
        <v>39.452999999999996</v>
      </c>
      <c r="AM104" s="418">
        <v>39.858999999999995</v>
      </c>
      <c r="AN104" s="418">
        <v>36.454000000000001</v>
      </c>
      <c r="AO104" s="418">
        <v>36.688000000000009</v>
      </c>
      <c r="AP104" s="418">
        <v>35.894999999999996</v>
      </c>
      <c r="AQ104" s="418">
        <v>35.841000000000001</v>
      </c>
      <c r="AR104" s="418">
        <v>36.597999999999999</v>
      </c>
    </row>
    <row r="105" spans="1:44" x14ac:dyDescent="0.25">
      <c r="A105" s="170" t="s">
        <v>582</v>
      </c>
      <c r="D105" s="155" t="s">
        <v>163</v>
      </c>
      <c r="E105" s="106"/>
      <c r="G105" s="570"/>
      <c r="H105" s="102">
        <f>SUM(H106:H110)</f>
        <v>0</v>
      </c>
      <c r="I105" s="102">
        <f>SUM(I106:I110)</f>
        <v>0</v>
      </c>
      <c r="J105" s="102">
        <f>SUM(J106:J110)</f>
        <v>0</v>
      </c>
      <c r="K105" s="102">
        <f>SUM(K106:K110)</f>
        <v>0</v>
      </c>
      <c r="L105" s="102">
        <f>SUM(L106:L110)</f>
        <v>0</v>
      </c>
      <c r="M105" s="252"/>
      <c r="N105" s="252"/>
      <c r="O105" s="252"/>
      <c r="P105" s="252"/>
      <c r="Q105" s="252"/>
      <c r="R105" s="252"/>
      <c r="S105" s="252"/>
      <c r="T105" s="252"/>
      <c r="U105" s="252"/>
      <c r="V105" s="252"/>
      <c r="W105" s="252"/>
      <c r="X105" s="252"/>
      <c r="Y105" s="252"/>
      <c r="Z105" s="252"/>
      <c r="AA105" s="252"/>
      <c r="AB105" s="252"/>
      <c r="AC105" s="252"/>
      <c r="AD105" s="252"/>
      <c r="AE105" s="252"/>
      <c r="AF105" s="252"/>
      <c r="AG105" s="252"/>
      <c r="AH105" s="252"/>
      <c r="AI105" s="252"/>
      <c r="AJ105" s="252"/>
      <c r="AK105" s="252"/>
      <c r="AL105" s="252"/>
      <c r="AM105" s="252"/>
      <c r="AN105" s="252"/>
      <c r="AO105" s="252"/>
      <c r="AP105" s="252"/>
      <c r="AQ105" s="252"/>
      <c r="AR105" s="252"/>
    </row>
    <row r="106" spans="1:44" x14ac:dyDescent="0.25">
      <c r="A106" s="170" t="s">
        <v>599</v>
      </c>
      <c r="D106" s="155"/>
      <c r="E106" s="106" t="s">
        <v>600</v>
      </c>
      <c r="G106" s="570" t="s">
        <v>1179</v>
      </c>
      <c r="H106" s="417"/>
      <c r="I106" s="417"/>
      <c r="J106" s="417"/>
      <c r="K106" s="417"/>
      <c r="L106" s="417"/>
      <c r="M106" s="418">
        <v>89.688999999999993</v>
      </c>
      <c r="N106" s="418">
        <v>82.832999999999984</v>
      </c>
      <c r="O106" s="418">
        <v>75.974000000000004</v>
      </c>
      <c r="P106" s="418">
        <v>69.116000000000014</v>
      </c>
      <c r="Q106" s="418">
        <v>62.256999999999998</v>
      </c>
      <c r="R106" s="418">
        <v>55.400999999999996</v>
      </c>
      <c r="S106" s="418">
        <v>48.534000000000006</v>
      </c>
      <c r="T106" s="418">
        <v>41.678999999999995</v>
      </c>
      <c r="U106" s="418">
        <v>34.814</v>
      </c>
      <c r="V106" s="418">
        <v>27.959</v>
      </c>
      <c r="W106" s="418">
        <v>24.443999999999999</v>
      </c>
      <c r="X106" s="418">
        <v>20.934000000000008</v>
      </c>
      <c r="Y106" s="418">
        <v>17.418999999999997</v>
      </c>
      <c r="Z106" s="418">
        <v>13.902999999999999</v>
      </c>
      <c r="AA106" s="418">
        <v>10.388</v>
      </c>
      <c r="AB106" s="418">
        <v>6.8780000000000001</v>
      </c>
      <c r="AC106" s="418">
        <v>3.3630000000000009</v>
      </c>
      <c r="AD106" s="418">
        <v>8.3230000000000004</v>
      </c>
      <c r="AE106" s="418">
        <v>9.83</v>
      </c>
      <c r="AF106" s="418">
        <v>10.558000000000002</v>
      </c>
      <c r="AG106" s="418">
        <v>10.914999999999999</v>
      </c>
      <c r="AH106" s="418">
        <v>11.032</v>
      </c>
      <c r="AI106" s="418">
        <v>10.663</v>
      </c>
      <c r="AJ106" s="418">
        <v>10.574</v>
      </c>
      <c r="AK106" s="418">
        <v>10.503000000000002</v>
      </c>
      <c r="AL106" s="418">
        <v>22.09</v>
      </c>
      <c r="AM106" s="418">
        <v>21.925999999999995</v>
      </c>
      <c r="AN106" s="418">
        <v>20.361999999999998</v>
      </c>
      <c r="AO106" s="418">
        <v>20.196999999999999</v>
      </c>
      <c r="AP106" s="418">
        <v>19.926000000000002</v>
      </c>
      <c r="AQ106" s="418">
        <v>19.565999999999999</v>
      </c>
      <c r="AR106" s="418">
        <v>18.664000000000001</v>
      </c>
    </row>
    <row r="107" spans="1:44" x14ac:dyDescent="0.25">
      <c r="A107" s="170" t="s">
        <v>601</v>
      </c>
      <c r="D107" s="155"/>
      <c r="E107" s="106" t="s">
        <v>602</v>
      </c>
      <c r="G107" s="570"/>
      <c r="S107" s="102"/>
      <c r="T107" s="102"/>
    </row>
    <row r="108" spans="1:44" x14ac:dyDescent="0.25">
      <c r="A108" s="170" t="s">
        <v>603</v>
      </c>
      <c r="D108" s="155"/>
      <c r="E108" s="106" t="s">
        <v>604</v>
      </c>
      <c r="G108" s="570"/>
      <c r="S108" s="102"/>
      <c r="T108" s="102"/>
    </row>
    <row r="109" spans="1:44" x14ac:dyDescent="0.25">
      <c r="A109" s="91" t="s">
        <v>651</v>
      </c>
      <c r="E109" s="155" t="s">
        <v>310</v>
      </c>
      <c r="F109" s="106"/>
      <c r="G109" s="570"/>
      <c r="S109" s="102"/>
      <c r="T109" s="102"/>
    </row>
    <row r="110" spans="1:44" x14ac:dyDescent="0.25">
      <c r="A110" s="170" t="s">
        <v>605</v>
      </c>
      <c r="D110" s="155"/>
      <c r="E110" s="106" t="s">
        <v>606</v>
      </c>
      <c r="G110" s="570"/>
      <c r="S110" s="102"/>
      <c r="T110" s="102"/>
    </row>
    <row r="111" spans="1:44" x14ac:dyDescent="0.25">
      <c r="A111" s="37"/>
      <c r="B111" s="37"/>
      <c r="E111" s="159"/>
      <c r="F111" s="37"/>
    </row>
    <row r="112" spans="1:44" x14ac:dyDescent="0.25">
      <c r="E112" s="159"/>
    </row>
    <row r="113" spans="5:5" x14ac:dyDescent="0.25">
      <c r="E113" s="159"/>
    </row>
  </sheetData>
  <mergeCells count="3">
    <mergeCell ref="A1:G1"/>
    <mergeCell ref="B2:F2"/>
    <mergeCell ref="AG1:AM1"/>
  </mergeCells>
  <phoneticPr fontId="17" type="noConversion"/>
  <printOptions gridLines="1"/>
  <pageMargins left="0.98425196850393704" right="0" top="0.51181102362204722" bottom="0.31496062992125984" header="0.19685039370078741" footer="0.19685039370078741"/>
  <pageSetup paperSize="8" scale="42" fitToWidth="2" orientation="landscape" r:id="rId1"/>
  <headerFooter alignWithMargins="0">
    <oddHeader>&amp;LCOUNTRY:        ESPAÑA</oddHeader>
    <oddFooter>&amp;R&amp;"Times,Normal"&amp;D</oddFooter>
  </headerFooter>
  <rowBreaks count="1" manualBreakCount="1">
    <brk id="80" max="16383" man="1"/>
  </rowBreaks>
  <ignoredErrors>
    <ignoredError sqref="H2:AH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R113"/>
  <sheetViews>
    <sheetView showZeros="0" zoomScale="85" zoomScaleNormal="85" workbookViewId="0">
      <pane xSplit="6" ySplit="2" topLeftCell="P3" activePane="bottomRight" state="frozen"/>
      <selection activeCell="U16" sqref="U16"/>
      <selection pane="topRight" activeCell="U16" sqref="U16"/>
      <selection pane="bottomLeft" activeCell="U16" sqref="U16"/>
      <selection pane="bottomRight" activeCell="T17" sqref="T17"/>
    </sheetView>
  </sheetViews>
  <sheetFormatPr baseColWidth="10" defaultColWidth="9.140625" defaultRowHeight="15" outlineLevelCol="1" x14ac:dyDescent="0.25"/>
  <cols>
    <col min="1" max="1" width="13" style="91" customWidth="1"/>
    <col min="2" max="2" width="4.85546875" style="91" customWidth="1"/>
    <col min="3" max="4" width="4" style="91" customWidth="1"/>
    <col min="5" max="5" width="4.85546875" style="155" customWidth="1"/>
    <col min="6" max="6" width="42.28515625" style="91" bestFit="1" customWidth="1"/>
    <col min="7" max="7" width="8.140625" style="536" bestFit="1" customWidth="1"/>
    <col min="8" max="12" width="6.28515625" style="102" hidden="1" customWidth="1" outlineLevel="1"/>
    <col min="13" max="13" width="6.42578125" style="102" customWidth="1" collapsed="1"/>
    <col min="14" max="14" width="6.7109375" style="102" customWidth="1"/>
    <col min="15" max="17" width="6.7109375" style="102" customWidth="1" collapsed="1"/>
    <col min="18" max="19" width="6.7109375" style="91" customWidth="1"/>
    <col min="20" max="20" width="6.7109375" style="91" customWidth="1" collapsed="1"/>
    <col min="21" max="21" width="6.7109375" style="106" customWidth="1"/>
    <col min="22" max="22" width="6.7109375" style="106" customWidth="1" collapsed="1"/>
    <col min="23" max="25" width="6.7109375" style="106" customWidth="1"/>
    <col min="26" max="26" width="6.7109375" style="106" customWidth="1" collapsed="1"/>
    <col min="27" max="36" width="6.7109375" style="106" customWidth="1"/>
    <col min="37" max="43" width="7.140625" style="106" customWidth="1"/>
    <col min="44" max="16384" width="9.140625" style="106"/>
  </cols>
  <sheetData>
    <row r="1" spans="1:44" s="79" customFormat="1" ht="30" customHeight="1" x14ac:dyDescent="0.2">
      <c r="A1" s="758" t="s">
        <v>657</v>
      </c>
      <c r="B1" s="758"/>
      <c r="C1" s="758"/>
      <c r="D1" s="758"/>
      <c r="E1" s="758"/>
      <c r="F1" s="758"/>
      <c r="G1" s="758"/>
      <c r="I1" s="78"/>
      <c r="J1" s="78"/>
      <c r="K1" s="78"/>
      <c r="L1" s="78"/>
      <c r="M1" s="78"/>
      <c r="N1" s="78"/>
      <c r="O1" s="78"/>
      <c r="P1" s="78"/>
      <c r="Q1" s="78"/>
      <c r="U1" s="453"/>
      <c r="V1" s="453"/>
      <c r="W1" s="453"/>
      <c r="X1" s="453"/>
      <c r="Y1" s="453"/>
      <c r="Z1" s="453"/>
      <c r="AA1" s="453"/>
      <c r="AB1" s="453"/>
      <c r="AC1" s="453"/>
      <c r="AD1" s="453"/>
      <c r="AE1" s="760" t="s">
        <v>659</v>
      </c>
      <c r="AF1" s="760"/>
      <c r="AG1" s="760"/>
      <c r="AH1" s="760"/>
      <c r="AI1" s="760"/>
      <c r="AJ1" s="760"/>
      <c r="AK1" s="760"/>
      <c r="AL1" s="760"/>
      <c r="AM1" s="760"/>
      <c r="AN1" s="586"/>
      <c r="AO1" s="586"/>
      <c r="AP1" s="586"/>
      <c r="AQ1" s="586"/>
    </row>
    <row r="2" spans="1:44" s="65" customFormat="1" ht="30" customHeight="1" x14ac:dyDescent="0.2">
      <c r="A2" s="580" t="s">
        <v>1129</v>
      </c>
      <c r="B2" s="759" t="s">
        <v>122</v>
      </c>
      <c r="C2" s="759"/>
      <c r="D2" s="759"/>
      <c r="E2" s="759"/>
      <c r="F2" s="759"/>
      <c r="G2" s="567" t="s">
        <v>121</v>
      </c>
      <c r="H2" s="497" t="s">
        <v>123</v>
      </c>
      <c r="I2" s="497" t="s">
        <v>124</v>
      </c>
      <c r="J2" s="497" t="s">
        <v>125</v>
      </c>
      <c r="K2" s="497" t="s">
        <v>126</v>
      </c>
      <c r="L2" s="497" t="s">
        <v>127</v>
      </c>
      <c r="M2" s="497" t="s">
        <v>128</v>
      </c>
      <c r="N2" s="497" t="s">
        <v>129</v>
      </c>
      <c r="O2" s="497" t="s">
        <v>130</v>
      </c>
      <c r="P2" s="497" t="s">
        <v>131</v>
      </c>
      <c r="Q2" s="497" t="s">
        <v>132</v>
      </c>
      <c r="R2" s="53" t="s">
        <v>133</v>
      </c>
      <c r="S2" s="53" t="s">
        <v>134</v>
      </c>
      <c r="T2" s="53">
        <v>1997</v>
      </c>
      <c r="U2" s="53">
        <v>1998</v>
      </c>
      <c r="V2" s="53">
        <v>1999</v>
      </c>
      <c r="W2" s="53">
        <v>2000</v>
      </c>
      <c r="X2" s="53">
        <v>2001</v>
      </c>
      <c r="Y2" s="53">
        <v>2002</v>
      </c>
      <c r="Z2" s="53">
        <v>2003</v>
      </c>
      <c r="AA2" s="53">
        <v>2004</v>
      </c>
      <c r="AB2" s="53">
        <v>2005</v>
      </c>
      <c r="AC2" s="53">
        <v>2006</v>
      </c>
      <c r="AD2" s="53">
        <v>2007</v>
      </c>
      <c r="AE2" s="53">
        <v>2008</v>
      </c>
      <c r="AF2" s="53">
        <v>2009</v>
      </c>
      <c r="AG2" s="53">
        <v>2010</v>
      </c>
      <c r="AH2" s="53">
        <v>2011</v>
      </c>
      <c r="AI2" s="53">
        <v>2012</v>
      </c>
      <c r="AJ2" s="53">
        <v>2013</v>
      </c>
      <c r="AK2" s="53">
        <v>2014</v>
      </c>
      <c r="AL2" s="627">
        <v>2015</v>
      </c>
      <c r="AM2" s="630">
        <v>2016</v>
      </c>
      <c r="AN2" s="657">
        <v>2017</v>
      </c>
      <c r="AO2" s="741">
        <v>2018</v>
      </c>
      <c r="AP2" s="744">
        <v>2019</v>
      </c>
      <c r="AQ2" s="748">
        <v>2020</v>
      </c>
      <c r="AR2" s="749">
        <v>2021</v>
      </c>
    </row>
    <row r="3" spans="1:44" s="86" customFormat="1" x14ac:dyDescent="0.25">
      <c r="A3" s="81"/>
      <c r="B3" s="81"/>
      <c r="C3" s="82"/>
      <c r="D3" s="82"/>
      <c r="E3" s="152"/>
      <c r="F3" s="83"/>
      <c r="G3" s="568"/>
      <c r="H3" s="84"/>
      <c r="I3" s="84"/>
      <c r="J3" s="84"/>
      <c r="K3" s="84"/>
      <c r="L3" s="84"/>
      <c r="M3" s="84"/>
      <c r="N3" s="84"/>
      <c r="O3" s="84"/>
      <c r="P3" s="84"/>
      <c r="Q3" s="84"/>
      <c r="R3" s="85"/>
      <c r="S3" s="85"/>
      <c r="T3" s="85"/>
    </row>
    <row r="4" spans="1:44" s="86" customFormat="1" x14ac:dyDescent="0.25">
      <c r="A4" s="168" t="s">
        <v>563</v>
      </c>
      <c r="B4" s="220" t="s">
        <v>231</v>
      </c>
      <c r="C4" s="221"/>
      <c r="D4" s="221"/>
      <c r="E4" s="222"/>
      <c r="F4" s="223"/>
      <c r="G4" s="568"/>
      <c r="H4" s="224"/>
      <c r="I4" s="224"/>
      <c r="J4" s="224"/>
      <c r="K4" s="224"/>
      <c r="L4" s="224"/>
      <c r="M4" s="224"/>
      <c r="N4" s="224"/>
      <c r="O4" s="224"/>
      <c r="P4" s="224"/>
      <c r="Q4" s="224"/>
      <c r="R4" s="224"/>
      <c r="S4" s="224"/>
      <c r="T4" s="224"/>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row>
    <row r="5" spans="1:44" s="86" customFormat="1" x14ac:dyDescent="0.25">
      <c r="A5" s="87"/>
      <c r="B5" s="87"/>
      <c r="C5" s="85"/>
      <c r="D5" s="85"/>
      <c r="E5" s="153"/>
      <c r="F5" s="83"/>
      <c r="G5" s="568"/>
      <c r="H5" s="84"/>
      <c r="I5" s="84"/>
      <c r="J5" s="85"/>
      <c r="K5" s="85"/>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row>
    <row r="6" spans="1:44" s="86" customFormat="1" x14ac:dyDescent="0.25">
      <c r="A6" s="88" t="s">
        <v>238</v>
      </c>
      <c r="B6" s="88"/>
      <c r="C6" s="89" t="s">
        <v>239</v>
      </c>
      <c r="D6" s="89"/>
      <c r="E6" s="154"/>
      <c r="F6" s="88"/>
      <c r="G6" s="568"/>
      <c r="H6" s="90"/>
      <c r="I6" s="90"/>
      <c r="J6" s="90"/>
      <c r="K6" s="90"/>
      <c r="L6" s="90"/>
      <c r="M6" s="90"/>
      <c r="N6" s="90"/>
      <c r="O6" s="90"/>
      <c r="P6" s="90"/>
      <c r="Q6" s="90"/>
      <c r="R6" s="90"/>
      <c r="S6" s="90"/>
      <c r="T6" s="90"/>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row>
    <row r="7" spans="1:44" s="86" customFormat="1" x14ac:dyDescent="0.25">
      <c r="A7" s="85" t="s">
        <v>240</v>
      </c>
      <c r="B7" s="85"/>
      <c r="C7" s="91"/>
      <c r="D7" s="160" t="s">
        <v>223</v>
      </c>
      <c r="E7"/>
      <c r="G7" s="568"/>
      <c r="H7" s="83"/>
      <c r="I7" s="83"/>
      <c r="J7" s="83"/>
      <c r="K7" s="83"/>
      <c r="L7" s="83"/>
      <c r="M7" s="83"/>
      <c r="N7" s="83"/>
      <c r="O7" s="83"/>
      <c r="P7" s="83"/>
      <c r="Q7" s="83"/>
      <c r="R7" s="83"/>
      <c r="S7" s="83"/>
      <c r="T7" s="83"/>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row>
    <row r="8" spans="1:44" s="86" customFormat="1" x14ac:dyDescent="0.25">
      <c r="A8" s="85" t="s">
        <v>241</v>
      </c>
      <c r="B8" s="85"/>
      <c r="C8" s="91"/>
      <c r="D8" s="155"/>
      <c r="E8" s="91" t="s">
        <v>141</v>
      </c>
      <c r="G8" s="569"/>
      <c r="H8" s="447"/>
      <c r="I8" s="447"/>
      <c r="J8" s="447"/>
      <c r="K8" s="447"/>
      <c r="L8" s="447"/>
      <c r="M8" s="683">
        <v>42.721994390796922</v>
      </c>
      <c r="N8" s="683">
        <v>43.07413859606141</v>
      </c>
      <c r="O8" s="683">
        <v>43.80569293658899</v>
      </c>
      <c r="P8" s="683">
        <v>44.086556927229672</v>
      </c>
      <c r="Q8" s="683">
        <v>44.057923258013084</v>
      </c>
      <c r="R8" s="683">
        <v>44.020932401664162</v>
      </c>
      <c r="S8" s="683">
        <v>44.131554759955044</v>
      </c>
      <c r="T8" s="683">
        <v>44.64100332804184</v>
      </c>
      <c r="U8" s="683">
        <v>44.723192865066508</v>
      </c>
      <c r="V8" s="683">
        <v>44.995317098903634</v>
      </c>
      <c r="W8" s="683">
        <v>48.81367454128997</v>
      </c>
      <c r="X8" s="683">
        <v>48.707128009374053</v>
      </c>
      <c r="Y8" s="683">
        <v>49.089126933421689</v>
      </c>
      <c r="Z8" s="683">
        <v>49.233240791362753</v>
      </c>
      <c r="AA8" s="683">
        <v>49.661068244143678</v>
      </c>
      <c r="AB8" s="683">
        <v>49.882062708334566</v>
      </c>
      <c r="AC8" s="683">
        <v>49.718744335177774</v>
      </c>
      <c r="AD8" s="683">
        <v>49.832838336647185</v>
      </c>
      <c r="AE8" s="683">
        <v>50.102101960074855</v>
      </c>
      <c r="AF8" s="683">
        <v>49.794042718664755</v>
      </c>
      <c r="AG8" s="683">
        <v>44.353302294487989</v>
      </c>
      <c r="AH8" s="683">
        <v>44.280013466692722</v>
      </c>
      <c r="AI8" s="683">
        <v>44.298558952423093</v>
      </c>
      <c r="AJ8" s="683">
        <v>44.27281163775978</v>
      </c>
      <c r="AK8" s="683">
        <v>44.363640044928403</v>
      </c>
      <c r="AL8" s="683">
        <v>44.168437463057394</v>
      </c>
      <c r="AM8" s="594">
        <v>44.26189867020102</v>
      </c>
      <c r="AN8" s="594">
        <v>44.24191763491563</v>
      </c>
      <c r="AO8" s="594">
        <v>44.166422468152859</v>
      </c>
      <c r="AP8" s="594">
        <v>44.238451705639577</v>
      </c>
      <c r="AQ8" s="594">
        <v>42.200175593915148</v>
      </c>
      <c r="AR8" s="594">
        <v>42.268324592072553</v>
      </c>
    </row>
    <row r="9" spans="1:44" s="86" customFormat="1" x14ac:dyDescent="0.25">
      <c r="A9" s="85" t="s">
        <v>242</v>
      </c>
      <c r="B9" s="85"/>
      <c r="C9" s="91"/>
      <c r="D9" s="155"/>
      <c r="E9" s="91" t="s">
        <v>142</v>
      </c>
      <c r="G9" s="570"/>
      <c r="H9" s="448"/>
      <c r="I9" s="448"/>
      <c r="J9" s="448"/>
      <c r="K9" s="448"/>
      <c r="L9" s="448"/>
      <c r="M9" s="684"/>
      <c r="N9" s="684"/>
      <c r="O9" s="684"/>
      <c r="P9" s="684"/>
      <c r="Q9" s="684"/>
      <c r="R9" s="684"/>
      <c r="S9" s="684"/>
      <c r="T9" s="684"/>
      <c r="U9" s="684"/>
      <c r="V9" s="684"/>
      <c r="W9" s="684"/>
      <c r="X9" s="684"/>
      <c r="Y9" s="684"/>
      <c r="Z9" s="684"/>
      <c r="AA9" s="684"/>
      <c r="AB9" s="684"/>
      <c r="AC9" s="684"/>
      <c r="AD9" s="684"/>
      <c r="AE9" s="684"/>
      <c r="AF9" s="684"/>
      <c r="AG9" s="684"/>
      <c r="AH9" s="684"/>
      <c r="AI9" s="684"/>
      <c r="AJ9" s="684"/>
      <c r="AK9" s="684"/>
      <c r="AL9" s="684"/>
      <c r="AM9" s="595"/>
      <c r="AN9" s="595"/>
      <c r="AO9" s="595"/>
      <c r="AP9" s="595"/>
      <c r="AQ9" s="595"/>
      <c r="AR9" s="595"/>
    </row>
    <row r="10" spans="1:44" s="86" customFormat="1" x14ac:dyDescent="0.25">
      <c r="A10" s="85" t="s">
        <v>243</v>
      </c>
      <c r="B10" s="85"/>
      <c r="C10" s="91"/>
      <c r="D10" s="155"/>
      <c r="E10" s="91" t="s">
        <v>221</v>
      </c>
      <c r="G10" s="569"/>
      <c r="H10" s="447"/>
      <c r="I10" s="447"/>
      <c r="J10" s="447"/>
      <c r="K10" s="447"/>
      <c r="L10" s="447"/>
      <c r="M10" s="683">
        <v>39.017792745324179</v>
      </c>
      <c r="N10" s="683">
        <v>38.176719984090113</v>
      </c>
      <c r="O10" s="683">
        <v>37.936384364554378</v>
      </c>
      <c r="P10" s="683">
        <v>39.336143786126264</v>
      </c>
      <c r="Q10" s="683">
        <v>38.410405896700958</v>
      </c>
      <c r="R10" s="683">
        <v>37.010679375058793</v>
      </c>
      <c r="S10" s="683">
        <v>37.646494763127436</v>
      </c>
      <c r="T10" s="683">
        <v>38.453127660006324</v>
      </c>
      <c r="U10" s="683">
        <v>38.525558954590146</v>
      </c>
      <c r="V10" s="683">
        <v>37.421218991218524</v>
      </c>
      <c r="W10" s="683">
        <v>37.592606193492145</v>
      </c>
      <c r="X10" s="683">
        <v>36.304420389245237</v>
      </c>
      <c r="Y10" s="683">
        <v>36.208570586997695</v>
      </c>
      <c r="Z10" s="683">
        <v>35.304284122657947</v>
      </c>
      <c r="AA10" s="683">
        <v>36.58043012558484</v>
      </c>
      <c r="AB10" s="683">
        <v>35.22708361801179</v>
      </c>
      <c r="AC10" s="683">
        <v>35.307856991902071</v>
      </c>
      <c r="AD10" s="683">
        <v>34.433847271737633</v>
      </c>
      <c r="AE10" s="683">
        <v>34.517223924054143</v>
      </c>
      <c r="AF10" s="683">
        <v>34.965118391528208</v>
      </c>
      <c r="AG10" s="683">
        <v>36.414320900119534</v>
      </c>
      <c r="AH10" s="683">
        <v>36.577405629639962</v>
      </c>
      <c r="AI10" s="683">
        <v>36.938418912779483</v>
      </c>
      <c r="AJ10" s="683">
        <v>36.85285059804292</v>
      </c>
      <c r="AK10" s="683">
        <v>37.049941629844604</v>
      </c>
      <c r="AL10" s="683">
        <v>38.815964493623142</v>
      </c>
      <c r="AM10" s="594">
        <v>39.367221405368618</v>
      </c>
      <c r="AN10" s="594">
        <v>39.197396134673561</v>
      </c>
      <c r="AO10" s="594">
        <v>39.166203555892373</v>
      </c>
      <c r="AP10" s="594">
        <v>38.92643061495648</v>
      </c>
      <c r="AQ10" s="594">
        <v>40.127276345873021</v>
      </c>
      <c r="AR10" s="594">
        <v>39.921091691257999</v>
      </c>
    </row>
    <row r="11" spans="1:44" s="86" customFormat="1" x14ac:dyDescent="0.25">
      <c r="A11" s="168" t="s">
        <v>607</v>
      </c>
      <c r="B11" s="85"/>
      <c r="C11" s="91"/>
      <c r="D11" s="155"/>
      <c r="E11" s="91"/>
      <c r="F11" s="86" t="s">
        <v>608</v>
      </c>
      <c r="G11" s="569"/>
      <c r="H11" s="448"/>
      <c r="I11" s="448"/>
      <c r="J11" s="448"/>
      <c r="K11" s="448"/>
      <c r="L11" s="448"/>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595"/>
      <c r="AN11" s="595"/>
      <c r="AO11" s="595"/>
      <c r="AP11" s="595"/>
      <c r="AQ11" s="595"/>
      <c r="AR11" s="595"/>
    </row>
    <row r="12" spans="1:44" s="86" customFormat="1" x14ac:dyDescent="0.25">
      <c r="A12" s="168" t="s">
        <v>610</v>
      </c>
      <c r="B12" s="85"/>
      <c r="C12" s="91"/>
      <c r="D12" s="155"/>
      <c r="E12" s="91"/>
      <c r="F12" s="86" t="s">
        <v>609</v>
      </c>
      <c r="G12" s="569"/>
      <c r="H12" s="448"/>
      <c r="I12" s="448"/>
      <c r="J12" s="448"/>
      <c r="K12" s="448"/>
      <c r="L12" s="448"/>
      <c r="M12" s="684"/>
      <c r="N12" s="684"/>
      <c r="O12" s="684"/>
      <c r="P12" s="684"/>
      <c r="Q12" s="684"/>
      <c r="R12" s="684"/>
      <c r="S12" s="684"/>
      <c r="T12" s="684"/>
      <c r="U12" s="684"/>
      <c r="V12" s="684"/>
      <c r="W12" s="684"/>
      <c r="X12" s="684"/>
      <c r="Y12" s="684"/>
      <c r="Z12" s="684"/>
      <c r="AA12" s="684"/>
      <c r="AB12" s="684"/>
      <c r="AC12" s="684"/>
      <c r="AD12" s="684"/>
      <c r="AE12" s="684"/>
      <c r="AF12" s="684"/>
      <c r="AG12" s="684"/>
      <c r="AH12" s="684"/>
      <c r="AI12" s="684"/>
      <c r="AJ12" s="684"/>
      <c r="AK12" s="684"/>
      <c r="AL12" s="684"/>
      <c r="AM12" s="595"/>
      <c r="AN12" s="595"/>
      <c r="AO12" s="595"/>
      <c r="AP12" s="595"/>
      <c r="AQ12" s="595"/>
      <c r="AR12" s="595"/>
    </row>
    <row r="13" spans="1:44" s="86" customFormat="1" x14ac:dyDescent="0.25">
      <c r="A13" s="85" t="s">
        <v>244</v>
      </c>
      <c r="B13" s="85"/>
      <c r="C13" s="91"/>
      <c r="D13" s="155"/>
      <c r="E13" s="91" t="s">
        <v>222</v>
      </c>
      <c r="G13" s="569"/>
      <c r="H13" s="447"/>
      <c r="I13" s="447"/>
      <c r="J13" s="447"/>
      <c r="K13" s="447"/>
      <c r="L13" s="447"/>
      <c r="M13" s="683">
        <v>36.630088760332399</v>
      </c>
      <c r="N13" s="683">
        <v>36.311587940552343</v>
      </c>
      <c r="O13" s="683">
        <v>36.391163586426174</v>
      </c>
      <c r="P13" s="683">
        <v>36.209255310245588</v>
      </c>
      <c r="Q13" s="683">
        <v>36.26630727780946</v>
      </c>
      <c r="R13" s="683">
        <v>36.169667559067825</v>
      </c>
      <c r="S13" s="683">
        <v>35.933617967042984</v>
      </c>
      <c r="T13" s="683">
        <v>35.842314635198505</v>
      </c>
      <c r="U13" s="683">
        <v>36.216277673321024</v>
      </c>
      <c r="V13" s="683">
        <v>35.965019800368069</v>
      </c>
      <c r="W13" s="683">
        <v>35.983747547673893</v>
      </c>
      <c r="X13" s="683">
        <v>35.706225301644103</v>
      </c>
      <c r="Y13" s="683">
        <v>35.680078181046383</v>
      </c>
      <c r="Z13" s="683">
        <v>35.337009788574932</v>
      </c>
      <c r="AA13" s="683">
        <v>35.531780074567351</v>
      </c>
      <c r="AB13" s="683">
        <v>36.898658602635457</v>
      </c>
      <c r="AC13" s="683">
        <v>36.902684755929847</v>
      </c>
      <c r="AD13" s="683">
        <v>35.82422914800928</v>
      </c>
      <c r="AE13" s="683">
        <v>35.724048728192621</v>
      </c>
      <c r="AF13" s="683">
        <v>35.51463402695871</v>
      </c>
      <c r="AG13" s="683">
        <v>35.720980693528887</v>
      </c>
      <c r="AH13" s="683">
        <v>35.047925213621419</v>
      </c>
      <c r="AI13" s="683">
        <v>35.049942636809341</v>
      </c>
      <c r="AJ13" s="683">
        <v>35.229411878871019</v>
      </c>
      <c r="AK13" s="683">
        <v>35.108679144033282</v>
      </c>
      <c r="AL13" s="683">
        <v>35.906222105124868</v>
      </c>
      <c r="AM13" s="594">
        <v>36.117704634777844</v>
      </c>
      <c r="AN13" s="594">
        <v>36.004478397633108</v>
      </c>
      <c r="AO13" s="594">
        <v>35.988130684772614</v>
      </c>
      <c r="AP13" s="594">
        <v>35.941119446757689</v>
      </c>
      <c r="AQ13" s="594">
        <v>36.646958969705402</v>
      </c>
      <c r="AR13" s="594">
        <v>36.544992269930425</v>
      </c>
    </row>
    <row r="14" spans="1:44" s="86" customFormat="1" x14ac:dyDescent="0.25">
      <c r="A14" s="168" t="s">
        <v>617</v>
      </c>
      <c r="B14" s="85"/>
      <c r="C14" s="91"/>
      <c r="D14" s="155"/>
      <c r="E14" s="91"/>
      <c r="F14" s="86" t="s">
        <v>615</v>
      </c>
      <c r="G14" s="569"/>
      <c r="H14" s="448"/>
      <c r="I14" s="448"/>
      <c r="J14" s="448"/>
      <c r="K14" s="448"/>
      <c r="L14" s="448"/>
      <c r="M14" s="684"/>
      <c r="N14" s="684"/>
      <c r="O14" s="684"/>
      <c r="P14" s="684"/>
      <c r="Q14" s="684"/>
      <c r="R14" s="684"/>
      <c r="S14" s="684"/>
      <c r="T14" s="684"/>
      <c r="U14" s="684"/>
      <c r="V14" s="684"/>
      <c r="W14" s="684"/>
      <c r="X14" s="684"/>
      <c r="Y14" s="684"/>
      <c r="Z14" s="684"/>
      <c r="AA14" s="684"/>
      <c r="AB14" s="684"/>
      <c r="AC14" s="684"/>
      <c r="AD14" s="684"/>
      <c r="AE14" s="684"/>
      <c r="AF14" s="684"/>
      <c r="AG14" s="684"/>
      <c r="AH14" s="684"/>
      <c r="AI14" s="684"/>
      <c r="AJ14" s="684"/>
      <c r="AK14" s="684"/>
      <c r="AL14" s="684"/>
      <c r="AM14" s="595"/>
      <c r="AN14" s="595"/>
      <c r="AO14" s="595"/>
      <c r="AP14" s="595"/>
      <c r="AQ14" s="595"/>
      <c r="AR14" s="595"/>
    </row>
    <row r="15" spans="1:44" s="86" customFormat="1" x14ac:dyDescent="0.25">
      <c r="A15" s="168" t="s">
        <v>618</v>
      </c>
      <c r="B15" s="85"/>
      <c r="C15" s="91"/>
      <c r="D15" s="155"/>
      <c r="E15" s="91"/>
      <c r="F15" s="86" t="s">
        <v>616</v>
      </c>
      <c r="G15" s="569"/>
      <c r="H15" s="448"/>
      <c r="I15" s="448"/>
      <c r="J15" s="448"/>
      <c r="K15" s="448"/>
      <c r="L15" s="448"/>
      <c r="M15" s="684"/>
      <c r="N15" s="684"/>
      <c r="O15" s="684"/>
      <c r="P15" s="684"/>
      <c r="Q15" s="684"/>
      <c r="R15" s="684"/>
      <c r="S15" s="684"/>
      <c r="T15" s="684"/>
      <c r="U15" s="684"/>
      <c r="V15" s="684"/>
      <c r="W15" s="684"/>
      <c r="X15" s="684"/>
      <c r="Y15" s="684"/>
      <c r="Z15" s="684"/>
      <c r="AA15" s="684"/>
      <c r="AB15" s="684"/>
      <c r="AC15" s="684"/>
      <c r="AD15" s="684"/>
      <c r="AE15" s="684"/>
      <c r="AF15" s="684"/>
      <c r="AG15" s="684"/>
      <c r="AH15" s="684"/>
      <c r="AI15" s="684"/>
      <c r="AJ15" s="684"/>
      <c r="AK15" s="684"/>
      <c r="AL15" s="684"/>
      <c r="AM15" s="595"/>
      <c r="AN15" s="595"/>
      <c r="AO15" s="595"/>
      <c r="AP15" s="595"/>
      <c r="AQ15" s="595"/>
      <c r="AR15" s="595"/>
    </row>
    <row r="16" spans="1:44" s="86" customFormat="1" x14ac:dyDescent="0.25">
      <c r="A16" s="85" t="s">
        <v>245</v>
      </c>
      <c r="B16" s="85"/>
      <c r="C16" s="91"/>
      <c r="D16" s="155" t="s">
        <v>214</v>
      </c>
      <c r="E16" s="94"/>
      <c r="G16" s="571"/>
      <c r="H16" s="448"/>
      <c r="I16" s="448"/>
      <c r="J16" s="448"/>
      <c r="K16" s="448"/>
      <c r="L16" s="448"/>
      <c r="M16" s="684"/>
      <c r="N16" s="684"/>
      <c r="O16" s="684"/>
      <c r="P16" s="684"/>
      <c r="Q16" s="684"/>
      <c r="R16" s="684"/>
      <c r="S16" s="684"/>
      <c r="T16" s="684"/>
      <c r="U16" s="684"/>
      <c r="V16" s="684"/>
      <c r="W16" s="684"/>
      <c r="X16" s="684"/>
      <c r="Y16" s="684"/>
      <c r="Z16" s="684"/>
      <c r="AA16" s="684"/>
      <c r="AB16" s="684"/>
      <c r="AC16" s="684"/>
      <c r="AD16" s="684"/>
      <c r="AE16" s="684"/>
      <c r="AF16" s="684"/>
      <c r="AG16" s="684"/>
      <c r="AH16" s="684"/>
      <c r="AI16" s="684"/>
      <c r="AJ16" s="684"/>
      <c r="AK16" s="684"/>
      <c r="AL16" s="684"/>
      <c r="AM16" s="595"/>
      <c r="AN16" s="595"/>
      <c r="AO16" s="595"/>
      <c r="AP16" s="595"/>
      <c r="AQ16" s="595"/>
      <c r="AR16" s="595"/>
    </row>
    <row r="17" spans="1:44" s="86" customFormat="1" x14ac:dyDescent="0.25">
      <c r="A17" s="85" t="s">
        <v>246</v>
      </c>
      <c r="B17" s="85"/>
      <c r="C17" s="91"/>
      <c r="D17" s="155"/>
      <c r="E17" s="37" t="s">
        <v>219</v>
      </c>
      <c r="G17" s="569"/>
      <c r="H17" s="447"/>
      <c r="I17" s="447"/>
      <c r="J17" s="447"/>
      <c r="K17" s="447"/>
      <c r="L17" s="447"/>
      <c r="M17" s="683">
        <v>74.257132356340037</v>
      </c>
      <c r="N17" s="683">
        <v>74.249345522379031</v>
      </c>
      <c r="O17" s="683">
        <v>74.100701761537223</v>
      </c>
      <c r="P17" s="683">
        <v>74.029363914772773</v>
      </c>
      <c r="Q17" s="683">
        <v>74.063143188882023</v>
      </c>
      <c r="R17" s="683">
        <v>74.172736549431619</v>
      </c>
      <c r="S17" s="683">
        <v>74.036053665588639</v>
      </c>
      <c r="T17" s="683">
        <v>74.21276615986686</v>
      </c>
      <c r="U17" s="683">
        <v>74.082373536111746</v>
      </c>
      <c r="V17" s="683">
        <v>74.210663140266831</v>
      </c>
      <c r="W17" s="683">
        <v>81.656611749995079</v>
      </c>
      <c r="X17" s="683">
        <v>81.867063282705871</v>
      </c>
      <c r="Y17" s="683">
        <v>81.63238451781497</v>
      </c>
      <c r="Z17" s="683">
        <v>81.529584586901777</v>
      </c>
      <c r="AA17" s="683">
        <v>82.015778007631297</v>
      </c>
      <c r="AB17" s="683">
        <v>82.014033323385917</v>
      </c>
      <c r="AC17" s="683">
        <v>81.799576357133148</v>
      </c>
      <c r="AD17" s="683">
        <v>81.844787866421967</v>
      </c>
      <c r="AE17" s="683">
        <v>81.636149449612219</v>
      </c>
      <c r="AF17" s="683">
        <v>81.516914723876383</v>
      </c>
      <c r="AG17" s="683">
        <v>66.642017581127377</v>
      </c>
      <c r="AH17" s="683">
        <v>66.622177317586662</v>
      </c>
      <c r="AI17" s="683">
        <v>66.517574031806049</v>
      </c>
      <c r="AJ17" s="683">
        <v>66.522266168814298</v>
      </c>
      <c r="AK17" s="683">
        <v>66.559005564617721</v>
      </c>
      <c r="AL17" s="683">
        <v>66.684660397565949</v>
      </c>
      <c r="AM17" s="594">
        <v>66.642408486872327</v>
      </c>
      <c r="AN17" s="594">
        <v>66.607126085493675</v>
      </c>
      <c r="AO17" s="594">
        <v>66.547049235061337</v>
      </c>
      <c r="AP17" s="594">
        <v>66.533918040449677</v>
      </c>
      <c r="AQ17" s="594">
        <v>60.196162213519344</v>
      </c>
      <c r="AR17" s="594">
        <v>59.966150215373901</v>
      </c>
    </row>
    <row r="18" spans="1:44" s="86" customFormat="1" x14ac:dyDescent="0.25">
      <c r="A18" s="168" t="s">
        <v>652</v>
      </c>
      <c r="B18" s="85"/>
      <c r="C18" s="91"/>
      <c r="D18" s="155"/>
      <c r="E18" s="91"/>
      <c r="F18" s="86" t="s">
        <v>654</v>
      </c>
      <c r="G18" s="569"/>
      <c r="H18" s="448"/>
      <c r="I18" s="448"/>
      <c r="J18" s="448"/>
      <c r="K18" s="448"/>
      <c r="L18" s="448"/>
      <c r="M18" s="684"/>
      <c r="N18" s="684"/>
      <c r="O18" s="684"/>
      <c r="P18" s="684"/>
      <c r="Q18" s="684"/>
      <c r="R18" s="684"/>
      <c r="S18" s="684"/>
      <c r="T18" s="684"/>
      <c r="U18" s="684"/>
      <c r="V18" s="684"/>
      <c r="W18" s="684"/>
      <c r="X18" s="684"/>
      <c r="Y18" s="684"/>
      <c r="Z18" s="684"/>
      <c r="AA18" s="684"/>
      <c r="AB18" s="684"/>
      <c r="AC18" s="684"/>
      <c r="AD18" s="684"/>
      <c r="AE18" s="684"/>
      <c r="AF18" s="684"/>
      <c r="AG18" s="684"/>
      <c r="AH18" s="684"/>
      <c r="AI18" s="684"/>
      <c r="AJ18" s="684"/>
      <c r="AK18" s="684"/>
      <c r="AL18" s="684"/>
      <c r="AM18" s="595"/>
      <c r="AN18" s="595"/>
      <c r="AO18" s="595"/>
      <c r="AP18" s="595"/>
      <c r="AQ18" s="595"/>
      <c r="AR18" s="595"/>
    </row>
    <row r="19" spans="1:44" s="86" customFormat="1" x14ac:dyDescent="0.25">
      <c r="A19" s="168" t="s">
        <v>653</v>
      </c>
      <c r="B19" s="85"/>
      <c r="C19" s="91"/>
      <c r="D19" s="155"/>
      <c r="E19" s="91"/>
      <c r="F19" s="86" t="s">
        <v>655</v>
      </c>
      <c r="G19" s="569"/>
      <c r="H19" s="448"/>
      <c r="I19" s="448"/>
      <c r="J19" s="448"/>
      <c r="K19" s="448"/>
      <c r="L19" s="448"/>
      <c r="M19" s="684"/>
      <c r="N19" s="684"/>
      <c r="O19" s="684"/>
      <c r="P19" s="684"/>
      <c r="Q19" s="684"/>
      <c r="R19" s="684"/>
      <c r="S19" s="684"/>
      <c r="T19" s="684"/>
      <c r="U19" s="684"/>
      <c r="V19" s="684"/>
      <c r="W19" s="684"/>
      <c r="X19" s="684"/>
      <c r="Y19" s="684"/>
      <c r="Z19" s="684"/>
      <c r="AA19" s="684"/>
      <c r="AB19" s="684"/>
      <c r="AC19" s="684"/>
      <c r="AD19" s="684"/>
      <c r="AE19" s="684"/>
      <c r="AF19" s="684"/>
      <c r="AG19" s="684"/>
      <c r="AH19" s="684"/>
      <c r="AI19" s="684"/>
      <c r="AJ19" s="684"/>
      <c r="AK19" s="684"/>
      <c r="AL19" s="684"/>
      <c r="AM19" s="595"/>
      <c r="AN19" s="595"/>
      <c r="AO19" s="595"/>
      <c r="AP19" s="595"/>
      <c r="AQ19" s="595"/>
      <c r="AR19" s="595"/>
    </row>
    <row r="20" spans="1:44" s="86" customFormat="1" x14ac:dyDescent="0.25">
      <c r="A20" s="85" t="s">
        <v>247</v>
      </c>
      <c r="B20" s="85"/>
      <c r="C20" s="91"/>
      <c r="D20" s="155"/>
      <c r="E20" s="37" t="s">
        <v>266</v>
      </c>
      <c r="G20" s="569"/>
      <c r="H20" s="448"/>
      <c r="I20" s="448"/>
      <c r="J20" s="448"/>
      <c r="K20" s="448"/>
      <c r="L20" s="448"/>
      <c r="M20" s="684"/>
      <c r="N20" s="684"/>
      <c r="O20" s="684"/>
      <c r="P20" s="684"/>
      <c r="Q20" s="684"/>
      <c r="R20" s="684"/>
      <c r="S20" s="684"/>
      <c r="T20" s="684"/>
      <c r="U20" s="684"/>
      <c r="V20" s="684"/>
      <c r="W20" s="684"/>
      <c r="X20" s="684"/>
      <c r="Y20" s="684"/>
      <c r="Z20" s="684"/>
      <c r="AA20" s="684"/>
      <c r="AB20" s="684"/>
      <c r="AC20" s="684"/>
      <c r="AD20" s="684"/>
      <c r="AE20" s="684"/>
      <c r="AF20" s="684"/>
      <c r="AG20" s="684"/>
      <c r="AH20" s="684"/>
      <c r="AI20" s="684"/>
      <c r="AJ20" s="684"/>
      <c r="AK20" s="684"/>
      <c r="AL20" s="684"/>
      <c r="AM20" s="595"/>
      <c r="AN20" s="595"/>
      <c r="AO20" s="595"/>
      <c r="AP20" s="595"/>
      <c r="AQ20" s="595"/>
      <c r="AR20" s="595"/>
    </row>
    <row r="21" spans="1:44" s="86" customFormat="1" x14ac:dyDescent="0.25">
      <c r="A21" s="85" t="s">
        <v>248</v>
      </c>
      <c r="B21" s="85"/>
      <c r="D21" s="155"/>
      <c r="E21" s="91" t="s">
        <v>268</v>
      </c>
      <c r="G21" s="569"/>
      <c r="H21" s="447"/>
      <c r="I21" s="447"/>
      <c r="J21" s="447"/>
      <c r="K21" s="447"/>
      <c r="L21" s="447"/>
      <c r="M21" s="683">
        <v>74.386886376163531</v>
      </c>
      <c r="N21" s="683">
        <v>73.436709080999975</v>
      </c>
      <c r="O21" s="683">
        <v>72.842407848246737</v>
      </c>
      <c r="P21" s="683">
        <v>71.058051018977366</v>
      </c>
      <c r="Q21" s="683">
        <v>71.94767920953835</v>
      </c>
      <c r="R21" s="683">
        <v>69.603941846363455</v>
      </c>
      <c r="S21" s="683">
        <v>72.722033312539963</v>
      </c>
      <c r="T21" s="683">
        <v>73.245707827030614</v>
      </c>
      <c r="U21" s="683">
        <v>69.926203392859151</v>
      </c>
      <c r="V21" s="683">
        <v>72.953939963585697</v>
      </c>
      <c r="W21" s="683">
        <v>68.237091461204869</v>
      </c>
      <c r="X21" s="683">
        <v>69.12809767915293</v>
      </c>
      <c r="Y21" s="683">
        <v>67.672268322210229</v>
      </c>
      <c r="Z21" s="683">
        <v>68.879639322986478</v>
      </c>
      <c r="AA21" s="683">
        <v>66.994531974621211</v>
      </c>
      <c r="AB21" s="683">
        <v>69.158864953733556</v>
      </c>
      <c r="AC21" s="683">
        <v>66.560366186122792</v>
      </c>
      <c r="AD21" s="683">
        <v>65.659188832077717</v>
      </c>
      <c r="AE21" s="683">
        <v>64.97290015512209</v>
      </c>
      <c r="AF21" s="683">
        <v>64.646137555808906</v>
      </c>
      <c r="AG21" s="683">
        <v>64.449131882634902</v>
      </c>
      <c r="AH21" s="683">
        <v>63.992030802190527</v>
      </c>
      <c r="AI21" s="683">
        <v>63.49645534517493</v>
      </c>
      <c r="AJ21" s="683">
        <v>63.861577279995082</v>
      </c>
      <c r="AK21" s="683">
        <v>63.849525128975991</v>
      </c>
      <c r="AL21" s="683">
        <v>67.807775273062177</v>
      </c>
      <c r="AM21" s="594">
        <v>67.803246603370326</v>
      </c>
      <c r="AN21" s="594">
        <v>67.503821020263956</v>
      </c>
      <c r="AO21" s="594">
        <v>67.730928608891034</v>
      </c>
      <c r="AP21" s="594">
        <v>67.862567228382972</v>
      </c>
      <c r="AQ21" s="594">
        <v>68.26743406376913</v>
      </c>
      <c r="AR21" s="594">
        <v>70.46689499233122</v>
      </c>
    </row>
    <row r="22" spans="1:44" s="86" customFormat="1" x14ac:dyDescent="0.25">
      <c r="A22" s="85" t="s">
        <v>249</v>
      </c>
      <c r="B22" s="85"/>
      <c r="C22" s="91"/>
      <c r="E22" s="86" t="s">
        <v>269</v>
      </c>
      <c r="G22" s="569"/>
      <c r="H22" s="447"/>
      <c r="I22" s="447"/>
      <c r="J22" s="447"/>
      <c r="K22" s="447"/>
      <c r="L22" s="447"/>
      <c r="M22" s="683">
        <v>81.276291355867684</v>
      </c>
      <c r="N22" s="683">
        <v>80.395476952351373</v>
      </c>
      <c r="O22" s="683">
        <v>80.154811325325369</v>
      </c>
      <c r="P22" s="683">
        <v>78.532204234755767</v>
      </c>
      <c r="Q22" s="683">
        <v>77.839690241064531</v>
      </c>
      <c r="R22" s="683">
        <v>76.878376550046042</v>
      </c>
      <c r="S22" s="683">
        <v>76.202876711781215</v>
      </c>
      <c r="T22" s="683">
        <v>76.581682867264533</v>
      </c>
      <c r="U22" s="683">
        <v>76.2815245096849</v>
      </c>
      <c r="V22" s="683">
        <v>75.11783455315549</v>
      </c>
      <c r="W22" s="683">
        <v>75.818869779161716</v>
      </c>
      <c r="X22" s="683">
        <v>75.932294055253706</v>
      </c>
      <c r="Y22" s="683">
        <v>75.089649012584132</v>
      </c>
      <c r="Z22" s="683">
        <v>74.333090699547483</v>
      </c>
      <c r="AA22" s="683">
        <v>74.561387243250238</v>
      </c>
      <c r="AB22" s="683">
        <v>75.967521863344402</v>
      </c>
      <c r="AC22" s="683">
        <v>74.842999630314651</v>
      </c>
      <c r="AD22" s="683">
        <v>73.016804605623562</v>
      </c>
      <c r="AE22" s="683">
        <v>72.277159403025152</v>
      </c>
      <c r="AF22" s="683">
        <v>72.273590950912549</v>
      </c>
      <c r="AG22" s="683">
        <v>70.653573127841511</v>
      </c>
      <c r="AH22" s="683">
        <v>70.453538901864533</v>
      </c>
      <c r="AI22" s="683">
        <v>69.127932495893319</v>
      </c>
      <c r="AJ22" s="683">
        <v>69.638474828165542</v>
      </c>
      <c r="AK22" s="683">
        <v>69.050512503295707</v>
      </c>
      <c r="AL22" s="683">
        <v>71.342215342323243</v>
      </c>
      <c r="AM22" s="594">
        <v>71.071609530569873</v>
      </c>
      <c r="AN22" s="594">
        <v>70.710182122306634</v>
      </c>
      <c r="AO22" s="594">
        <v>70.6120824497836</v>
      </c>
      <c r="AP22" s="594">
        <v>70.672768427901659</v>
      </c>
      <c r="AQ22" s="594">
        <v>71.65564528457638</v>
      </c>
      <c r="AR22" s="594">
        <v>71.774051802422065</v>
      </c>
    </row>
    <row r="23" spans="1:44" s="86" customFormat="1" x14ac:dyDescent="0.25">
      <c r="A23" s="85" t="s">
        <v>250</v>
      </c>
      <c r="B23" s="85"/>
      <c r="C23" s="91"/>
      <c r="D23" s="155" t="s">
        <v>143</v>
      </c>
      <c r="E23" s="85"/>
      <c r="G23" s="568"/>
      <c r="H23" s="448"/>
      <c r="I23" s="448"/>
      <c r="J23" s="448"/>
      <c r="K23" s="448"/>
      <c r="L23" s="448"/>
      <c r="M23" s="684"/>
      <c r="N23" s="684"/>
      <c r="O23" s="684"/>
      <c r="P23" s="684"/>
      <c r="Q23" s="684"/>
      <c r="R23" s="684"/>
      <c r="S23" s="684"/>
      <c r="T23" s="684"/>
      <c r="U23" s="684"/>
      <c r="V23" s="684"/>
      <c r="W23" s="684"/>
      <c r="X23" s="684"/>
      <c r="Y23" s="684"/>
      <c r="Z23" s="684"/>
      <c r="AA23" s="684"/>
      <c r="AB23" s="684"/>
      <c r="AC23" s="684"/>
      <c r="AD23" s="684"/>
      <c r="AE23" s="684"/>
      <c r="AF23" s="684"/>
      <c r="AG23" s="684"/>
      <c r="AH23" s="684"/>
      <c r="AI23" s="684"/>
      <c r="AJ23" s="684"/>
      <c r="AK23" s="684"/>
      <c r="AL23" s="684"/>
      <c r="AM23" s="595"/>
      <c r="AN23" s="595"/>
      <c r="AO23" s="595"/>
      <c r="AP23" s="595"/>
      <c r="AQ23" s="595"/>
      <c r="AR23" s="595"/>
    </row>
    <row r="24" spans="1:44" s="86" customFormat="1" x14ac:dyDescent="0.25">
      <c r="A24" s="85" t="s">
        <v>251</v>
      </c>
      <c r="B24" s="85"/>
      <c r="C24" s="91"/>
      <c r="D24" s="155"/>
      <c r="E24" s="93" t="s">
        <v>220</v>
      </c>
      <c r="G24" s="569"/>
      <c r="H24" s="447"/>
      <c r="I24" s="447"/>
      <c r="J24" s="447"/>
      <c r="K24" s="447"/>
      <c r="L24" s="447"/>
      <c r="M24" s="683">
        <v>86.616164729385275</v>
      </c>
      <c r="N24" s="683">
        <v>87.1239571441876</v>
      </c>
      <c r="O24" s="683">
        <v>86.725481461837546</v>
      </c>
      <c r="P24" s="683">
        <v>85.779775578922681</v>
      </c>
      <c r="Q24" s="683">
        <v>86.207988001407315</v>
      </c>
      <c r="R24" s="683">
        <v>85.317289949246231</v>
      </c>
      <c r="S24" s="683">
        <v>84.716831221336179</v>
      </c>
      <c r="T24" s="683">
        <v>86.538489650673796</v>
      </c>
      <c r="U24" s="683">
        <v>85.714562475807483</v>
      </c>
      <c r="V24" s="683">
        <v>85.401432293742872</v>
      </c>
      <c r="W24" s="683">
        <v>84.590685620720535</v>
      </c>
      <c r="X24" s="683">
        <v>84.563545724354753</v>
      </c>
      <c r="Y24" s="683">
        <v>83.944844978553121</v>
      </c>
      <c r="Z24" s="683">
        <v>84.060373993174522</v>
      </c>
      <c r="AA24" s="683">
        <v>84.521015966267115</v>
      </c>
      <c r="AB24" s="683">
        <v>83.647967492302598</v>
      </c>
      <c r="AC24" s="683">
        <v>81.432039243375002</v>
      </c>
      <c r="AD24" s="683">
        <v>83.417502935769761</v>
      </c>
      <c r="AE24" s="683">
        <v>84.264016745662218</v>
      </c>
      <c r="AF24" s="683">
        <v>83.870670359350882</v>
      </c>
      <c r="AG24" s="683">
        <v>85.640821342167925</v>
      </c>
      <c r="AH24" s="683">
        <v>86.090289964577863</v>
      </c>
      <c r="AI24" s="683">
        <v>86.303432400718592</v>
      </c>
      <c r="AJ24" s="683">
        <v>86.416134342847258</v>
      </c>
      <c r="AK24" s="683">
        <v>86.762712043896542</v>
      </c>
      <c r="AL24" s="683">
        <v>89.051620394266209</v>
      </c>
      <c r="AM24" s="594">
        <v>88.88202116554865</v>
      </c>
      <c r="AN24" s="594">
        <v>88.851516019488301</v>
      </c>
      <c r="AO24" s="594">
        <v>88.945116871461821</v>
      </c>
      <c r="AP24" s="594">
        <v>88.75627609865785</v>
      </c>
      <c r="AQ24" s="594">
        <v>91.2909249247123</v>
      </c>
      <c r="AR24" s="594">
        <v>91.665729930202644</v>
      </c>
    </row>
    <row r="25" spans="1:44" s="86" customFormat="1" x14ac:dyDescent="0.25">
      <c r="A25" s="168" t="s">
        <v>611</v>
      </c>
      <c r="B25" s="85"/>
      <c r="C25" s="91"/>
      <c r="D25" s="155"/>
      <c r="E25" s="91"/>
      <c r="F25" s="86" t="s">
        <v>612</v>
      </c>
      <c r="G25" s="569"/>
      <c r="H25" s="448"/>
      <c r="I25" s="448"/>
      <c r="J25" s="448"/>
      <c r="K25" s="448"/>
      <c r="L25" s="448"/>
      <c r="M25" s="684"/>
      <c r="N25" s="684"/>
      <c r="O25" s="684"/>
      <c r="P25" s="684"/>
      <c r="Q25" s="684"/>
      <c r="R25" s="684"/>
      <c r="S25" s="684"/>
      <c r="T25" s="684"/>
      <c r="U25" s="684"/>
      <c r="V25" s="684"/>
      <c r="W25" s="684"/>
      <c r="X25" s="684"/>
      <c r="Y25" s="684"/>
      <c r="Z25" s="684"/>
      <c r="AA25" s="684"/>
      <c r="AB25" s="684"/>
      <c r="AC25" s="684"/>
      <c r="AD25" s="684"/>
      <c r="AE25" s="684"/>
      <c r="AF25" s="684"/>
      <c r="AG25" s="684"/>
      <c r="AH25" s="684"/>
      <c r="AI25" s="684"/>
      <c r="AJ25" s="684"/>
      <c r="AK25" s="684"/>
      <c r="AL25" s="684"/>
      <c r="AM25" s="595"/>
      <c r="AN25" s="595"/>
      <c r="AO25" s="595"/>
      <c r="AP25" s="595"/>
      <c r="AQ25" s="595"/>
      <c r="AR25" s="595"/>
    </row>
    <row r="26" spans="1:44" s="86" customFormat="1" x14ac:dyDescent="0.25">
      <c r="A26" s="168" t="s">
        <v>613</v>
      </c>
      <c r="B26" s="85"/>
      <c r="C26" s="91"/>
      <c r="D26" s="155"/>
      <c r="E26" s="91"/>
      <c r="F26" s="86" t="s">
        <v>614</v>
      </c>
      <c r="G26" s="569"/>
      <c r="H26" s="448"/>
      <c r="I26" s="448"/>
      <c r="J26" s="448"/>
      <c r="K26" s="448"/>
      <c r="L26" s="448"/>
      <c r="M26" s="684"/>
      <c r="N26" s="684"/>
      <c r="O26" s="684"/>
      <c r="P26" s="684"/>
      <c r="Q26" s="684"/>
      <c r="R26" s="684"/>
      <c r="S26" s="684"/>
      <c r="T26" s="684"/>
      <c r="U26" s="684"/>
      <c r="V26" s="684"/>
      <c r="W26" s="684"/>
      <c r="X26" s="684"/>
      <c r="Y26" s="684"/>
      <c r="Z26" s="684"/>
      <c r="AA26" s="684"/>
      <c r="AB26" s="684"/>
      <c r="AC26" s="684"/>
      <c r="AD26" s="684"/>
      <c r="AE26" s="684"/>
      <c r="AF26" s="684"/>
      <c r="AG26" s="684"/>
      <c r="AH26" s="684"/>
      <c r="AI26" s="684"/>
      <c r="AJ26" s="684"/>
      <c r="AK26" s="684"/>
      <c r="AL26" s="684"/>
      <c r="AM26" s="595"/>
      <c r="AN26" s="595"/>
      <c r="AO26" s="595"/>
      <c r="AP26" s="595"/>
      <c r="AQ26" s="595"/>
      <c r="AR26" s="595"/>
    </row>
    <row r="27" spans="1:44" s="86" customFormat="1" x14ac:dyDescent="0.25">
      <c r="A27" s="85" t="s">
        <v>252</v>
      </c>
      <c r="B27" s="85"/>
      <c r="C27" s="91"/>
      <c r="D27" s="155"/>
      <c r="E27" s="93" t="s">
        <v>270</v>
      </c>
      <c r="G27" s="569"/>
      <c r="H27" s="448"/>
      <c r="I27" s="448"/>
      <c r="J27" s="448"/>
      <c r="K27" s="448"/>
      <c r="L27" s="448"/>
      <c r="M27" s="684"/>
      <c r="N27" s="684"/>
      <c r="O27" s="684"/>
      <c r="P27" s="684"/>
      <c r="Q27" s="684"/>
      <c r="R27" s="684"/>
      <c r="S27" s="684"/>
      <c r="T27" s="684"/>
      <c r="U27" s="684"/>
      <c r="V27" s="684"/>
      <c r="W27" s="684"/>
      <c r="X27" s="684"/>
      <c r="Y27" s="684"/>
      <c r="Z27" s="684"/>
      <c r="AA27" s="684"/>
      <c r="AB27" s="684"/>
      <c r="AC27" s="684"/>
      <c r="AD27" s="684"/>
      <c r="AE27" s="684"/>
      <c r="AF27" s="684"/>
      <c r="AG27" s="684"/>
      <c r="AH27" s="684"/>
      <c r="AI27" s="684"/>
      <c r="AJ27" s="684"/>
      <c r="AK27" s="684"/>
      <c r="AL27" s="684"/>
      <c r="AM27" s="595"/>
      <c r="AN27" s="595"/>
      <c r="AO27" s="595"/>
      <c r="AP27" s="595"/>
      <c r="AQ27" s="595"/>
      <c r="AR27" s="595"/>
    </row>
    <row r="28" spans="1:44" s="86" customFormat="1" x14ac:dyDescent="0.25">
      <c r="A28" s="85" t="s">
        <v>253</v>
      </c>
      <c r="B28" s="85"/>
      <c r="C28" s="91"/>
      <c r="D28" s="91"/>
      <c r="E28" s="155"/>
      <c r="F28" s="91" t="s">
        <v>144</v>
      </c>
      <c r="G28" s="568"/>
      <c r="H28" s="448"/>
      <c r="I28" s="448"/>
      <c r="J28" s="448"/>
      <c r="K28" s="448"/>
      <c r="L28" s="448"/>
      <c r="M28" s="684"/>
      <c r="N28" s="684"/>
      <c r="O28" s="684"/>
      <c r="P28" s="684"/>
      <c r="Q28" s="684"/>
      <c r="R28" s="684"/>
      <c r="S28" s="684"/>
      <c r="T28" s="684"/>
      <c r="U28" s="684"/>
      <c r="V28" s="684"/>
      <c r="W28" s="684"/>
      <c r="X28" s="684"/>
      <c r="Y28" s="684"/>
      <c r="Z28" s="684"/>
      <c r="AA28" s="684"/>
      <c r="AB28" s="684"/>
      <c r="AC28" s="684"/>
      <c r="AD28" s="684"/>
      <c r="AE28" s="684"/>
      <c r="AF28" s="684"/>
      <c r="AG28" s="684"/>
      <c r="AH28" s="684"/>
      <c r="AI28" s="684"/>
      <c r="AJ28" s="684"/>
      <c r="AK28" s="684"/>
      <c r="AL28" s="684"/>
      <c r="AM28" s="595"/>
      <c r="AN28" s="595"/>
      <c r="AO28" s="595"/>
      <c r="AP28" s="595"/>
      <c r="AQ28" s="595"/>
      <c r="AR28" s="595"/>
    </row>
    <row r="29" spans="1:44" s="86" customFormat="1" x14ac:dyDescent="0.25">
      <c r="A29" s="85" t="s">
        <v>254</v>
      </c>
      <c r="B29" s="85"/>
      <c r="C29" s="91"/>
      <c r="D29" s="91"/>
      <c r="E29" s="155"/>
      <c r="F29" s="147" t="s">
        <v>145</v>
      </c>
      <c r="G29" s="569"/>
      <c r="H29" s="447"/>
      <c r="I29" s="447"/>
      <c r="J29" s="447"/>
      <c r="K29" s="447"/>
      <c r="L29" s="447"/>
      <c r="M29" s="683">
        <v>65.295853566239899</v>
      </c>
      <c r="N29" s="683">
        <v>66.023224084814274</v>
      </c>
      <c r="O29" s="683">
        <v>64.583793324723203</v>
      </c>
      <c r="P29" s="683">
        <v>64.537515156000111</v>
      </c>
      <c r="Q29" s="683">
        <v>65.189233263381482</v>
      </c>
      <c r="R29" s="683">
        <v>67.012254794298229</v>
      </c>
      <c r="S29" s="683">
        <v>65.953005273592254</v>
      </c>
      <c r="T29" s="683">
        <v>65.352427212992538</v>
      </c>
      <c r="U29" s="683">
        <v>63.572480848734095</v>
      </c>
      <c r="V29" s="683">
        <v>65.183794188590142</v>
      </c>
      <c r="W29" s="683">
        <v>66.026902399695928</v>
      </c>
      <c r="X29" s="683">
        <v>66.992808508886114</v>
      </c>
      <c r="Y29" s="683">
        <v>66.24643021794887</v>
      </c>
      <c r="Z29" s="683">
        <v>68.474404806035437</v>
      </c>
      <c r="AA29" s="683">
        <v>65.946144804667611</v>
      </c>
      <c r="AB29" s="683">
        <v>61.319638218752189</v>
      </c>
      <c r="AC29" s="683">
        <v>60.881637352418437</v>
      </c>
      <c r="AD29" s="683">
        <v>62.272224570252298</v>
      </c>
      <c r="AE29" s="683">
        <v>62.068499406326303</v>
      </c>
      <c r="AF29" s="683">
        <v>63.166957656273496</v>
      </c>
      <c r="AG29" s="683">
        <v>65.104973297293967</v>
      </c>
      <c r="AH29" s="683">
        <v>67.519686269371363</v>
      </c>
      <c r="AI29" s="683">
        <v>66.211199349630263</v>
      </c>
      <c r="AJ29" s="683">
        <v>66.580084923844481</v>
      </c>
      <c r="AK29" s="683">
        <v>66.770454160477868</v>
      </c>
      <c r="AL29" s="683">
        <v>69.343143789330924</v>
      </c>
      <c r="AM29" s="594">
        <v>69.223538347657538</v>
      </c>
      <c r="AN29" s="594">
        <v>69.070355569094389</v>
      </c>
      <c r="AO29" s="594">
        <v>69.139611924807141</v>
      </c>
      <c r="AP29" s="594">
        <v>69.246269834979969</v>
      </c>
      <c r="AQ29" s="594">
        <v>71.6946369209887</v>
      </c>
      <c r="AR29" s="594">
        <v>70.937836058943105</v>
      </c>
    </row>
    <row r="30" spans="1:44" s="86" customFormat="1" x14ac:dyDescent="0.25">
      <c r="A30" s="85" t="s">
        <v>255</v>
      </c>
      <c r="B30" s="85"/>
      <c r="C30" s="91"/>
      <c r="D30" s="91"/>
      <c r="E30" s="155"/>
      <c r="F30" s="91" t="s">
        <v>267</v>
      </c>
      <c r="G30" s="569"/>
      <c r="H30" s="448"/>
      <c r="I30" s="448"/>
      <c r="J30" s="448"/>
      <c r="K30" s="448"/>
      <c r="L30" s="448"/>
      <c r="M30" s="684"/>
      <c r="N30" s="684"/>
      <c r="O30" s="684"/>
      <c r="P30" s="684"/>
      <c r="Q30" s="684"/>
      <c r="R30" s="684"/>
      <c r="S30" s="684"/>
      <c r="T30" s="684"/>
      <c r="U30" s="684"/>
      <c r="V30" s="684"/>
      <c r="W30" s="684"/>
      <c r="X30" s="684"/>
      <c r="Y30" s="684"/>
      <c r="Z30" s="684"/>
      <c r="AA30" s="684"/>
      <c r="AB30" s="684"/>
      <c r="AC30" s="684"/>
      <c r="AD30" s="684"/>
      <c r="AE30" s="684"/>
      <c r="AF30" s="684"/>
      <c r="AG30" s="684"/>
      <c r="AH30" s="684"/>
      <c r="AI30" s="684"/>
      <c r="AJ30" s="684"/>
      <c r="AK30" s="684"/>
      <c r="AL30" s="684"/>
      <c r="AM30" s="595"/>
      <c r="AN30" s="595"/>
      <c r="AO30" s="595"/>
      <c r="AP30" s="595"/>
      <c r="AQ30" s="595"/>
      <c r="AR30" s="595"/>
    </row>
    <row r="31" spans="1:44" s="86" customFormat="1" x14ac:dyDescent="0.25">
      <c r="A31" s="168" t="s">
        <v>619</v>
      </c>
      <c r="B31" s="85"/>
      <c r="C31" s="91"/>
      <c r="D31" s="155"/>
      <c r="E31" s="91"/>
      <c r="F31" s="86" t="s">
        <v>620</v>
      </c>
      <c r="G31" s="569"/>
      <c r="H31" s="447"/>
      <c r="I31" s="447"/>
      <c r="J31" s="447"/>
      <c r="K31" s="447"/>
      <c r="L31" s="447"/>
      <c r="M31" s="683">
        <v>88.086042104828138</v>
      </c>
      <c r="N31" s="683">
        <v>88.823161663369731</v>
      </c>
      <c r="O31" s="683">
        <v>89.819419171141078</v>
      </c>
      <c r="P31" s="683">
        <v>87.785185837913289</v>
      </c>
      <c r="Q31" s="683">
        <v>88.30519935665437</v>
      </c>
      <c r="R31" s="683">
        <v>86.931661233531415</v>
      </c>
      <c r="S31" s="683">
        <v>86.430474554095113</v>
      </c>
      <c r="T31" s="683">
        <v>87.349289829928878</v>
      </c>
      <c r="U31" s="683">
        <v>87.561564691212709</v>
      </c>
      <c r="V31" s="683">
        <v>88.234883319094109</v>
      </c>
      <c r="W31" s="683">
        <v>86.581133189620729</v>
      </c>
      <c r="X31" s="683">
        <v>85.631644779224558</v>
      </c>
      <c r="Y31" s="683">
        <v>86.312543119671105</v>
      </c>
      <c r="Z31" s="683">
        <v>86.376385850923128</v>
      </c>
      <c r="AA31" s="683">
        <v>84.996392895153747</v>
      </c>
      <c r="AB31" s="683">
        <v>85.871091287953647</v>
      </c>
      <c r="AC31" s="683">
        <v>86.295420934086721</v>
      </c>
      <c r="AD31" s="683">
        <v>85.938961811726031</v>
      </c>
      <c r="AE31" s="683">
        <v>86.209974135806291</v>
      </c>
      <c r="AF31" s="683">
        <v>86.058365030176347</v>
      </c>
      <c r="AG31" s="683">
        <v>88.802646306842377</v>
      </c>
      <c r="AH31" s="683">
        <v>82.337428761958009</v>
      </c>
      <c r="AI31" s="683">
        <v>83.075536511151768</v>
      </c>
      <c r="AJ31" s="683">
        <v>79.963623293081994</v>
      </c>
      <c r="AK31" s="683">
        <v>81.934573917284567</v>
      </c>
      <c r="AL31" s="683">
        <v>82.087391431170374</v>
      </c>
      <c r="AM31" s="594">
        <v>78.75746263598846</v>
      </c>
      <c r="AN31" s="594">
        <v>78.798475154278094</v>
      </c>
      <c r="AO31" s="594">
        <v>78.488707738407626</v>
      </c>
      <c r="AP31" s="594">
        <v>78.328235557919584</v>
      </c>
      <c r="AQ31" s="594">
        <v>82.471378283730601</v>
      </c>
      <c r="AR31" s="594">
        <v>79.85862014043397</v>
      </c>
    </row>
    <row r="32" spans="1:44" s="86" customFormat="1" x14ac:dyDescent="0.25">
      <c r="A32" s="168" t="s">
        <v>621</v>
      </c>
      <c r="B32" s="85"/>
      <c r="C32" s="91"/>
      <c r="D32" s="155"/>
      <c r="E32" s="91"/>
      <c r="F32" s="86" t="s">
        <v>622</v>
      </c>
      <c r="G32" s="569"/>
      <c r="H32" s="447"/>
      <c r="I32" s="447"/>
      <c r="J32" s="447"/>
      <c r="K32" s="447"/>
      <c r="L32" s="447"/>
      <c r="M32" s="683">
        <v>66.727742027427183</v>
      </c>
      <c r="N32" s="683">
        <v>67.140630798008203</v>
      </c>
      <c r="O32" s="683">
        <v>66.593493773936828</v>
      </c>
      <c r="P32" s="683">
        <v>65.983388475555046</v>
      </c>
      <c r="Q32" s="683">
        <v>65.173702266016718</v>
      </c>
      <c r="R32" s="683">
        <v>67.208574501357532</v>
      </c>
      <c r="S32" s="683">
        <v>66.913911838545985</v>
      </c>
      <c r="T32" s="683">
        <v>66.004230245543837</v>
      </c>
      <c r="U32" s="683">
        <v>65.998003177449746</v>
      </c>
      <c r="V32" s="683">
        <v>67.315560897527718</v>
      </c>
      <c r="W32" s="683">
        <v>67.816162642749532</v>
      </c>
      <c r="X32" s="683">
        <v>67.343250472156782</v>
      </c>
      <c r="Y32" s="683">
        <v>68.226945862573899</v>
      </c>
      <c r="Z32" s="683">
        <v>67.634698479483447</v>
      </c>
      <c r="AA32" s="683">
        <v>68.019204503860806</v>
      </c>
      <c r="AB32" s="683">
        <v>61.649831180216253</v>
      </c>
      <c r="AC32" s="683">
        <v>61.603002475803493</v>
      </c>
      <c r="AD32" s="683">
        <v>61.802602861434444</v>
      </c>
      <c r="AE32" s="683">
        <v>61.898809065762869</v>
      </c>
      <c r="AF32" s="683">
        <v>62.092195200525886</v>
      </c>
      <c r="AG32" s="683">
        <v>64.257319233235435</v>
      </c>
      <c r="AH32" s="683"/>
      <c r="AI32" s="683"/>
      <c r="AJ32" s="683"/>
      <c r="AK32" s="683"/>
      <c r="AL32" s="683"/>
      <c r="AM32" s="594"/>
      <c r="AN32" s="594"/>
      <c r="AO32" s="594"/>
      <c r="AP32" s="594"/>
      <c r="AQ32" s="594"/>
      <c r="AR32" s="594"/>
    </row>
    <row r="33" spans="1:44" s="86" customFormat="1" x14ac:dyDescent="0.25">
      <c r="A33" s="91" t="s">
        <v>256</v>
      </c>
      <c r="B33" s="91"/>
      <c r="F33" s="91" t="s">
        <v>257</v>
      </c>
      <c r="G33" s="569"/>
      <c r="H33" s="448"/>
      <c r="I33" s="448"/>
      <c r="J33" s="448"/>
      <c r="K33" s="448"/>
      <c r="L33" s="448"/>
      <c r="M33" s="684"/>
      <c r="N33" s="684"/>
      <c r="O33" s="684"/>
      <c r="P33" s="684"/>
      <c r="Q33" s="684"/>
      <c r="R33" s="684"/>
      <c r="S33" s="684"/>
      <c r="T33" s="684"/>
      <c r="U33" s="684"/>
      <c r="V33" s="684"/>
      <c r="W33" s="684"/>
      <c r="X33" s="684"/>
      <c r="Y33" s="684"/>
      <c r="Z33" s="684"/>
      <c r="AA33" s="684"/>
      <c r="AB33" s="684"/>
      <c r="AC33" s="684"/>
      <c r="AD33" s="684"/>
      <c r="AE33" s="684"/>
      <c r="AF33" s="684"/>
      <c r="AG33" s="684"/>
      <c r="AH33" s="684"/>
      <c r="AI33" s="684"/>
      <c r="AJ33" s="684"/>
      <c r="AK33" s="684"/>
      <c r="AL33" s="684"/>
      <c r="AM33" s="595"/>
      <c r="AN33" s="595"/>
      <c r="AO33" s="595"/>
      <c r="AP33" s="595"/>
      <c r="AQ33" s="595"/>
      <c r="AR33" s="595"/>
    </row>
    <row r="34" spans="1:44" s="86" customFormat="1" x14ac:dyDescent="0.25">
      <c r="A34" s="91" t="s">
        <v>258</v>
      </c>
      <c r="B34" s="91"/>
      <c r="C34" s="91"/>
      <c r="D34" s="91"/>
      <c r="F34" s="155" t="s">
        <v>564</v>
      </c>
      <c r="G34" s="569"/>
      <c r="H34" s="447"/>
      <c r="I34" s="447"/>
      <c r="J34" s="447"/>
      <c r="K34" s="447"/>
      <c r="L34" s="447"/>
      <c r="M34" s="683">
        <v>86.391181094982642</v>
      </c>
      <c r="N34" s="683">
        <v>86.466648755119408</v>
      </c>
      <c r="O34" s="683">
        <v>86.262955930442502</v>
      </c>
      <c r="P34" s="683">
        <v>86.193395273452396</v>
      </c>
      <c r="Q34" s="683">
        <v>86.451318681719627</v>
      </c>
      <c r="R34" s="683">
        <v>94.267725817153064</v>
      </c>
      <c r="S34" s="683">
        <v>94.301080167229046</v>
      </c>
      <c r="T34" s="683">
        <v>94.174974691451865</v>
      </c>
      <c r="U34" s="683">
        <v>94.117362982792201</v>
      </c>
      <c r="V34" s="683">
        <v>94.547776233324939</v>
      </c>
      <c r="W34" s="683">
        <v>99.271306335271092</v>
      </c>
      <c r="X34" s="683">
        <v>99.361901315844079</v>
      </c>
      <c r="Y34" s="683">
        <v>98.989366491596186</v>
      </c>
      <c r="Z34" s="683">
        <v>99.014612760821521</v>
      </c>
      <c r="AA34" s="683">
        <v>98.994446930752972</v>
      </c>
      <c r="AB34" s="683">
        <v>101.64836771973962</v>
      </c>
      <c r="AC34" s="683">
        <v>101.91706843250957</v>
      </c>
      <c r="AD34" s="683">
        <v>102.0599098644179</v>
      </c>
      <c r="AE34" s="683">
        <v>102.09480284400806</v>
      </c>
      <c r="AF34" s="683">
        <v>102.07871132779334</v>
      </c>
      <c r="AG34" s="683">
        <v>112.88840632932725</v>
      </c>
      <c r="AH34" s="683">
        <v>116.95482014291545</v>
      </c>
      <c r="AI34" s="683">
        <v>116.98075244767047</v>
      </c>
      <c r="AJ34" s="683">
        <v>117.41478437035985</v>
      </c>
      <c r="AK34" s="683">
        <v>117.48524011201965</v>
      </c>
      <c r="AL34" s="683">
        <v>118.23599283842989</v>
      </c>
      <c r="AM34" s="594">
        <v>118.30563949371975</v>
      </c>
      <c r="AN34" s="594">
        <v>118.41197697760622</v>
      </c>
      <c r="AO34" s="594">
        <v>118.48359471726059</v>
      </c>
      <c r="AP34" s="594">
        <v>118.51638414871769</v>
      </c>
      <c r="AQ34" s="594">
        <v>125.62075337423737</v>
      </c>
      <c r="AR34" s="594">
        <v>125.67469053326184</v>
      </c>
    </row>
    <row r="35" spans="1:44" s="86" customFormat="1" x14ac:dyDescent="0.25">
      <c r="A35" s="91" t="s">
        <v>259</v>
      </c>
      <c r="B35" s="91"/>
      <c r="C35" s="91"/>
      <c r="D35" s="91"/>
      <c r="F35" s="155" t="s">
        <v>565</v>
      </c>
      <c r="G35" s="569"/>
      <c r="H35" s="447"/>
      <c r="I35" s="447"/>
      <c r="J35" s="447"/>
      <c r="K35" s="447"/>
      <c r="L35" s="447"/>
      <c r="M35" s="683">
        <v>63.184786045759147</v>
      </c>
      <c r="N35" s="683">
        <v>63.702147609625513</v>
      </c>
      <c r="O35" s="683">
        <v>64.1374909936291</v>
      </c>
      <c r="P35" s="683">
        <v>63.797700982665781</v>
      </c>
      <c r="Q35" s="683">
        <v>64.134509132205011</v>
      </c>
      <c r="R35" s="683">
        <v>63.669212940470793</v>
      </c>
      <c r="S35" s="683">
        <v>63.88599283428438</v>
      </c>
      <c r="T35" s="683">
        <v>63.732601367026007</v>
      </c>
      <c r="U35" s="683">
        <v>63.732036842364103</v>
      </c>
      <c r="V35" s="683">
        <v>63.997896735193414</v>
      </c>
      <c r="W35" s="683">
        <v>63.5045655936297</v>
      </c>
      <c r="X35" s="683">
        <v>63.251355469616556</v>
      </c>
      <c r="Y35" s="683">
        <v>63.169908635368188</v>
      </c>
      <c r="Z35" s="683">
        <v>62.871369415943583</v>
      </c>
      <c r="AA35" s="683">
        <v>63.040188399331626</v>
      </c>
      <c r="AB35" s="683">
        <v>62.901383565113939</v>
      </c>
      <c r="AC35" s="683">
        <v>62.795063569953797</v>
      </c>
      <c r="AD35" s="683">
        <v>62.696124149488995</v>
      </c>
      <c r="AE35" s="683">
        <v>62.918315084652221</v>
      </c>
      <c r="AF35" s="683">
        <v>62.643550381235976</v>
      </c>
      <c r="AG35" s="683">
        <v>63.469929572621979</v>
      </c>
      <c r="AH35" s="683">
        <v>63.646609175985887</v>
      </c>
      <c r="AI35" s="683">
        <v>63.67736984368706</v>
      </c>
      <c r="AJ35" s="683">
        <v>63.655286739443312</v>
      </c>
      <c r="AK35" s="683">
        <v>63.658920868497177</v>
      </c>
      <c r="AL35" s="683">
        <v>64.798493564726158</v>
      </c>
      <c r="AM35" s="594">
        <v>64.81197066513424</v>
      </c>
      <c r="AN35" s="594">
        <v>64.774444700469971</v>
      </c>
      <c r="AO35" s="594">
        <v>64.786691537890277</v>
      </c>
      <c r="AP35" s="594">
        <v>64.710329786321111</v>
      </c>
      <c r="AQ35" s="594">
        <v>66.313482816690964</v>
      </c>
      <c r="AR35" s="594">
        <v>66.411395997614235</v>
      </c>
    </row>
    <row r="36" spans="1:44" s="86" customFormat="1" x14ac:dyDescent="0.25">
      <c r="A36" s="91" t="s">
        <v>260</v>
      </c>
      <c r="B36" s="91"/>
      <c r="D36" s="91" t="s">
        <v>261</v>
      </c>
      <c r="F36" s="85"/>
      <c r="G36" s="568"/>
      <c r="H36" s="448"/>
      <c r="I36" s="448"/>
      <c r="J36" s="448"/>
      <c r="K36" s="448"/>
      <c r="L36" s="448"/>
      <c r="M36" s="684"/>
      <c r="N36" s="684"/>
      <c r="O36" s="684"/>
      <c r="P36" s="684"/>
      <c r="Q36" s="684"/>
      <c r="R36" s="684"/>
      <c r="S36" s="684"/>
      <c r="T36" s="684"/>
      <c r="U36" s="684"/>
      <c r="V36" s="684"/>
      <c r="W36" s="684"/>
      <c r="X36" s="684"/>
      <c r="Y36" s="684"/>
      <c r="Z36" s="684"/>
      <c r="AA36" s="684"/>
      <c r="AB36" s="684"/>
      <c r="AC36" s="684"/>
      <c r="AD36" s="684"/>
      <c r="AE36" s="684"/>
      <c r="AF36" s="684"/>
      <c r="AG36" s="684"/>
      <c r="AH36" s="684"/>
      <c r="AI36" s="684"/>
      <c r="AJ36" s="684"/>
      <c r="AK36" s="684"/>
      <c r="AL36" s="684"/>
      <c r="AM36" s="595"/>
      <c r="AN36" s="595"/>
      <c r="AO36" s="595"/>
      <c r="AP36" s="595"/>
      <c r="AQ36" s="595"/>
      <c r="AR36" s="595"/>
    </row>
    <row r="37" spans="1:44" s="86" customFormat="1" x14ac:dyDescent="0.25">
      <c r="A37" s="91" t="s">
        <v>262</v>
      </c>
      <c r="B37" s="91"/>
      <c r="E37" s="91" t="s">
        <v>263</v>
      </c>
      <c r="F37" s="85"/>
      <c r="G37" s="568"/>
      <c r="H37" s="448"/>
      <c r="I37" s="448"/>
      <c r="J37" s="448"/>
      <c r="K37" s="448"/>
      <c r="L37" s="448"/>
      <c r="M37" s="684"/>
      <c r="N37" s="684"/>
      <c r="O37" s="684"/>
      <c r="P37" s="684"/>
      <c r="Q37" s="684"/>
      <c r="R37" s="684"/>
      <c r="S37" s="684"/>
      <c r="T37" s="684"/>
      <c r="U37" s="684"/>
      <c r="V37" s="684"/>
      <c r="W37" s="684"/>
      <c r="X37" s="684"/>
      <c r="Y37" s="684"/>
      <c r="Z37" s="684"/>
      <c r="AA37" s="684"/>
      <c r="AB37" s="684"/>
      <c r="AC37" s="684"/>
      <c r="AD37" s="684"/>
      <c r="AE37" s="684"/>
      <c r="AF37" s="684"/>
      <c r="AG37" s="684"/>
      <c r="AH37" s="684"/>
      <c r="AI37" s="684"/>
      <c r="AJ37" s="684"/>
      <c r="AK37" s="684"/>
      <c r="AL37" s="684"/>
      <c r="AM37" s="595"/>
      <c r="AN37" s="595"/>
      <c r="AO37" s="595"/>
      <c r="AP37" s="595"/>
      <c r="AQ37" s="595"/>
      <c r="AR37" s="595"/>
    </row>
    <row r="38" spans="1:44" s="86" customFormat="1" x14ac:dyDescent="0.25">
      <c r="A38" s="91" t="s">
        <v>264</v>
      </c>
      <c r="B38" s="91"/>
      <c r="E38" s="91" t="s">
        <v>265</v>
      </c>
      <c r="F38" s="85"/>
      <c r="G38" s="568"/>
      <c r="H38" s="448"/>
      <c r="I38" s="448"/>
      <c r="J38" s="448"/>
      <c r="K38" s="448"/>
      <c r="L38" s="448"/>
      <c r="M38" s="684"/>
      <c r="N38" s="684"/>
      <c r="O38" s="684"/>
      <c r="P38" s="684"/>
      <c r="Q38" s="684"/>
      <c r="R38" s="684"/>
      <c r="S38" s="684"/>
      <c r="T38" s="684"/>
      <c r="U38" s="684"/>
      <c r="V38" s="684"/>
      <c r="W38" s="684"/>
      <c r="X38" s="684"/>
      <c r="Y38" s="684"/>
      <c r="Z38" s="684"/>
      <c r="AA38" s="684"/>
      <c r="AB38" s="684"/>
      <c r="AC38" s="684"/>
      <c r="AD38" s="684"/>
      <c r="AE38" s="684"/>
      <c r="AF38" s="684"/>
      <c r="AG38" s="684"/>
      <c r="AH38" s="684"/>
      <c r="AI38" s="684"/>
      <c r="AJ38" s="684"/>
      <c r="AK38" s="684"/>
      <c r="AL38" s="684"/>
      <c r="AM38" s="595"/>
      <c r="AN38" s="595"/>
      <c r="AO38" s="595"/>
      <c r="AP38" s="595"/>
      <c r="AQ38" s="595"/>
      <c r="AR38" s="595"/>
    </row>
    <row r="39" spans="1:44" s="86" customFormat="1" x14ac:dyDescent="0.25">
      <c r="A39" s="91"/>
      <c r="B39" s="91"/>
      <c r="E39" s="91"/>
      <c r="F39" s="85"/>
      <c r="G39" s="568"/>
      <c r="H39" s="448"/>
      <c r="I39" s="448"/>
      <c r="J39" s="448"/>
      <c r="K39" s="449"/>
      <c r="L39" s="450"/>
      <c r="M39" s="685"/>
      <c r="N39" s="685"/>
      <c r="O39" s="685"/>
      <c r="P39" s="685"/>
      <c r="Q39" s="685"/>
      <c r="R39" s="685"/>
      <c r="S39" s="685"/>
      <c r="T39" s="685"/>
      <c r="U39" s="685"/>
      <c r="V39" s="685"/>
      <c r="W39" s="685"/>
      <c r="X39" s="685"/>
      <c r="Y39" s="685"/>
      <c r="Z39" s="685"/>
      <c r="AA39" s="685"/>
      <c r="AB39" s="685"/>
      <c r="AC39" s="685"/>
      <c r="AD39" s="685"/>
      <c r="AE39" s="685"/>
      <c r="AF39" s="685"/>
      <c r="AG39" s="685"/>
      <c r="AH39" s="685"/>
      <c r="AI39" s="685"/>
      <c r="AJ39" s="685"/>
      <c r="AK39" s="685"/>
      <c r="AL39" s="685"/>
      <c r="AM39" s="596"/>
      <c r="AN39" s="596"/>
      <c r="AO39" s="596"/>
      <c r="AP39" s="596"/>
      <c r="AQ39" s="596"/>
      <c r="AR39" s="596"/>
    </row>
    <row r="40" spans="1:44" s="86" customFormat="1" x14ac:dyDescent="0.25">
      <c r="A40" s="154" t="s">
        <v>271</v>
      </c>
      <c r="B40" s="154"/>
      <c r="C40" s="154" t="s">
        <v>272</v>
      </c>
      <c r="D40" s="154"/>
      <c r="E40" s="154"/>
      <c r="F40" s="88"/>
      <c r="G40" s="568"/>
      <c r="H40" s="451"/>
      <c r="I40" s="451"/>
      <c r="J40" s="451"/>
      <c r="K40" s="451"/>
      <c r="L40" s="451"/>
      <c r="M40" s="686"/>
      <c r="N40" s="686"/>
      <c r="O40" s="686"/>
      <c r="P40" s="686"/>
      <c r="Q40" s="686"/>
      <c r="R40" s="686"/>
      <c r="S40" s="686"/>
      <c r="T40" s="686"/>
      <c r="U40" s="687"/>
      <c r="V40" s="687"/>
      <c r="W40" s="687"/>
      <c r="X40" s="687"/>
      <c r="Y40" s="687"/>
      <c r="Z40" s="687"/>
      <c r="AA40" s="687"/>
      <c r="AB40" s="687"/>
      <c r="AC40" s="687"/>
      <c r="AD40" s="687"/>
      <c r="AE40" s="687"/>
      <c r="AF40" s="687"/>
      <c r="AG40" s="687"/>
      <c r="AH40" s="687"/>
      <c r="AI40" s="687"/>
      <c r="AJ40" s="687"/>
      <c r="AK40" s="687"/>
      <c r="AL40" s="687"/>
      <c r="AM40" s="525"/>
      <c r="AN40" s="525"/>
      <c r="AO40" s="525"/>
      <c r="AP40" s="525"/>
      <c r="AQ40" s="525"/>
      <c r="AR40" s="525"/>
    </row>
    <row r="41" spans="1:44" s="86" customFormat="1" x14ac:dyDescent="0.25">
      <c r="A41" s="169" t="s">
        <v>566</v>
      </c>
      <c r="D41" s="161" t="s">
        <v>521</v>
      </c>
      <c r="F41" s="97"/>
      <c r="G41" s="568"/>
      <c r="H41" s="452"/>
      <c r="I41" s="452"/>
      <c r="J41" s="452"/>
      <c r="K41" s="452"/>
      <c r="L41" s="452"/>
      <c r="M41" s="688"/>
      <c r="N41" s="688"/>
      <c r="O41" s="688"/>
      <c r="P41" s="688"/>
      <c r="Q41" s="688"/>
      <c r="R41" s="688"/>
      <c r="S41" s="688"/>
      <c r="T41" s="688"/>
      <c r="U41" s="688"/>
      <c r="V41" s="688"/>
      <c r="W41" s="688"/>
      <c r="X41" s="688"/>
      <c r="Y41" s="688"/>
      <c r="Z41" s="688"/>
      <c r="AA41" s="688"/>
      <c r="AB41" s="688"/>
      <c r="AC41" s="688"/>
      <c r="AD41" s="688"/>
      <c r="AE41" s="688"/>
      <c r="AF41" s="688"/>
      <c r="AG41" s="688"/>
      <c r="AH41" s="688"/>
      <c r="AI41" s="688"/>
      <c r="AJ41" s="688"/>
      <c r="AK41" s="688"/>
      <c r="AL41" s="688"/>
      <c r="AM41" s="597"/>
      <c r="AN41" s="597"/>
      <c r="AO41" s="597"/>
      <c r="AP41" s="597"/>
      <c r="AQ41" s="597"/>
      <c r="AR41" s="597"/>
    </row>
    <row r="42" spans="1:44" s="86" customFormat="1" x14ac:dyDescent="0.25">
      <c r="A42" s="86" t="s">
        <v>273</v>
      </c>
      <c r="D42" s="155"/>
      <c r="E42" s="91" t="s">
        <v>232</v>
      </c>
      <c r="G42" s="569"/>
      <c r="H42" s="447"/>
      <c r="I42" s="447"/>
      <c r="J42" s="447"/>
      <c r="K42" s="447"/>
      <c r="L42" s="447"/>
      <c r="M42" s="683">
        <v>4.7797852774901424</v>
      </c>
      <c r="N42" s="683">
        <v>4.6284309259916405</v>
      </c>
      <c r="O42" s="683">
        <v>4.7572613818362584</v>
      </c>
      <c r="P42" s="683">
        <v>4.7540385400845597</v>
      </c>
      <c r="Q42" s="683">
        <v>4.6977752834821205</v>
      </c>
      <c r="R42" s="683">
        <v>4.6321946014894273</v>
      </c>
      <c r="S42" s="683">
        <v>4.6002636073085004</v>
      </c>
      <c r="T42" s="683">
        <v>4.3415649088251174</v>
      </c>
      <c r="U42" s="683">
        <v>4.3630104414498447</v>
      </c>
      <c r="V42" s="683">
        <v>4.7441292997576738</v>
      </c>
      <c r="W42" s="683">
        <v>4.7098050652155141</v>
      </c>
      <c r="X42" s="683">
        <v>4.7201454861217256</v>
      </c>
      <c r="Y42" s="683">
        <v>4.7151350714120612</v>
      </c>
      <c r="Z42" s="683">
        <v>4.7530968526331758</v>
      </c>
      <c r="AA42" s="683">
        <v>4.6683858652496246</v>
      </c>
      <c r="AB42" s="683">
        <v>4.5542265277200578</v>
      </c>
      <c r="AC42" s="683">
        <v>4.3563862365056183</v>
      </c>
      <c r="AD42" s="683">
        <v>4.425059469906274</v>
      </c>
      <c r="AE42" s="683">
        <v>3.8667834776427057</v>
      </c>
      <c r="AF42" s="683">
        <v>3.7845272463647333</v>
      </c>
      <c r="AG42" s="683">
        <v>3.7233744489984666</v>
      </c>
      <c r="AH42" s="683">
        <v>3.7271702625786247</v>
      </c>
      <c r="AI42" s="683">
        <v>3.9087781001023707</v>
      </c>
      <c r="AJ42" s="683">
        <v>3.8724867786712975</v>
      </c>
      <c r="AK42" s="683">
        <v>3.8494409580716966</v>
      </c>
      <c r="AL42" s="683">
        <v>3.5724376574023786</v>
      </c>
      <c r="AM42" s="594">
        <v>3.5806086530778432</v>
      </c>
      <c r="AN42" s="594">
        <v>3.5726421762109934</v>
      </c>
      <c r="AO42" s="594">
        <v>3.5753386380559902</v>
      </c>
      <c r="AP42" s="594">
        <v>3.5685882121460946</v>
      </c>
      <c r="AQ42" s="594">
        <v>3.9143884499333828</v>
      </c>
      <c r="AR42" s="594">
        <v>3.9168681686989104</v>
      </c>
    </row>
    <row r="43" spans="1:44" s="86" customFormat="1" x14ac:dyDescent="0.25">
      <c r="A43" s="86" t="s">
        <v>274</v>
      </c>
      <c r="D43" s="155"/>
      <c r="E43" s="91" t="s">
        <v>233</v>
      </c>
      <c r="G43" s="569"/>
      <c r="H43" s="447"/>
      <c r="I43" s="447"/>
      <c r="J43" s="447"/>
      <c r="K43" s="447"/>
      <c r="L43" s="447"/>
      <c r="M43" s="683">
        <v>11.835739509201773</v>
      </c>
      <c r="N43" s="683">
        <v>11.130386022462398</v>
      </c>
      <c r="O43" s="683">
        <v>11.258567153911992</v>
      </c>
      <c r="P43" s="683">
        <v>11.060678062433805</v>
      </c>
      <c r="Q43" s="683">
        <v>10.808781329812815</v>
      </c>
      <c r="R43" s="683">
        <v>10.215244500901202</v>
      </c>
      <c r="S43" s="683">
        <v>10.224566806302498</v>
      </c>
      <c r="T43" s="683">
        <v>10.369206811212862</v>
      </c>
      <c r="U43" s="683">
        <v>10.234518457392955</v>
      </c>
      <c r="V43" s="683">
        <v>10.088371873402551</v>
      </c>
      <c r="W43" s="683">
        <v>10.989027985289235</v>
      </c>
      <c r="X43" s="683">
        <v>10.682870476980092</v>
      </c>
      <c r="Y43" s="683">
        <v>10.644837172169918</v>
      </c>
      <c r="Z43" s="683">
        <v>10.447043988151183</v>
      </c>
      <c r="AA43" s="683">
        <v>10.519518351719279</v>
      </c>
      <c r="AB43" s="683">
        <v>10.395236055821981</v>
      </c>
      <c r="AC43" s="683">
        <v>8.9846319604655349</v>
      </c>
      <c r="AD43" s="683">
        <v>8.8124702269628656</v>
      </c>
      <c r="AE43" s="683">
        <v>9.3592485702666526</v>
      </c>
      <c r="AF43" s="683">
        <v>9.2368496513787157</v>
      </c>
      <c r="AG43" s="683">
        <v>8.8255120286777462</v>
      </c>
      <c r="AH43" s="683">
        <v>8.8847896147775138</v>
      </c>
      <c r="AI43" s="683">
        <v>8.785993698224237</v>
      </c>
      <c r="AJ43" s="683">
        <v>8.8164646691284876</v>
      </c>
      <c r="AK43" s="683">
        <v>8.8188826723338032</v>
      </c>
      <c r="AL43" s="683">
        <v>8.7979373862932455</v>
      </c>
      <c r="AM43" s="594">
        <v>8.7950697048999675</v>
      </c>
      <c r="AN43" s="594">
        <v>8.796835640052036</v>
      </c>
      <c r="AO43" s="594">
        <v>8.7976122585057439</v>
      </c>
      <c r="AP43" s="594">
        <v>8.7960393495022853</v>
      </c>
      <c r="AQ43" s="594">
        <v>6.9690097369309223</v>
      </c>
      <c r="AR43" s="594">
        <v>6.9707591740766395</v>
      </c>
    </row>
    <row r="44" spans="1:44" s="86" customFormat="1" x14ac:dyDescent="0.25">
      <c r="A44" s="168" t="s">
        <v>623</v>
      </c>
      <c r="D44" s="155"/>
      <c r="E44" s="91"/>
      <c r="F44" s="86" t="s">
        <v>624</v>
      </c>
      <c r="G44" s="569"/>
      <c r="H44" s="448"/>
      <c r="I44" s="448"/>
      <c r="J44" s="448"/>
      <c r="K44" s="448"/>
      <c r="L44" s="448"/>
      <c r="M44" s="684"/>
      <c r="N44" s="684"/>
      <c r="O44" s="684"/>
      <c r="P44" s="684"/>
      <c r="Q44" s="684"/>
      <c r="R44" s="684"/>
      <c r="S44" s="684"/>
      <c r="T44" s="684"/>
      <c r="U44" s="684"/>
      <c r="V44" s="684"/>
      <c r="W44" s="684"/>
      <c r="X44" s="684"/>
      <c r="Y44" s="684"/>
      <c r="Z44" s="684"/>
      <c r="AA44" s="684"/>
      <c r="AB44" s="684"/>
      <c r="AC44" s="684"/>
      <c r="AD44" s="684"/>
      <c r="AE44" s="684"/>
      <c r="AF44" s="684"/>
      <c r="AG44" s="684"/>
      <c r="AH44" s="684"/>
      <c r="AI44" s="684"/>
      <c r="AJ44" s="684"/>
      <c r="AK44" s="684"/>
      <c r="AL44" s="684"/>
      <c r="AM44" s="595"/>
      <c r="AN44" s="595"/>
      <c r="AO44" s="595"/>
      <c r="AP44" s="595"/>
      <c r="AQ44" s="595"/>
      <c r="AR44" s="595"/>
    </row>
    <row r="45" spans="1:44" s="86" customFormat="1" x14ac:dyDescent="0.25">
      <c r="A45" s="168" t="s">
        <v>625</v>
      </c>
      <c r="D45" s="155"/>
      <c r="E45" s="91"/>
      <c r="F45" s="86" t="s">
        <v>626</v>
      </c>
      <c r="G45" s="569"/>
      <c r="H45" s="448"/>
      <c r="I45" s="448"/>
      <c r="J45" s="448"/>
      <c r="K45" s="448"/>
      <c r="L45" s="448"/>
      <c r="M45" s="684"/>
      <c r="N45" s="684"/>
      <c r="O45" s="684"/>
      <c r="P45" s="684"/>
      <c r="Q45" s="684"/>
      <c r="R45" s="684"/>
      <c r="S45" s="684"/>
      <c r="T45" s="684"/>
      <c r="U45" s="684"/>
      <c r="V45" s="684"/>
      <c r="W45" s="684"/>
      <c r="X45" s="684"/>
      <c r="Y45" s="684"/>
      <c r="Z45" s="684"/>
      <c r="AA45" s="684"/>
      <c r="AB45" s="684"/>
      <c r="AC45" s="684"/>
      <c r="AD45" s="684"/>
      <c r="AE45" s="684"/>
      <c r="AF45" s="684"/>
      <c r="AG45" s="684"/>
      <c r="AH45" s="684"/>
      <c r="AI45" s="684"/>
      <c r="AJ45" s="684"/>
      <c r="AK45" s="684"/>
      <c r="AL45" s="684"/>
      <c r="AM45" s="595"/>
      <c r="AN45" s="595"/>
      <c r="AO45" s="595"/>
      <c r="AP45" s="595"/>
      <c r="AQ45" s="595"/>
      <c r="AR45" s="595"/>
    </row>
    <row r="46" spans="1:44" s="86" customFormat="1" x14ac:dyDescent="0.25">
      <c r="A46" s="86" t="s">
        <v>275</v>
      </c>
      <c r="D46" s="155" t="s">
        <v>234</v>
      </c>
      <c r="E46" s="91"/>
      <c r="G46" s="569"/>
      <c r="H46" s="448"/>
      <c r="I46" s="448"/>
      <c r="J46" s="448"/>
      <c r="K46" s="448"/>
      <c r="L46" s="448"/>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595"/>
      <c r="AN46" s="595"/>
      <c r="AO46" s="595"/>
      <c r="AP46" s="595"/>
      <c r="AQ46" s="595"/>
      <c r="AR46" s="595"/>
    </row>
    <row r="47" spans="1:44" s="86" customFormat="1" x14ac:dyDescent="0.25">
      <c r="A47" s="86" t="s">
        <v>276</v>
      </c>
      <c r="D47" s="155"/>
      <c r="E47" s="86" t="s">
        <v>277</v>
      </c>
      <c r="G47" s="569"/>
      <c r="H47" s="447"/>
      <c r="I47" s="447"/>
      <c r="J47" s="447"/>
      <c r="K47" s="447"/>
      <c r="L47" s="447"/>
      <c r="M47" s="683">
        <v>16.21376854728631</v>
      </c>
      <c r="N47" s="683">
        <v>15.117933265030612</v>
      </c>
      <c r="O47" s="683">
        <v>15.385006628467019</v>
      </c>
      <c r="P47" s="683">
        <v>14.976573005099157</v>
      </c>
      <c r="Q47" s="683">
        <v>14.623655591052016</v>
      </c>
      <c r="R47" s="683">
        <v>13.612132666778477</v>
      </c>
      <c r="S47" s="683">
        <v>13.610404166283532</v>
      </c>
      <c r="T47" s="683">
        <v>13.456120835073941</v>
      </c>
      <c r="U47" s="683">
        <v>13.304763410290256</v>
      </c>
      <c r="V47" s="683">
        <v>13.63763002656472</v>
      </c>
      <c r="W47" s="683">
        <v>14.811858904421888</v>
      </c>
      <c r="X47" s="683">
        <v>14.390296138449088</v>
      </c>
      <c r="Y47" s="683">
        <v>14.351553276885607</v>
      </c>
      <c r="Z47" s="683">
        <v>14.117741346717226</v>
      </c>
      <c r="AA47" s="683">
        <v>14.223112581433439</v>
      </c>
      <c r="AB47" s="683">
        <v>14.017999883633362</v>
      </c>
      <c r="AC47" s="683">
        <v>11.53248333163859</v>
      </c>
      <c r="AD47" s="683">
        <v>11.377819864108972</v>
      </c>
      <c r="AE47" s="683">
        <v>11.365023981151264</v>
      </c>
      <c r="AF47" s="683">
        <v>11.228096203466881</v>
      </c>
      <c r="AG47" s="683">
        <v>10.666727592607812</v>
      </c>
      <c r="AH47" s="683">
        <v>10.725551051853774</v>
      </c>
      <c r="AI47" s="683">
        <v>10.72910547548242</v>
      </c>
      <c r="AJ47" s="683">
        <v>10.72903690618055</v>
      </c>
      <c r="AK47" s="683">
        <v>10.771242820352308</v>
      </c>
      <c r="AL47" s="683">
        <v>10.734826678720015</v>
      </c>
      <c r="AM47" s="594">
        <v>10.738103321761216</v>
      </c>
      <c r="AN47" s="594">
        <v>10.73976680057158</v>
      </c>
      <c r="AO47" s="594">
        <v>10.739038983079988</v>
      </c>
      <c r="AP47" s="594">
        <v>10.738831916129486</v>
      </c>
      <c r="AQ47" s="594">
        <v>8.8274615322826619</v>
      </c>
      <c r="AR47" s="594">
        <v>8.8269602592817193</v>
      </c>
    </row>
    <row r="48" spans="1:44" s="86" customFormat="1" x14ac:dyDescent="0.25">
      <c r="A48" s="86" t="s">
        <v>278</v>
      </c>
      <c r="D48" s="155"/>
      <c r="E48" s="86" t="s">
        <v>279</v>
      </c>
      <c r="G48" s="569"/>
      <c r="H48" s="447"/>
      <c r="I48" s="447"/>
      <c r="J48" s="447"/>
      <c r="K48" s="447"/>
      <c r="L48" s="447"/>
      <c r="M48" s="683">
        <v>13.396208135227919</v>
      </c>
      <c r="N48" s="683">
        <v>12.832555021295418</v>
      </c>
      <c r="O48" s="683">
        <v>13.431124314770987</v>
      </c>
      <c r="P48" s="683">
        <v>13.310735659992821</v>
      </c>
      <c r="Q48" s="683">
        <v>12.994779012547914</v>
      </c>
      <c r="R48" s="683">
        <v>13.075613847142083</v>
      </c>
      <c r="S48" s="683">
        <v>13.040350114440393</v>
      </c>
      <c r="T48" s="683">
        <v>13.128542972921142</v>
      </c>
      <c r="U48" s="683">
        <v>13.260799814950945</v>
      </c>
      <c r="V48" s="683">
        <v>14.119392890047125</v>
      </c>
      <c r="W48" s="683">
        <v>14.979762597391943</v>
      </c>
      <c r="X48" s="683">
        <v>15.171395082141172</v>
      </c>
      <c r="Y48" s="683">
        <v>15.629083695909495</v>
      </c>
      <c r="Z48" s="683">
        <v>15.865796999484756</v>
      </c>
      <c r="AA48" s="683">
        <v>15.949182006246865</v>
      </c>
      <c r="AB48" s="683">
        <v>16.003246683029769</v>
      </c>
      <c r="AC48" s="683">
        <v>12.593566993445952</v>
      </c>
      <c r="AD48" s="683">
        <v>12.952409164628158</v>
      </c>
      <c r="AE48" s="683">
        <v>11.707479369242826</v>
      </c>
      <c r="AF48" s="683">
        <v>11.80437149977398</v>
      </c>
      <c r="AG48" s="683">
        <v>11.467117416493089</v>
      </c>
      <c r="AH48" s="683">
        <v>11.396364918758742</v>
      </c>
      <c r="AI48" s="683">
        <v>11.582695772776054</v>
      </c>
      <c r="AJ48" s="683">
        <v>11.696653837626831</v>
      </c>
      <c r="AK48" s="683">
        <v>11.695733219265319</v>
      </c>
      <c r="AL48" s="683">
        <v>11.828259649988444</v>
      </c>
      <c r="AM48" s="594">
        <v>11.841600281782409</v>
      </c>
      <c r="AN48" s="594">
        <v>11.834320266638075</v>
      </c>
      <c r="AO48" s="594">
        <v>11.851963357740413</v>
      </c>
      <c r="AP48" s="594">
        <v>11.868981670067885</v>
      </c>
      <c r="AQ48" s="594">
        <v>10.248098951641296</v>
      </c>
      <c r="AR48" s="594">
        <v>10.147836476066988</v>
      </c>
    </row>
    <row r="49" spans="1:44" s="86" customFormat="1" x14ac:dyDescent="0.25">
      <c r="A49" s="91" t="s">
        <v>280</v>
      </c>
      <c r="B49" s="91"/>
      <c r="D49" s="155"/>
      <c r="E49" s="91" t="s">
        <v>281</v>
      </c>
      <c r="G49" s="569"/>
      <c r="H49" s="447"/>
      <c r="I49" s="447"/>
      <c r="J49" s="447"/>
      <c r="K49" s="447"/>
      <c r="L49" s="447"/>
      <c r="M49" s="683">
        <v>13.946171258699781</v>
      </c>
      <c r="N49" s="683">
        <v>13.794056202431841</v>
      </c>
      <c r="O49" s="683">
        <v>14.30309101074425</v>
      </c>
      <c r="P49" s="683">
        <v>14.001045518122668</v>
      </c>
      <c r="Q49" s="683">
        <v>14.752705048330037</v>
      </c>
      <c r="R49" s="683">
        <v>16.545708031911026</v>
      </c>
      <c r="S49" s="683">
        <v>15.605501927357107</v>
      </c>
      <c r="T49" s="683">
        <v>15.708685943542203</v>
      </c>
      <c r="U49" s="683">
        <v>15.676946208812964</v>
      </c>
      <c r="V49" s="683">
        <v>16.398508058737548</v>
      </c>
      <c r="W49" s="683">
        <v>14.751708688514238</v>
      </c>
      <c r="X49" s="683">
        <v>14.892302007853729</v>
      </c>
      <c r="Y49" s="683">
        <v>15.052230026447253</v>
      </c>
      <c r="Z49" s="683">
        <v>15.289196078275962</v>
      </c>
      <c r="AA49" s="683">
        <v>15.422209154455924</v>
      </c>
      <c r="AB49" s="683">
        <v>16.096099669787417</v>
      </c>
      <c r="AC49" s="683">
        <v>16.01230335215287</v>
      </c>
      <c r="AD49" s="683">
        <v>16.535192106541224</v>
      </c>
      <c r="AE49" s="683">
        <v>15.6612732699763</v>
      </c>
      <c r="AF49" s="683">
        <v>15.352911382289008</v>
      </c>
      <c r="AG49" s="683">
        <v>13.691834695402253</v>
      </c>
      <c r="AH49" s="683">
        <v>14.313126530616813</v>
      </c>
      <c r="AI49" s="683">
        <v>14.480666971414117</v>
      </c>
      <c r="AJ49" s="683">
        <v>14.103129338461553</v>
      </c>
      <c r="AK49" s="683">
        <v>14.933822880573894</v>
      </c>
      <c r="AL49" s="683">
        <v>15.367705387348073</v>
      </c>
      <c r="AM49" s="594">
        <v>15.337784730749519</v>
      </c>
      <c r="AN49" s="594">
        <v>15.548203101802645</v>
      </c>
      <c r="AO49" s="594">
        <v>15.760242911470508</v>
      </c>
      <c r="AP49" s="594">
        <v>15.512918169969279</v>
      </c>
      <c r="AQ49" s="594">
        <v>13.358909987293439</v>
      </c>
      <c r="AR49" s="594">
        <v>13.52969662108913</v>
      </c>
    </row>
    <row r="50" spans="1:44" s="86" customFormat="1" x14ac:dyDescent="0.25">
      <c r="A50" s="91" t="s">
        <v>282</v>
      </c>
      <c r="B50" s="91"/>
      <c r="C50" s="91"/>
      <c r="D50" s="155" t="s">
        <v>235</v>
      </c>
      <c r="E50" s="97"/>
      <c r="G50" s="568"/>
      <c r="H50" s="448"/>
      <c r="I50" s="448"/>
      <c r="J50" s="448"/>
      <c r="K50" s="448"/>
      <c r="L50" s="448"/>
      <c r="M50" s="684"/>
      <c r="N50" s="684"/>
      <c r="O50" s="684"/>
      <c r="P50" s="684"/>
      <c r="Q50" s="684"/>
      <c r="R50" s="684"/>
      <c r="S50" s="684"/>
      <c r="T50" s="684"/>
      <c r="U50" s="684"/>
      <c r="V50" s="684"/>
      <c r="W50" s="684"/>
      <c r="X50" s="684"/>
      <c r="Y50" s="684"/>
      <c r="Z50" s="684"/>
      <c r="AA50" s="684"/>
      <c r="AB50" s="684"/>
      <c r="AC50" s="684"/>
      <c r="AD50" s="684"/>
      <c r="AE50" s="684"/>
      <c r="AF50" s="684"/>
      <c r="AG50" s="684"/>
      <c r="AH50" s="684"/>
      <c r="AI50" s="684"/>
      <c r="AJ50" s="684"/>
      <c r="AK50" s="684"/>
      <c r="AL50" s="684"/>
      <c r="AM50" s="595"/>
      <c r="AN50" s="595"/>
      <c r="AO50" s="595"/>
      <c r="AP50" s="595"/>
      <c r="AQ50" s="595"/>
      <c r="AR50" s="595"/>
    </row>
    <row r="51" spans="1:44" s="86" customFormat="1" x14ac:dyDescent="0.25">
      <c r="A51" s="91" t="s">
        <v>283</v>
      </c>
      <c r="B51" s="91"/>
      <c r="C51" s="91"/>
      <c r="D51" s="155"/>
      <c r="E51" s="91" t="s">
        <v>146</v>
      </c>
      <c r="G51" s="569"/>
      <c r="H51" s="447"/>
      <c r="I51" s="447"/>
      <c r="J51" s="447"/>
      <c r="K51" s="447"/>
      <c r="L51" s="447"/>
      <c r="M51" s="683">
        <v>18.337601836601468</v>
      </c>
      <c r="N51" s="683">
        <v>18.463226915322846</v>
      </c>
      <c r="O51" s="683">
        <v>18.466165522698162</v>
      </c>
      <c r="P51" s="683">
        <v>18.468725013533017</v>
      </c>
      <c r="Q51" s="683">
        <v>18.512936812321112</v>
      </c>
      <c r="R51" s="683">
        <v>18.34883068688875</v>
      </c>
      <c r="S51" s="683">
        <v>18.342237298970367</v>
      </c>
      <c r="T51" s="683">
        <v>18.171839561580335</v>
      </c>
      <c r="U51" s="683">
        <v>18.414138761600181</v>
      </c>
      <c r="V51" s="683">
        <v>18.582583257501327</v>
      </c>
      <c r="W51" s="683">
        <v>18.784288761765815</v>
      </c>
      <c r="X51" s="683">
        <v>19.077930168719437</v>
      </c>
      <c r="Y51" s="683">
        <v>19.223882884339083</v>
      </c>
      <c r="Z51" s="683">
        <v>19.526513511915152</v>
      </c>
      <c r="AA51" s="683">
        <v>19.734067956675805</v>
      </c>
      <c r="AB51" s="683">
        <v>20.150713538427475</v>
      </c>
      <c r="AC51" s="683">
        <v>19.203399128946604</v>
      </c>
      <c r="AD51" s="683">
        <v>19.571635377478607</v>
      </c>
      <c r="AE51" s="683">
        <v>19.709531966070355</v>
      </c>
      <c r="AF51" s="683">
        <v>19.930525077005456</v>
      </c>
      <c r="AG51" s="683">
        <v>20.221525943484245</v>
      </c>
      <c r="AH51" s="683">
        <v>19.510388073031706</v>
      </c>
      <c r="AI51" s="683">
        <v>19.554533602563975</v>
      </c>
      <c r="AJ51" s="683">
        <v>19.681728575442403</v>
      </c>
      <c r="AK51" s="683">
        <v>19.688782684542215</v>
      </c>
      <c r="AL51" s="683">
        <v>19.407327603844514</v>
      </c>
      <c r="AM51" s="594">
        <v>19.332926234656352</v>
      </c>
      <c r="AN51" s="594">
        <v>19.267930649191175</v>
      </c>
      <c r="AO51" s="594">
        <v>19.239188185403897</v>
      </c>
      <c r="AP51" s="594">
        <v>19.210948915562266</v>
      </c>
      <c r="AQ51" s="594">
        <v>18.163221227561465</v>
      </c>
      <c r="AR51" s="594">
        <v>18.236226980060174</v>
      </c>
    </row>
    <row r="52" spans="1:44" s="86" customFormat="1" x14ac:dyDescent="0.25">
      <c r="A52" s="168" t="s">
        <v>627</v>
      </c>
      <c r="D52" s="155"/>
      <c r="E52" s="91"/>
      <c r="F52" s="86" t="s">
        <v>629</v>
      </c>
      <c r="G52" s="569"/>
      <c r="H52" s="448"/>
      <c r="I52" s="448"/>
      <c r="J52" s="448"/>
      <c r="K52" s="448"/>
      <c r="L52" s="448"/>
      <c r="M52" s="684"/>
      <c r="N52" s="684"/>
      <c r="O52" s="684"/>
      <c r="P52" s="684"/>
      <c r="Q52" s="684"/>
      <c r="R52" s="684"/>
      <c r="S52" s="684"/>
      <c r="T52" s="684"/>
      <c r="U52" s="684"/>
      <c r="V52" s="684"/>
      <c r="W52" s="684"/>
      <c r="X52" s="684"/>
      <c r="Y52" s="684"/>
      <c r="Z52" s="684"/>
      <c r="AA52" s="684"/>
      <c r="AB52" s="684"/>
      <c r="AC52" s="684"/>
      <c r="AD52" s="684"/>
      <c r="AE52" s="684"/>
      <c r="AF52" s="684"/>
      <c r="AG52" s="684"/>
      <c r="AH52" s="684"/>
      <c r="AI52" s="684"/>
      <c r="AJ52" s="684"/>
      <c r="AK52" s="684"/>
      <c r="AL52" s="684"/>
      <c r="AM52" s="595"/>
      <c r="AN52" s="595"/>
      <c r="AO52" s="595"/>
      <c r="AP52" s="595"/>
      <c r="AQ52" s="595"/>
      <c r="AR52" s="595"/>
    </row>
    <row r="53" spans="1:44" s="86" customFormat="1" x14ac:dyDescent="0.25">
      <c r="A53" s="168" t="s">
        <v>628</v>
      </c>
      <c r="D53" s="155"/>
      <c r="E53" s="91"/>
      <c r="F53" s="86" t="s">
        <v>630</v>
      </c>
      <c r="G53" s="569"/>
      <c r="H53" s="448"/>
      <c r="I53" s="448"/>
      <c r="J53" s="448"/>
      <c r="K53" s="448"/>
      <c r="L53" s="448"/>
      <c r="M53" s="684"/>
      <c r="N53" s="684"/>
      <c r="O53" s="684"/>
      <c r="P53" s="684"/>
      <c r="Q53" s="684"/>
      <c r="R53" s="684"/>
      <c r="S53" s="684"/>
      <c r="T53" s="684"/>
      <c r="U53" s="684"/>
      <c r="V53" s="684"/>
      <c r="W53" s="684"/>
      <c r="X53" s="684"/>
      <c r="Y53" s="684"/>
      <c r="Z53" s="684"/>
      <c r="AA53" s="684"/>
      <c r="AB53" s="684"/>
      <c r="AC53" s="684"/>
      <c r="AD53" s="684"/>
      <c r="AE53" s="684"/>
      <c r="AF53" s="684"/>
      <c r="AG53" s="684"/>
      <c r="AH53" s="684"/>
      <c r="AI53" s="684"/>
      <c r="AJ53" s="684"/>
      <c r="AK53" s="684"/>
      <c r="AL53" s="684"/>
      <c r="AM53" s="595"/>
      <c r="AN53" s="595"/>
      <c r="AO53" s="595"/>
      <c r="AP53" s="595"/>
      <c r="AQ53" s="595"/>
      <c r="AR53" s="595"/>
    </row>
    <row r="54" spans="1:44" s="86" customFormat="1" x14ac:dyDescent="0.25">
      <c r="A54" s="91" t="s">
        <v>284</v>
      </c>
      <c r="B54" s="91"/>
      <c r="C54" s="91"/>
      <c r="D54" s="155"/>
      <c r="E54" s="91" t="s">
        <v>147</v>
      </c>
      <c r="G54" s="569"/>
      <c r="H54" s="448"/>
      <c r="I54" s="448"/>
      <c r="J54" s="448"/>
      <c r="K54" s="448"/>
      <c r="L54" s="448"/>
      <c r="M54" s="684"/>
      <c r="N54" s="684"/>
      <c r="O54" s="684"/>
      <c r="P54" s="684"/>
      <c r="Q54" s="684"/>
      <c r="R54" s="684"/>
      <c r="S54" s="684"/>
      <c r="T54" s="684"/>
      <c r="U54" s="684"/>
      <c r="V54" s="684"/>
      <c r="W54" s="684"/>
      <c r="X54" s="684"/>
      <c r="Y54" s="684"/>
      <c r="Z54" s="684"/>
      <c r="AA54" s="684"/>
      <c r="AB54" s="684"/>
      <c r="AC54" s="684"/>
      <c r="AD54" s="684"/>
      <c r="AE54" s="684"/>
      <c r="AF54" s="684"/>
      <c r="AG54" s="684"/>
      <c r="AH54" s="684"/>
      <c r="AI54" s="684"/>
      <c r="AJ54" s="684"/>
      <c r="AK54" s="684"/>
      <c r="AL54" s="684"/>
      <c r="AM54" s="595"/>
      <c r="AN54" s="595"/>
      <c r="AO54" s="595"/>
      <c r="AP54" s="595"/>
      <c r="AQ54" s="595"/>
      <c r="AR54" s="595"/>
    </row>
    <row r="55" spans="1:44" s="86" customFormat="1" x14ac:dyDescent="0.25">
      <c r="A55" s="91" t="s">
        <v>285</v>
      </c>
      <c r="B55" s="91"/>
      <c r="D55" s="155"/>
      <c r="F55" s="155" t="s">
        <v>286</v>
      </c>
      <c r="G55" s="569"/>
      <c r="H55" s="448"/>
      <c r="I55" s="448"/>
      <c r="J55" s="448"/>
      <c r="K55" s="448"/>
      <c r="L55" s="448"/>
      <c r="M55" s="684"/>
      <c r="N55" s="684"/>
      <c r="O55" s="684"/>
      <c r="P55" s="684"/>
      <c r="Q55" s="684"/>
      <c r="R55" s="684"/>
      <c r="S55" s="684"/>
      <c r="T55" s="684"/>
      <c r="U55" s="684"/>
      <c r="V55" s="684"/>
      <c r="W55" s="684"/>
      <c r="X55" s="684"/>
      <c r="Y55" s="684"/>
      <c r="Z55" s="684"/>
      <c r="AA55" s="684"/>
      <c r="AB55" s="684"/>
      <c r="AC55" s="684"/>
      <c r="AD55" s="684"/>
      <c r="AE55" s="684"/>
      <c r="AF55" s="684"/>
      <c r="AG55" s="684"/>
      <c r="AH55" s="684"/>
      <c r="AI55" s="684"/>
      <c r="AJ55" s="684"/>
      <c r="AK55" s="684"/>
      <c r="AL55" s="684"/>
      <c r="AM55" s="595"/>
      <c r="AN55" s="595"/>
      <c r="AO55" s="595"/>
      <c r="AP55" s="595"/>
      <c r="AQ55" s="595"/>
      <c r="AR55" s="595"/>
    </row>
    <row r="56" spans="1:44" s="86" customFormat="1" x14ac:dyDescent="0.25">
      <c r="A56" s="85" t="s">
        <v>287</v>
      </c>
      <c r="B56" s="85"/>
      <c r="D56" s="155"/>
      <c r="F56" s="85" t="s">
        <v>567</v>
      </c>
      <c r="G56" s="569"/>
      <c r="H56" s="447"/>
      <c r="I56" s="447"/>
      <c r="J56" s="447"/>
      <c r="K56" s="447"/>
      <c r="L56" s="447"/>
      <c r="M56" s="683">
        <v>14.066211730931609</v>
      </c>
      <c r="N56" s="683">
        <v>14.362920586584076</v>
      </c>
      <c r="O56" s="683">
        <v>14.036754516281249</v>
      </c>
      <c r="P56" s="683">
        <v>13.901892886969684</v>
      </c>
      <c r="Q56" s="683">
        <v>14.146173548430237</v>
      </c>
      <c r="R56" s="683">
        <v>13.552116344522853</v>
      </c>
      <c r="S56" s="683">
        <v>13.780526213888901</v>
      </c>
      <c r="T56" s="683">
        <v>13.825612048018236</v>
      </c>
      <c r="U56" s="683">
        <v>13.977821895826386</v>
      </c>
      <c r="V56" s="683">
        <v>14.05037133640948</v>
      </c>
      <c r="W56" s="683">
        <v>14.666332595996193</v>
      </c>
      <c r="X56" s="683">
        <v>14.600338148247289</v>
      </c>
      <c r="Y56" s="683">
        <v>14.68601101092403</v>
      </c>
      <c r="Z56" s="683">
        <v>14.855776389451943</v>
      </c>
      <c r="AA56" s="683">
        <v>14.880847235563323</v>
      </c>
      <c r="AB56" s="683">
        <v>14.897146096057533</v>
      </c>
      <c r="AC56" s="683">
        <v>14.844763516194451</v>
      </c>
      <c r="AD56" s="683">
        <v>14.745679557786314</v>
      </c>
      <c r="AE56" s="683">
        <v>14.702543508837245</v>
      </c>
      <c r="AF56" s="683">
        <v>14.83870923793314</v>
      </c>
      <c r="AG56" s="683">
        <v>14.016515605458284</v>
      </c>
      <c r="AH56" s="683">
        <v>13.903756378996924</v>
      </c>
      <c r="AI56" s="683">
        <v>13.885313162487213</v>
      </c>
      <c r="AJ56" s="683">
        <v>14.054949305277551</v>
      </c>
      <c r="AK56" s="683">
        <v>13.831831218570384</v>
      </c>
      <c r="AL56" s="683">
        <v>13.90645258672733</v>
      </c>
      <c r="AM56" s="594">
        <v>13.894372750852082</v>
      </c>
      <c r="AN56" s="594">
        <v>13.908504305161779</v>
      </c>
      <c r="AO56" s="594">
        <v>13.894327537218702</v>
      </c>
      <c r="AP56" s="594">
        <v>13.89321463360908</v>
      </c>
      <c r="AQ56" s="594">
        <v>12.617262679525599</v>
      </c>
      <c r="AR56" s="594">
        <v>12.618550020531984</v>
      </c>
    </row>
    <row r="57" spans="1:44" s="86" customFormat="1" x14ac:dyDescent="0.25">
      <c r="A57" s="246" t="s">
        <v>1161</v>
      </c>
      <c r="B57" s="85"/>
      <c r="D57" s="155"/>
      <c r="F57" s="85" t="s">
        <v>1160</v>
      </c>
      <c r="G57" s="569"/>
      <c r="H57" s="447"/>
      <c r="I57" s="447"/>
      <c r="J57" s="447"/>
      <c r="K57" s="447"/>
      <c r="L57" s="447"/>
      <c r="M57" s="683">
        <v>16.627893048828554</v>
      </c>
      <c r="N57" s="683">
        <v>16.636767473307923</v>
      </c>
      <c r="O57" s="683">
        <v>16.630652482015403</v>
      </c>
      <c r="P57" s="683">
        <v>16.626285584738472</v>
      </c>
      <c r="Q57" s="683">
        <v>16.622974378205345</v>
      </c>
      <c r="R57" s="683">
        <v>16.464318511478215</v>
      </c>
      <c r="S57" s="683">
        <v>16.464416277960058</v>
      </c>
      <c r="T57" s="683">
        <v>16.460089763330195</v>
      </c>
      <c r="U57" s="683">
        <v>16.458856558605536</v>
      </c>
      <c r="V57" s="683">
        <v>16.466052763552952</v>
      </c>
      <c r="W57" s="683">
        <v>16.782437044863343</v>
      </c>
      <c r="X57" s="683">
        <v>16.756919088726978</v>
      </c>
      <c r="Y57" s="683">
        <v>16.757769460934291</v>
      </c>
      <c r="Z57" s="683">
        <v>16.757311191325677</v>
      </c>
      <c r="AA57" s="683">
        <v>16.752458718959328</v>
      </c>
      <c r="AB57" s="683">
        <v>16.751323636286354</v>
      </c>
      <c r="AC57" s="683">
        <v>15.75018821420565</v>
      </c>
      <c r="AD57" s="683">
        <v>15.708063129541163</v>
      </c>
      <c r="AE57" s="683">
        <v>15.666495362319028</v>
      </c>
      <c r="AF57" s="683">
        <v>15.658983218194463</v>
      </c>
      <c r="AG57" s="683">
        <v>15.626327524586163</v>
      </c>
      <c r="AH57" s="683">
        <v>15.570410607942909</v>
      </c>
      <c r="AI57" s="683">
        <v>15.579314088335714</v>
      </c>
      <c r="AJ57" s="683">
        <v>15.60362854676049</v>
      </c>
      <c r="AK57" s="683">
        <v>15.567451875246938</v>
      </c>
      <c r="AL57" s="683">
        <v>15.578056340887747</v>
      </c>
      <c r="AM57" s="594">
        <v>15.560410427414746</v>
      </c>
      <c r="AN57" s="594">
        <v>15.568354060126367</v>
      </c>
      <c r="AO57" s="594">
        <v>15.570857501754544</v>
      </c>
      <c r="AP57" s="594">
        <v>15.551745517686784</v>
      </c>
      <c r="AQ57" s="594">
        <v>14.256025208067285</v>
      </c>
      <c r="AR57" s="594">
        <v>14.259469664248179</v>
      </c>
    </row>
    <row r="58" spans="1:44" s="86" customFormat="1" x14ac:dyDescent="0.25">
      <c r="A58" s="91" t="s">
        <v>288</v>
      </c>
      <c r="B58" s="91"/>
      <c r="D58" s="155"/>
      <c r="F58" s="85" t="s">
        <v>289</v>
      </c>
      <c r="G58" s="569"/>
      <c r="H58" s="448"/>
      <c r="I58" s="448"/>
      <c r="J58" s="448"/>
      <c r="K58" s="448"/>
      <c r="L58" s="448"/>
      <c r="M58" s="684"/>
      <c r="N58" s="684"/>
      <c r="O58" s="684"/>
      <c r="P58" s="684"/>
      <c r="Q58" s="684"/>
      <c r="R58" s="684"/>
      <c r="S58" s="684"/>
      <c r="T58" s="684"/>
      <c r="U58" s="684"/>
      <c r="V58" s="684"/>
      <c r="W58" s="684"/>
      <c r="X58" s="684"/>
      <c r="Y58" s="684"/>
      <c r="Z58" s="684"/>
      <c r="AA58" s="684"/>
      <c r="AB58" s="684"/>
      <c r="AC58" s="684"/>
      <c r="AD58" s="684"/>
      <c r="AE58" s="684"/>
      <c r="AF58" s="684"/>
      <c r="AG58" s="684"/>
      <c r="AH58" s="684"/>
      <c r="AI58" s="684"/>
      <c r="AJ58" s="684"/>
      <c r="AK58" s="684"/>
      <c r="AL58" s="684"/>
      <c r="AM58" s="595"/>
      <c r="AN58" s="595"/>
      <c r="AO58" s="595"/>
      <c r="AP58" s="595"/>
      <c r="AQ58" s="595"/>
      <c r="AR58" s="595"/>
    </row>
    <row r="59" spans="1:44" s="86" customFormat="1" x14ac:dyDescent="0.25">
      <c r="A59" s="245" t="s">
        <v>1162</v>
      </c>
      <c r="B59" s="91"/>
      <c r="D59" s="155"/>
      <c r="F59" s="85" t="s">
        <v>1163</v>
      </c>
      <c r="G59" s="569"/>
      <c r="H59" s="447"/>
      <c r="I59" s="447"/>
      <c r="J59" s="447"/>
      <c r="K59" s="447"/>
      <c r="L59" s="447"/>
      <c r="M59" s="683">
        <v>28.404144107179178</v>
      </c>
      <c r="N59" s="683">
        <v>28.560070083168451</v>
      </c>
      <c r="O59" s="683">
        <v>27.759686237137661</v>
      </c>
      <c r="P59" s="683">
        <v>28.641512386683196</v>
      </c>
      <c r="Q59" s="683">
        <v>28.239321092089302</v>
      </c>
      <c r="R59" s="683">
        <v>29.502045580346646</v>
      </c>
      <c r="S59" s="683">
        <v>30.182153014914217</v>
      </c>
      <c r="T59" s="683">
        <v>29.980349719679957</v>
      </c>
      <c r="U59" s="683">
        <v>30.270920779802747</v>
      </c>
      <c r="V59" s="683">
        <v>30.957759459784789</v>
      </c>
      <c r="W59" s="683">
        <v>31.11337225042697</v>
      </c>
      <c r="X59" s="683">
        <v>32.099068304962032</v>
      </c>
      <c r="Y59" s="683">
        <v>32.378256647710657</v>
      </c>
      <c r="Z59" s="683">
        <v>31.925642494967317</v>
      </c>
      <c r="AA59" s="683">
        <v>32.167728221589122</v>
      </c>
      <c r="AB59" s="683">
        <v>31.206608655361709</v>
      </c>
      <c r="AC59" s="683">
        <v>30.262507805867031</v>
      </c>
      <c r="AD59" s="683">
        <v>31.225285510076425</v>
      </c>
      <c r="AE59" s="683">
        <v>30.739358271251533</v>
      </c>
      <c r="AF59" s="683">
        <v>30.153135911922458</v>
      </c>
      <c r="AG59" s="683">
        <v>29.591455217525652</v>
      </c>
      <c r="AH59" s="683">
        <v>30.079940853489667</v>
      </c>
      <c r="AI59" s="683">
        <v>31.171551076937707</v>
      </c>
      <c r="AJ59" s="683">
        <v>30.678197450559825</v>
      </c>
      <c r="AK59" s="683">
        <v>31.395975243801661</v>
      </c>
      <c r="AL59" s="683">
        <v>31.787941304130694</v>
      </c>
      <c r="AM59" s="594">
        <v>31.756812581302324</v>
      </c>
      <c r="AN59" s="594">
        <v>31.814978210563606</v>
      </c>
      <c r="AO59" s="594">
        <v>31.569567157934564</v>
      </c>
      <c r="AP59" s="594">
        <v>31.588580426847411</v>
      </c>
      <c r="AQ59" s="594">
        <v>27.253691454561359</v>
      </c>
      <c r="AR59" s="594">
        <v>27.246661275029897</v>
      </c>
    </row>
    <row r="60" spans="1:44" s="86" customFormat="1" x14ac:dyDescent="0.25">
      <c r="A60" s="91" t="s">
        <v>290</v>
      </c>
      <c r="B60" s="91"/>
      <c r="D60" s="155"/>
      <c r="F60" s="85" t="s">
        <v>568</v>
      </c>
      <c r="G60" s="569"/>
      <c r="H60" s="447"/>
      <c r="I60" s="447"/>
      <c r="J60" s="447"/>
      <c r="K60" s="447"/>
      <c r="L60" s="447"/>
      <c r="M60" s="683">
        <v>14.037667179700682</v>
      </c>
      <c r="N60" s="683">
        <v>16.686094764422016</v>
      </c>
      <c r="O60" s="683">
        <v>15.409801378292787</v>
      </c>
      <c r="P60" s="683">
        <v>15.553811445661886</v>
      </c>
      <c r="Q60" s="683">
        <v>16.653827607768676</v>
      </c>
      <c r="R60" s="683">
        <v>14.461793778336132</v>
      </c>
      <c r="S60" s="683">
        <v>14.215065662331781</v>
      </c>
      <c r="T60" s="683">
        <v>14.08415270152603</v>
      </c>
      <c r="U60" s="683">
        <v>14.474507607288198</v>
      </c>
      <c r="V60" s="683">
        <v>13.953426575259034</v>
      </c>
      <c r="W60" s="683">
        <v>13.359698393377588</v>
      </c>
      <c r="X60" s="683">
        <v>13.636385542668087</v>
      </c>
      <c r="Y60" s="683">
        <v>13.521249108874143</v>
      </c>
      <c r="Z60" s="683">
        <v>13.751492593720306</v>
      </c>
      <c r="AA60" s="683">
        <v>13.985850402224569</v>
      </c>
      <c r="AB60" s="683">
        <v>13.905327889109287</v>
      </c>
      <c r="AC60" s="683">
        <v>13.330831891657859</v>
      </c>
      <c r="AD60" s="683">
        <v>13.324234448920519</v>
      </c>
      <c r="AE60" s="683">
        <v>13.306035962671562</v>
      </c>
      <c r="AF60" s="683">
        <v>13.386572461979075</v>
      </c>
      <c r="AG60" s="683">
        <v>13.332443653105447</v>
      </c>
      <c r="AH60" s="683">
        <v>13.234229641698168</v>
      </c>
      <c r="AI60" s="683">
        <v>13.069640655856013</v>
      </c>
      <c r="AJ60" s="683">
        <v>13.122912427754077</v>
      </c>
      <c r="AK60" s="683">
        <v>13.371050326789888</v>
      </c>
      <c r="AL60" s="683">
        <v>13.564017185118116</v>
      </c>
      <c r="AM60" s="594">
        <v>13.482398026172204</v>
      </c>
      <c r="AN60" s="594">
        <v>13.451749475495372</v>
      </c>
      <c r="AO60" s="594">
        <v>13.508122148825962</v>
      </c>
      <c r="AP60" s="594">
        <v>13.562675081316945</v>
      </c>
      <c r="AQ60" s="594">
        <v>11.86626062885381</v>
      </c>
      <c r="AR60" s="594">
        <v>12.016423819723641</v>
      </c>
    </row>
    <row r="61" spans="1:44" s="86" customFormat="1" x14ac:dyDescent="0.25">
      <c r="A61" s="91" t="s">
        <v>631</v>
      </c>
      <c r="B61" s="91"/>
      <c r="D61" s="155" t="s">
        <v>632</v>
      </c>
      <c r="F61" s="85"/>
      <c r="G61" s="569"/>
      <c r="H61" s="448"/>
      <c r="I61" s="448"/>
      <c r="J61" s="448"/>
      <c r="K61" s="448"/>
      <c r="L61" s="448"/>
      <c r="M61" s="684"/>
      <c r="N61" s="684"/>
      <c r="O61" s="684"/>
      <c r="P61" s="684"/>
      <c r="Q61" s="684"/>
      <c r="R61" s="684"/>
      <c r="S61" s="684"/>
      <c r="T61" s="684"/>
      <c r="U61" s="684"/>
      <c r="V61" s="684"/>
      <c r="W61" s="684"/>
      <c r="X61" s="684"/>
      <c r="Y61" s="684"/>
      <c r="Z61" s="684"/>
      <c r="AA61" s="684"/>
      <c r="AB61" s="684"/>
      <c r="AC61" s="684"/>
      <c r="AD61" s="684"/>
      <c r="AE61" s="684"/>
      <c r="AF61" s="684"/>
      <c r="AG61" s="684"/>
      <c r="AH61" s="684"/>
      <c r="AI61" s="684"/>
      <c r="AJ61" s="684"/>
      <c r="AK61" s="684"/>
      <c r="AL61" s="684"/>
      <c r="AM61" s="595"/>
      <c r="AN61" s="595"/>
      <c r="AO61" s="595"/>
      <c r="AP61" s="595"/>
      <c r="AQ61" s="595"/>
      <c r="AR61" s="595"/>
    </row>
    <row r="62" spans="1:44" s="86" customFormat="1" x14ac:dyDescent="0.25">
      <c r="E62" s="155"/>
      <c r="F62" s="85"/>
      <c r="G62" s="568"/>
      <c r="H62" s="448"/>
      <c r="I62" s="448"/>
      <c r="J62" s="448"/>
      <c r="K62" s="448"/>
      <c r="L62" s="448"/>
      <c r="M62" s="684"/>
      <c r="N62" s="684"/>
      <c r="O62" s="684"/>
      <c r="P62" s="684"/>
      <c r="Q62" s="684"/>
      <c r="R62" s="684"/>
      <c r="S62" s="684"/>
      <c r="T62" s="684"/>
      <c r="U62" s="684"/>
      <c r="V62" s="684"/>
      <c r="W62" s="684"/>
      <c r="X62" s="684"/>
      <c r="Y62" s="684"/>
      <c r="Z62" s="684"/>
      <c r="AA62" s="684"/>
      <c r="AB62" s="684"/>
      <c r="AC62" s="684"/>
      <c r="AD62" s="684"/>
      <c r="AE62" s="684"/>
      <c r="AF62" s="684"/>
      <c r="AG62" s="684"/>
      <c r="AH62" s="684"/>
      <c r="AI62" s="684"/>
      <c r="AJ62" s="684"/>
      <c r="AK62" s="684"/>
      <c r="AL62" s="684"/>
      <c r="AM62" s="595"/>
      <c r="AN62" s="595"/>
      <c r="AO62" s="595"/>
      <c r="AP62" s="595"/>
      <c r="AQ62" s="595"/>
      <c r="AR62" s="595"/>
    </row>
    <row r="63" spans="1:44" s="86" customFormat="1" x14ac:dyDescent="0.25">
      <c r="A63" s="170" t="s">
        <v>569</v>
      </c>
      <c r="B63" s="88"/>
      <c r="C63" s="88" t="s">
        <v>148</v>
      </c>
      <c r="D63" s="88"/>
      <c r="E63" s="156"/>
      <c r="F63" s="88"/>
      <c r="G63" s="568"/>
      <c r="H63" s="451">
        <f>H64+H72</f>
        <v>0</v>
      </c>
      <c r="I63" s="451">
        <f>I64+I72</f>
        <v>0</v>
      </c>
      <c r="J63" s="451">
        <f>J64+J72</f>
        <v>0</v>
      </c>
      <c r="K63" s="451">
        <f>K64+K72</f>
        <v>0</v>
      </c>
      <c r="L63" s="451">
        <f>L64+L72</f>
        <v>0</v>
      </c>
      <c r="M63" s="686"/>
      <c r="N63" s="686"/>
      <c r="O63" s="686"/>
      <c r="P63" s="686"/>
      <c r="Q63" s="686"/>
      <c r="R63" s="686"/>
      <c r="S63" s="686"/>
      <c r="T63" s="686"/>
      <c r="U63" s="687"/>
      <c r="V63" s="687"/>
      <c r="W63" s="687"/>
      <c r="X63" s="687"/>
      <c r="Y63" s="687"/>
      <c r="Z63" s="687"/>
      <c r="AA63" s="687"/>
      <c r="AB63" s="687"/>
      <c r="AC63" s="687"/>
      <c r="AD63" s="687"/>
      <c r="AE63" s="687"/>
      <c r="AF63" s="687"/>
      <c r="AG63" s="687"/>
      <c r="AH63" s="687"/>
      <c r="AI63" s="687"/>
      <c r="AJ63" s="687"/>
      <c r="AK63" s="687"/>
      <c r="AL63" s="687"/>
      <c r="AM63" s="525"/>
      <c r="AN63" s="525"/>
      <c r="AO63" s="525"/>
      <c r="AP63" s="525"/>
      <c r="AQ63" s="525"/>
      <c r="AR63" s="525"/>
    </row>
    <row r="64" spans="1:44" s="86" customFormat="1" x14ac:dyDescent="0.25">
      <c r="A64" s="169" t="s">
        <v>570</v>
      </c>
      <c r="D64" s="155" t="s">
        <v>149</v>
      </c>
      <c r="F64" s="85"/>
      <c r="G64" s="568"/>
      <c r="H64" s="448">
        <f>H65+H71</f>
        <v>0</v>
      </c>
      <c r="I64" s="448">
        <f>I65+I71</f>
        <v>0</v>
      </c>
      <c r="J64" s="448">
        <f>J65+J71</f>
        <v>0</v>
      </c>
      <c r="K64" s="448">
        <f>K65+K71</f>
        <v>0</v>
      </c>
      <c r="L64" s="448">
        <f>L65+L71</f>
        <v>0</v>
      </c>
      <c r="M64" s="684"/>
      <c r="N64" s="684"/>
      <c r="O64" s="684"/>
      <c r="P64" s="684"/>
      <c r="Q64" s="684"/>
      <c r="R64" s="684"/>
      <c r="S64" s="684"/>
      <c r="T64" s="684"/>
      <c r="U64" s="684"/>
      <c r="V64" s="684"/>
      <c r="W64" s="684"/>
      <c r="X64" s="684"/>
      <c r="Y64" s="684"/>
      <c r="Z64" s="684"/>
      <c r="AA64" s="684"/>
      <c r="AB64" s="684"/>
      <c r="AC64" s="684"/>
      <c r="AD64" s="684"/>
      <c r="AE64" s="684"/>
      <c r="AF64" s="684"/>
      <c r="AG64" s="684"/>
      <c r="AH64" s="684"/>
      <c r="AI64" s="684"/>
      <c r="AJ64" s="684"/>
      <c r="AK64" s="684"/>
      <c r="AL64" s="684"/>
      <c r="AM64" s="595"/>
      <c r="AN64" s="595"/>
      <c r="AO64" s="595"/>
      <c r="AP64" s="595"/>
      <c r="AQ64" s="595"/>
      <c r="AR64" s="595"/>
    </row>
    <row r="65" spans="1:44" s="86" customFormat="1" x14ac:dyDescent="0.25">
      <c r="A65" s="86" t="s">
        <v>291</v>
      </c>
      <c r="E65" s="85" t="s">
        <v>150</v>
      </c>
      <c r="G65" s="569"/>
      <c r="H65" s="448"/>
      <c r="I65" s="448"/>
      <c r="J65" s="448"/>
      <c r="K65" s="448"/>
      <c r="L65" s="448"/>
      <c r="M65" s="684"/>
      <c r="N65" s="684"/>
      <c r="O65" s="684"/>
      <c r="P65" s="684"/>
      <c r="Q65" s="684"/>
      <c r="R65" s="684"/>
      <c r="S65" s="684"/>
      <c r="T65" s="684"/>
      <c r="U65" s="689"/>
      <c r="V65" s="689"/>
      <c r="W65" s="689"/>
      <c r="X65" s="689"/>
      <c r="Y65" s="689"/>
      <c r="Z65" s="689"/>
      <c r="AA65" s="689"/>
      <c r="AB65" s="689"/>
      <c r="AC65" s="689"/>
      <c r="AD65" s="689"/>
      <c r="AE65" s="689"/>
      <c r="AF65" s="689"/>
      <c r="AG65" s="689"/>
      <c r="AH65" s="689"/>
      <c r="AI65" s="689"/>
      <c r="AJ65" s="689"/>
      <c r="AK65" s="689"/>
      <c r="AL65" s="689"/>
      <c r="AM65" s="526"/>
      <c r="AN65" s="526"/>
      <c r="AO65" s="526"/>
      <c r="AP65" s="526"/>
      <c r="AQ65" s="526"/>
      <c r="AR65" s="526"/>
    </row>
    <row r="66" spans="1:44" s="86" customFormat="1" x14ac:dyDescent="0.25">
      <c r="A66" s="86" t="s">
        <v>292</v>
      </c>
      <c r="E66" s="155"/>
      <c r="F66" s="86" t="s">
        <v>293</v>
      </c>
      <c r="G66" s="569"/>
      <c r="H66" s="448"/>
      <c r="I66" s="448"/>
      <c r="J66" s="448"/>
      <c r="K66" s="448"/>
      <c r="L66" s="448"/>
      <c r="M66" s="684"/>
      <c r="N66" s="684"/>
      <c r="O66" s="684"/>
      <c r="P66" s="684"/>
      <c r="Q66" s="684"/>
      <c r="R66" s="684"/>
      <c r="S66" s="684"/>
      <c r="T66" s="684"/>
      <c r="U66" s="684"/>
      <c r="V66" s="684"/>
      <c r="W66" s="684"/>
      <c r="X66" s="684"/>
      <c r="Y66" s="684"/>
      <c r="Z66" s="684"/>
      <c r="AA66" s="684"/>
      <c r="AB66" s="684"/>
      <c r="AC66" s="684"/>
      <c r="AD66" s="684"/>
      <c r="AE66" s="684"/>
      <c r="AF66" s="684"/>
      <c r="AG66" s="684"/>
      <c r="AH66" s="684"/>
      <c r="AI66" s="684"/>
      <c r="AJ66" s="684"/>
      <c r="AK66" s="684"/>
      <c r="AL66" s="684"/>
      <c r="AM66" s="595"/>
      <c r="AN66" s="595"/>
      <c r="AO66" s="595"/>
      <c r="AP66" s="595"/>
      <c r="AQ66" s="595"/>
      <c r="AR66" s="595"/>
    </row>
    <row r="67" spans="1:44" s="86" customFormat="1" x14ac:dyDescent="0.25">
      <c r="A67" s="86" t="s">
        <v>294</v>
      </c>
      <c r="E67" s="155"/>
      <c r="F67" s="86" t="s">
        <v>571</v>
      </c>
      <c r="G67" s="569"/>
      <c r="H67" s="447"/>
      <c r="I67" s="447"/>
      <c r="J67" s="447"/>
      <c r="K67" s="447"/>
      <c r="L67" s="447"/>
      <c r="M67" s="683">
        <v>7.4204951524998162</v>
      </c>
      <c r="N67" s="683">
        <v>7.3520884543028959</v>
      </c>
      <c r="O67" s="683">
        <v>7.4211267021920815</v>
      </c>
      <c r="P67" s="683">
        <v>7.4264347089005627</v>
      </c>
      <c r="Q67" s="683">
        <v>7.3599707023278</v>
      </c>
      <c r="R67" s="683">
        <v>8.0345356869259756</v>
      </c>
      <c r="S67" s="683">
        <v>8.0173721458139084</v>
      </c>
      <c r="T67" s="683">
        <v>8.0312709600331083</v>
      </c>
      <c r="U67" s="683">
        <v>7.9691606333593059</v>
      </c>
      <c r="V67" s="683">
        <v>8.0463447571111466</v>
      </c>
      <c r="W67" s="683">
        <v>8.8762272545622078</v>
      </c>
      <c r="X67" s="683">
        <v>8.8870164053177234</v>
      </c>
      <c r="Y67" s="683">
        <v>8.976164270818801</v>
      </c>
      <c r="Z67" s="683">
        <v>8.9348332882639347</v>
      </c>
      <c r="AA67" s="683">
        <v>8.9054143200377176</v>
      </c>
      <c r="AB67" s="683">
        <v>9.7023520146983859</v>
      </c>
      <c r="AC67" s="683">
        <v>9.6444013099961126</v>
      </c>
      <c r="AD67" s="683">
        <v>9.6860625196676544</v>
      </c>
      <c r="AE67" s="683">
        <v>9.8429159431411222</v>
      </c>
      <c r="AF67" s="683">
        <v>9.8385462705396129</v>
      </c>
      <c r="AG67" s="683">
        <v>10.048462411123628</v>
      </c>
      <c r="AH67" s="683">
        <v>10.120780816886574</v>
      </c>
      <c r="AI67" s="683">
        <v>10.149157711092545</v>
      </c>
      <c r="AJ67" s="683">
        <v>10.143007929848038</v>
      </c>
      <c r="AK67" s="683">
        <v>10.127029991451417</v>
      </c>
      <c r="AL67" s="683">
        <v>10.225416417695245</v>
      </c>
      <c r="AM67" s="594">
        <v>10.338580893950692</v>
      </c>
      <c r="AN67" s="594">
        <v>10.302221994214774</v>
      </c>
      <c r="AO67" s="594">
        <v>10.271856266188824</v>
      </c>
      <c r="AP67" s="594">
        <v>10.292634122527696</v>
      </c>
      <c r="AQ67" s="594">
        <v>10.26661944984011</v>
      </c>
      <c r="AR67" s="594">
        <v>10.243220718185064</v>
      </c>
    </row>
    <row r="68" spans="1:44" s="86" customFormat="1" x14ac:dyDescent="0.25">
      <c r="A68" s="86" t="s">
        <v>295</v>
      </c>
      <c r="E68" s="155"/>
      <c r="F68" s="86" t="s">
        <v>572</v>
      </c>
      <c r="G68" s="569"/>
      <c r="H68" s="447"/>
      <c r="I68" s="447"/>
      <c r="J68" s="447"/>
      <c r="K68" s="447"/>
      <c r="L68" s="447"/>
      <c r="M68" s="683">
        <v>4.5419720480506562</v>
      </c>
      <c r="N68" s="683">
        <v>4.5141682145842124</v>
      </c>
      <c r="O68" s="683">
        <v>4.5230400611586568</v>
      </c>
      <c r="P68" s="683">
        <v>4.5289434297549125</v>
      </c>
      <c r="Q68" s="683">
        <v>4.534912355579622</v>
      </c>
      <c r="R68" s="683">
        <v>4.8019734630098361</v>
      </c>
      <c r="S68" s="683">
        <v>4.7944483176752506</v>
      </c>
      <c r="T68" s="683">
        <v>4.7805332750208525</v>
      </c>
      <c r="U68" s="683">
        <v>4.8040000732262298</v>
      </c>
      <c r="V68" s="683">
        <v>4.8032102910246985</v>
      </c>
      <c r="W68" s="683">
        <v>5.0518703143632413</v>
      </c>
      <c r="X68" s="683">
        <v>5.0374864496578384</v>
      </c>
      <c r="Y68" s="683">
        <v>5.0841230477633035</v>
      </c>
      <c r="Z68" s="683">
        <v>5.0628761056748326</v>
      </c>
      <c r="AA68" s="683">
        <v>5.0858613769548811</v>
      </c>
      <c r="AB68" s="683">
        <v>5.3532875825173027</v>
      </c>
      <c r="AC68" s="683">
        <v>5.3749610548715507</v>
      </c>
      <c r="AD68" s="683">
        <v>5.3904961646907354</v>
      </c>
      <c r="AE68" s="683">
        <v>5.3932302306425051</v>
      </c>
      <c r="AF68" s="683">
        <v>5.3904578197504938</v>
      </c>
      <c r="AG68" s="683">
        <v>5.6727522797221956</v>
      </c>
      <c r="AH68" s="683">
        <v>5.6202447561712967</v>
      </c>
      <c r="AI68" s="683">
        <v>5.6196605678766112</v>
      </c>
      <c r="AJ68" s="683">
        <v>5.6315583203129851</v>
      </c>
      <c r="AK68" s="683">
        <v>5.6359046668158497</v>
      </c>
      <c r="AL68" s="683">
        <v>5.6644387460338415</v>
      </c>
      <c r="AM68" s="594">
        <v>5.6823771773835112</v>
      </c>
      <c r="AN68" s="594">
        <v>5.6775403765548846</v>
      </c>
      <c r="AO68" s="594">
        <v>5.6829395572857155</v>
      </c>
      <c r="AP68" s="594">
        <v>5.7010456148361204</v>
      </c>
      <c r="AQ68" s="594">
        <v>5.7122193371489605</v>
      </c>
      <c r="AR68" s="594">
        <v>5.7196706463056595</v>
      </c>
    </row>
    <row r="69" spans="1:44" s="86" customFormat="1" x14ac:dyDescent="0.25">
      <c r="A69" s="86" t="s">
        <v>296</v>
      </c>
      <c r="E69" s="155"/>
      <c r="F69" s="86" t="s">
        <v>297</v>
      </c>
      <c r="G69" s="569"/>
      <c r="H69" s="447"/>
      <c r="I69" s="447"/>
      <c r="J69" s="447"/>
      <c r="K69" s="447"/>
      <c r="L69" s="447"/>
      <c r="M69" s="683">
        <v>2.4911793467573404</v>
      </c>
      <c r="N69" s="683">
        <v>2.456731342599809</v>
      </c>
      <c r="O69" s="683">
        <v>2.4019861963991453</v>
      </c>
      <c r="P69" s="683">
        <v>2.4555557422889578</v>
      </c>
      <c r="Q69" s="683">
        <v>2.4739718598429135</v>
      </c>
      <c r="R69" s="683">
        <v>2.392199705979162</v>
      </c>
      <c r="S69" s="683">
        <v>2.5528735995396334</v>
      </c>
      <c r="T69" s="683">
        <v>2.4275898232682791</v>
      </c>
      <c r="U69" s="683">
        <v>2.4418028183263809</v>
      </c>
      <c r="V69" s="683">
        <v>2.4109978514493964</v>
      </c>
      <c r="W69" s="683">
        <v>2.5027270048327059</v>
      </c>
      <c r="X69" s="683">
        <v>2.523154718346901</v>
      </c>
      <c r="Y69" s="683">
        <v>2.4558110503273585</v>
      </c>
      <c r="Z69" s="683">
        <v>2.4551422750393308</v>
      </c>
      <c r="AA69" s="683">
        <v>2.4647052467334509</v>
      </c>
      <c r="AB69" s="683">
        <v>2.4796244621015897</v>
      </c>
      <c r="AC69" s="683">
        <v>2.5482246540639628</v>
      </c>
      <c r="AD69" s="683">
        <v>2.5210523657339907</v>
      </c>
      <c r="AE69" s="683">
        <v>2.5903147604329289</v>
      </c>
      <c r="AF69" s="683">
        <v>2.6562564348317079</v>
      </c>
      <c r="AG69" s="683">
        <v>2.636694241948899</v>
      </c>
      <c r="AH69" s="683">
        <v>2.5748742163949152</v>
      </c>
      <c r="AI69" s="683">
        <v>2.648544550945191</v>
      </c>
      <c r="AJ69" s="683">
        <v>2.6196975269027916</v>
      </c>
      <c r="AK69" s="683">
        <v>2.7530274970114856</v>
      </c>
      <c r="AL69" s="683">
        <v>2.6325805543777934</v>
      </c>
      <c r="AM69" s="594">
        <v>2.561466459281168</v>
      </c>
      <c r="AN69" s="594">
        <v>2.5288819213451217</v>
      </c>
      <c r="AO69" s="594">
        <v>2.5528902403196807</v>
      </c>
      <c r="AP69" s="594">
        <v>2.546532559193694</v>
      </c>
      <c r="AQ69" s="594">
        <v>2.5409610915551317</v>
      </c>
      <c r="AR69" s="594">
        <v>2.5507717378589132</v>
      </c>
    </row>
    <row r="70" spans="1:44" s="86" customFormat="1" x14ac:dyDescent="0.25">
      <c r="A70" s="247" t="s">
        <v>1165</v>
      </c>
      <c r="E70" s="155" t="s">
        <v>1166</v>
      </c>
      <c r="G70" s="569"/>
      <c r="H70" s="447"/>
      <c r="I70" s="447"/>
      <c r="J70" s="447"/>
      <c r="K70" s="447"/>
      <c r="L70" s="447"/>
      <c r="M70" s="683">
        <v>5.5596148160918384</v>
      </c>
      <c r="N70" s="683">
        <v>5.5259427741742257</v>
      </c>
      <c r="O70" s="683">
        <v>5.5211174594949401</v>
      </c>
      <c r="P70" s="683">
        <v>5.5376139515852651</v>
      </c>
      <c r="Q70" s="683">
        <v>5.5146213009581144</v>
      </c>
      <c r="R70" s="683">
        <v>5.8015170096936464</v>
      </c>
      <c r="S70" s="683">
        <v>5.8193749481409673</v>
      </c>
      <c r="T70" s="683">
        <v>5.7904349738910259</v>
      </c>
      <c r="U70" s="683">
        <v>5.8269482804943085</v>
      </c>
      <c r="V70" s="683">
        <v>5.8108746697961351</v>
      </c>
      <c r="W70" s="683">
        <v>6.0797718098730424</v>
      </c>
      <c r="X70" s="683">
        <v>6.0995262486137909</v>
      </c>
      <c r="Y70" s="683">
        <v>6.0961345363757315</v>
      </c>
      <c r="Z70" s="683">
        <v>6.0943233862301573</v>
      </c>
      <c r="AA70" s="683">
        <v>6.1064617646799162</v>
      </c>
      <c r="AB70" s="683">
        <v>6.3509236597987275</v>
      </c>
      <c r="AC70" s="683">
        <v>6.3733420654076864</v>
      </c>
      <c r="AD70" s="683">
        <v>6.3897339775635329</v>
      </c>
      <c r="AE70" s="683">
        <v>6.3936888396074227</v>
      </c>
      <c r="AF70" s="683">
        <v>6.384294175645385</v>
      </c>
      <c r="AG70" s="683">
        <v>6.5761571481517604</v>
      </c>
      <c r="AH70" s="683">
        <v>6.5609165498476187</v>
      </c>
      <c r="AI70" s="683">
        <v>6.5677200528077595</v>
      </c>
      <c r="AJ70" s="683">
        <v>6.5482630078961073</v>
      </c>
      <c r="AK70" s="683">
        <v>6.563389397685496</v>
      </c>
      <c r="AL70" s="683">
        <v>6.6489868623132926</v>
      </c>
      <c r="AM70" s="594">
        <v>6.6476879403528368</v>
      </c>
      <c r="AN70" s="594">
        <v>6.6630615054555191</v>
      </c>
      <c r="AO70" s="594">
        <v>6.6615368628597125</v>
      </c>
      <c r="AP70" s="594">
        <v>6.6523211601456076</v>
      </c>
      <c r="AQ70" s="594">
        <v>6.6549618333396232</v>
      </c>
      <c r="AR70" s="594">
        <v>6.6550312839985626</v>
      </c>
    </row>
    <row r="71" spans="1:44" s="86" customFormat="1" x14ac:dyDescent="0.25">
      <c r="A71" s="169" t="s">
        <v>573</v>
      </c>
      <c r="E71" s="85" t="s">
        <v>151</v>
      </c>
      <c r="G71" s="569"/>
      <c r="H71" s="447"/>
      <c r="I71" s="447"/>
      <c r="J71" s="447"/>
      <c r="K71" s="447"/>
      <c r="L71" s="447"/>
      <c r="M71" s="683">
        <v>1.3823799979769262</v>
      </c>
      <c r="N71" s="683">
        <v>1.3706008428441754</v>
      </c>
      <c r="O71" s="683">
        <v>1.3658477186569389</v>
      </c>
      <c r="P71" s="683">
        <v>1.3689193997256524</v>
      </c>
      <c r="Q71" s="683">
        <v>1.3742290739968441</v>
      </c>
      <c r="R71" s="683">
        <v>1.3423605962638305</v>
      </c>
      <c r="S71" s="683">
        <v>1.3338503246734419</v>
      </c>
      <c r="T71" s="683">
        <v>1.3389628217823482</v>
      </c>
      <c r="U71" s="683">
        <v>1.340861349025243</v>
      </c>
      <c r="V71" s="683">
        <v>1.3371565296883148</v>
      </c>
      <c r="W71" s="683">
        <v>1.4860661256979255</v>
      </c>
      <c r="X71" s="683">
        <v>1.4854302441853791</v>
      </c>
      <c r="Y71" s="683">
        <v>1.4724703616650461</v>
      </c>
      <c r="Z71" s="683">
        <v>1.4803966751308726</v>
      </c>
      <c r="AA71" s="683">
        <v>1.492605901613105</v>
      </c>
      <c r="AB71" s="683">
        <v>1.4512245867017073</v>
      </c>
      <c r="AC71" s="683">
        <v>1.4241321869231256</v>
      </c>
      <c r="AD71" s="683">
        <v>1.4297626049065839</v>
      </c>
      <c r="AE71" s="683">
        <v>1.4237383566864137</v>
      </c>
      <c r="AF71" s="683">
        <v>1.4282739417670778</v>
      </c>
      <c r="AG71" s="683">
        <v>1.3601568693768806</v>
      </c>
      <c r="AH71" s="683">
        <v>1.3775963501045467</v>
      </c>
      <c r="AI71" s="683">
        <v>1.3716192248814285</v>
      </c>
      <c r="AJ71" s="683">
        <v>1.3740436592578653</v>
      </c>
      <c r="AK71" s="683">
        <v>1.3671528880065154</v>
      </c>
      <c r="AL71" s="683">
        <v>1.3600210759864657</v>
      </c>
      <c r="AM71" s="594">
        <v>1.3653008874350396</v>
      </c>
      <c r="AN71" s="594">
        <v>1.3636209713046292</v>
      </c>
      <c r="AO71" s="594">
        <v>1.3691185915972599</v>
      </c>
      <c r="AP71" s="594">
        <v>1.3651552386000958</v>
      </c>
      <c r="AQ71" s="594">
        <v>1.3674935071658443</v>
      </c>
      <c r="AR71" s="594">
        <v>1.3638345735380919</v>
      </c>
    </row>
    <row r="72" spans="1:44" s="86" customFormat="1" x14ac:dyDescent="0.25">
      <c r="A72" s="85" t="s">
        <v>298</v>
      </c>
      <c r="B72" s="85"/>
      <c r="C72" s="85"/>
      <c r="D72" s="157" t="s">
        <v>152</v>
      </c>
      <c r="F72" s="91"/>
      <c r="G72" s="569"/>
      <c r="H72" s="448"/>
      <c r="I72" s="448"/>
      <c r="J72" s="448"/>
      <c r="K72" s="448"/>
      <c r="L72" s="448"/>
      <c r="M72" s="684"/>
      <c r="N72" s="684"/>
      <c r="O72" s="684"/>
      <c r="P72" s="684"/>
      <c r="Q72" s="684"/>
      <c r="R72" s="684"/>
      <c r="S72" s="684"/>
      <c r="T72" s="684"/>
      <c r="U72" s="689"/>
      <c r="V72" s="689"/>
      <c r="W72" s="689"/>
      <c r="X72" s="689"/>
      <c r="Y72" s="689"/>
      <c r="Z72" s="689"/>
      <c r="AA72" s="689"/>
      <c r="AB72" s="689"/>
      <c r="AC72" s="689"/>
      <c r="AD72" s="689"/>
      <c r="AE72" s="689"/>
      <c r="AF72" s="689"/>
      <c r="AG72" s="689"/>
      <c r="AH72" s="689"/>
      <c r="AI72" s="689"/>
      <c r="AJ72" s="689"/>
      <c r="AK72" s="689"/>
      <c r="AL72" s="689"/>
      <c r="AM72" s="526"/>
      <c r="AN72" s="526"/>
      <c r="AO72" s="526"/>
      <c r="AP72" s="526"/>
      <c r="AQ72" s="526"/>
      <c r="AR72" s="526"/>
    </row>
    <row r="73" spans="1:44" s="86" customFormat="1" x14ac:dyDescent="0.25">
      <c r="A73" s="85" t="s">
        <v>299</v>
      </c>
      <c r="B73" s="85"/>
      <c r="C73" s="85"/>
      <c r="D73" s="85"/>
      <c r="E73" s="85" t="s">
        <v>300</v>
      </c>
      <c r="G73" s="569"/>
      <c r="H73" s="448"/>
      <c r="I73" s="448"/>
      <c r="J73" s="448"/>
      <c r="K73" s="448"/>
      <c r="L73" s="448"/>
      <c r="M73" s="684"/>
      <c r="N73" s="684"/>
      <c r="O73" s="684"/>
      <c r="P73" s="684"/>
      <c r="Q73" s="684"/>
      <c r="R73" s="684"/>
      <c r="S73" s="684"/>
      <c r="T73" s="684"/>
      <c r="U73" s="684"/>
      <c r="V73" s="684"/>
      <c r="W73" s="684"/>
      <c r="X73" s="684"/>
      <c r="Y73" s="684"/>
      <c r="Z73" s="684"/>
      <c r="AA73" s="684"/>
      <c r="AB73" s="684"/>
      <c r="AC73" s="684"/>
      <c r="AD73" s="684"/>
      <c r="AE73" s="684"/>
      <c r="AF73" s="684"/>
      <c r="AG73" s="684"/>
      <c r="AH73" s="684"/>
      <c r="AI73" s="684"/>
      <c r="AJ73" s="684"/>
      <c r="AK73" s="684"/>
      <c r="AL73" s="684"/>
      <c r="AM73" s="595"/>
      <c r="AN73" s="595"/>
      <c r="AO73" s="595"/>
      <c r="AP73" s="595"/>
      <c r="AQ73" s="595"/>
      <c r="AR73" s="595"/>
    </row>
    <row r="74" spans="1:44" s="86" customFormat="1" x14ac:dyDescent="0.25">
      <c r="A74" s="85" t="s">
        <v>301</v>
      </c>
      <c r="B74" s="85"/>
      <c r="E74" s="157"/>
      <c r="F74" s="85" t="s">
        <v>302</v>
      </c>
      <c r="G74" s="569"/>
      <c r="H74" s="447"/>
      <c r="I74" s="447"/>
      <c r="J74" s="447"/>
      <c r="K74" s="447"/>
      <c r="L74" s="447"/>
      <c r="M74" s="683">
        <v>11.030334178628673</v>
      </c>
      <c r="N74" s="683">
        <v>11.039899466850219</v>
      </c>
      <c r="O74" s="683">
        <v>10.945718020104355</v>
      </c>
      <c r="P74" s="683">
        <v>10.908076815539687</v>
      </c>
      <c r="Q74" s="683">
        <v>10.988021035080891</v>
      </c>
      <c r="R74" s="683">
        <v>11.102256647544468</v>
      </c>
      <c r="S74" s="683">
        <v>11.124788251219146</v>
      </c>
      <c r="T74" s="683">
        <v>11.101019368414416</v>
      </c>
      <c r="U74" s="683">
        <v>11.106010287522643</v>
      </c>
      <c r="V74" s="683">
        <v>11.103070403072769</v>
      </c>
      <c r="W74" s="683">
        <v>11.164643871704747</v>
      </c>
      <c r="X74" s="683">
        <v>11.185392312987897</v>
      </c>
      <c r="Y74" s="683">
        <v>11.227522779961106</v>
      </c>
      <c r="Z74" s="683">
        <v>11.191133228053317</v>
      </c>
      <c r="AA74" s="683">
        <v>11.199568840879374</v>
      </c>
      <c r="AB74" s="683">
        <v>11.11330068189082</v>
      </c>
      <c r="AC74" s="683">
        <v>11.267702417046129</v>
      </c>
      <c r="AD74" s="683">
        <v>11.19184734956886</v>
      </c>
      <c r="AE74" s="683">
        <v>11.198915618876342</v>
      </c>
      <c r="AF74" s="683">
        <v>11.172083247493745</v>
      </c>
      <c r="AG74" s="683">
        <v>11.239338040704105</v>
      </c>
      <c r="AH74" s="683">
        <v>11.097564622673742</v>
      </c>
      <c r="AI74" s="683">
        <v>11.146511847092949</v>
      </c>
      <c r="AJ74" s="683">
        <v>11.123716585273382</v>
      </c>
      <c r="AK74" s="683">
        <v>11.104239586730102</v>
      </c>
      <c r="AL74" s="683">
        <v>11.046877388089252</v>
      </c>
      <c r="AM74" s="594">
        <v>11.183110517662016</v>
      </c>
      <c r="AN74" s="594">
        <v>11.262763734369555</v>
      </c>
      <c r="AO74" s="594">
        <v>11.327315507981593</v>
      </c>
      <c r="AP74" s="594">
        <v>11.344497359603727</v>
      </c>
      <c r="AQ74" s="594">
        <v>11.429259019025539</v>
      </c>
      <c r="AR74" s="594">
        <v>11.437347022948929</v>
      </c>
    </row>
    <row r="75" spans="1:44" s="86" customFormat="1" x14ac:dyDescent="0.25">
      <c r="A75" s="85" t="s">
        <v>303</v>
      </c>
      <c r="B75" s="85"/>
      <c r="E75" s="157"/>
      <c r="F75" s="85" t="s">
        <v>304</v>
      </c>
      <c r="G75" s="569"/>
      <c r="H75" s="447"/>
      <c r="I75" s="447"/>
      <c r="J75" s="447"/>
      <c r="K75" s="447"/>
      <c r="L75" s="447"/>
      <c r="M75" s="683">
        <v>8.1133754796927899</v>
      </c>
      <c r="N75" s="683">
        <v>8.3303375780690505</v>
      </c>
      <c r="O75" s="683">
        <v>8.1317936456008262</v>
      </c>
      <c r="P75" s="683">
        <v>7.9066748558302447</v>
      </c>
      <c r="Q75" s="683">
        <v>7.9860664989802581</v>
      </c>
      <c r="R75" s="683">
        <v>7.8312350889823747</v>
      </c>
      <c r="S75" s="683">
        <v>7.7053026581206812</v>
      </c>
      <c r="T75" s="683">
        <v>7.8826328864063138</v>
      </c>
      <c r="U75" s="683">
        <v>7.8887188280306084</v>
      </c>
      <c r="V75" s="683">
        <v>7.8379438032600293</v>
      </c>
      <c r="W75" s="683">
        <v>7.6280794433420729</v>
      </c>
      <c r="X75" s="683">
        <v>7.6175133543420257</v>
      </c>
      <c r="Y75" s="683">
        <v>7.6245877261800139</v>
      </c>
      <c r="Z75" s="683">
        <v>7.6694505711175953</v>
      </c>
      <c r="AA75" s="683">
        <v>7.621919635250836</v>
      </c>
      <c r="AB75" s="683">
        <v>7.5138686105027679</v>
      </c>
      <c r="AC75" s="683">
        <v>7.4028082446367867</v>
      </c>
      <c r="AD75" s="683">
        <v>7.4958769504476379</v>
      </c>
      <c r="AE75" s="683">
        <v>7.4782542990053376</v>
      </c>
      <c r="AF75" s="683">
        <v>7.4927502763093443</v>
      </c>
      <c r="AG75" s="683">
        <v>7.2896968909707232</v>
      </c>
      <c r="AH75" s="683">
        <v>7.441440070468377</v>
      </c>
      <c r="AI75" s="683">
        <v>7.3635786879573173</v>
      </c>
      <c r="AJ75" s="683">
        <v>7.3811808261908389</v>
      </c>
      <c r="AK75" s="683">
        <v>7.4216012872001142</v>
      </c>
      <c r="AL75" s="683">
        <v>7.6041955463634583</v>
      </c>
      <c r="AM75" s="594">
        <v>7.4889618069029238</v>
      </c>
      <c r="AN75" s="594">
        <v>7.4560845540682088</v>
      </c>
      <c r="AO75" s="594">
        <v>7.4178959438754273</v>
      </c>
      <c r="AP75" s="594">
        <v>7.4065542730613361</v>
      </c>
      <c r="AQ75" s="594">
        <v>7.3071994970969971</v>
      </c>
      <c r="AR75" s="594">
        <v>7.3180522264146752</v>
      </c>
    </row>
    <row r="76" spans="1:44" s="86" customFormat="1" x14ac:dyDescent="0.25">
      <c r="A76" s="85" t="s">
        <v>305</v>
      </c>
      <c r="B76" s="85"/>
      <c r="E76" s="85" t="s">
        <v>306</v>
      </c>
      <c r="G76" s="569"/>
      <c r="H76" s="448"/>
      <c r="I76" s="448"/>
      <c r="J76" s="448"/>
      <c r="K76" s="448"/>
      <c r="L76" s="448"/>
      <c r="M76" s="684"/>
      <c r="N76" s="684"/>
      <c r="O76" s="684"/>
      <c r="P76" s="684"/>
      <c r="Q76" s="684"/>
      <c r="R76" s="684"/>
      <c r="S76" s="684"/>
      <c r="T76" s="684"/>
      <c r="U76" s="684"/>
      <c r="V76" s="684"/>
      <c r="W76" s="684"/>
      <c r="X76" s="684"/>
      <c r="Y76" s="684"/>
      <c r="Z76" s="684"/>
      <c r="AA76" s="684"/>
      <c r="AB76" s="684"/>
      <c r="AC76" s="684"/>
      <c r="AD76" s="684"/>
      <c r="AE76" s="684"/>
      <c r="AF76" s="684"/>
      <c r="AG76" s="684"/>
      <c r="AH76" s="684"/>
      <c r="AI76" s="684"/>
      <c r="AJ76" s="684"/>
      <c r="AK76" s="684"/>
      <c r="AL76" s="684"/>
      <c r="AM76" s="595"/>
      <c r="AN76" s="595"/>
      <c r="AO76" s="595"/>
      <c r="AP76" s="595"/>
      <c r="AQ76" s="595"/>
      <c r="AR76" s="595"/>
    </row>
    <row r="77" spans="1:44" s="86" customFormat="1" x14ac:dyDescent="0.25">
      <c r="A77" s="246" t="s">
        <v>1168</v>
      </c>
      <c r="B77" s="85"/>
      <c r="E77" s="85"/>
      <c r="F77" s="86" t="s">
        <v>1173</v>
      </c>
      <c r="G77" s="569"/>
      <c r="H77" s="447"/>
      <c r="I77" s="447"/>
      <c r="J77" s="447"/>
      <c r="K77" s="447"/>
      <c r="L77" s="447"/>
      <c r="M77" s="683">
        <v>3.3927566601774117</v>
      </c>
      <c r="N77" s="683">
        <v>3.3766099988027922</v>
      </c>
      <c r="O77" s="683">
        <v>3.3804009512064055</v>
      </c>
      <c r="P77" s="683">
        <v>3.359301976538049</v>
      </c>
      <c r="Q77" s="683">
        <v>3.415845442090919</v>
      </c>
      <c r="R77" s="683">
        <v>3.6142026661199056</v>
      </c>
      <c r="S77" s="683">
        <v>3.5965529359123933</v>
      </c>
      <c r="T77" s="683">
        <v>3.5649907637047082</v>
      </c>
      <c r="U77" s="683">
        <v>3.5498054235823746</v>
      </c>
      <c r="V77" s="683">
        <v>3.6338298199754271</v>
      </c>
      <c r="W77" s="683">
        <v>3.8137153626150604</v>
      </c>
      <c r="X77" s="683">
        <v>3.7727263858584368</v>
      </c>
      <c r="Y77" s="683">
        <v>3.7838026606089743</v>
      </c>
      <c r="Z77" s="683">
        <v>3.7829028961095221</v>
      </c>
      <c r="AA77" s="683">
        <v>3.7795963919684654</v>
      </c>
      <c r="AB77" s="683">
        <v>4.0652271098764077</v>
      </c>
      <c r="AC77" s="683">
        <v>3.9668123748645066</v>
      </c>
      <c r="AD77" s="683">
        <v>4.0391380137253883</v>
      </c>
      <c r="AE77" s="683">
        <v>4.0311457702775302</v>
      </c>
      <c r="AF77" s="683">
        <v>3.9927305604682291</v>
      </c>
      <c r="AG77" s="683">
        <v>4.2122269611105683</v>
      </c>
      <c r="AH77" s="683">
        <v>4.2509463483001211</v>
      </c>
      <c r="AI77" s="683">
        <v>4.2009432368838082</v>
      </c>
      <c r="AJ77" s="683">
        <v>4.2116008132038925</v>
      </c>
      <c r="AK77" s="683">
        <v>4.2225529053112441</v>
      </c>
      <c r="AL77" s="683">
        <v>4.2511938400981588</v>
      </c>
      <c r="AM77" s="594">
        <v>4.2987337062256898</v>
      </c>
      <c r="AN77" s="594">
        <v>4.3377601397574033</v>
      </c>
      <c r="AO77" s="594">
        <v>4.3211799794261641</v>
      </c>
      <c r="AP77" s="594">
        <v>4.3248693833293705</v>
      </c>
      <c r="AQ77" s="594">
        <v>4.3237260241297122</v>
      </c>
      <c r="AR77" s="594">
        <v>4.3371096654429042</v>
      </c>
    </row>
    <row r="78" spans="1:44" s="86" customFormat="1" x14ac:dyDescent="0.25">
      <c r="A78" s="246" t="s">
        <v>1169</v>
      </c>
      <c r="B78" s="85"/>
      <c r="E78" s="85"/>
      <c r="F78" s="86" t="s">
        <v>1171</v>
      </c>
      <c r="G78" s="569"/>
      <c r="H78" s="447"/>
      <c r="I78" s="447"/>
      <c r="J78" s="447"/>
      <c r="K78" s="447"/>
      <c r="L78" s="447"/>
      <c r="M78" s="683">
        <v>7.0416135447628472</v>
      </c>
      <c r="N78" s="683">
        <v>7.0300370175406997</v>
      </c>
      <c r="O78" s="683">
        <v>6.9699106858188653</v>
      </c>
      <c r="P78" s="683">
        <v>6.8777263589137556</v>
      </c>
      <c r="Q78" s="683">
        <v>6.9924460796499437</v>
      </c>
      <c r="R78" s="683">
        <v>7.0752257398279665</v>
      </c>
      <c r="S78" s="683">
        <v>6.9786275783217864</v>
      </c>
      <c r="T78" s="683">
        <v>6.9857602729935158</v>
      </c>
      <c r="U78" s="683">
        <v>6.9711434968239789</v>
      </c>
      <c r="V78" s="683">
        <v>7.0682221622001933</v>
      </c>
      <c r="W78" s="683">
        <v>6.9980140202604852</v>
      </c>
      <c r="X78" s="683">
        <v>6.969758669174821</v>
      </c>
      <c r="Y78" s="683">
        <v>6.9731874176360797</v>
      </c>
      <c r="Z78" s="683">
        <v>6.9915426688064759</v>
      </c>
      <c r="AA78" s="683">
        <v>6.9510297986045613</v>
      </c>
      <c r="AB78" s="683">
        <v>6.9376283397059373</v>
      </c>
      <c r="AC78" s="683">
        <v>6.8920428877552729</v>
      </c>
      <c r="AD78" s="683">
        <v>6.9252503652017268</v>
      </c>
      <c r="AE78" s="683">
        <v>6.9792123132253554</v>
      </c>
      <c r="AF78" s="683">
        <v>6.9686714076699516</v>
      </c>
      <c r="AG78" s="683">
        <v>6.9674718981665968</v>
      </c>
      <c r="AH78" s="683">
        <v>6.7467326439032211</v>
      </c>
      <c r="AI78" s="683">
        <v>6.9054131863420958</v>
      </c>
      <c r="AJ78" s="683">
        <v>6.80996359440433</v>
      </c>
      <c r="AK78" s="683">
        <v>6.8540873858020799</v>
      </c>
      <c r="AL78" s="683">
        <v>6.9411628009029798</v>
      </c>
      <c r="AM78" s="594">
        <v>6.9750309469508052</v>
      </c>
      <c r="AN78" s="594">
        <v>6.9745239690564347</v>
      </c>
      <c r="AO78" s="594">
        <v>6.998256481461997</v>
      </c>
      <c r="AP78" s="594">
        <v>7.0464328051031551</v>
      </c>
      <c r="AQ78" s="594">
        <v>7.0132804877735779</v>
      </c>
      <c r="AR78" s="594">
        <v>7.0588488868782786</v>
      </c>
    </row>
    <row r="79" spans="1:44" s="86" customFormat="1" x14ac:dyDescent="0.25">
      <c r="A79" s="246" t="s">
        <v>1170</v>
      </c>
      <c r="B79" s="85"/>
      <c r="E79" s="85"/>
      <c r="F79" s="86" t="s">
        <v>1172</v>
      </c>
      <c r="G79" s="569"/>
      <c r="H79" s="447"/>
      <c r="I79" s="447"/>
      <c r="J79" s="447"/>
      <c r="K79" s="447"/>
      <c r="L79" s="447"/>
      <c r="M79" s="683">
        <v>9.1698243181502033</v>
      </c>
      <c r="N79" s="683">
        <v>9.1794965062060019</v>
      </c>
      <c r="O79" s="683">
        <v>9.151834976429706</v>
      </c>
      <c r="P79" s="683">
        <v>9.199231476599472</v>
      </c>
      <c r="Q79" s="683">
        <v>9.0844103802588414</v>
      </c>
      <c r="R79" s="683">
        <v>9.1439165925021975</v>
      </c>
      <c r="S79" s="683">
        <v>9.1569939541189971</v>
      </c>
      <c r="T79" s="683">
        <v>9.1617293810936111</v>
      </c>
      <c r="U79" s="683">
        <v>9.1814115484504022</v>
      </c>
      <c r="V79" s="683">
        <v>9.1911699049696178</v>
      </c>
      <c r="W79" s="683">
        <v>9.2222074206490436</v>
      </c>
      <c r="X79" s="683">
        <v>9.2351894158597148</v>
      </c>
      <c r="Y79" s="683">
        <v>9.1970513450519764</v>
      </c>
      <c r="Z79" s="683">
        <v>9.2138869450286087</v>
      </c>
      <c r="AA79" s="683">
        <v>9.2034995526063206</v>
      </c>
      <c r="AB79" s="683">
        <v>9.3251030678234841</v>
      </c>
      <c r="AC79" s="683">
        <v>9.1228982439701003</v>
      </c>
      <c r="AD79" s="683">
        <v>9.204664320831121</v>
      </c>
      <c r="AE79" s="683">
        <v>9.2929847078836456</v>
      </c>
      <c r="AF79" s="683">
        <v>9.2299203236083098</v>
      </c>
      <c r="AG79" s="683">
        <v>9.2104802321714949</v>
      </c>
      <c r="AH79" s="683">
        <v>9.2642660587252941</v>
      </c>
      <c r="AI79" s="683">
        <v>9.168708420410379</v>
      </c>
      <c r="AJ79" s="683">
        <v>9.1902861974246957</v>
      </c>
      <c r="AK79" s="683">
        <v>9.264869068900687</v>
      </c>
      <c r="AL79" s="683">
        <v>9.382380493091075</v>
      </c>
      <c r="AM79" s="594">
        <v>9.2338584513436111</v>
      </c>
      <c r="AN79" s="594">
        <v>9.1879847041784721</v>
      </c>
      <c r="AO79" s="594">
        <v>9.1613611293565622</v>
      </c>
      <c r="AP79" s="594">
        <v>9.1408383260614325</v>
      </c>
      <c r="AQ79" s="594">
        <v>9.0536794810454406</v>
      </c>
      <c r="AR79" s="594">
        <v>9.0394095098557212</v>
      </c>
    </row>
    <row r="80" spans="1:44" s="86" customFormat="1" x14ac:dyDescent="0.25">
      <c r="A80" s="85"/>
      <c r="E80" s="155"/>
      <c r="G80" s="569"/>
      <c r="H80" s="83"/>
      <c r="I80" s="83"/>
      <c r="J80" s="83"/>
      <c r="K80" s="92"/>
      <c r="L80" s="95"/>
      <c r="M80" s="690"/>
      <c r="N80" s="690"/>
      <c r="O80" s="690"/>
      <c r="P80" s="690"/>
      <c r="Q80" s="690"/>
      <c r="R80" s="690"/>
      <c r="S80" s="690"/>
      <c r="T80" s="690"/>
      <c r="U80" s="691"/>
      <c r="V80" s="691"/>
      <c r="W80" s="691"/>
      <c r="X80" s="691"/>
      <c r="Y80" s="691"/>
      <c r="Z80" s="691"/>
      <c r="AA80" s="691"/>
      <c r="AB80" s="691"/>
      <c r="AC80" s="691"/>
      <c r="AD80" s="691"/>
      <c r="AE80" s="691"/>
      <c r="AF80" s="691"/>
      <c r="AG80" s="691"/>
      <c r="AH80" s="691"/>
      <c r="AI80" s="691"/>
      <c r="AJ80" s="691"/>
      <c r="AK80" s="691"/>
      <c r="AL80" s="691"/>
      <c r="AM80" s="605"/>
      <c r="AN80" s="605"/>
      <c r="AO80" s="605"/>
      <c r="AP80" s="605"/>
      <c r="AQ80" s="605"/>
      <c r="AR80" s="605"/>
    </row>
    <row r="81" spans="1:44" s="86" customFormat="1" x14ac:dyDescent="0.25">
      <c r="A81" s="170" t="s">
        <v>574</v>
      </c>
      <c r="B81" s="88"/>
      <c r="C81" s="88" t="s">
        <v>153</v>
      </c>
      <c r="D81" s="88"/>
      <c r="E81" s="154"/>
      <c r="F81" s="88"/>
      <c r="G81" s="568"/>
      <c r="H81" s="90">
        <f>H82+H90</f>
        <v>0</v>
      </c>
      <c r="I81" s="90">
        <f>I82+I90</f>
        <v>0</v>
      </c>
      <c r="J81" s="90">
        <f>J82+J90</f>
        <v>0</v>
      </c>
      <c r="K81" s="90">
        <f>K82+K90</f>
        <v>0</v>
      </c>
      <c r="L81" s="90">
        <f>L82+L90</f>
        <v>0</v>
      </c>
      <c r="M81" s="692"/>
      <c r="N81" s="692"/>
      <c r="O81" s="692"/>
      <c r="P81" s="692"/>
      <c r="Q81" s="692"/>
      <c r="R81" s="692"/>
      <c r="S81" s="692"/>
      <c r="T81" s="692"/>
      <c r="U81" s="693"/>
      <c r="V81" s="693"/>
      <c r="W81" s="693"/>
      <c r="X81" s="693"/>
      <c r="Y81" s="693"/>
      <c r="Z81" s="693"/>
      <c r="AA81" s="693"/>
      <c r="AB81" s="693"/>
      <c r="AC81" s="693"/>
      <c r="AD81" s="693"/>
      <c r="AE81" s="693"/>
      <c r="AF81" s="693"/>
      <c r="AG81" s="693"/>
      <c r="AH81" s="693"/>
      <c r="AI81" s="693"/>
      <c r="AJ81" s="693"/>
      <c r="AK81" s="693"/>
      <c r="AL81" s="693"/>
      <c r="AM81" s="527"/>
      <c r="AN81" s="527"/>
      <c r="AO81" s="527"/>
      <c r="AP81" s="527"/>
      <c r="AQ81" s="527"/>
      <c r="AR81" s="527"/>
    </row>
    <row r="82" spans="1:44" s="86" customFormat="1" x14ac:dyDescent="0.25">
      <c r="A82" s="170" t="s">
        <v>575</v>
      </c>
      <c r="B82" s="99"/>
      <c r="D82" s="158" t="s">
        <v>209</v>
      </c>
      <c r="F82" s="100"/>
      <c r="G82" s="568"/>
      <c r="H82" s="101">
        <f>H83+H86+H89</f>
        <v>0</v>
      </c>
      <c r="I82" s="101">
        <f>I83+I86+I89</f>
        <v>0</v>
      </c>
      <c r="J82" s="101">
        <f>J83+J86+J89</f>
        <v>0</v>
      </c>
      <c r="K82" s="101">
        <f>K83+K86+K89</f>
        <v>0</v>
      </c>
      <c r="L82" s="101">
        <f>L83+L86+L89</f>
        <v>0</v>
      </c>
      <c r="M82" s="694"/>
      <c r="N82" s="694"/>
      <c r="O82" s="694"/>
      <c r="P82" s="694"/>
      <c r="Q82" s="694"/>
      <c r="R82" s="694"/>
      <c r="S82" s="694"/>
      <c r="T82" s="694"/>
      <c r="U82" s="695"/>
      <c r="V82" s="695"/>
      <c r="W82" s="695"/>
      <c r="X82" s="695"/>
      <c r="Y82" s="695"/>
      <c r="Z82" s="695"/>
      <c r="AA82" s="695"/>
      <c r="AB82" s="695"/>
      <c r="AC82" s="695"/>
      <c r="AD82" s="695"/>
      <c r="AE82" s="695"/>
      <c r="AF82" s="695"/>
      <c r="AG82" s="695"/>
      <c r="AH82" s="695"/>
      <c r="AI82" s="695"/>
      <c r="AJ82" s="695"/>
      <c r="AK82" s="695"/>
      <c r="AL82" s="695"/>
      <c r="AM82" s="592"/>
      <c r="AN82" s="592"/>
      <c r="AO82" s="592"/>
      <c r="AP82" s="592"/>
      <c r="AQ82" s="592"/>
      <c r="AR82" s="592"/>
    </row>
    <row r="83" spans="1:44" s="86" customFormat="1" x14ac:dyDescent="0.25">
      <c r="A83" s="85" t="s">
        <v>633</v>
      </c>
      <c r="B83" s="85"/>
      <c r="E83" s="85" t="s">
        <v>154</v>
      </c>
      <c r="G83" s="569"/>
      <c r="H83" s="421"/>
      <c r="I83" s="421"/>
      <c r="J83" s="421"/>
      <c r="K83" s="421"/>
      <c r="L83" s="421"/>
      <c r="M83" s="696">
        <v>0.76389882267950104</v>
      </c>
      <c r="N83" s="696">
        <v>0.76389882267950104</v>
      </c>
      <c r="O83" s="696">
        <v>0.7638988226795006</v>
      </c>
      <c r="P83" s="696">
        <v>0.76389882267950115</v>
      </c>
      <c r="Q83" s="696">
        <v>0.76389882267950127</v>
      </c>
      <c r="R83" s="696">
        <v>0.78130649650605488</v>
      </c>
      <c r="S83" s="696">
        <v>0.78130649650605488</v>
      </c>
      <c r="T83" s="696">
        <v>0.78130649650605455</v>
      </c>
      <c r="U83" s="696">
        <v>0.78130649650605477</v>
      </c>
      <c r="V83" s="696">
        <v>0.78130649650605444</v>
      </c>
      <c r="W83" s="696">
        <v>0.72538611001151221</v>
      </c>
      <c r="X83" s="696">
        <v>0.72538611001151199</v>
      </c>
      <c r="Y83" s="696">
        <v>0.72538611001151199</v>
      </c>
      <c r="Z83" s="696">
        <v>0.72538611001151232</v>
      </c>
      <c r="AA83" s="696">
        <v>0.72538611001151243</v>
      </c>
      <c r="AB83" s="696">
        <v>0.66451689233337996</v>
      </c>
      <c r="AC83" s="696">
        <v>0.66451689233337941</v>
      </c>
      <c r="AD83" s="696">
        <v>0.66451689233337974</v>
      </c>
      <c r="AE83" s="696">
        <v>0.66451689233337974</v>
      </c>
      <c r="AF83" s="696">
        <v>0.66451689233337974</v>
      </c>
      <c r="AG83" s="696">
        <v>0.64595751843788274</v>
      </c>
      <c r="AH83" s="696">
        <v>0.64595751843788241</v>
      </c>
      <c r="AI83" s="696">
        <v>0.64595751843788263</v>
      </c>
      <c r="AJ83" s="696">
        <v>0.64595751843788263</v>
      </c>
      <c r="AK83" s="696">
        <v>0.64595751843788229</v>
      </c>
      <c r="AL83" s="696">
        <v>0.61558374404812388</v>
      </c>
      <c r="AM83" s="598">
        <v>0.61558374404812433</v>
      </c>
      <c r="AN83" s="598">
        <v>0.6155837440481241</v>
      </c>
      <c r="AO83" s="598">
        <v>0.61558374404812366</v>
      </c>
      <c r="AP83" s="598">
        <v>0.61558374404812377</v>
      </c>
      <c r="AQ83" s="598">
        <v>0.62726058928174622</v>
      </c>
      <c r="AR83" s="598">
        <v>0.62726058928174599</v>
      </c>
    </row>
    <row r="84" spans="1:44" s="86" customFormat="1" x14ac:dyDescent="0.25">
      <c r="A84" s="170" t="s">
        <v>639</v>
      </c>
      <c r="B84" s="85"/>
      <c r="E84" s="85"/>
      <c r="F84" s="86" t="s">
        <v>641</v>
      </c>
      <c r="G84" s="569"/>
      <c r="H84" s="421"/>
      <c r="I84" s="421"/>
      <c r="J84" s="421"/>
      <c r="K84" s="421"/>
      <c r="L84" s="421"/>
      <c r="M84" s="696">
        <v>0.44094992104245023</v>
      </c>
      <c r="N84" s="696">
        <v>0.44094992104245045</v>
      </c>
      <c r="O84" s="696">
        <v>0.44094992104245057</v>
      </c>
      <c r="P84" s="696">
        <v>0.4409499210424504</v>
      </c>
      <c r="Q84" s="696">
        <v>0.44094992104245045</v>
      </c>
      <c r="R84" s="696">
        <v>0.44936444182058916</v>
      </c>
      <c r="S84" s="696">
        <v>0.44936444182058916</v>
      </c>
      <c r="T84" s="696">
        <v>0.44936444182058916</v>
      </c>
      <c r="U84" s="696">
        <v>0.44936444182058916</v>
      </c>
      <c r="V84" s="696">
        <v>0.44936444182058921</v>
      </c>
      <c r="W84" s="696">
        <v>0.43005404385686152</v>
      </c>
      <c r="X84" s="696">
        <v>0.43005404385686136</v>
      </c>
      <c r="Y84" s="696">
        <v>0.43005404385686136</v>
      </c>
      <c r="Z84" s="696">
        <v>0.43005404385686141</v>
      </c>
      <c r="AA84" s="696">
        <v>0.43005404385686147</v>
      </c>
      <c r="AB84" s="696">
        <v>0.45182784859187464</v>
      </c>
      <c r="AC84" s="696">
        <v>0.45182784859187469</v>
      </c>
      <c r="AD84" s="696">
        <v>0.45182784859187464</v>
      </c>
      <c r="AE84" s="696">
        <v>0.45182784859187464</v>
      </c>
      <c r="AF84" s="696">
        <v>0.45182784859187475</v>
      </c>
      <c r="AG84" s="696">
        <v>0.42623925411588687</v>
      </c>
      <c r="AH84" s="696">
        <v>0.42623925411588709</v>
      </c>
      <c r="AI84" s="696">
        <v>0.4262392541158867</v>
      </c>
      <c r="AJ84" s="696">
        <v>0.42623925411588681</v>
      </c>
      <c r="AK84" s="696">
        <v>0.42623925411588692</v>
      </c>
      <c r="AL84" s="696">
        <v>0.39817726630106653</v>
      </c>
      <c r="AM84" s="598">
        <v>0.39817726630106642</v>
      </c>
      <c r="AN84" s="598">
        <v>0.39817726630106648</v>
      </c>
      <c r="AO84" s="598">
        <v>0.39817726630106642</v>
      </c>
      <c r="AP84" s="598">
        <v>0.39817726630106692</v>
      </c>
      <c r="AQ84" s="598">
        <v>0.4622035095151375</v>
      </c>
      <c r="AR84" s="598">
        <v>0.46220350951513756</v>
      </c>
    </row>
    <row r="85" spans="1:44" s="86" customFormat="1" x14ac:dyDescent="0.25">
      <c r="A85" s="170" t="s">
        <v>640</v>
      </c>
      <c r="B85" s="85"/>
      <c r="E85" s="85"/>
      <c r="F85" s="86" t="s">
        <v>642</v>
      </c>
      <c r="G85" s="569"/>
      <c r="H85" s="421"/>
      <c r="I85" s="421"/>
      <c r="J85" s="421"/>
      <c r="K85" s="421"/>
      <c r="L85" s="421"/>
      <c r="M85" s="696">
        <v>0.9819891537001072</v>
      </c>
      <c r="N85" s="696">
        <v>0.98198915370010742</v>
      </c>
      <c r="O85" s="696">
        <v>0.98198915370010709</v>
      </c>
      <c r="P85" s="696">
        <v>0.98198915370010675</v>
      </c>
      <c r="Q85" s="696">
        <v>0.98198915370010698</v>
      </c>
      <c r="R85" s="696">
        <v>0.99482112428090985</v>
      </c>
      <c r="S85" s="696">
        <v>0.99482112428090996</v>
      </c>
      <c r="T85" s="696">
        <v>0.99482112428090974</v>
      </c>
      <c r="U85" s="696">
        <v>0.99482112428091007</v>
      </c>
      <c r="V85" s="696">
        <v>0.9948211242809103</v>
      </c>
      <c r="W85" s="696">
        <v>0.99589873591526357</v>
      </c>
      <c r="X85" s="696">
        <v>0.99589873591526346</v>
      </c>
      <c r="Y85" s="696">
        <v>0.99589873591526368</v>
      </c>
      <c r="Z85" s="696">
        <v>0.99589873591526346</v>
      </c>
      <c r="AA85" s="696">
        <v>0.99589873591526346</v>
      </c>
      <c r="AB85" s="696">
        <v>0.99672635539450027</v>
      </c>
      <c r="AC85" s="696">
        <v>0.99672635539450027</v>
      </c>
      <c r="AD85" s="696">
        <v>0.99672635539449994</v>
      </c>
      <c r="AE85" s="696">
        <v>0.99672635539449983</v>
      </c>
      <c r="AF85" s="696">
        <v>0.99672635539449994</v>
      </c>
      <c r="AG85" s="696">
        <v>0.9435916892018078</v>
      </c>
      <c r="AH85" s="696">
        <v>0.94359168920180814</v>
      </c>
      <c r="AI85" s="696">
        <v>0.94359168920180847</v>
      </c>
      <c r="AJ85" s="696">
        <v>0.94359168920180814</v>
      </c>
      <c r="AK85" s="696">
        <v>0.9435916892018078</v>
      </c>
      <c r="AL85" s="696">
        <v>0.90655841464370246</v>
      </c>
      <c r="AM85" s="598">
        <v>0.90655841464370235</v>
      </c>
      <c r="AN85" s="598">
        <v>0.90655841464370257</v>
      </c>
      <c r="AO85" s="598">
        <v>0.90655841464370235</v>
      </c>
      <c r="AP85" s="598">
        <v>0.90655841464370268</v>
      </c>
      <c r="AQ85" s="598">
        <v>1.007251921530081</v>
      </c>
      <c r="AR85" s="598">
        <v>1.0072519215300813</v>
      </c>
    </row>
    <row r="86" spans="1:44" s="86" customFormat="1" x14ac:dyDescent="0.25">
      <c r="A86" s="85" t="s">
        <v>634</v>
      </c>
      <c r="B86" s="85"/>
      <c r="E86" s="85" t="s">
        <v>155</v>
      </c>
      <c r="G86" s="569"/>
      <c r="H86" s="421"/>
      <c r="I86" s="421"/>
      <c r="J86" s="421"/>
      <c r="K86" s="421"/>
      <c r="L86" s="421"/>
      <c r="M86" s="696">
        <v>0.67126527295834015</v>
      </c>
      <c r="N86" s="696">
        <v>0.67426033951520181</v>
      </c>
      <c r="O86" s="696">
        <v>0.67740043501532266</v>
      </c>
      <c r="P86" s="696">
        <v>0.6806459422101836</v>
      </c>
      <c r="Q86" s="696">
        <v>0.68401487727756938</v>
      </c>
      <c r="R86" s="696">
        <v>0.6783020696444142</v>
      </c>
      <c r="S86" s="696">
        <v>0.68101922568905238</v>
      </c>
      <c r="T86" s="696">
        <v>0.68383895235051317</v>
      </c>
      <c r="U86" s="696">
        <v>0.68689063768827563</v>
      </c>
      <c r="V86" s="696">
        <v>0.68992629692836716</v>
      </c>
      <c r="W86" s="696">
        <v>0.67085052972514092</v>
      </c>
      <c r="X86" s="696">
        <v>0.67293602933458596</v>
      </c>
      <c r="Y86" s="696">
        <v>0.67455462250599718</v>
      </c>
      <c r="Z86" s="696">
        <v>0.67590821237722343</v>
      </c>
      <c r="AA86" s="696">
        <v>0.67754521315476646</v>
      </c>
      <c r="AB86" s="696">
        <v>0.64491132759838221</v>
      </c>
      <c r="AC86" s="696">
        <v>0.64440789577981039</v>
      </c>
      <c r="AD86" s="696">
        <v>0.64419285043960217</v>
      </c>
      <c r="AE86" s="696">
        <v>0.64312474363384764</v>
      </c>
      <c r="AF86" s="696">
        <v>0.64244143620030159</v>
      </c>
      <c r="AG86" s="696">
        <v>0.61664106680401398</v>
      </c>
      <c r="AH86" s="696">
        <v>0.61663887219358493</v>
      </c>
      <c r="AI86" s="696">
        <v>0.61682000157162464</v>
      </c>
      <c r="AJ86" s="696">
        <v>0.61648930097320331</v>
      </c>
      <c r="AK86" s="696">
        <v>0.61573560750877954</v>
      </c>
      <c r="AL86" s="696">
        <v>0.60184546273034722</v>
      </c>
      <c r="AM86" s="598">
        <v>0.60322313759701995</v>
      </c>
      <c r="AN86" s="598">
        <v>0.60435958512775756</v>
      </c>
      <c r="AO86" s="598">
        <v>0.60536529533710781</v>
      </c>
      <c r="AP86" s="598">
        <v>0.60779545941332391</v>
      </c>
      <c r="AQ86" s="598">
        <v>0.62878692305279038</v>
      </c>
      <c r="AR86" s="598">
        <v>0.62942711240000015</v>
      </c>
    </row>
    <row r="87" spans="1:44" s="86" customFormat="1" x14ac:dyDescent="0.25">
      <c r="A87" s="170" t="s">
        <v>635</v>
      </c>
      <c r="B87" s="85"/>
      <c r="E87" s="85"/>
      <c r="F87" s="86" t="s">
        <v>636</v>
      </c>
      <c r="G87" s="569"/>
      <c r="H87" s="422"/>
      <c r="I87" s="422"/>
      <c r="J87" s="422"/>
      <c r="K87" s="422"/>
      <c r="L87" s="422"/>
      <c r="M87" s="697"/>
      <c r="N87" s="697"/>
      <c r="O87" s="697"/>
      <c r="P87" s="697"/>
      <c r="Q87" s="697"/>
      <c r="R87" s="697"/>
      <c r="S87" s="697"/>
      <c r="T87" s="697"/>
      <c r="U87" s="697"/>
      <c r="V87" s="697"/>
      <c r="W87" s="697"/>
      <c r="X87" s="697"/>
      <c r="Y87" s="697"/>
      <c r="Z87" s="697"/>
      <c r="AA87" s="697"/>
      <c r="AB87" s="697"/>
      <c r="AC87" s="697"/>
      <c r="AD87" s="697"/>
      <c r="AE87" s="697"/>
      <c r="AF87" s="697"/>
      <c r="AG87" s="697"/>
      <c r="AH87" s="697"/>
      <c r="AI87" s="697"/>
      <c r="AJ87" s="697"/>
      <c r="AK87" s="697"/>
      <c r="AL87" s="697"/>
      <c r="AM87" s="599"/>
      <c r="AN87" s="599"/>
      <c r="AO87" s="599"/>
      <c r="AP87" s="599"/>
      <c r="AQ87" s="599"/>
      <c r="AR87" s="599"/>
    </row>
    <row r="88" spans="1:44" s="86" customFormat="1" x14ac:dyDescent="0.25">
      <c r="A88" s="170" t="s">
        <v>637</v>
      </c>
      <c r="B88" s="85"/>
      <c r="E88" s="85"/>
      <c r="F88" s="86" t="s">
        <v>638</v>
      </c>
      <c r="G88" s="569"/>
      <c r="H88" s="422"/>
      <c r="I88" s="422"/>
      <c r="J88" s="422"/>
      <c r="K88" s="422"/>
      <c r="L88" s="422"/>
      <c r="M88" s="697"/>
      <c r="N88" s="697"/>
      <c r="O88" s="697"/>
      <c r="P88" s="697"/>
      <c r="Q88" s="697"/>
      <c r="R88" s="697"/>
      <c r="S88" s="697"/>
      <c r="T88" s="697"/>
      <c r="U88" s="697"/>
      <c r="V88" s="697"/>
      <c r="W88" s="697"/>
      <c r="X88" s="697"/>
      <c r="Y88" s="697"/>
      <c r="Z88" s="697"/>
      <c r="AA88" s="697"/>
      <c r="AB88" s="697"/>
      <c r="AC88" s="697"/>
      <c r="AD88" s="697"/>
      <c r="AE88" s="697"/>
      <c r="AF88" s="697"/>
      <c r="AG88" s="697"/>
      <c r="AH88" s="697"/>
      <c r="AI88" s="697"/>
      <c r="AJ88" s="697"/>
      <c r="AK88" s="697"/>
      <c r="AL88" s="697"/>
      <c r="AM88" s="599"/>
      <c r="AN88" s="599"/>
      <c r="AO88" s="599"/>
      <c r="AP88" s="599"/>
      <c r="AQ88" s="599"/>
      <c r="AR88" s="599"/>
    </row>
    <row r="89" spans="1:44" s="86" customFormat="1" x14ac:dyDescent="0.25">
      <c r="A89" s="170" t="s">
        <v>576</v>
      </c>
      <c r="B89" s="85"/>
      <c r="E89" s="85" t="s">
        <v>156</v>
      </c>
      <c r="G89" s="569"/>
      <c r="H89" s="422"/>
      <c r="I89" s="422"/>
      <c r="J89" s="422"/>
      <c r="K89" s="422"/>
      <c r="L89" s="422"/>
      <c r="M89" s="697"/>
      <c r="N89" s="697"/>
      <c r="O89" s="697"/>
      <c r="P89" s="697"/>
      <c r="Q89" s="697"/>
      <c r="R89" s="697"/>
      <c r="S89" s="697"/>
      <c r="T89" s="697"/>
      <c r="U89" s="697"/>
      <c r="V89" s="697"/>
      <c r="W89" s="697"/>
      <c r="X89" s="697"/>
      <c r="Y89" s="697"/>
      <c r="Z89" s="697"/>
      <c r="AA89" s="697"/>
      <c r="AB89" s="697"/>
      <c r="AC89" s="697"/>
      <c r="AD89" s="697"/>
      <c r="AE89" s="697"/>
      <c r="AF89" s="697"/>
      <c r="AG89" s="697"/>
      <c r="AH89" s="697"/>
      <c r="AI89" s="697"/>
      <c r="AJ89" s="697"/>
      <c r="AK89" s="697"/>
      <c r="AL89" s="697"/>
      <c r="AM89" s="599"/>
      <c r="AN89" s="599"/>
      <c r="AO89" s="599"/>
      <c r="AP89" s="599"/>
      <c r="AQ89" s="599"/>
      <c r="AR89" s="599"/>
    </row>
    <row r="90" spans="1:44" s="86" customFormat="1" x14ac:dyDescent="0.25">
      <c r="A90" s="85" t="s">
        <v>643</v>
      </c>
      <c r="B90" s="85"/>
      <c r="D90" s="157" t="s">
        <v>157</v>
      </c>
      <c r="G90" s="568"/>
      <c r="H90" s="421"/>
      <c r="I90" s="421"/>
      <c r="J90" s="421"/>
      <c r="K90" s="421"/>
      <c r="L90" s="421"/>
      <c r="M90" s="696">
        <v>1.4233453046581837</v>
      </c>
      <c r="N90" s="696">
        <v>1.4292865772969452</v>
      </c>
      <c r="O90" s="696">
        <v>1.4245222741781645</v>
      </c>
      <c r="P90" s="696">
        <v>1.4260309739323733</v>
      </c>
      <c r="Q90" s="696">
        <v>1.4279450445102424</v>
      </c>
      <c r="R90" s="696">
        <v>1.4063128943687684</v>
      </c>
      <c r="S90" s="696">
        <v>1.4063937999828156</v>
      </c>
      <c r="T90" s="696">
        <v>1.4068509023995681</v>
      </c>
      <c r="U90" s="696">
        <v>1.4067981441203994</v>
      </c>
      <c r="V90" s="696">
        <v>1.362108159200482</v>
      </c>
      <c r="W90" s="696">
        <v>1.3300939959547378</v>
      </c>
      <c r="X90" s="696">
        <v>1.333501943605524</v>
      </c>
      <c r="Y90" s="696">
        <v>1.3294249962461175</v>
      </c>
      <c r="Z90" s="696">
        <v>1.3312725338030249</v>
      </c>
      <c r="AA90" s="696">
        <v>1.3327562892020626</v>
      </c>
      <c r="AB90" s="696">
        <v>1.1877077686021738</v>
      </c>
      <c r="AC90" s="696">
        <v>1.1883638630439819</v>
      </c>
      <c r="AD90" s="696">
        <v>1.1933450704902711</v>
      </c>
      <c r="AE90" s="696">
        <v>1.1869705168561577</v>
      </c>
      <c r="AF90" s="696">
        <v>1.1862300991638026</v>
      </c>
      <c r="AG90" s="696">
        <v>1.4436435966052616</v>
      </c>
      <c r="AH90" s="696">
        <v>1.4429653365022896</v>
      </c>
      <c r="AI90" s="696">
        <v>1.4494892124802967</v>
      </c>
      <c r="AJ90" s="696">
        <v>1.4534279230366112</v>
      </c>
      <c r="AK90" s="696">
        <v>1.4529020034575635</v>
      </c>
      <c r="AL90" s="696">
        <v>1.3089124558345631</v>
      </c>
      <c r="AM90" s="598">
        <v>1.3108765422251838</v>
      </c>
      <c r="AN90" s="598">
        <v>1.3107648814833324</v>
      </c>
      <c r="AO90" s="598">
        <v>1.3098388846882709</v>
      </c>
      <c r="AP90" s="598">
        <v>1.3101182264429281</v>
      </c>
      <c r="AQ90" s="598">
        <v>1.2449419235184491</v>
      </c>
      <c r="AR90" s="598">
        <v>1.2442870079615507</v>
      </c>
    </row>
    <row r="91" spans="1:44" s="86" customFormat="1" x14ac:dyDescent="0.25">
      <c r="A91" s="85" t="s">
        <v>644</v>
      </c>
      <c r="B91" s="85"/>
      <c r="E91" s="91" t="s">
        <v>158</v>
      </c>
      <c r="G91" s="569"/>
      <c r="H91" s="83"/>
      <c r="I91" s="83"/>
      <c r="J91" s="83"/>
      <c r="K91" s="83"/>
      <c r="L91" s="83"/>
      <c r="M91" s="698"/>
      <c r="N91" s="698"/>
      <c r="O91" s="698"/>
      <c r="P91" s="698"/>
      <c r="Q91" s="698"/>
      <c r="R91" s="698"/>
      <c r="S91" s="698"/>
      <c r="T91" s="698"/>
      <c r="U91" s="699"/>
      <c r="V91" s="699"/>
      <c r="W91" s="699"/>
      <c r="X91" s="699"/>
      <c r="Y91" s="699"/>
      <c r="Z91" s="699"/>
      <c r="AA91" s="699"/>
      <c r="AB91" s="699"/>
      <c r="AC91" s="699"/>
      <c r="AD91" s="699"/>
      <c r="AE91" s="699"/>
      <c r="AF91" s="699"/>
      <c r="AG91" s="699"/>
      <c r="AH91" s="699"/>
      <c r="AI91" s="699"/>
      <c r="AJ91" s="699"/>
      <c r="AK91" s="699"/>
      <c r="AL91" s="699"/>
      <c r="AM91" s="591"/>
      <c r="AN91" s="591"/>
      <c r="AO91" s="591"/>
      <c r="AP91" s="591"/>
      <c r="AQ91" s="591"/>
      <c r="AR91" s="591"/>
    </row>
    <row r="92" spans="1:44" s="86" customFormat="1" x14ac:dyDescent="0.25">
      <c r="A92" s="85" t="s">
        <v>645</v>
      </c>
      <c r="B92" s="85"/>
      <c r="E92" s="91" t="s">
        <v>159</v>
      </c>
      <c r="G92" s="569"/>
      <c r="H92" s="83"/>
      <c r="I92" s="83"/>
      <c r="J92" s="83"/>
      <c r="K92" s="83"/>
      <c r="L92" s="83"/>
      <c r="M92" s="698"/>
      <c r="N92" s="698"/>
      <c r="O92" s="698"/>
      <c r="P92" s="698"/>
      <c r="Q92" s="698"/>
      <c r="R92" s="698"/>
      <c r="S92" s="698"/>
      <c r="T92" s="698"/>
      <c r="U92" s="699"/>
      <c r="V92" s="699"/>
      <c r="W92" s="699"/>
      <c r="X92" s="699"/>
      <c r="Y92" s="699"/>
      <c r="Z92" s="699"/>
      <c r="AA92" s="699"/>
      <c r="AB92" s="699"/>
      <c r="AC92" s="699"/>
      <c r="AD92" s="699"/>
      <c r="AE92" s="699"/>
      <c r="AF92" s="699"/>
      <c r="AG92" s="699"/>
      <c r="AH92" s="699"/>
      <c r="AI92" s="699"/>
      <c r="AJ92" s="699"/>
      <c r="AK92" s="699"/>
      <c r="AL92" s="699"/>
      <c r="AM92" s="591"/>
      <c r="AN92" s="591"/>
      <c r="AO92" s="591"/>
      <c r="AP92" s="591"/>
      <c r="AQ92" s="591"/>
      <c r="AR92" s="591"/>
    </row>
    <row r="93" spans="1:44" s="86" customFormat="1" x14ac:dyDescent="0.25">
      <c r="A93" s="85" t="s">
        <v>646</v>
      </c>
      <c r="B93" s="85"/>
      <c r="E93" s="37" t="s">
        <v>210</v>
      </c>
      <c r="G93" s="569"/>
      <c r="H93" s="83"/>
      <c r="I93" s="83"/>
      <c r="J93" s="83"/>
      <c r="K93" s="83"/>
      <c r="L93" s="83"/>
      <c r="M93" s="698"/>
      <c r="N93" s="698"/>
      <c r="O93" s="698"/>
      <c r="P93" s="698"/>
      <c r="Q93" s="698"/>
      <c r="R93" s="698"/>
      <c r="S93" s="698"/>
      <c r="T93" s="698"/>
      <c r="U93" s="699"/>
      <c r="V93" s="699"/>
      <c r="W93" s="699"/>
      <c r="X93" s="699"/>
      <c r="Y93" s="699"/>
      <c r="Z93" s="699"/>
      <c r="AA93" s="699"/>
      <c r="AB93" s="699"/>
      <c r="AC93" s="699"/>
      <c r="AD93" s="699"/>
      <c r="AE93" s="699"/>
      <c r="AF93" s="699"/>
      <c r="AG93" s="699"/>
      <c r="AH93" s="699"/>
      <c r="AI93" s="699"/>
      <c r="AJ93" s="699"/>
      <c r="AK93" s="699"/>
      <c r="AL93" s="699"/>
      <c r="AM93" s="591"/>
      <c r="AN93" s="591"/>
      <c r="AO93" s="591"/>
      <c r="AP93" s="591"/>
      <c r="AQ93" s="591"/>
      <c r="AR93" s="591"/>
    </row>
    <row r="94" spans="1:44" s="86" customFormat="1" x14ac:dyDescent="0.25">
      <c r="A94" s="85" t="s">
        <v>647</v>
      </c>
      <c r="B94" s="85"/>
      <c r="E94" s="157"/>
      <c r="F94" s="37" t="s">
        <v>307</v>
      </c>
      <c r="G94" s="569"/>
      <c r="H94" s="83"/>
      <c r="I94" s="83"/>
      <c r="J94" s="83"/>
      <c r="K94" s="83"/>
      <c r="L94" s="83"/>
      <c r="M94" s="698"/>
      <c r="N94" s="698"/>
      <c r="O94" s="698"/>
      <c r="P94" s="698"/>
      <c r="Q94" s="698"/>
      <c r="R94" s="698"/>
      <c r="S94" s="698"/>
      <c r="T94" s="698"/>
      <c r="U94" s="699"/>
      <c r="V94" s="699"/>
      <c r="W94" s="699"/>
      <c r="X94" s="699"/>
      <c r="Y94" s="699"/>
      <c r="Z94" s="699"/>
      <c r="AA94" s="699"/>
      <c r="AB94" s="699"/>
      <c r="AC94" s="699"/>
      <c r="AD94" s="699"/>
      <c r="AE94" s="699"/>
      <c r="AF94" s="699"/>
      <c r="AG94" s="699"/>
      <c r="AH94" s="699"/>
      <c r="AI94" s="699"/>
      <c r="AJ94" s="699"/>
      <c r="AK94" s="699"/>
      <c r="AL94" s="699"/>
      <c r="AM94" s="591"/>
      <c r="AN94" s="591"/>
      <c r="AO94" s="591"/>
      <c r="AP94" s="591"/>
      <c r="AQ94" s="591"/>
      <c r="AR94" s="591"/>
    </row>
    <row r="95" spans="1:44" s="86" customFormat="1" x14ac:dyDescent="0.25">
      <c r="A95" s="85" t="s">
        <v>648</v>
      </c>
      <c r="B95" s="85"/>
      <c r="E95" s="157"/>
      <c r="F95" s="37" t="s">
        <v>308</v>
      </c>
      <c r="G95" s="569"/>
      <c r="H95" s="83"/>
      <c r="I95" s="83"/>
      <c r="J95" s="83"/>
      <c r="K95" s="83"/>
      <c r="L95" s="83"/>
      <c r="M95" s="698"/>
      <c r="N95" s="698"/>
      <c r="O95" s="698"/>
      <c r="P95" s="698"/>
      <c r="Q95" s="698"/>
      <c r="R95" s="698"/>
      <c r="S95" s="698"/>
      <c r="T95" s="698"/>
      <c r="U95" s="699"/>
      <c r="V95" s="699"/>
      <c r="W95" s="699"/>
      <c r="X95" s="699"/>
      <c r="Y95" s="699"/>
      <c r="Z95" s="699"/>
      <c r="AA95" s="699"/>
      <c r="AB95" s="699"/>
      <c r="AC95" s="699"/>
      <c r="AD95" s="699"/>
      <c r="AE95" s="699"/>
      <c r="AF95" s="699"/>
      <c r="AG95" s="699"/>
      <c r="AH95" s="699"/>
      <c r="AI95" s="699"/>
      <c r="AJ95" s="699"/>
      <c r="AK95" s="699"/>
      <c r="AL95" s="699"/>
      <c r="AM95" s="591"/>
      <c r="AN95" s="591"/>
      <c r="AO95" s="591"/>
      <c r="AP95" s="591"/>
      <c r="AQ95" s="591"/>
      <c r="AR95" s="591"/>
    </row>
    <row r="96" spans="1:44" s="86" customFormat="1" x14ac:dyDescent="0.25">
      <c r="A96" s="85" t="s">
        <v>649</v>
      </c>
      <c r="B96" s="85"/>
      <c r="C96" s="85"/>
      <c r="D96" s="85"/>
      <c r="E96" s="157"/>
      <c r="F96" s="91" t="s">
        <v>309</v>
      </c>
      <c r="G96" s="568"/>
      <c r="H96" s="83"/>
      <c r="I96" s="83"/>
      <c r="J96" s="83"/>
      <c r="K96" s="83"/>
      <c r="L96" s="83"/>
      <c r="M96" s="698"/>
      <c r="N96" s="698"/>
      <c r="O96" s="698"/>
      <c r="P96" s="698"/>
      <c r="Q96" s="698"/>
      <c r="R96" s="698"/>
      <c r="S96" s="698"/>
      <c r="T96" s="698"/>
      <c r="U96" s="699"/>
      <c r="V96" s="699"/>
      <c r="W96" s="699"/>
      <c r="X96" s="699"/>
      <c r="Y96" s="699"/>
      <c r="Z96" s="699"/>
      <c r="AA96" s="699"/>
      <c r="AB96" s="699"/>
      <c r="AC96" s="699"/>
      <c r="AD96" s="699"/>
      <c r="AE96" s="699"/>
      <c r="AF96" s="699"/>
      <c r="AG96" s="699"/>
      <c r="AH96" s="699"/>
      <c r="AI96" s="699"/>
      <c r="AJ96" s="699"/>
      <c r="AK96" s="699"/>
      <c r="AL96" s="699"/>
      <c r="AM96" s="591"/>
      <c r="AN96" s="591"/>
      <c r="AO96" s="591"/>
      <c r="AP96" s="591"/>
      <c r="AQ96" s="591"/>
      <c r="AR96" s="591"/>
    </row>
    <row r="97" spans="1:44" s="86" customFormat="1" x14ac:dyDescent="0.25">
      <c r="A97" s="85"/>
      <c r="B97" s="85"/>
      <c r="C97" s="85"/>
      <c r="D97" s="85"/>
      <c r="E97" s="157"/>
      <c r="F97" s="91"/>
      <c r="G97" s="568"/>
      <c r="H97" s="83"/>
      <c r="I97" s="83"/>
      <c r="J97" s="102"/>
      <c r="K97" s="103"/>
      <c r="L97" s="104"/>
      <c r="M97" s="690"/>
      <c r="N97" s="690"/>
      <c r="O97" s="690"/>
      <c r="P97" s="690"/>
      <c r="Q97" s="690"/>
      <c r="R97" s="690"/>
      <c r="S97" s="690"/>
      <c r="T97" s="690"/>
      <c r="U97" s="691"/>
      <c r="V97" s="691"/>
      <c r="W97" s="691"/>
      <c r="X97" s="691"/>
      <c r="Y97" s="691"/>
      <c r="Z97" s="691"/>
      <c r="AA97" s="691"/>
      <c r="AB97" s="691"/>
      <c r="AC97" s="691"/>
      <c r="AD97" s="691"/>
      <c r="AE97" s="691"/>
      <c r="AF97" s="691"/>
      <c r="AG97" s="691"/>
      <c r="AH97" s="691"/>
      <c r="AI97" s="691"/>
      <c r="AJ97" s="691"/>
      <c r="AK97" s="691"/>
      <c r="AL97" s="691"/>
      <c r="AM97" s="605"/>
      <c r="AN97" s="605"/>
      <c r="AO97" s="605"/>
      <c r="AP97" s="605"/>
      <c r="AQ97" s="605"/>
      <c r="AR97" s="605"/>
    </row>
    <row r="98" spans="1:44" s="86" customFormat="1" x14ac:dyDescent="0.25">
      <c r="A98" s="88" t="s">
        <v>592</v>
      </c>
      <c r="B98" s="88"/>
      <c r="C98" s="88" t="s">
        <v>160</v>
      </c>
      <c r="D98" s="88"/>
      <c r="E98" s="156"/>
      <c r="F98" s="88"/>
      <c r="G98" s="568"/>
      <c r="H98" s="105"/>
      <c r="I98" s="105"/>
      <c r="J98" s="105"/>
      <c r="K98" s="105"/>
      <c r="L98" s="105"/>
      <c r="M98" s="700"/>
      <c r="N98" s="700"/>
      <c r="O98" s="700"/>
      <c r="P98" s="700"/>
      <c r="Q98" s="700"/>
      <c r="R98" s="700"/>
      <c r="S98" s="700"/>
      <c r="T98" s="700"/>
      <c r="U98" s="701"/>
      <c r="V98" s="701"/>
      <c r="W98" s="701"/>
      <c r="X98" s="701"/>
      <c r="Y98" s="701"/>
      <c r="Z98" s="701"/>
      <c r="AA98" s="701"/>
      <c r="AB98" s="701"/>
      <c r="AC98" s="701"/>
      <c r="AD98" s="701"/>
      <c r="AE98" s="701"/>
      <c r="AF98" s="701"/>
      <c r="AG98" s="701"/>
      <c r="AH98" s="701"/>
      <c r="AI98" s="701"/>
      <c r="AJ98" s="701"/>
      <c r="AK98" s="701"/>
      <c r="AL98" s="701"/>
      <c r="AM98" s="620"/>
      <c r="AN98" s="620"/>
      <c r="AO98" s="620"/>
      <c r="AP98" s="620"/>
      <c r="AQ98" s="620"/>
      <c r="AR98" s="620"/>
    </row>
    <row r="99" spans="1:44" s="86" customFormat="1" x14ac:dyDescent="0.25">
      <c r="A99" s="99" t="s">
        <v>650</v>
      </c>
      <c r="B99" s="99"/>
      <c r="C99" s="99"/>
      <c r="D99" s="162" t="s">
        <v>311</v>
      </c>
      <c r="F99" s="99"/>
      <c r="G99" s="568"/>
      <c r="H99" s="163"/>
      <c r="I99" s="163"/>
      <c r="J99" s="163"/>
      <c r="K99" s="163"/>
      <c r="L99" s="163"/>
      <c r="M99" s="702"/>
      <c r="N99" s="702"/>
      <c r="O99" s="702"/>
      <c r="P99" s="702"/>
      <c r="Q99" s="702"/>
      <c r="R99" s="702"/>
      <c r="S99" s="702"/>
      <c r="T99" s="702"/>
      <c r="U99" s="703"/>
      <c r="V99" s="703"/>
      <c r="W99" s="703"/>
      <c r="X99" s="703"/>
      <c r="Y99" s="703"/>
      <c r="Z99" s="703"/>
      <c r="AA99" s="703"/>
      <c r="AB99" s="703"/>
      <c r="AC99" s="703"/>
      <c r="AD99" s="703"/>
      <c r="AE99" s="703"/>
      <c r="AF99" s="703"/>
      <c r="AG99" s="703"/>
      <c r="AH99" s="703"/>
      <c r="AI99" s="703"/>
      <c r="AJ99" s="703"/>
      <c r="AK99" s="703"/>
      <c r="AL99" s="703"/>
      <c r="AM99" s="606"/>
      <c r="AN99" s="606"/>
      <c r="AO99" s="606"/>
      <c r="AP99" s="606"/>
      <c r="AQ99" s="606"/>
      <c r="AR99" s="606"/>
    </row>
    <row r="100" spans="1:44" x14ac:dyDescent="0.25">
      <c r="A100" s="170" t="s">
        <v>577</v>
      </c>
      <c r="E100" s="155" t="s">
        <v>161</v>
      </c>
      <c r="G100" s="570"/>
      <c r="H100" s="419">
        <f>H101+H102+H103</f>
        <v>0</v>
      </c>
      <c r="I100" s="419">
        <f>I101+I102+I103</f>
        <v>0</v>
      </c>
      <c r="J100" s="419">
        <f>J101+J102+J103</f>
        <v>0</v>
      </c>
      <c r="K100" s="419">
        <f>K101+K102+K103</f>
        <v>0</v>
      </c>
      <c r="L100" s="419">
        <f>L101+L102+L103</f>
        <v>0</v>
      </c>
      <c r="M100" s="704">
        <v>54.087421815413279</v>
      </c>
      <c r="N100" s="704">
        <v>54.108198763624614</v>
      </c>
      <c r="O100" s="704">
        <v>54.129527502771815</v>
      </c>
      <c r="P100" s="704">
        <v>54.151267756485616</v>
      </c>
      <c r="Q100" s="704">
        <v>54.172122375149932</v>
      </c>
      <c r="R100" s="704">
        <v>54.193148819652436</v>
      </c>
      <c r="S100" s="704">
        <v>54.213111256695264</v>
      </c>
      <c r="T100" s="704">
        <v>54.236468425480645</v>
      </c>
      <c r="U100" s="704">
        <v>54.258166593023709</v>
      </c>
      <c r="V100" s="704">
        <v>54.280232502465978</v>
      </c>
      <c r="W100" s="704">
        <v>54.361896443991753</v>
      </c>
      <c r="X100" s="704">
        <v>54.440908969647722</v>
      </c>
      <c r="Y100" s="704">
        <v>54.519718410979245</v>
      </c>
      <c r="Z100" s="704">
        <v>54.591858058434497</v>
      </c>
      <c r="AA100" s="704">
        <v>54.662781023568257</v>
      </c>
      <c r="AB100" s="704">
        <v>54.730760179109133</v>
      </c>
      <c r="AC100" s="704">
        <v>55.457603579152703</v>
      </c>
      <c r="AD100" s="704">
        <v>54.301201731109863</v>
      </c>
      <c r="AE100" s="704">
        <v>53.668919905849883</v>
      </c>
      <c r="AF100" s="704">
        <v>53.41009232245306</v>
      </c>
      <c r="AG100" s="704">
        <v>54.10596442195591</v>
      </c>
      <c r="AH100" s="704">
        <v>53.158182550737344</v>
      </c>
      <c r="AI100" s="704">
        <v>52.88745885987116</v>
      </c>
      <c r="AJ100" s="704">
        <v>52.856854048713409</v>
      </c>
      <c r="AK100" s="704">
        <v>53.121014686904438</v>
      </c>
      <c r="AL100" s="704">
        <v>52.533422398488298</v>
      </c>
      <c r="AM100" s="600">
        <v>53.232895800838172</v>
      </c>
      <c r="AN100" s="600">
        <v>53.472148285341426</v>
      </c>
      <c r="AO100" s="600">
        <v>53.909324220255058</v>
      </c>
      <c r="AP100" s="600">
        <v>53.744342899402781</v>
      </c>
      <c r="AQ100" s="600">
        <v>53.933585378311484</v>
      </c>
      <c r="AR100" s="600">
        <v>54.212935660952546</v>
      </c>
    </row>
    <row r="101" spans="1:44" x14ac:dyDescent="0.25">
      <c r="A101" s="170" t="s">
        <v>578</v>
      </c>
      <c r="F101" s="37" t="s">
        <v>211</v>
      </c>
      <c r="G101" s="569"/>
      <c r="H101" s="420"/>
      <c r="I101" s="420"/>
      <c r="J101" s="420"/>
      <c r="K101" s="420"/>
      <c r="L101" s="420"/>
      <c r="M101" s="705"/>
      <c r="N101" s="705"/>
      <c r="O101" s="705"/>
      <c r="P101" s="705"/>
      <c r="Q101" s="705"/>
      <c r="R101" s="705"/>
      <c r="S101" s="705"/>
      <c r="T101" s="705"/>
      <c r="U101" s="705"/>
      <c r="V101" s="705"/>
      <c r="W101" s="705"/>
      <c r="X101" s="705"/>
      <c r="Y101" s="705"/>
      <c r="Z101" s="705"/>
      <c r="AA101" s="705"/>
      <c r="AB101" s="705"/>
      <c r="AC101" s="705"/>
      <c r="AD101" s="705"/>
      <c r="AE101" s="705"/>
      <c r="AF101" s="705"/>
      <c r="AG101" s="705"/>
      <c r="AH101" s="705"/>
      <c r="AI101" s="705"/>
      <c r="AJ101" s="705"/>
      <c r="AK101" s="705"/>
      <c r="AL101" s="705"/>
      <c r="AM101" s="601"/>
      <c r="AN101" s="601"/>
      <c r="AO101" s="601"/>
      <c r="AP101" s="601"/>
      <c r="AQ101" s="601"/>
      <c r="AR101" s="601"/>
    </row>
    <row r="102" spans="1:44" x14ac:dyDescent="0.25">
      <c r="A102" s="170" t="s">
        <v>579</v>
      </c>
      <c r="F102" s="37" t="s">
        <v>212</v>
      </c>
      <c r="G102" s="569"/>
      <c r="H102" s="420"/>
      <c r="I102" s="420"/>
      <c r="J102" s="420"/>
      <c r="K102" s="420"/>
      <c r="L102" s="420"/>
      <c r="M102" s="705"/>
      <c r="N102" s="705"/>
      <c r="O102" s="705"/>
      <c r="P102" s="705"/>
      <c r="Q102" s="705"/>
      <c r="R102" s="705"/>
      <c r="S102" s="705"/>
      <c r="T102" s="705"/>
      <c r="U102" s="705"/>
      <c r="V102" s="705"/>
      <c r="W102" s="705"/>
      <c r="X102" s="705"/>
      <c r="Y102" s="705"/>
      <c r="Z102" s="705"/>
      <c r="AA102" s="705"/>
      <c r="AB102" s="705"/>
      <c r="AC102" s="705"/>
      <c r="AD102" s="705"/>
      <c r="AE102" s="705"/>
      <c r="AF102" s="705"/>
      <c r="AG102" s="705"/>
      <c r="AH102" s="705"/>
      <c r="AI102" s="705"/>
      <c r="AJ102" s="705"/>
      <c r="AK102" s="705"/>
      <c r="AL102" s="705"/>
      <c r="AM102" s="601"/>
      <c r="AN102" s="601"/>
      <c r="AO102" s="601"/>
      <c r="AP102" s="601"/>
      <c r="AQ102" s="601"/>
      <c r="AR102" s="601"/>
    </row>
    <row r="103" spans="1:44" x14ac:dyDescent="0.25">
      <c r="A103" s="170" t="s">
        <v>580</v>
      </c>
      <c r="F103" s="37" t="s">
        <v>213</v>
      </c>
      <c r="G103" s="569"/>
      <c r="H103" s="420"/>
      <c r="I103" s="420"/>
      <c r="J103" s="420"/>
      <c r="K103" s="420"/>
      <c r="L103" s="420"/>
      <c r="M103" s="705"/>
      <c r="N103" s="705"/>
      <c r="O103" s="705"/>
      <c r="P103" s="705"/>
      <c r="Q103" s="705"/>
      <c r="R103" s="705"/>
      <c r="S103" s="705"/>
      <c r="T103" s="705"/>
      <c r="U103" s="705"/>
      <c r="V103" s="705"/>
      <c r="W103" s="705"/>
      <c r="X103" s="705"/>
      <c r="Y103" s="705"/>
      <c r="Z103" s="705"/>
      <c r="AA103" s="705"/>
      <c r="AB103" s="705"/>
      <c r="AC103" s="705"/>
      <c r="AD103" s="705"/>
      <c r="AE103" s="705"/>
      <c r="AF103" s="705"/>
      <c r="AG103" s="705"/>
      <c r="AH103" s="705"/>
      <c r="AI103" s="705"/>
      <c r="AJ103" s="705"/>
      <c r="AK103" s="705"/>
      <c r="AL103" s="705"/>
      <c r="AM103" s="601"/>
      <c r="AN103" s="601"/>
      <c r="AO103" s="601"/>
      <c r="AP103" s="601"/>
      <c r="AQ103" s="601"/>
      <c r="AR103" s="601"/>
    </row>
    <row r="104" spans="1:44" x14ac:dyDescent="0.25">
      <c r="A104" s="170" t="s">
        <v>581</v>
      </c>
      <c r="E104" s="155" t="s">
        <v>162</v>
      </c>
      <c r="G104" s="570"/>
      <c r="H104" s="423"/>
      <c r="I104" s="423"/>
      <c r="J104" s="423"/>
      <c r="K104" s="423"/>
      <c r="L104" s="423"/>
      <c r="M104" s="706">
        <v>27.310384274497427</v>
      </c>
      <c r="N104" s="706">
        <v>27.310189243252545</v>
      </c>
      <c r="O104" s="706">
        <v>27.310385198256327</v>
      </c>
      <c r="P104" s="706">
        <v>27.310524262172557</v>
      </c>
      <c r="Q104" s="706">
        <v>27.310736754647394</v>
      </c>
      <c r="R104" s="706">
        <v>27.311437552249803</v>
      </c>
      <c r="S104" s="706">
        <v>27.311277465317527</v>
      </c>
      <c r="T104" s="706">
        <v>27.311278344150043</v>
      </c>
      <c r="U104" s="706">
        <v>27.312526783432734</v>
      </c>
      <c r="V104" s="706">
        <v>27.312054854138157</v>
      </c>
      <c r="W104" s="706">
        <v>27.312754470678787</v>
      </c>
      <c r="X104" s="706">
        <v>27.312705452500804</v>
      </c>
      <c r="Y104" s="706">
        <v>27.314271399347309</v>
      </c>
      <c r="Z104" s="706">
        <v>27.316140808707125</v>
      </c>
      <c r="AA104" s="706">
        <v>27.317008412580421</v>
      </c>
      <c r="AB104" s="706">
        <v>27.320119452548305</v>
      </c>
      <c r="AC104" s="706">
        <v>28.05050150590063</v>
      </c>
      <c r="AD104" s="706">
        <v>28.195216217795952</v>
      </c>
      <c r="AE104" s="706">
        <v>27.549564568311304</v>
      </c>
      <c r="AF104" s="706">
        <v>27.429417752756574</v>
      </c>
      <c r="AG104" s="706">
        <v>27.768811391439293</v>
      </c>
      <c r="AH104" s="706">
        <v>27.426751743180183</v>
      </c>
      <c r="AI104" s="706">
        <v>27.375224029505326</v>
      </c>
      <c r="AJ104" s="706">
        <v>27.272697741907688</v>
      </c>
      <c r="AK104" s="706">
        <v>27.372252478725517</v>
      </c>
      <c r="AL104" s="706">
        <v>28.725013931434965</v>
      </c>
      <c r="AM104" s="602">
        <v>29.005090631263176</v>
      </c>
      <c r="AN104" s="602">
        <v>28.86822663447515</v>
      </c>
      <c r="AO104" s="602">
        <v>28.855441703150174</v>
      </c>
      <c r="AP104" s="602">
        <v>28.781103348527004</v>
      </c>
      <c r="AQ104" s="602">
        <v>28.803803925093693</v>
      </c>
      <c r="AR104" s="602">
        <v>28.871787515442591</v>
      </c>
    </row>
    <row r="105" spans="1:44" x14ac:dyDescent="0.25">
      <c r="A105" s="170" t="s">
        <v>582</v>
      </c>
      <c r="D105" s="155" t="s">
        <v>163</v>
      </c>
      <c r="E105" s="106"/>
      <c r="G105" s="570"/>
      <c r="H105" s="424"/>
      <c r="I105" s="424"/>
      <c r="J105" s="424"/>
      <c r="K105" s="424"/>
      <c r="L105" s="424"/>
      <c r="M105" s="707"/>
      <c r="N105" s="707"/>
      <c r="O105" s="707"/>
      <c r="P105" s="707"/>
      <c r="Q105" s="707"/>
      <c r="R105" s="707"/>
      <c r="S105" s="707"/>
      <c r="T105" s="707"/>
      <c r="U105" s="707"/>
      <c r="V105" s="707"/>
      <c r="W105" s="707"/>
      <c r="X105" s="707"/>
      <c r="Y105" s="707"/>
      <c r="Z105" s="707"/>
      <c r="AA105" s="707"/>
      <c r="AB105" s="707"/>
      <c r="AC105" s="707"/>
      <c r="AD105" s="707"/>
      <c r="AE105" s="707"/>
      <c r="AF105" s="707"/>
      <c r="AG105" s="707"/>
      <c r="AH105" s="707"/>
      <c r="AI105" s="707"/>
      <c r="AJ105" s="707"/>
      <c r="AK105" s="707"/>
      <c r="AL105" s="707"/>
      <c r="AM105" s="603"/>
      <c r="AN105" s="603"/>
      <c r="AO105" s="603"/>
      <c r="AP105" s="603"/>
      <c r="AQ105" s="603"/>
      <c r="AR105" s="603"/>
    </row>
    <row r="106" spans="1:44" x14ac:dyDescent="0.25">
      <c r="A106" s="170" t="s">
        <v>599</v>
      </c>
      <c r="D106" s="155"/>
      <c r="E106" s="106" t="s">
        <v>600</v>
      </c>
      <c r="G106" s="570"/>
      <c r="H106" s="423"/>
      <c r="I106" s="423"/>
      <c r="J106" s="423"/>
      <c r="K106" s="423"/>
      <c r="L106" s="423"/>
      <c r="M106" s="706">
        <v>44.09834692875544</v>
      </c>
      <c r="N106" s="706">
        <v>44.08229872591253</v>
      </c>
      <c r="O106" s="706">
        <v>44.06210752366021</v>
      </c>
      <c r="P106" s="706">
        <v>44.03664111974939</v>
      </c>
      <c r="Q106" s="706">
        <v>44.006011663152506</v>
      </c>
      <c r="R106" s="706">
        <v>43.971022069440423</v>
      </c>
      <c r="S106" s="706">
        <v>43.919427988076777</v>
      </c>
      <c r="T106" s="706">
        <v>43.856854577696637</v>
      </c>
      <c r="U106" s="706">
        <v>43.766608418294773</v>
      </c>
      <c r="V106" s="706">
        <v>43.638241215514867</v>
      </c>
      <c r="W106" s="706">
        <v>43.641795461911919</v>
      </c>
      <c r="X106" s="706">
        <v>43.650153573434316</v>
      </c>
      <c r="Y106" s="706">
        <v>43.666203665093619</v>
      </c>
      <c r="Z106" s="706">
        <v>43.674098942940191</v>
      </c>
      <c r="AA106" s="706">
        <v>43.706115942428823</v>
      </c>
      <c r="AB106" s="706">
        <v>43.754835542158979</v>
      </c>
      <c r="AC106" s="706">
        <v>40.981387119713773</v>
      </c>
      <c r="AD106" s="706">
        <v>41.189380996272263</v>
      </c>
      <c r="AE106" s="706">
        <v>41.058904667074685</v>
      </c>
      <c r="AF106" s="706">
        <v>40.95217229943519</v>
      </c>
      <c r="AG106" s="706">
        <v>41.387342998651825</v>
      </c>
      <c r="AH106" s="706">
        <v>42.357312216961923</v>
      </c>
      <c r="AI106" s="706">
        <v>42.866542666033666</v>
      </c>
      <c r="AJ106" s="706">
        <v>43.804769231839607</v>
      </c>
      <c r="AK106" s="706">
        <v>43.768563660691377</v>
      </c>
      <c r="AL106" s="706">
        <v>43.183275676239653</v>
      </c>
      <c r="AM106" s="602">
        <v>43.548396794933574</v>
      </c>
      <c r="AN106" s="602">
        <v>44.333564254353249</v>
      </c>
      <c r="AO106" s="602">
        <v>44.36836532705972</v>
      </c>
      <c r="AP106" s="602">
        <v>44.375288366318586</v>
      </c>
      <c r="AQ106" s="602">
        <v>44.301164202196233</v>
      </c>
      <c r="AR106" s="602">
        <v>44.538066531099936</v>
      </c>
    </row>
    <row r="107" spans="1:44" x14ac:dyDescent="0.25">
      <c r="A107" s="170" t="s">
        <v>601</v>
      </c>
      <c r="D107" s="155"/>
      <c r="E107" s="106" t="s">
        <v>602</v>
      </c>
      <c r="G107" s="570"/>
      <c r="R107" s="102"/>
      <c r="S107" s="102"/>
      <c r="T107" s="102"/>
      <c r="AR107" s="86"/>
    </row>
    <row r="108" spans="1:44" x14ac:dyDescent="0.25">
      <c r="A108" s="170" t="s">
        <v>603</v>
      </c>
      <c r="D108" s="155"/>
      <c r="E108" s="106" t="s">
        <v>604</v>
      </c>
      <c r="G108" s="570"/>
      <c r="R108" s="102"/>
      <c r="S108" s="102"/>
      <c r="T108" s="102"/>
      <c r="AR108" s="86"/>
    </row>
    <row r="109" spans="1:44" x14ac:dyDescent="0.25">
      <c r="A109" s="91" t="s">
        <v>651</v>
      </c>
      <c r="E109" s="155" t="s">
        <v>310</v>
      </c>
      <c r="F109" s="106"/>
      <c r="G109" s="570"/>
      <c r="R109" s="102"/>
      <c r="S109" s="102"/>
      <c r="T109" s="102"/>
      <c r="AR109" s="86"/>
    </row>
    <row r="110" spans="1:44" x14ac:dyDescent="0.25">
      <c r="A110" s="170" t="s">
        <v>605</v>
      </c>
      <c r="D110" s="155"/>
      <c r="E110" s="106" t="s">
        <v>606</v>
      </c>
      <c r="G110" s="570"/>
      <c r="R110" s="102"/>
      <c r="S110" s="102"/>
      <c r="T110" s="102"/>
      <c r="AR110" s="86"/>
    </row>
    <row r="111" spans="1:44" x14ac:dyDescent="0.25">
      <c r="A111" s="37"/>
      <c r="B111" s="37"/>
      <c r="E111" s="159"/>
      <c r="F111" s="37"/>
      <c r="AR111" s="86"/>
    </row>
    <row r="112" spans="1:44" x14ac:dyDescent="0.25">
      <c r="E112" s="159"/>
    </row>
    <row r="113" spans="5:5" x14ac:dyDescent="0.25">
      <c r="E113" s="159"/>
    </row>
  </sheetData>
  <mergeCells count="3">
    <mergeCell ref="A1:G1"/>
    <mergeCell ref="B2:F2"/>
    <mergeCell ref="AE1:AM1"/>
  </mergeCells>
  <phoneticPr fontId="29" type="noConversion"/>
  <printOptions gridLines="1"/>
  <pageMargins left="0.98425196850393704" right="0" top="0.51181102362204722" bottom="0.31496062992125984" header="0.19685039370078741" footer="0.19685039370078741"/>
  <pageSetup paperSize="8" scale="39" fitToWidth="2" orientation="landscape" r:id="rId1"/>
  <headerFooter alignWithMargins="0">
    <oddHeader>&amp;LCOUNTRY:        ESPAÑA</oddHeader>
    <oddFooter>&amp;R&amp;"Times,Normal"&amp;D</oddFooter>
  </headerFooter>
  <rowBreaks count="1" manualBreakCount="1">
    <brk id="80" max="16383" man="1"/>
  </rowBreaks>
  <ignoredErrors>
    <ignoredError sqref="H2:AH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AR113"/>
  <sheetViews>
    <sheetView showZeros="0" zoomScale="85" zoomScaleNormal="85" workbookViewId="0">
      <pane xSplit="6" ySplit="2" topLeftCell="U3" activePane="bottomRight" state="frozen"/>
      <selection activeCell="U16" sqref="U16"/>
      <selection pane="topRight" activeCell="U16" sqref="U16"/>
      <selection pane="bottomLeft" activeCell="U16" sqref="U16"/>
      <selection pane="bottomRight" activeCell="AR2" sqref="AR2"/>
    </sheetView>
  </sheetViews>
  <sheetFormatPr baseColWidth="10" defaultColWidth="9.140625" defaultRowHeight="15" outlineLevelCol="1" x14ac:dyDescent="0.25"/>
  <cols>
    <col min="1" max="1" width="13" style="91" customWidth="1"/>
    <col min="2" max="2" width="4.85546875" style="91" customWidth="1"/>
    <col min="3" max="4" width="4" style="91" customWidth="1"/>
    <col min="5" max="5" width="4.85546875" style="155" customWidth="1"/>
    <col min="6" max="6" width="42.28515625" style="91" bestFit="1" customWidth="1"/>
    <col min="7" max="7" width="8.140625" style="536" bestFit="1" customWidth="1"/>
    <col min="8" max="12" width="9.7109375" style="102" hidden="1" customWidth="1" outlineLevel="1"/>
    <col min="13" max="26" width="7.85546875" style="102" bestFit="1" customWidth="1" collapsed="1"/>
    <col min="27" max="27" width="9.28515625" style="102" bestFit="1" customWidth="1" collapsed="1"/>
    <col min="28" max="37" width="7.85546875" style="102" bestFit="1" customWidth="1" collapsed="1"/>
    <col min="38" max="16384" width="9.140625" style="106"/>
  </cols>
  <sheetData>
    <row r="1" spans="1:44" s="79" customFormat="1" ht="30" customHeight="1" x14ac:dyDescent="0.2">
      <c r="A1" s="758" t="s">
        <v>660</v>
      </c>
      <c r="B1" s="758"/>
      <c r="C1" s="758"/>
      <c r="D1" s="758"/>
      <c r="E1" s="758"/>
      <c r="F1" s="758"/>
      <c r="G1" s="758"/>
      <c r="I1" s="78"/>
      <c r="J1" s="78"/>
      <c r="K1" s="78"/>
      <c r="L1" s="78"/>
      <c r="AN1" s="632" t="s">
        <v>197</v>
      </c>
    </row>
    <row r="2" spans="1:44" s="65" customFormat="1" ht="28.5" x14ac:dyDescent="0.2">
      <c r="A2" s="580" t="s">
        <v>1129</v>
      </c>
      <c r="B2" s="759" t="s">
        <v>122</v>
      </c>
      <c r="C2" s="759"/>
      <c r="D2" s="759"/>
      <c r="E2" s="759"/>
      <c r="F2" s="759"/>
      <c r="G2" s="567" t="s">
        <v>121</v>
      </c>
      <c r="H2" s="497" t="s">
        <v>123</v>
      </c>
      <c r="I2" s="497" t="s">
        <v>124</v>
      </c>
      <c r="J2" s="497" t="s">
        <v>125</v>
      </c>
      <c r="K2" s="497" t="s">
        <v>126</v>
      </c>
      <c r="L2" s="497" t="s">
        <v>127</v>
      </c>
      <c r="M2" s="497" t="s">
        <v>128</v>
      </c>
      <c r="N2" s="497" t="s">
        <v>129</v>
      </c>
      <c r="O2" s="497" t="s">
        <v>130</v>
      </c>
      <c r="P2" s="497" t="s">
        <v>131</v>
      </c>
      <c r="Q2" s="497" t="s">
        <v>132</v>
      </c>
      <c r="R2" s="497" t="s">
        <v>133</v>
      </c>
      <c r="S2" s="497" t="s">
        <v>134</v>
      </c>
      <c r="T2" s="497">
        <v>1997</v>
      </c>
      <c r="U2" s="497">
        <v>1998</v>
      </c>
      <c r="V2" s="497">
        <v>1999</v>
      </c>
      <c r="W2" s="497">
        <v>2000</v>
      </c>
      <c r="X2" s="497">
        <v>2001</v>
      </c>
      <c r="Y2" s="497">
        <v>2002</v>
      </c>
      <c r="Z2" s="497">
        <v>2003</v>
      </c>
      <c r="AA2" s="497">
        <v>2004</v>
      </c>
      <c r="AB2" s="497">
        <v>2005</v>
      </c>
      <c r="AC2" s="497">
        <v>2006</v>
      </c>
      <c r="AD2" s="497">
        <v>2007</v>
      </c>
      <c r="AE2" s="497">
        <v>2008</v>
      </c>
      <c r="AF2" s="497">
        <v>2009</v>
      </c>
      <c r="AG2" s="497">
        <v>2010</v>
      </c>
      <c r="AH2" s="497">
        <v>2011</v>
      </c>
      <c r="AI2" s="497">
        <v>2012</v>
      </c>
      <c r="AJ2" s="497">
        <v>2013</v>
      </c>
      <c r="AK2" s="497">
        <v>2014</v>
      </c>
      <c r="AL2" s="497">
        <v>2015</v>
      </c>
      <c r="AM2" s="497">
        <v>2016</v>
      </c>
      <c r="AN2" s="497">
        <v>2017</v>
      </c>
      <c r="AO2" s="497">
        <v>2018</v>
      </c>
      <c r="AP2" s="497">
        <v>2019</v>
      </c>
      <c r="AQ2" s="497">
        <v>2020</v>
      </c>
      <c r="AR2" s="497">
        <v>2021</v>
      </c>
    </row>
    <row r="3" spans="1:44" s="86" customFormat="1" x14ac:dyDescent="0.25">
      <c r="A3" s="81"/>
      <c r="B3" s="81"/>
      <c r="C3" s="82"/>
      <c r="D3" s="82"/>
      <c r="E3" s="152"/>
      <c r="F3" s="83"/>
      <c r="G3" s="568"/>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row>
    <row r="4" spans="1:44" s="86" customFormat="1" x14ac:dyDescent="0.25">
      <c r="A4" s="168" t="s">
        <v>563</v>
      </c>
      <c r="B4" s="220" t="s">
        <v>231</v>
      </c>
      <c r="C4" s="221"/>
      <c r="D4" s="221"/>
      <c r="E4" s="222"/>
      <c r="F4" s="223"/>
      <c r="G4" s="568"/>
      <c r="H4" s="255">
        <f t="shared" ref="H4:AG4" si="0">H6+H40+H63+H81+H98</f>
        <v>0</v>
      </c>
      <c r="I4" s="255">
        <f t="shared" si="0"/>
        <v>0</v>
      </c>
      <c r="J4" s="255">
        <f t="shared" si="0"/>
        <v>0</v>
      </c>
      <c r="K4" s="255">
        <f t="shared" si="0"/>
        <v>0</v>
      </c>
      <c r="L4" s="255">
        <f t="shared" si="0"/>
        <v>0</v>
      </c>
      <c r="M4" s="530">
        <f t="shared" si="0"/>
        <v>801638.27386388648</v>
      </c>
      <c r="N4" s="530">
        <f t="shared" si="0"/>
        <v>787569.32722856081</v>
      </c>
      <c r="O4" s="530">
        <f t="shared" si="0"/>
        <v>801614.88848461106</v>
      </c>
      <c r="P4" s="530">
        <f t="shared" si="0"/>
        <v>796153.9016991281</v>
      </c>
      <c r="Q4" s="530">
        <f t="shared" si="0"/>
        <v>814939.42028031452</v>
      </c>
      <c r="R4" s="530">
        <f t="shared" si="0"/>
        <v>823882.894200949</v>
      </c>
      <c r="S4" s="530">
        <f t="shared" si="0"/>
        <v>862555.90868061676</v>
      </c>
      <c r="T4" s="530">
        <f t="shared" si="0"/>
        <v>872439.04300699441</v>
      </c>
      <c r="U4" s="530">
        <f t="shared" si="0"/>
        <v>901171.65374449396</v>
      </c>
      <c r="V4" s="530">
        <f t="shared" si="0"/>
        <v>918816.14930531243</v>
      </c>
      <c r="W4" s="530">
        <f t="shared" si="0"/>
        <v>970586.51316895219</v>
      </c>
      <c r="X4" s="530">
        <f t="shared" si="0"/>
        <v>987896.65880514018</v>
      </c>
      <c r="Y4" s="530">
        <f t="shared" si="0"/>
        <v>984390.4175811141</v>
      </c>
      <c r="Z4" s="530">
        <f t="shared" si="0"/>
        <v>992489.3466582757</v>
      </c>
      <c r="AA4" s="530">
        <f t="shared" si="0"/>
        <v>1008639.385909491</v>
      </c>
      <c r="AB4" s="530">
        <f t="shared" si="0"/>
        <v>986634.99773628695</v>
      </c>
      <c r="AC4" s="530">
        <f t="shared" si="0"/>
        <v>946716.73262419016</v>
      </c>
      <c r="AD4" s="530">
        <f t="shared" si="0"/>
        <v>977850.70566070662</v>
      </c>
      <c r="AE4" s="530">
        <f t="shared" si="0"/>
        <v>927627.44169119163</v>
      </c>
      <c r="AF4" s="530">
        <f t="shared" si="0"/>
        <v>914303.83972147456</v>
      </c>
      <c r="AG4" s="530">
        <f t="shared" si="0"/>
        <v>915772.60299154569</v>
      </c>
      <c r="AH4" s="530">
        <f t="shared" ref="AH4:AM4" si="1">AH6+AH40+AH63+AH81+AH98</f>
        <v>895843.94140979438</v>
      </c>
      <c r="AI4" s="530">
        <f t="shared" si="1"/>
        <v>876273.93102424161</v>
      </c>
      <c r="AJ4" s="530">
        <f t="shared" si="1"/>
        <v>863433.71065663453</v>
      </c>
      <c r="AK4" s="530">
        <f t="shared" si="1"/>
        <v>883349.2944469403</v>
      </c>
      <c r="AL4" s="530">
        <f t="shared" si="1"/>
        <v>915065.89750580757</v>
      </c>
      <c r="AM4" s="530">
        <f t="shared" si="1"/>
        <v>937014.50633389771</v>
      </c>
      <c r="AN4" s="530">
        <f t="shared" ref="AN4:AO4" si="2">AN6+AN40+AN63+AN81+AN98</f>
        <v>948621.43873032858</v>
      </c>
      <c r="AO4" s="530">
        <f t="shared" si="2"/>
        <v>966622.16336139757</v>
      </c>
      <c r="AP4" s="530">
        <f t="shared" ref="AP4:AQ4" si="3">AP6+AP40+AP63+AP81+AP98</f>
        <v>969674.75904294953</v>
      </c>
      <c r="AQ4" s="530">
        <f t="shared" si="3"/>
        <v>950804.97992034035</v>
      </c>
      <c r="AR4" s="530">
        <f t="shared" ref="AR4" si="4">AR6+AR40+AR63+AR81+AR98</f>
        <v>965997.5773044643</v>
      </c>
    </row>
    <row r="5" spans="1:44" s="86" customFormat="1" x14ac:dyDescent="0.25">
      <c r="A5" s="87"/>
      <c r="B5" s="87"/>
      <c r="C5" s="85"/>
      <c r="D5" s="85"/>
      <c r="E5" s="153"/>
      <c r="F5" s="83"/>
      <c r="G5" s="56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row>
    <row r="6" spans="1:44" s="86" customFormat="1" x14ac:dyDescent="0.25">
      <c r="A6" s="88" t="s">
        <v>238</v>
      </c>
      <c r="B6" s="88"/>
      <c r="C6" s="89" t="s">
        <v>239</v>
      </c>
      <c r="D6" s="89"/>
      <c r="E6" s="154"/>
      <c r="F6" s="88"/>
      <c r="G6" s="568"/>
      <c r="H6" s="254">
        <f t="shared" ref="H6:AG6" si="5">SUM(H8:H35)</f>
        <v>0</v>
      </c>
      <c r="I6" s="254">
        <f t="shared" si="5"/>
        <v>0</v>
      </c>
      <c r="J6" s="254">
        <f t="shared" si="5"/>
        <v>0</v>
      </c>
      <c r="K6" s="254">
        <f t="shared" si="5"/>
        <v>0</v>
      </c>
      <c r="L6" s="254">
        <f t="shared" si="5"/>
        <v>0</v>
      </c>
      <c r="M6" s="531">
        <f t="shared" si="5"/>
        <v>339040.8855974676</v>
      </c>
      <c r="N6" s="531">
        <f t="shared" si="5"/>
        <v>334643.66326908546</v>
      </c>
      <c r="O6" s="531">
        <f t="shared" si="5"/>
        <v>328368.26847735787</v>
      </c>
      <c r="P6" s="531">
        <f t="shared" si="5"/>
        <v>329608.71632820001</v>
      </c>
      <c r="Q6" s="531">
        <f t="shared" si="5"/>
        <v>341259.57723124977</v>
      </c>
      <c r="R6" s="531">
        <f t="shared" si="5"/>
        <v>364790.14266037632</v>
      </c>
      <c r="S6" s="531">
        <f t="shared" si="5"/>
        <v>388021.8012145058</v>
      </c>
      <c r="T6" s="531">
        <f t="shared" si="5"/>
        <v>382327.28617831832</v>
      </c>
      <c r="U6" s="531">
        <f t="shared" si="5"/>
        <v>389949.63560207817</v>
      </c>
      <c r="V6" s="531">
        <f t="shared" si="5"/>
        <v>404336.26473134127</v>
      </c>
      <c r="W6" s="531">
        <f t="shared" si="5"/>
        <v>412743.53696667147</v>
      </c>
      <c r="X6" s="531">
        <f t="shared" si="5"/>
        <v>424769.68239540287</v>
      </c>
      <c r="Y6" s="531">
        <f t="shared" si="5"/>
        <v>427460.12750105211</v>
      </c>
      <c r="Z6" s="531">
        <f t="shared" si="5"/>
        <v>428788.26435607998</v>
      </c>
      <c r="AA6" s="531">
        <f t="shared" si="5"/>
        <v>436425.14363914414</v>
      </c>
      <c r="AB6" s="531">
        <f t="shared" si="5"/>
        <v>423251.61937298742</v>
      </c>
      <c r="AC6" s="531">
        <f t="shared" si="5"/>
        <v>411611.94628118083</v>
      </c>
      <c r="AD6" s="531">
        <f t="shared" si="5"/>
        <v>417027.32166714489</v>
      </c>
      <c r="AE6" s="531">
        <f t="shared" si="5"/>
        <v>401613.2073118366</v>
      </c>
      <c r="AF6" s="531">
        <f t="shared" si="5"/>
        <v>386101.9590338642</v>
      </c>
      <c r="AG6" s="531">
        <f t="shared" si="5"/>
        <v>400307.62480030954</v>
      </c>
      <c r="AH6" s="531">
        <f t="shared" ref="AH6:AM6" si="6">SUM(AH8:AH35)</f>
        <v>390452.56663134211</v>
      </c>
      <c r="AI6" s="531">
        <f t="shared" si="6"/>
        <v>384013.12153867434</v>
      </c>
      <c r="AJ6" s="531">
        <f t="shared" si="6"/>
        <v>375654.19107697631</v>
      </c>
      <c r="AK6" s="531">
        <f t="shared" si="6"/>
        <v>391727.63703459495</v>
      </c>
      <c r="AL6" s="531">
        <f t="shared" si="6"/>
        <v>405316.10193113738</v>
      </c>
      <c r="AM6" s="531">
        <f t="shared" si="6"/>
        <v>413636.87200989726</v>
      </c>
      <c r="AN6" s="531">
        <f t="shared" ref="AN6:AO6" si="7">SUM(AN8:AN35)</f>
        <v>420777.16490906861</v>
      </c>
      <c r="AO6" s="531">
        <f t="shared" si="7"/>
        <v>426429.65196621523</v>
      </c>
      <c r="AP6" s="531">
        <f t="shared" ref="AP6:AQ6" si="8">SUM(AP8:AP35)</f>
        <v>428331.20123221376</v>
      </c>
      <c r="AQ6" s="531">
        <f t="shared" si="8"/>
        <v>434958.84176956583</v>
      </c>
      <c r="AR6" s="531">
        <f t="shared" ref="AR6" si="9">SUM(AR8:AR35)</f>
        <v>440623.36524347053</v>
      </c>
    </row>
    <row r="7" spans="1:44" s="86" customFormat="1" x14ac:dyDescent="0.25">
      <c r="A7" s="85" t="s">
        <v>240</v>
      </c>
      <c r="B7" s="85"/>
      <c r="C7" s="91"/>
      <c r="D7" s="160" t="s">
        <v>223</v>
      </c>
      <c r="E7"/>
      <c r="G7" s="568"/>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row>
    <row r="8" spans="1:44" s="86" customFormat="1" x14ac:dyDescent="0.25">
      <c r="A8" s="85" t="s">
        <v>241</v>
      </c>
      <c r="B8" s="85"/>
      <c r="C8" s="91"/>
      <c r="D8" s="155"/>
      <c r="E8" s="91" t="s">
        <v>141</v>
      </c>
      <c r="G8" s="569"/>
      <c r="H8" s="416">
        <f>'2.1 Livestock'!H8*'2.2 Coefficients'!H8</f>
        <v>0</v>
      </c>
      <c r="I8" s="416">
        <f>'2.1 Livestock'!I8*'2.2 Coefficients'!I8</f>
        <v>0</v>
      </c>
      <c r="J8" s="416">
        <f>'2.1 Livestock'!J8*'2.2 Coefficients'!J8</f>
        <v>0</v>
      </c>
      <c r="K8" s="416">
        <f>'2.1 Livestock'!K8*'2.2 Coefficients'!K8</f>
        <v>0</v>
      </c>
      <c r="L8" s="416">
        <f>'2.1 Livestock'!L8*'2.2 Coefficients'!L8</f>
        <v>0</v>
      </c>
      <c r="M8" s="604">
        <f>'2.1 Livestock'!M8*'2.2 Coefficients'!M8</f>
        <v>33950.186336495324</v>
      </c>
      <c r="N8" s="604">
        <f>'2.1 Livestock'!N8*'2.2 Coefficients'!N8</f>
        <v>42464.725683204342</v>
      </c>
      <c r="O8" s="604">
        <f>'2.1 Livestock'!O8*'2.2 Coefficients'!O8</f>
        <v>44336.57412928751</v>
      </c>
      <c r="P8" s="604">
        <f>'2.1 Livestock'!P8*'2.2 Coefficients'!P8</f>
        <v>46570.084938611297</v>
      </c>
      <c r="Q8" s="604">
        <f>'2.1 Livestock'!Q8*'2.2 Coefficients'!Q8</f>
        <v>48993.556168915282</v>
      </c>
      <c r="R8" s="604">
        <f>'2.1 Livestock'!R8*'2.2 Coefficients'!R8</f>
        <v>54218.117266915222</v>
      </c>
      <c r="S8" s="604">
        <f>'2.1 Livestock'!S8*'2.2 Coefficients'!S8</f>
        <v>55176.667890612312</v>
      </c>
      <c r="T8" s="604">
        <f>'2.1 Livestock'!T8*'2.2 Coefficients'!T8</f>
        <v>62122.464872306358</v>
      </c>
      <c r="U8" s="604">
        <f>'2.1 Livestock'!U8*'2.2 Coefficients'!U8</f>
        <v>62611.217761692889</v>
      </c>
      <c r="V8" s="604">
        <f>'2.1 Livestock'!V8*'2.2 Coefficients'!V8</f>
        <v>67147.411613035889</v>
      </c>
      <c r="W8" s="604">
        <f>'2.1 Livestock'!W8*'2.2 Coefficients'!W8</f>
        <v>72887.944247285152</v>
      </c>
      <c r="X8" s="604">
        <f>'2.1 Livestock'!X8*'2.2 Coefficients'!X8</f>
        <v>71610.924348862085</v>
      </c>
      <c r="Y8" s="604">
        <f>'2.1 Livestock'!Y8*'2.2 Coefficients'!Y8</f>
        <v>72452.753273495211</v>
      </c>
      <c r="Z8" s="604">
        <f>'2.1 Livestock'!Z8*'2.2 Coefficients'!Z8</f>
        <v>74362.625389886205</v>
      </c>
      <c r="AA8" s="604">
        <f>'2.1 Livestock'!AA8*'2.2 Coefficients'!AA8</f>
        <v>76986.17714625533</v>
      </c>
      <c r="AB8" s="604">
        <f>'2.1 Livestock'!AB8*'2.2 Coefficients'!AB8</f>
        <v>74056.65616898828</v>
      </c>
      <c r="AC8" s="604">
        <f>'2.1 Livestock'!AC8*'2.2 Coefficients'!AC8</f>
        <v>69645.221564807638</v>
      </c>
      <c r="AD8" s="604">
        <f>'2.1 Livestock'!AD8*'2.2 Coefficients'!AD8</f>
        <v>73274.006158852673</v>
      </c>
      <c r="AE8" s="604">
        <f>'2.1 Livestock'!AE8*'2.2 Coefficients'!AE8</f>
        <v>69035.285473971468</v>
      </c>
      <c r="AF8" s="604">
        <f>'2.1 Livestock'!AF8*'2.2 Coefficients'!AF8</f>
        <v>56994.460471954531</v>
      </c>
      <c r="AG8" s="604">
        <f>'2.1 Livestock'!AG8*'2.2 Coefficients'!AG8</f>
        <v>62667.268698207314</v>
      </c>
      <c r="AH8" s="604">
        <f>'2.1 Livestock'!AH8*'2.2 Coefficients'!AH8</f>
        <v>57978.566992775726</v>
      </c>
      <c r="AI8" s="604">
        <f>'2.1 Livestock'!AI8*'2.2 Coefficients'!AI8</f>
        <v>61158.280399802636</v>
      </c>
      <c r="AJ8" s="604">
        <f>'2.1 Livestock'!AJ8*'2.2 Coefficients'!AJ8</f>
        <v>60071.830107564187</v>
      </c>
      <c r="AK8" s="604">
        <f>'2.1 Livestock'!AK8*'2.2 Coefficients'!AK8</f>
        <v>66972.371375544943</v>
      </c>
      <c r="AL8" s="604">
        <f>'2.1 Livestock'!AL8*'2.2 Coefficients'!AL8</f>
        <v>69649.12069862026</v>
      </c>
      <c r="AM8" s="604">
        <f>'2.1 Livestock'!AM8*'2.2 Coefficients'!AM8</f>
        <v>77376.084065122559</v>
      </c>
      <c r="AN8" s="604">
        <f>'2.1 Livestock'!AN8*'2.2 Coefficients'!AN8</f>
        <v>81007.526334459748</v>
      </c>
      <c r="AO8" s="604">
        <f>'2.1 Livestock'!AO8*'2.2 Coefficients'!AO8</f>
        <v>81421.241484264479</v>
      </c>
      <c r="AP8" s="604">
        <f>'2.1 Livestock'!AP8*'2.2 Coefficients'!AP8</f>
        <v>81596.895163566383</v>
      </c>
      <c r="AQ8" s="604">
        <f>'2.1 Livestock'!AQ8*'2.2 Coefficients'!AQ8</f>
        <v>77163.907277161343</v>
      </c>
      <c r="AR8" s="604">
        <f>'2.1 Livestock'!AR8*'2.2 Coefficients'!AR8</f>
        <v>72745.604160914329</v>
      </c>
    </row>
    <row r="9" spans="1:44" s="86" customFormat="1" x14ac:dyDescent="0.25">
      <c r="A9" s="85" t="s">
        <v>242</v>
      </c>
      <c r="B9" s="85"/>
      <c r="C9" s="91"/>
      <c r="D9" s="155"/>
      <c r="E9" s="91" t="s">
        <v>142</v>
      </c>
      <c r="G9" s="570"/>
      <c r="H9" s="249"/>
      <c r="I9" s="249"/>
      <c r="J9" s="249"/>
      <c r="K9" s="249"/>
      <c r="L9" s="249"/>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row>
    <row r="10" spans="1:44" s="86" customFormat="1" x14ac:dyDescent="0.25">
      <c r="A10" s="85" t="s">
        <v>243</v>
      </c>
      <c r="B10" s="85"/>
      <c r="C10" s="91"/>
      <c r="D10" s="155"/>
      <c r="E10" s="91" t="s">
        <v>221</v>
      </c>
      <c r="G10" s="569"/>
      <c r="H10" s="416">
        <f>'2.1 Livestock'!H10*'2.2 Coefficients'!H10</f>
        <v>0</v>
      </c>
      <c r="I10" s="416">
        <f>'2.1 Livestock'!I10*'2.2 Coefficients'!I10</f>
        <v>0</v>
      </c>
      <c r="J10" s="416">
        <f>'2.1 Livestock'!J10*'2.2 Coefficients'!J10</f>
        <v>0</v>
      </c>
      <c r="K10" s="416">
        <f>'2.1 Livestock'!K10*'2.2 Coefficients'!K10</f>
        <v>0</v>
      </c>
      <c r="L10" s="416">
        <f>'2.1 Livestock'!L10*'2.2 Coefficients'!L10</f>
        <v>0</v>
      </c>
      <c r="M10" s="604">
        <f>'2.1 Livestock'!M10*'2.2 Coefficients'!M10</f>
        <v>11645.406493940434</v>
      </c>
      <c r="N10" s="604">
        <f>'2.1 Livestock'!N10*'2.2 Coefficients'!N10</f>
        <v>6246.1695100369507</v>
      </c>
      <c r="O10" s="604">
        <f>'2.1 Livestock'!O10*'2.2 Coefficients'!O10</f>
        <v>4974.8257000302028</v>
      </c>
      <c r="P10" s="604">
        <f>'2.1 Livestock'!P10*'2.2 Coefficients'!P10</f>
        <v>4979.444433454365</v>
      </c>
      <c r="Q10" s="604">
        <f>'2.1 Livestock'!Q10*'2.2 Coefficients'!Q10</f>
        <v>5307.0121411235841</v>
      </c>
      <c r="R10" s="604">
        <f>'2.1 Livestock'!R10*'2.2 Coefficients'!R10</f>
        <v>4982.0815720354149</v>
      </c>
      <c r="S10" s="604">
        <f>'2.1 Livestock'!S10*'2.2 Coefficients'!S10</f>
        <v>6203.464700057667</v>
      </c>
      <c r="T10" s="604">
        <f>'2.1 Livestock'!T10*'2.2 Coefficients'!T10</f>
        <v>7347.1237426144271</v>
      </c>
      <c r="U10" s="604">
        <f>'2.1 Livestock'!U10*'2.2 Coefficients'!U10</f>
        <v>6384.5712066315436</v>
      </c>
      <c r="V10" s="604">
        <f>'2.1 Livestock'!V10*'2.2 Coefficients'!V10</f>
        <v>8396.7228021255778</v>
      </c>
      <c r="W10" s="604">
        <f>'2.1 Livestock'!W10*'2.2 Coefficients'!W10</f>
        <v>7278.1165220910489</v>
      </c>
      <c r="X10" s="604">
        <f>'2.1 Livestock'!X10*'2.2 Coefficients'!X10</f>
        <v>8142.7184491038151</v>
      </c>
      <c r="Y10" s="604">
        <f>'2.1 Livestock'!Y10*'2.2 Coefficients'!Y10</f>
        <v>8405.9644960538644</v>
      </c>
      <c r="Z10" s="604">
        <f>'2.1 Livestock'!Z10*'2.2 Coefficients'!Z10</f>
        <v>8649.9379571765458</v>
      </c>
      <c r="AA10" s="604">
        <f>'2.1 Livestock'!AA10*'2.2 Coefficients'!AA10</f>
        <v>8778.3521389570978</v>
      </c>
      <c r="AB10" s="604">
        <f>'2.1 Livestock'!AB10*'2.2 Coefficients'!AB10</f>
        <v>9297.765995970798</v>
      </c>
      <c r="AC10" s="604">
        <f>'2.1 Livestock'!AC10*'2.2 Coefficients'!AC10</f>
        <v>10593.416333280373</v>
      </c>
      <c r="AD10" s="604">
        <f>'2.1 Livestock'!AD10*'2.2 Coefficients'!AD10</f>
        <v>12388.609571425766</v>
      </c>
      <c r="AE10" s="604">
        <f>'2.1 Livestock'!AE10*'2.2 Coefficients'!AE10</f>
        <v>10057.352569199506</v>
      </c>
      <c r="AF10" s="604">
        <f>'2.1 Livestock'!AF10*'2.2 Coefficients'!AF10</f>
        <v>11763.314780461835</v>
      </c>
      <c r="AG10" s="604">
        <f>'2.1 Livestock'!AG10*'2.2 Coefficients'!AG10</f>
        <v>8766.4200278156768</v>
      </c>
      <c r="AH10" s="604">
        <f>'2.1 Livestock'!AH10*'2.2 Coefficients'!AH10</f>
        <v>8965.5610486923106</v>
      </c>
      <c r="AI10" s="604">
        <f>'2.1 Livestock'!AI10*'2.2 Coefficients'!AI10</f>
        <v>8951.1023630392865</v>
      </c>
      <c r="AJ10" s="604">
        <f>'2.1 Livestock'!AJ10*'2.2 Coefficients'!AJ10</f>
        <v>8140.5735800040948</v>
      </c>
      <c r="AK10" s="604">
        <f>'2.1 Livestock'!AK10*'2.2 Coefficients'!AK10</f>
        <v>9128.8833179439298</v>
      </c>
      <c r="AL10" s="604">
        <f>'2.1 Livestock'!AL10*'2.2 Coefficients'!AL10</f>
        <v>8915.9105962917565</v>
      </c>
      <c r="AM10" s="604">
        <f>'2.1 Livestock'!AM10*'2.2 Coefficients'!AM10</f>
        <v>7227.8218500256799</v>
      </c>
      <c r="AN10" s="604">
        <f>'2.1 Livestock'!AN10*'2.2 Coefficients'!AN10</f>
        <v>6969.7282041024409</v>
      </c>
      <c r="AO10" s="604">
        <f>'2.1 Livestock'!AO10*'2.2 Coefficients'!AO10</f>
        <v>7425.5205321616359</v>
      </c>
      <c r="AP10" s="604">
        <f>'2.1 Livestock'!AP10*'2.2 Coefficients'!AP10</f>
        <v>7874.9336926975438</v>
      </c>
      <c r="AQ10" s="604">
        <f>'2.1 Livestock'!AQ10*'2.2 Coefficients'!AQ10</f>
        <v>8399.6421210998724</v>
      </c>
      <c r="AR10" s="604">
        <f>'2.1 Livestock'!AR10*'2.2 Coefficients'!AR10</f>
        <v>9644.1373307741087</v>
      </c>
    </row>
    <row r="11" spans="1:44" s="86" customFormat="1" x14ac:dyDescent="0.25">
      <c r="A11" s="168" t="s">
        <v>607</v>
      </c>
      <c r="B11" s="85"/>
      <c r="C11" s="91"/>
      <c r="D11" s="155"/>
      <c r="E11" s="91"/>
      <c r="F11" s="86" t="s">
        <v>608</v>
      </c>
      <c r="G11" s="569"/>
      <c r="H11" s="249"/>
      <c r="I11" s="249"/>
      <c r="J11" s="249"/>
      <c r="K11" s="249"/>
      <c r="L11" s="249"/>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1"/>
      <c r="AK11" s="591"/>
      <c r="AL11" s="591"/>
      <c r="AM11" s="591"/>
      <c r="AN11" s="591"/>
      <c r="AO11" s="591"/>
      <c r="AP11" s="591"/>
      <c r="AQ11" s="591"/>
      <c r="AR11" s="591"/>
    </row>
    <row r="12" spans="1:44" s="86" customFormat="1" x14ac:dyDescent="0.25">
      <c r="A12" s="168" t="s">
        <v>610</v>
      </c>
      <c r="B12" s="85"/>
      <c r="C12" s="91"/>
      <c r="D12" s="155"/>
      <c r="E12" s="91"/>
      <c r="F12" s="86" t="s">
        <v>609</v>
      </c>
      <c r="G12" s="569"/>
      <c r="H12" s="249"/>
      <c r="I12" s="249"/>
      <c r="J12" s="249"/>
      <c r="K12" s="249"/>
      <c r="L12" s="249"/>
      <c r="M12" s="591"/>
      <c r="N12" s="591"/>
      <c r="O12" s="591"/>
      <c r="P12" s="591"/>
      <c r="Q12" s="591"/>
      <c r="R12" s="591"/>
      <c r="S12" s="591"/>
      <c r="T12" s="591"/>
      <c r="U12" s="591"/>
      <c r="V12" s="591"/>
      <c r="W12" s="591"/>
      <c r="X12" s="591"/>
      <c r="Y12" s="591"/>
      <c r="Z12" s="591"/>
      <c r="AA12" s="591"/>
      <c r="AB12" s="591"/>
      <c r="AC12" s="591"/>
      <c r="AD12" s="591"/>
      <c r="AE12" s="591"/>
      <c r="AF12" s="591"/>
      <c r="AG12" s="591"/>
      <c r="AH12" s="591"/>
      <c r="AI12" s="591"/>
      <c r="AJ12" s="591"/>
      <c r="AK12" s="591"/>
      <c r="AL12" s="591"/>
      <c r="AM12" s="591"/>
      <c r="AN12" s="591"/>
      <c r="AO12" s="591"/>
      <c r="AP12" s="591"/>
      <c r="AQ12" s="591"/>
      <c r="AR12" s="591"/>
    </row>
    <row r="13" spans="1:44" s="86" customFormat="1" x14ac:dyDescent="0.25">
      <c r="A13" s="85" t="s">
        <v>244</v>
      </c>
      <c r="B13" s="85"/>
      <c r="C13" s="91"/>
      <c r="D13" s="155"/>
      <c r="E13" s="91" t="s">
        <v>222</v>
      </c>
      <c r="G13" s="569"/>
      <c r="H13" s="416">
        <f>'2.1 Livestock'!H13*'2.2 Coefficients'!H13</f>
        <v>0</v>
      </c>
      <c r="I13" s="416">
        <f>'2.1 Livestock'!I13*'2.2 Coefficients'!I13</f>
        <v>0</v>
      </c>
      <c r="J13" s="416">
        <f>'2.1 Livestock'!J13*'2.2 Coefficients'!J13</f>
        <v>0</v>
      </c>
      <c r="K13" s="416">
        <f>'2.1 Livestock'!K13*'2.2 Coefficients'!K13</f>
        <v>0</v>
      </c>
      <c r="L13" s="416">
        <f>'2.1 Livestock'!L13*'2.2 Coefficients'!L13</f>
        <v>0</v>
      </c>
      <c r="M13" s="604">
        <f>'2.1 Livestock'!M13*'2.2 Coefficients'!M13</f>
        <v>17061.636002965141</v>
      </c>
      <c r="N13" s="604">
        <f>'2.1 Livestock'!N13*'2.2 Coefficients'!N13</f>
        <v>13850.038495461355</v>
      </c>
      <c r="O13" s="604">
        <f>'2.1 Livestock'!O13*'2.2 Coefficients'!O13</f>
        <v>12418.047879904892</v>
      </c>
      <c r="P13" s="604">
        <f>'2.1 Livestock'!P13*'2.2 Coefficients'!P13</f>
        <v>11349.899704762411</v>
      </c>
      <c r="Q13" s="604">
        <f>'2.1 Livestock'!Q13*'2.2 Coefficients'!Q13</f>
        <v>13327.614060444039</v>
      </c>
      <c r="R13" s="604">
        <f>'2.1 Livestock'!R13*'2.2 Coefficients'!R13</f>
        <v>14184.188320961366</v>
      </c>
      <c r="S13" s="604">
        <f>'2.1 Livestock'!S13*'2.2 Coefficients'!S13</f>
        <v>18356.688738463909</v>
      </c>
      <c r="T13" s="604">
        <f>'2.1 Livestock'!T13*'2.2 Coefficients'!T13</f>
        <v>16153.199305903452</v>
      </c>
      <c r="U13" s="604">
        <f>'2.1 Livestock'!U13*'2.2 Coefficients'!U13</f>
        <v>16086.763514601771</v>
      </c>
      <c r="V13" s="604">
        <f>'2.1 Livestock'!V13*'2.2 Coefficients'!V13</f>
        <v>18001.17574546043</v>
      </c>
      <c r="W13" s="604">
        <f>'2.1 Livestock'!W13*'2.2 Coefficients'!W13</f>
        <v>15209.466478460608</v>
      </c>
      <c r="X13" s="604">
        <f>'2.1 Livestock'!X13*'2.2 Coefficients'!X13</f>
        <v>16996.3774809344</v>
      </c>
      <c r="Y13" s="604">
        <f>'2.1 Livestock'!Y13*'2.2 Coefficients'!Y13</f>
        <v>16891.127411298257</v>
      </c>
      <c r="Z13" s="604">
        <f>'2.1 Livestock'!Z13*'2.2 Coefficients'!Z13</f>
        <v>16985.299147035155</v>
      </c>
      <c r="AA13" s="604">
        <f>'2.1 Livestock'!AA13*'2.2 Coefficients'!AA13</f>
        <v>16545.160201041839</v>
      </c>
      <c r="AB13" s="604">
        <f>'2.1 Livestock'!AB13*'2.2 Coefficients'!AB13</f>
        <v>17492.288793141182</v>
      </c>
      <c r="AC13" s="604">
        <f>'2.1 Livestock'!AC13*'2.2 Coefficients'!AC13</f>
        <v>18909.341598470764</v>
      </c>
      <c r="AD13" s="604">
        <f>'2.1 Livestock'!AD13*'2.2 Coefficients'!AD13</f>
        <v>20804.527011185757</v>
      </c>
      <c r="AE13" s="604">
        <f>'2.1 Livestock'!AE13*'2.2 Coefficients'!AE13</f>
        <v>19031.379651116233</v>
      </c>
      <c r="AF13" s="604">
        <f>'2.1 Livestock'!AF13*'2.2 Coefficients'!AF13</f>
        <v>22232.977737458776</v>
      </c>
      <c r="AG13" s="604">
        <f>'2.1 Livestock'!AG13*'2.2 Coefficients'!AG13</f>
        <v>17820.089917600071</v>
      </c>
      <c r="AH13" s="604">
        <f>'2.1 Livestock'!AH13*'2.2 Coefficients'!AH13</f>
        <v>16894.256534497577</v>
      </c>
      <c r="AI13" s="604">
        <f>'2.1 Livestock'!AI13*'2.2 Coefficients'!AI13</f>
        <v>16825.269313546047</v>
      </c>
      <c r="AJ13" s="604">
        <f>'2.1 Livestock'!AJ13*'2.2 Coefficients'!AJ13</f>
        <v>16328.198276442894</v>
      </c>
      <c r="AK13" s="604">
        <f>'2.1 Livestock'!AK13*'2.2 Coefficients'!AK13</f>
        <v>17438.024518012455</v>
      </c>
      <c r="AL13" s="604">
        <f>'2.1 Livestock'!AL13*'2.2 Coefficients'!AL13</f>
        <v>17816.057002787176</v>
      </c>
      <c r="AM13" s="604">
        <f>'2.1 Livestock'!AM13*'2.2 Coefficients'!AM13</f>
        <v>17219.224037744236</v>
      </c>
      <c r="AN13" s="604">
        <f>'2.1 Livestock'!AN13*'2.2 Coefficients'!AN13</f>
        <v>17175.360347936508</v>
      </c>
      <c r="AO13" s="604">
        <f>'2.1 Livestock'!AO13*'2.2 Coefficients'!AO13</f>
        <v>16777.126703280715</v>
      </c>
      <c r="AP13" s="604">
        <f>'2.1 Livestock'!AP13*'2.2 Coefficients'!AP13</f>
        <v>16940.631004512557</v>
      </c>
      <c r="AQ13" s="604">
        <f>'2.1 Livestock'!AQ13*'2.2 Coefficients'!AQ13</f>
        <v>17473.966328975966</v>
      </c>
      <c r="AR13" s="604">
        <f>'2.1 Livestock'!AR13*'2.2 Coefficients'!AR13</f>
        <v>18793.189184827177</v>
      </c>
    </row>
    <row r="14" spans="1:44" s="86" customFormat="1" x14ac:dyDescent="0.25">
      <c r="A14" s="168" t="s">
        <v>617</v>
      </c>
      <c r="B14" s="85"/>
      <c r="C14" s="91"/>
      <c r="D14" s="155"/>
      <c r="E14" s="91"/>
      <c r="F14" s="86" t="s">
        <v>615</v>
      </c>
      <c r="G14" s="569"/>
      <c r="H14" s="249"/>
      <c r="I14" s="249"/>
      <c r="J14" s="249"/>
      <c r="K14" s="249"/>
      <c r="L14" s="249"/>
      <c r="M14" s="591"/>
      <c r="N14" s="591"/>
      <c r="O14" s="591"/>
      <c r="P14" s="591"/>
      <c r="Q14" s="591"/>
      <c r="R14" s="591"/>
      <c r="S14" s="591"/>
      <c r="T14" s="591"/>
      <c r="U14" s="591"/>
      <c r="V14" s="591"/>
      <c r="W14" s="591"/>
      <c r="X14" s="591"/>
      <c r="Y14" s="591"/>
      <c r="Z14" s="591"/>
      <c r="AA14" s="591"/>
      <c r="AB14" s="591"/>
      <c r="AC14" s="591"/>
      <c r="AD14" s="591"/>
      <c r="AE14" s="591"/>
      <c r="AF14" s="591"/>
      <c r="AG14" s="591"/>
      <c r="AH14" s="591"/>
      <c r="AI14" s="591"/>
      <c r="AJ14" s="591"/>
      <c r="AK14" s="591"/>
      <c r="AL14" s="591"/>
      <c r="AM14" s="591"/>
      <c r="AN14" s="591"/>
      <c r="AO14" s="591"/>
      <c r="AP14" s="591"/>
      <c r="AQ14" s="591"/>
      <c r="AR14" s="591"/>
    </row>
    <row r="15" spans="1:44" s="86" customFormat="1" x14ac:dyDescent="0.25">
      <c r="A15" s="168" t="s">
        <v>618</v>
      </c>
      <c r="B15" s="85"/>
      <c r="C15" s="91"/>
      <c r="D15" s="155"/>
      <c r="E15" s="91"/>
      <c r="F15" s="86" t="s">
        <v>616</v>
      </c>
      <c r="G15" s="569"/>
      <c r="H15" s="249"/>
      <c r="I15" s="249"/>
      <c r="J15" s="249"/>
      <c r="K15" s="249"/>
      <c r="L15" s="249"/>
      <c r="M15" s="591"/>
      <c r="N15" s="591"/>
      <c r="O15" s="591"/>
      <c r="P15" s="591"/>
      <c r="Q15" s="591"/>
      <c r="R15" s="591"/>
      <c r="S15" s="591"/>
      <c r="T15" s="591"/>
      <c r="U15" s="591"/>
      <c r="V15" s="591"/>
      <c r="W15" s="591"/>
      <c r="X15" s="591"/>
      <c r="Y15" s="591"/>
      <c r="Z15" s="591"/>
      <c r="AA15" s="591"/>
      <c r="AB15" s="591"/>
      <c r="AC15" s="591"/>
      <c r="AD15" s="591"/>
      <c r="AE15" s="591"/>
      <c r="AF15" s="591"/>
      <c r="AG15" s="591"/>
      <c r="AH15" s="591"/>
      <c r="AI15" s="591"/>
      <c r="AJ15" s="591"/>
      <c r="AK15" s="591"/>
      <c r="AL15" s="591"/>
      <c r="AM15" s="591"/>
      <c r="AN15" s="591"/>
      <c r="AO15" s="591"/>
      <c r="AP15" s="591"/>
      <c r="AQ15" s="591"/>
      <c r="AR15" s="591"/>
    </row>
    <row r="16" spans="1:44" s="86" customFormat="1" x14ac:dyDescent="0.25">
      <c r="A16" s="85" t="s">
        <v>245</v>
      </c>
      <c r="B16" s="85"/>
      <c r="C16" s="91"/>
      <c r="D16" s="155" t="s">
        <v>214</v>
      </c>
      <c r="E16" s="94"/>
      <c r="G16" s="571"/>
      <c r="H16" s="249"/>
      <c r="I16" s="249"/>
      <c r="J16" s="249"/>
      <c r="K16" s="249"/>
      <c r="L16" s="249"/>
      <c r="M16" s="591"/>
      <c r="N16" s="591"/>
      <c r="O16" s="591"/>
      <c r="P16" s="591"/>
      <c r="Q16" s="591"/>
      <c r="R16" s="591"/>
      <c r="S16" s="591"/>
      <c r="T16" s="591"/>
      <c r="U16" s="591"/>
      <c r="V16" s="591"/>
      <c r="W16" s="591"/>
      <c r="X16" s="591"/>
      <c r="Y16" s="591"/>
      <c r="Z16" s="591"/>
      <c r="AA16" s="591"/>
      <c r="AB16" s="591"/>
      <c r="AC16" s="591"/>
      <c r="AD16" s="591"/>
      <c r="AE16" s="591"/>
      <c r="AF16" s="591"/>
      <c r="AG16" s="591"/>
      <c r="AH16" s="591"/>
      <c r="AI16" s="591"/>
      <c r="AJ16" s="591"/>
      <c r="AK16" s="591"/>
      <c r="AL16" s="591"/>
      <c r="AM16" s="591"/>
      <c r="AN16" s="591"/>
      <c r="AO16" s="591"/>
      <c r="AP16" s="591"/>
      <c r="AQ16" s="591"/>
      <c r="AR16" s="591"/>
    </row>
    <row r="17" spans="1:44" s="86" customFormat="1" x14ac:dyDescent="0.25">
      <c r="A17" s="85" t="s">
        <v>246</v>
      </c>
      <c r="B17" s="85"/>
      <c r="C17" s="91"/>
      <c r="D17" s="155"/>
      <c r="E17" s="37" t="s">
        <v>219</v>
      </c>
      <c r="G17" s="569"/>
      <c r="H17" s="416">
        <f>'2.1 Livestock'!H17*'2.2 Coefficients'!H17</f>
        <v>0</v>
      </c>
      <c r="I17" s="416">
        <f>'2.1 Livestock'!I17*'2.2 Coefficients'!I17</f>
        <v>0</v>
      </c>
      <c r="J17" s="416">
        <f>'2.1 Livestock'!J17*'2.2 Coefficients'!J17</f>
        <v>0</v>
      </c>
      <c r="K17" s="416">
        <f>'2.1 Livestock'!K17*'2.2 Coefficients'!K17</f>
        <v>0</v>
      </c>
      <c r="L17" s="416">
        <f>'2.1 Livestock'!L17*'2.2 Coefficients'!L17</f>
        <v>0</v>
      </c>
      <c r="M17" s="604">
        <f>'2.1 Livestock'!M17*'2.2 Coefficients'!M17</f>
        <v>6064.6542566746457</v>
      </c>
      <c r="N17" s="604">
        <f>'2.1 Livestock'!N17*'2.2 Coefficients'!N17</f>
        <v>5236.509342311304</v>
      </c>
      <c r="O17" s="604">
        <f>'2.1 Livestock'!O17*'2.2 Coefficients'!O17</f>
        <v>4279.9083323428686</v>
      </c>
      <c r="P17" s="604">
        <f>'2.1 Livestock'!P17*'2.2 Coefficients'!P17</f>
        <v>5029.4809550057489</v>
      </c>
      <c r="Q17" s="604">
        <f>'2.1 Livestock'!Q17*'2.2 Coefficients'!Q17</f>
        <v>5343.4335916482705</v>
      </c>
      <c r="R17" s="604">
        <f>'2.1 Livestock'!R17*'2.2 Coefficients'!R17</f>
        <v>9126.2135050420657</v>
      </c>
      <c r="S17" s="604">
        <f>'2.1 Livestock'!S17*'2.2 Coefficients'!S17</f>
        <v>10085.265266380153</v>
      </c>
      <c r="T17" s="604">
        <f>'2.1 Livestock'!T17*'2.2 Coefficients'!T17</f>
        <v>8863.6017263036974</v>
      </c>
      <c r="U17" s="604">
        <f>'2.1 Livestock'!U17*'2.2 Coefficients'!U17</f>
        <v>8712.0871278467439</v>
      </c>
      <c r="V17" s="604">
        <f>'2.1 Livestock'!V17*'2.2 Coefficients'!V17</f>
        <v>10025.71216892377</v>
      </c>
      <c r="W17" s="604">
        <f>'2.1 Livestock'!W17*'2.2 Coefficients'!W17</f>
        <v>10953.499556756085</v>
      </c>
      <c r="X17" s="604">
        <f>'2.1 Livestock'!X17*'2.2 Coefficients'!X17</f>
        <v>12630.286789129295</v>
      </c>
      <c r="Y17" s="604">
        <f>'2.1 Livestock'!Y17*'2.2 Coefficients'!Y17</f>
        <v>12805.835424078668</v>
      </c>
      <c r="Z17" s="604">
        <f>'2.1 Livestock'!Z17*'2.2 Coefficients'!Z17</f>
        <v>12663.908844298867</v>
      </c>
      <c r="AA17" s="604">
        <f>'2.1 Livestock'!AA17*'2.2 Coefficients'!AA17</f>
        <v>17012.122753232921</v>
      </c>
      <c r="AB17" s="604">
        <f>'2.1 Livestock'!AB17*'2.2 Coefficients'!AB17</f>
        <v>15971.822919562788</v>
      </c>
      <c r="AC17" s="604">
        <f>'2.1 Livestock'!AC17*'2.2 Coefficients'!AC17</f>
        <v>16045.723098638882</v>
      </c>
      <c r="AD17" s="604">
        <f>'2.1 Livestock'!AD17*'2.2 Coefficients'!AD17</f>
        <v>16850.368615514693</v>
      </c>
      <c r="AE17" s="604">
        <f>'2.1 Livestock'!AE17*'2.2 Coefficients'!AE17</f>
        <v>14112.277883055565</v>
      </c>
      <c r="AF17" s="604">
        <f>'2.1 Livestock'!AF17*'2.2 Coefficients'!AF17</f>
        <v>13022.734711712867</v>
      </c>
      <c r="AG17" s="604">
        <f>'2.1 Livestock'!AG17*'2.2 Coefficients'!AG17</f>
        <v>10205.491930356264</v>
      </c>
      <c r="AH17" s="604">
        <f>'2.1 Livestock'!AH17*'2.2 Coefficients'!AH17</f>
        <v>13745.287757632525</v>
      </c>
      <c r="AI17" s="604">
        <f>'2.1 Livestock'!AI17*'2.2 Coefficients'!AI17</f>
        <v>14351.033562214088</v>
      </c>
      <c r="AJ17" s="604">
        <f>'2.1 Livestock'!AJ17*'2.2 Coefficients'!AJ17</f>
        <v>14122.544063106938</v>
      </c>
      <c r="AK17" s="604">
        <f>'2.1 Livestock'!AK17*'2.2 Coefficients'!AK17</f>
        <v>14291.416556823586</v>
      </c>
      <c r="AL17" s="604">
        <f>'2.1 Livestock'!AL17*'2.2 Coefficients'!AL17</f>
        <v>15436.031819507769</v>
      </c>
      <c r="AM17" s="604">
        <f>'2.1 Livestock'!AM17*'2.2 Coefficients'!AM17</f>
        <v>15809.178710889801</v>
      </c>
      <c r="AN17" s="604">
        <f>'2.1 Livestock'!AN17*'2.2 Coefficients'!AN17</f>
        <v>17041.03356621704</v>
      </c>
      <c r="AO17" s="604">
        <f>'2.1 Livestock'!AO17*'2.2 Coefficients'!AO17</f>
        <v>19487.637897995359</v>
      </c>
      <c r="AP17" s="604">
        <f>'2.1 Livestock'!AP17*'2.2 Coefficients'!AP17</f>
        <v>19523.712909789556</v>
      </c>
      <c r="AQ17" s="604">
        <f>'2.1 Livestock'!AQ17*'2.2 Coefficients'!AQ17</f>
        <v>16777.212174367767</v>
      </c>
      <c r="AR17" s="604">
        <f>'2.1 Livestock'!AR17*'2.2 Coefficients'!AR17</f>
        <v>20514.180124078557</v>
      </c>
    </row>
    <row r="18" spans="1:44" s="86" customFormat="1" x14ac:dyDescent="0.25">
      <c r="A18" s="168" t="s">
        <v>652</v>
      </c>
      <c r="B18" s="85"/>
      <c r="C18" s="91"/>
      <c r="D18" s="155"/>
      <c r="E18" s="91"/>
      <c r="F18" s="86" t="s">
        <v>654</v>
      </c>
      <c r="G18" s="569"/>
      <c r="H18" s="249"/>
      <c r="I18" s="249"/>
      <c r="J18" s="249"/>
      <c r="K18" s="249"/>
      <c r="L18" s="249"/>
      <c r="M18" s="591"/>
      <c r="N18" s="591"/>
      <c r="O18" s="591"/>
      <c r="P18" s="591"/>
      <c r="Q18" s="591"/>
      <c r="R18" s="591"/>
      <c r="S18" s="591"/>
      <c r="T18" s="591"/>
      <c r="U18" s="591"/>
      <c r="V18" s="591"/>
      <c r="W18" s="591"/>
      <c r="X18" s="591"/>
      <c r="Y18" s="591"/>
      <c r="Z18" s="591"/>
      <c r="AA18" s="591"/>
      <c r="AB18" s="591"/>
      <c r="AC18" s="591"/>
      <c r="AD18" s="591"/>
      <c r="AE18" s="591"/>
      <c r="AF18" s="591"/>
      <c r="AG18" s="591"/>
      <c r="AH18" s="591"/>
      <c r="AI18" s="591"/>
      <c r="AJ18" s="591"/>
      <c r="AK18" s="591"/>
      <c r="AL18" s="591"/>
      <c r="AM18" s="591"/>
      <c r="AN18" s="591"/>
      <c r="AO18" s="591"/>
      <c r="AP18" s="591"/>
      <c r="AQ18" s="591"/>
      <c r="AR18" s="591"/>
    </row>
    <row r="19" spans="1:44" s="86" customFormat="1" x14ac:dyDescent="0.25">
      <c r="A19" s="168" t="s">
        <v>653</v>
      </c>
      <c r="B19" s="85"/>
      <c r="C19" s="91"/>
      <c r="D19" s="155"/>
      <c r="E19" s="91"/>
      <c r="F19" s="86" t="s">
        <v>655</v>
      </c>
      <c r="G19" s="569"/>
      <c r="H19" s="249"/>
      <c r="I19" s="249"/>
      <c r="J19" s="249"/>
      <c r="K19" s="249"/>
      <c r="L19" s="249"/>
      <c r="M19" s="591"/>
      <c r="N19" s="591"/>
      <c r="O19" s="591"/>
      <c r="P19" s="591"/>
      <c r="Q19" s="591"/>
      <c r="R19" s="591"/>
      <c r="S19" s="591"/>
      <c r="T19" s="591"/>
      <c r="U19" s="591"/>
      <c r="V19" s="591"/>
      <c r="W19" s="591"/>
      <c r="X19" s="591"/>
      <c r="Y19" s="591"/>
      <c r="Z19" s="591"/>
      <c r="AA19" s="591"/>
      <c r="AB19" s="591"/>
      <c r="AC19" s="591"/>
      <c r="AD19" s="591"/>
      <c r="AE19" s="591"/>
      <c r="AF19" s="591"/>
      <c r="AG19" s="591"/>
      <c r="AH19" s="591"/>
      <c r="AI19" s="591"/>
      <c r="AJ19" s="591"/>
      <c r="AK19" s="591"/>
      <c r="AL19" s="591"/>
      <c r="AM19" s="591"/>
      <c r="AN19" s="591"/>
      <c r="AO19" s="591"/>
      <c r="AP19" s="591"/>
      <c r="AQ19" s="591"/>
      <c r="AR19" s="591"/>
    </row>
    <row r="20" spans="1:44" s="86" customFormat="1" x14ac:dyDescent="0.25">
      <c r="A20" s="85" t="s">
        <v>247</v>
      </c>
      <c r="B20" s="85"/>
      <c r="C20" s="91"/>
      <c r="D20" s="155"/>
      <c r="E20" s="37" t="s">
        <v>266</v>
      </c>
      <c r="G20" s="569"/>
      <c r="H20" s="249"/>
      <c r="I20" s="249"/>
      <c r="J20" s="249"/>
      <c r="K20" s="249"/>
      <c r="L20" s="249"/>
      <c r="M20" s="591"/>
      <c r="N20" s="591"/>
      <c r="O20" s="591"/>
      <c r="P20" s="591"/>
      <c r="Q20" s="591"/>
      <c r="R20" s="591"/>
      <c r="S20" s="591"/>
      <c r="T20" s="591"/>
      <c r="U20" s="591"/>
      <c r="V20" s="591"/>
      <c r="W20" s="591"/>
      <c r="X20" s="591"/>
      <c r="Y20" s="591"/>
      <c r="Z20" s="591"/>
      <c r="AA20" s="591"/>
      <c r="AB20" s="591"/>
      <c r="AC20" s="591"/>
      <c r="AD20" s="591"/>
      <c r="AE20" s="591"/>
      <c r="AF20" s="591"/>
      <c r="AG20" s="591"/>
      <c r="AH20" s="591"/>
      <c r="AI20" s="591"/>
      <c r="AJ20" s="591"/>
      <c r="AK20" s="591"/>
      <c r="AL20" s="591"/>
      <c r="AM20" s="591"/>
      <c r="AN20" s="591"/>
      <c r="AO20" s="591"/>
      <c r="AP20" s="591"/>
      <c r="AQ20" s="591"/>
      <c r="AR20" s="591"/>
    </row>
    <row r="21" spans="1:44" s="86" customFormat="1" x14ac:dyDescent="0.25">
      <c r="A21" s="85" t="s">
        <v>248</v>
      </c>
      <c r="B21" s="85"/>
      <c r="D21" s="155"/>
      <c r="E21" s="91" t="s">
        <v>268</v>
      </c>
      <c r="G21" s="569"/>
      <c r="H21" s="416">
        <f>'2.1 Livestock'!H21*'2.2 Coefficients'!H21</f>
        <v>0</v>
      </c>
      <c r="I21" s="416">
        <f>'2.1 Livestock'!I21*'2.2 Coefficients'!I21</f>
        <v>0</v>
      </c>
      <c r="J21" s="416">
        <f>'2.1 Livestock'!J21*'2.2 Coefficients'!J21</f>
        <v>0</v>
      </c>
      <c r="K21" s="416">
        <f>'2.1 Livestock'!K21*'2.2 Coefficients'!K21</f>
        <v>0</v>
      </c>
      <c r="L21" s="416">
        <f>'2.1 Livestock'!L21*'2.2 Coefficients'!L21</f>
        <v>0</v>
      </c>
      <c r="M21" s="604">
        <f>'2.1 Livestock'!M21*'2.2 Coefficients'!M21</f>
        <v>1863.9865988139061</v>
      </c>
      <c r="N21" s="604">
        <f>'2.1 Livestock'!N21*'2.2 Coefficients'!N21</f>
        <v>2661.5666472226817</v>
      </c>
      <c r="O21" s="604">
        <f>'2.1 Livestock'!O21*'2.2 Coefficients'!O21</f>
        <v>2205.7409520527594</v>
      </c>
      <c r="P21" s="604">
        <f>'2.1 Livestock'!P21*'2.2 Coefficients'!P21</f>
        <v>2615.9310902126326</v>
      </c>
      <c r="Q21" s="604">
        <f>'2.1 Livestock'!Q21*'2.2 Coefficients'!Q21</f>
        <v>2374.3453615939752</v>
      </c>
      <c r="R21" s="604">
        <f>'2.1 Livestock'!R21*'2.2 Coefficients'!R21</f>
        <v>2391.7306497247409</v>
      </c>
      <c r="S21" s="604">
        <f>'2.1 Livestock'!S21*'2.2 Coefficients'!S21</f>
        <v>2724.1673678877469</v>
      </c>
      <c r="T21" s="604">
        <f>'2.1 Livestock'!T21*'2.2 Coefficients'!T21</f>
        <v>3077.1986772292107</v>
      </c>
      <c r="U21" s="604">
        <f>'2.1 Livestock'!U21*'2.2 Coefficients'!U21</f>
        <v>3664.2729101926057</v>
      </c>
      <c r="V21" s="604">
        <f>'2.1 Livestock'!V21*'2.2 Coefficients'!V21</f>
        <v>2457.4534676733847</v>
      </c>
      <c r="W21" s="604">
        <f>'2.1 Livestock'!W21*'2.2 Coefficients'!W21</f>
        <v>3622.6389485839049</v>
      </c>
      <c r="X21" s="604">
        <f>'2.1 Livestock'!X21*'2.2 Coefficients'!X21</f>
        <v>3844.2135119376931</v>
      </c>
      <c r="Y21" s="604">
        <f>'2.1 Livestock'!Y21*'2.2 Coefficients'!Y21</f>
        <v>4522.6730365099547</v>
      </c>
      <c r="Z21" s="604">
        <f>'2.1 Livestock'!Z21*'2.2 Coefficients'!Z21</f>
        <v>4933.779685066198</v>
      </c>
      <c r="AA21" s="604">
        <f>'2.1 Livestock'!AA21*'2.2 Coefficients'!AA21</f>
        <v>7913.930073098054</v>
      </c>
      <c r="AB21" s="604">
        <f>'2.1 Livestock'!AB21*'2.2 Coefficients'!AB21</f>
        <v>6944.1724711394327</v>
      </c>
      <c r="AC21" s="604">
        <f>'2.1 Livestock'!AC21*'2.2 Coefficients'!AC21</f>
        <v>7613.7071672982147</v>
      </c>
      <c r="AD21" s="604">
        <f>'2.1 Livestock'!AD21*'2.2 Coefficients'!AD21</f>
        <v>6255.6792159762008</v>
      </c>
      <c r="AE21" s="604">
        <f>'2.1 Livestock'!AE21*'2.2 Coefficients'!AE21</f>
        <v>5420.6890599418375</v>
      </c>
      <c r="AF21" s="604">
        <f>'2.1 Livestock'!AF21*'2.2 Coefficients'!AF21</f>
        <v>5362.2678179792374</v>
      </c>
      <c r="AG21" s="604">
        <f>'2.1 Livestock'!AG21*'2.2 Coefficients'!AG21</f>
        <v>6483.4537691293071</v>
      </c>
      <c r="AH21" s="604">
        <f>'2.1 Livestock'!AH21*'2.2 Coefficients'!AH21</f>
        <v>10031.070788397377</v>
      </c>
      <c r="AI21" s="604">
        <f>'2.1 Livestock'!AI21*'2.2 Coefficients'!AI21</f>
        <v>10715.090335953615</v>
      </c>
      <c r="AJ21" s="604">
        <f>'2.1 Livestock'!AJ21*'2.2 Coefficients'!AJ21</f>
        <v>8610.264879929895</v>
      </c>
      <c r="AK21" s="604">
        <f>'2.1 Livestock'!AK21*'2.2 Coefficients'!AK21</f>
        <v>8579.9076382564053</v>
      </c>
      <c r="AL21" s="604">
        <f>'2.1 Livestock'!AL21*'2.2 Coefficients'!AL21</f>
        <v>10134.143245660232</v>
      </c>
      <c r="AM21" s="604">
        <f>'2.1 Livestock'!AM21*'2.2 Coefficients'!AM21</f>
        <v>8451.2000663838899</v>
      </c>
      <c r="AN21" s="604">
        <f>'2.1 Livestock'!AN21*'2.2 Coefficients'!AN21</f>
        <v>8774.7541906030892</v>
      </c>
      <c r="AO21" s="604">
        <f>'2.1 Livestock'!AO21*'2.2 Coefficients'!AO21</f>
        <v>9708.1449212267853</v>
      </c>
      <c r="AP21" s="604">
        <f>'2.1 Livestock'!AP21*'2.2 Coefficients'!AP21</f>
        <v>10052.278495838686</v>
      </c>
      <c r="AQ21" s="604">
        <f>'2.1 Livestock'!AQ21*'2.2 Coefficients'!AQ21</f>
        <v>9798.0834740024657</v>
      </c>
      <c r="AR21" s="604">
        <f>'2.1 Livestock'!AR21*'2.2 Coefficients'!AR21</f>
        <v>12652.049128293094</v>
      </c>
    </row>
    <row r="22" spans="1:44" s="86" customFormat="1" x14ac:dyDescent="0.25">
      <c r="A22" s="85" t="s">
        <v>249</v>
      </c>
      <c r="B22" s="85"/>
      <c r="C22" s="91"/>
      <c r="E22" s="86" t="s">
        <v>269</v>
      </c>
      <c r="G22" s="569"/>
      <c r="H22" s="416">
        <f>'2.1 Livestock'!H22*'2.2 Coefficients'!H22</f>
        <v>0</v>
      </c>
      <c r="I22" s="416">
        <f>'2.1 Livestock'!I22*'2.2 Coefficients'!I22</f>
        <v>0</v>
      </c>
      <c r="J22" s="416">
        <f>'2.1 Livestock'!J22*'2.2 Coefficients'!J22</f>
        <v>0</v>
      </c>
      <c r="K22" s="416">
        <f>'2.1 Livestock'!K22*'2.2 Coefficients'!K22</f>
        <v>0</v>
      </c>
      <c r="L22" s="416">
        <f>'2.1 Livestock'!L22*'2.2 Coefficients'!L22</f>
        <v>0</v>
      </c>
      <c r="M22" s="604">
        <f>'2.1 Livestock'!M22*'2.2 Coefficients'!M22</f>
        <v>40154.307915492354</v>
      </c>
      <c r="N22" s="604">
        <f>'2.1 Livestock'!N22*'2.2 Coefficients'!N22</f>
        <v>34048.690421475098</v>
      </c>
      <c r="O22" s="604">
        <f>'2.1 Livestock'!O22*'2.2 Coefficients'!O22</f>
        <v>30169.228970305241</v>
      </c>
      <c r="P22" s="604">
        <f>'2.1 Livestock'!P22*'2.2 Coefficients'!P22</f>
        <v>31725.51839896087</v>
      </c>
      <c r="Q22" s="604">
        <f>'2.1 Livestock'!Q22*'2.2 Coefficients'!Q22</f>
        <v>33487.257459227898</v>
      </c>
      <c r="R22" s="604">
        <f>'2.1 Livestock'!R22*'2.2 Coefficients'!R22</f>
        <v>36907.002230380604</v>
      </c>
      <c r="S22" s="604">
        <f>'2.1 Livestock'!S22*'2.2 Coefficients'!S22</f>
        <v>38273.504451505796</v>
      </c>
      <c r="T22" s="604">
        <f>'2.1 Livestock'!T22*'2.2 Coefficients'!T22</f>
        <v>36373.082931270219</v>
      </c>
      <c r="U22" s="604">
        <f>'2.1 Livestock'!U22*'2.2 Coefficients'!U22</f>
        <v>40215.467158456864</v>
      </c>
      <c r="V22" s="604">
        <f>'2.1 Livestock'!V22*'2.2 Coefficients'!V22</f>
        <v>40123.665501726136</v>
      </c>
      <c r="W22" s="604">
        <f>'2.1 Livestock'!W22*'2.2 Coefficients'!W22</f>
        <v>41271.091937849298</v>
      </c>
      <c r="X22" s="604">
        <f>'2.1 Livestock'!X22*'2.2 Coefficients'!X22</f>
        <v>44114.157080398596</v>
      </c>
      <c r="Y22" s="604">
        <f>'2.1 Livestock'!Y22*'2.2 Coefficients'!Y22</f>
        <v>39355.311033634462</v>
      </c>
      <c r="Z22" s="604">
        <f>'2.1 Livestock'!Z22*'2.2 Coefficients'!Z22</f>
        <v>37155.321053078107</v>
      </c>
      <c r="AA22" s="604">
        <f>'2.1 Livestock'!AA22*'2.2 Coefficients'!AA22</f>
        <v>36366.943820959088</v>
      </c>
      <c r="AB22" s="604">
        <f>'2.1 Livestock'!AB22*'2.2 Coefficients'!AB22</f>
        <v>34169.127788826219</v>
      </c>
      <c r="AC22" s="604">
        <f>'2.1 Livestock'!AC22*'2.2 Coefficients'!AC22</f>
        <v>35776.525526282639</v>
      </c>
      <c r="AD22" s="604">
        <f>'2.1 Livestock'!AD22*'2.2 Coefficients'!AD22</f>
        <v>33085.958637337004</v>
      </c>
      <c r="AE22" s="604">
        <f>'2.1 Livestock'!AE22*'2.2 Coefficients'!AE22</f>
        <v>36196.184597556792</v>
      </c>
      <c r="AF22" s="604">
        <f>'2.1 Livestock'!AF22*'2.2 Coefficients'!AF22</f>
        <v>34228.339032806471</v>
      </c>
      <c r="AG22" s="604">
        <f>'2.1 Livestock'!AG22*'2.2 Coefficients'!AG22</f>
        <v>32111.695718738327</v>
      </c>
      <c r="AH22" s="604">
        <f>'2.1 Livestock'!AH22*'2.2 Coefficients'!AH22</f>
        <v>35242.973764879694</v>
      </c>
      <c r="AI22" s="604">
        <f>'2.1 Livestock'!AI22*'2.2 Coefficients'!AI22</f>
        <v>27905.771173739708</v>
      </c>
      <c r="AJ22" s="604">
        <f>'2.1 Livestock'!AJ22*'2.2 Coefficients'!AJ22</f>
        <v>29222.602107567596</v>
      </c>
      <c r="AK22" s="604">
        <f>'2.1 Livestock'!AK22*'2.2 Coefficients'!AK22</f>
        <v>29100.855140926455</v>
      </c>
      <c r="AL22" s="604">
        <f>'2.1 Livestock'!AL22*'2.2 Coefficients'!AL22</f>
        <v>32918.653661039432</v>
      </c>
      <c r="AM22" s="604">
        <f>'2.1 Livestock'!AM22*'2.2 Coefficients'!AM22</f>
        <v>34706.470153672723</v>
      </c>
      <c r="AN22" s="604">
        <f>'2.1 Livestock'!AN22*'2.2 Coefficients'!AN22</f>
        <v>34578.127579993401</v>
      </c>
      <c r="AO22" s="604">
        <f>'2.1 Livestock'!AO22*'2.2 Coefficients'!AO22</f>
        <v>34056.419201777986</v>
      </c>
      <c r="AP22" s="604">
        <f>'2.1 Livestock'!AP22*'2.2 Coefficients'!AP22</f>
        <v>33625.679181385058</v>
      </c>
      <c r="AQ22" s="604">
        <f>'2.1 Livestock'!AQ22*'2.2 Coefficients'!AQ22</f>
        <v>33607.285850564433</v>
      </c>
      <c r="AR22" s="604">
        <f>'2.1 Livestock'!AR22*'2.2 Coefficients'!AR22</f>
        <v>33962.261154025473</v>
      </c>
    </row>
    <row r="23" spans="1:44" s="86" customFormat="1" x14ac:dyDescent="0.25">
      <c r="A23" s="85" t="s">
        <v>250</v>
      </c>
      <c r="B23" s="85"/>
      <c r="C23" s="91"/>
      <c r="D23" s="155" t="s">
        <v>143</v>
      </c>
      <c r="E23" s="85"/>
      <c r="G23" s="568"/>
      <c r="H23" s="249"/>
      <c r="I23" s="249"/>
      <c r="J23" s="249"/>
      <c r="K23" s="249"/>
      <c r="L23" s="249"/>
      <c r="M23" s="591"/>
      <c r="N23" s="591"/>
      <c r="O23" s="591"/>
      <c r="P23" s="591"/>
      <c r="Q23" s="591"/>
      <c r="R23" s="591"/>
      <c r="S23" s="591"/>
      <c r="T23" s="591"/>
      <c r="U23" s="591"/>
      <c r="V23" s="591"/>
      <c r="W23" s="591"/>
      <c r="X23" s="591"/>
      <c r="Y23" s="591"/>
      <c r="Z23" s="591"/>
      <c r="AA23" s="591"/>
      <c r="AB23" s="591"/>
      <c r="AC23" s="591"/>
      <c r="AD23" s="591"/>
      <c r="AE23" s="591"/>
      <c r="AF23" s="591"/>
      <c r="AG23" s="591"/>
      <c r="AH23" s="591"/>
      <c r="AI23" s="591"/>
      <c r="AJ23" s="591"/>
      <c r="AK23" s="591"/>
      <c r="AL23" s="591"/>
      <c r="AM23" s="591"/>
      <c r="AN23" s="591"/>
      <c r="AO23" s="591"/>
      <c r="AP23" s="591"/>
      <c r="AQ23" s="591"/>
      <c r="AR23" s="591"/>
    </row>
    <row r="24" spans="1:44" s="86" customFormat="1" x14ac:dyDescent="0.25">
      <c r="A24" s="85" t="s">
        <v>251</v>
      </c>
      <c r="B24" s="85"/>
      <c r="C24" s="91"/>
      <c r="D24" s="155"/>
      <c r="E24" s="93" t="s">
        <v>220</v>
      </c>
      <c r="G24" s="569"/>
      <c r="H24" s="416">
        <f>'2.1 Livestock'!H24*'2.2 Coefficients'!H24</f>
        <v>0</v>
      </c>
      <c r="I24" s="416">
        <f>'2.1 Livestock'!I24*'2.2 Coefficients'!I24</f>
        <v>0</v>
      </c>
      <c r="J24" s="416">
        <f>'2.1 Livestock'!J24*'2.2 Coefficients'!J24</f>
        <v>0</v>
      </c>
      <c r="K24" s="416">
        <f>'2.1 Livestock'!K24*'2.2 Coefficients'!K24</f>
        <v>0</v>
      </c>
      <c r="L24" s="416">
        <f>'2.1 Livestock'!L24*'2.2 Coefficients'!L24</f>
        <v>0</v>
      </c>
      <c r="M24" s="604">
        <f>'2.1 Livestock'!M24*'2.2 Coefficients'!M24</f>
        <v>5933.38051629235</v>
      </c>
      <c r="N24" s="604">
        <f>'2.1 Livestock'!N24*'2.2 Coefficients'!N24</f>
        <v>6572.6313269575139</v>
      </c>
      <c r="O24" s="604">
        <f>'2.1 Livestock'!O24*'2.2 Coefficients'!O24</f>
        <v>6552.8039282935215</v>
      </c>
      <c r="P24" s="604">
        <f>'2.1 Livestock'!P24*'2.2 Coefficients'!P24</f>
        <v>7093.0438628455386</v>
      </c>
      <c r="Q24" s="604">
        <f>'2.1 Livestock'!Q24*'2.2 Coefficients'!Q24</f>
        <v>7436.7320849414036</v>
      </c>
      <c r="R24" s="604">
        <f>'2.1 Livestock'!R24*'2.2 Coefficients'!R24</f>
        <v>8163.9261579534259</v>
      </c>
      <c r="S24" s="604">
        <f>'2.1 Livestock'!S24*'2.2 Coefficients'!S24</f>
        <v>8938.0492780070745</v>
      </c>
      <c r="T24" s="604">
        <f>'2.1 Livestock'!T24*'2.2 Coefficients'!T24</f>
        <v>8672.0220478940209</v>
      </c>
      <c r="U24" s="604">
        <f>'2.1 Livestock'!U24*'2.2 Coefficients'!U24</f>
        <v>8140.1405692024846</v>
      </c>
      <c r="V24" s="604">
        <f>'2.1 Livestock'!V24*'2.2 Coefficients'!V24</f>
        <v>8696.598653336423</v>
      </c>
      <c r="W24" s="604">
        <f>'2.1 Livestock'!W24*'2.2 Coefficients'!W24</f>
        <v>9275.7916317401086</v>
      </c>
      <c r="X24" s="604">
        <f>'2.1 Livestock'!X24*'2.2 Coefficients'!X24</f>
        <v>8771.4383438044206</v>
      </c>
      <c r="Y24" s="604">
        <f>'2.1 Livestock'!Y24*'2.2 Coefficients'!Y24</f>
        <v>10085.553399948265</v>
      </c>
      <c r="Z24" s="604">
        <f>'2.1 Livestock'!Z24*'2.2 Coefficients'!Z24</f>
        <v>11199.615808232622</v>
      </c>
      <c r="AA24" s="604">
        <f>'2.1 Livestock'!AA24*'2.2 Coefficients'!AA24</f>
        <v>11135.812895587624</v>
      </c>
      <c r="AB24" s="604">
        <f>'2.1 Livestock'!AB24*'2.2 Coefficients'!AB24</f>
        <v>11106.107939887997</v>
      </c>
      <c r="AC24" s="604">
        <f>'2.1 Livestock'!AC24*'2.2 Coefficients'!AC24</f>
        <v>11968.881127991257</v>
      </c>
      <c r="AD24" s="604">
        <f>'2.1 Livestock'!AD24*'2.2 Coefficients'!AD24</f>
        <v>11557.077944236224</v>
      </c>
      <c r="AE24" s="604">
        <f>'2.1 Livestock'!AE24*'2.2 Coefficients'!AE24</f>
        <v>10907.639911658991</v>
      </c>
      <c r="AF24" s="604">
        <f>'2.1 Livestock'!AF24*'2.2 Coefficients'!AF24</f>
        <v>11275.489052440773</v>
      </c>
      <c r="AG24" s="604">
        <f>'2.1 Livestock'!AG24*'2.2 Coefficients'!AG24</f>
        <v>11881.208067262984</v>
      </c>
      <c r="AH24" s="604">
        <f>'2.1 Livestock'!AH24*'2.2 Coefficients'!AH24</f>
        <v>12964.164585185848</v>
      </c>
      <c r="AI24" s="604">
        <f>'2.1 Livestock'!AI24*'2.2 Coefficients'!AI24</f>
        <v>11816.32075057679</v>
      </c>
      <c r="AJ24" s="604">
        <f>'2.1 Livestock'!AJ24*'2.2 Coefficients'!AJ24</f>
        <v>11141.200120151581</v>
      </c>
      <c r="AK24" s="604">
        <f>'2.1 Livestock'!AK24*'2.2 Coefficients'!AK24</f>
        <v>11075.694005963609</v>
      </c>
      <c r="AL24" s="604">
        <f>'2.1 Livestock'!AL24*'2.2 Coefficients'!AL24</f>
        <v>11315.700351879012</v>
      </c>
      <c r="AM24" s="604">
        <f>'2.1 Livestock'!AM24*'2.2 Coefficients'!AM24</f>
        <v>11740.781703841987</v>
      </c>
      <c r="AN24" s="604">
        <f>'2.1 Livestock'!AN24*'2.2 Coefficients'!AN24</f>
        <v>11964.478592636235</v>
      </c>
      <c r="AO24" s="604">
        <f>'2.1 Livestock'!AO24*'2.2 Coefficients'!AO24</f>
        <v>12399.038236998651</v>
      </c>
      <c r="AP24" s="604">
        <f>'2.1 Livestock'!AP24*'2.2 Coefficients'!AP24</f>
        <v>12685.224492572377</v>
      </c>
      <c r="AQ24" s="604">
        <f>'2.1 Livestock'!AQ24*'2.2 Coefficients'!AQ24</f>
        <v>13885.897426598291</v>
      </c>
      <c r="AR24" s="604">
        <f>'2.1 Livestock'!AR24*'2.2 Coefficients'!AR24</f>
        <v>13798.992320772988</v>
      </c>
    </row>
    <row r="25" spans="1:44" s="86" customFormat="1" x14ac:dyDescent="0.25">
      <c r="A25" s="168" t="s">
        <v>611</v>
      </c>
      <c r="B25" s="85"/>
      <c r="C25" s="91"/>
      <c r="D25" s="155"/>
      <c r="E25" s="91"/>
      <c r="F25" s="86" t="s">
        <v>612</v>
      </c>
      <c r="G25" s="569"/>
      <c r="H25" s="249"/>
      <c r="I25" s="249"/>
      <c r="J25" s="249"/>
      <c r="K25" s="249"/>
      <c r="L25" s="249"/>
      <c r="M25" s="591"/>
      <c r="N25" s="591"/>
      <c r="O25" s="591"/>
      <c r="P25" s="591"/>
      <c r="Q25" s="591"/>
      <c r="R25" s="591"/>
      <c r="S25" s="591"/>
      <c r="T25" s="591"/>
      <c r="U25" s="591"/>
      <c r="V25" s="591"/>
      <c r="W25" s="591"/>
      <c r="X25" s="591"/>
      <c r="Y25" s="591"/>
      <c r="Z25" s="591"/>
      <c r="AA25" s="591"/>
      <c r="AB25" s="591"/>
      <c r="AC25" s="591"/>
      <c r="AD25" s="591"/>
      <c r="AE25" s="591"/>
      <c r="AF25" s="591"/>
      <c r="AG25" s="591"/>
      <c r="AH25" s="591"/>
      <c r="AI25" s="591"/>
      <c r="AJ25" s="591"/>
      <c r="AK25" s="591"/>
      <c r="AL25" s="591"/>
      <c r="AM25" s="591"/>
      <c r="AN25" s="591"/>
      <c r="AO25" s="591"/>
      <c r="AP25" s="591"/>
      <c r="AQ25" s="591"/>
      <c r="AR25" s="591"/>
    </row>
    <row r="26" spans="1:44" s="86" customFormat="1" x14ac:dyDescent="0.25">
      <c r="A26" s="168" t="s">
        <v>613</v>
      </c>
      <c r="B26" s="85"/>
      <c r="C26" s="91"/>
      <c r="D26" s="155"/>
      <c r="E26" s="91"/>
      <c r="F26" s="86" t="s">
        <v>614</v>
      </c>
      <c r="G26" s="569"/>
      <c r="H26" s="249"/>
      <c r="I26" s="249"/>
      <c r="J26" s="249"/>
      <c r="K26" s="249"/>
      <c r="L26" s="249"/>
      <c r="M26" s="591"/>
      <c r="N26" s="591"/>
      <c r="O26" s="591"/>
      <c r="P26" s="591"/>
      <c r="Q26" s="591"/>
      <c r="R26" s="591"/>
      <c r="S26" s="591"/>
      <c r="T26" s="591"/>
      <c r="U26" s="591"/>
      <c r="V26" s="591"/>
      <c r="W26" s="591"/>
      <c r="X26" s="591"/>
      <c r="Y26" s="591"/>
      <c r="Z26" s="591"/>
      <c r="AA26" s="591"/>
      <c r="AB26" s="591"/>
      <c r="AC26" s="591"/>
      <c r="AD26" s="591"/>
      <c r="AE26" s="591"/>
      <c r="AF26" s="591"/>
      <c r="AG26" s="591"/>
      <c r="AH26" s="591"/>
      <c r="AI26" s="591"/>
      <c r="AJ26" s="591"/>
      <c r="AK26" s="591"/>
      <c r="AL26" s="591"/>
      <c r="AM26" s="591"/>
      <c r="AN26" s="591"/>
      <c r="AO26" s="591"/>
      <c r="AP26" s="591"/>
      <c r="AQ26" s="591"/>
      <c r="AR26" s="591"/>
    </row>
    <row r="27" spans="1:44" s="86" customFormat="1" x14ac:dyDescent="0.25">
      <c r="A27" s="85" t="s">
        <v>252</v>
      </c>
      <c r="B27" s="85"/>
      <c r="C27" s="91"/>
      <c r="D27" s="155"/>
      <c r="E27" s="93" t="s">
        <v>270</v>
      </c>
      <c r="G27" s="569"/>
      <c r="H27" s="249"/>
      <c r="I27" s="249"/>
      <c r="J27" s="249"/>
      <c r="K27" s="249"/>
      <c r="L27" s="249"/>
      <c r="M27" s="591"/>
      <c r="N27" s="591"/>
      <c r="O27" s="591"/>
      <c r="P27" s="591"/>
      <c r="Q27" s="591"/>
      <c r="R27" s="591"/>
      <c r="S27" s="591"/>
      <c r="T27" s="591"/>
      <c r="U27" s="591"/>
      <c r="V27" s="591"/>
      <c r="W27" s="591"/>
      <c r="X27" s="591"/>
      <c r="Y27" s="591"/>
      <c r="Z27" s="591"/>
      <c r="AA27" s="591"/>
      <c r="AB27" s="591"/>
      <c r="AC27" s="591"/>
      <c r="AD27" s="591"/>
      <c r="AE27" s="591"/>
      <c r="AF27" s="591"/>
      <c r="AG27" s="591"/>
      <c r="AH27" s="591"/>
      <c r="AI27" s="591"/>
      <c r="AJ27" s="591"/>
      <c r="AK27" s="591"/>
      <c r="AL27" s="591"/>
      <c r="AM27" s="591"/>
      <c r="AN27" s="591"/>
      <c r="AO27" s="591"/>
      <c r="AP27" s="591"/>
      <c r="AQ27" s="591"/>
      <c r="AR27" s="591"/>
    </row>
    <row r="28" spans="1:44" s="86" customFormat="1" x14ac:dyDescent="0.25">
      <c r="A28" s="85" t="s">
        <v>253</v>
      </c>
      <c r="B28" s="85"/>
      <c r="C28" s="91"/>
      <c r="D28" s="91"/>
      <c r="E28" s="155"/>
      <c r="F28" s="91" t="s">
        <v>144</v>
      </c>
      <c r="G28" s="568"/>
      <c r="H28" s="249"/>
      <c r="I28" s="249"/>
      <c r="J28" s="249"/>
      <c r="K28" s="249"/>
      <c r="L28" s="249"/>
      <c r="M28" s="591"/>
      <c r="N28" s="591"/>
      <c r="O28" s="591"/>
      <c r="P28" s="591"/>
      <c r="Q28" s="591"/>
      <c r="R28" s="591"/>
      <c r="S28" s="591"/>
      <c r="T28" s="591"/>
      <c r="U28" s="591"/>
      <c r="V28" s="591"/>
      <c r="W28" s="591"/>
      <c r="X28" s="591"/>
      <c r="Y28" s="591"/>
      <c r="Z28" s="591"/>
      <c r="AA28" s="591"/>
      <c r="AB28" s="591"/>
      <c r="AC28" s="591"/>
      <c r="AD28" s="591"/>
      <c r="AE28" s="591"/>
      <c r="AF28" s="591"/>
      <c r="AG28" s="591"/>
      <c r="AH28" s="591"/>
      <c r="AI28" s="591"/>
      <c r="AJ28" s="591"/>
      <c r="AK28" s="591"/>
      <c r="AL28" s="591"/>
      <c r="AM28" s="591"/>
      <c r="AN28" s="591"/>
      <c r="AO28" s="591"/>
      <c r="AP28" s="591"/>
      <c r="AQ28" s="591"/>
      <c r="AR28" s="591"/>
    </row>
    <row r="29" spans="1:44" s="86" customFormat="1" x14ac:dyDescent="0.25">
      <c r="A29" s="85" t="s">
        <v>254</v>
      </c>
      <c r="B29" s="85"/>
      <c r="C29" s="91"/>
      <c r="D29" s="91"/>
      <c r="E29" s="155"/>
      <c r="F29" s="147" t="s">
        <v>145</v>
      </c>
      <c r="G29" s="569"/>
      <c r="H29" s="416">
        <f>'2.1 Livestock'!H29*'2.2 Coefficients'!H29</f>
        <v>0</v>
      </c>
      <c r="I29" s="416">
        <f>'2.1 Livestock'!I29*'2.2 Coefficients'!I29</f>
        <v>0</v>
      </c>
      <c r="J29" s="416">
        <f>'2.1 Livestock'!J29*'2.2 Coefficients'!J29</f>
        <v>0</v>
      </c>
      <c r="K29" s="416">
        <f>'2.1 Livestock'!K29*'2.2 Coefficients'!K29</f>
        <v>0</v>
      </c>
      <c r="L29" s="416">
        <f>'2.1 Livestock'!L29*'2.2 Coefficients'!L29</f>
        <v>0</v>
      </c>
      <c r="M29" s="604">
        <f>'2.1 Livestock'!M29*'2.2 Coefficients'!M29</f>
        <v>381.5236723875397</v>
      </c>
      <c r="N29" s="604">
        <f>'2.1 Livestock'!N29*'2.2 Coefficients'!N29</f>
        <v>390.85748658210042</v>
      </c>
      <c r="O29" s="604">
        <f>'2.1 Livestock'!O29*'2.2 Coefficients'!O29</f>
        <v>343.52119669420267</v>
      </c>
      <c r="P29" s="604">
        <f>'2.1 Livestock'!P29*'2.2 Coefficients'!P29</f>
        <v>448.8584179099808</v>
      </c>
      <c r="Q29" s="604">
        <f>'2.1 Livestock'!Q29*'2.2 Coefficients'!Q29</f>
        <v>588.78915483486139</v>
      </c>
      <c r="R29" s="604">
        <f>'2.1 Livestock'!R29*'2.2 Coefficients'!R29</f>
        <v>429.61556548624594</v>
      </c>
      <c r="S29" s="604">
        <f>'2.1 Livestock'!S29*'2.2 Coefficients'!S29</f>
        <v>490.03082918279046</v>
      </c>
      <c r="T29" s="604">
        <f>'2.1 Livestock'!T29*'2.2 Coefficients'!T29</f>
        <v>920.09682273172211</v>
      </c>
      <c r="U29" s="604">
        <f>'2.1 Livestock'!U29*'2.2 Coefficients'!U29</f>
        <v>588.99903506352143</v>
      </c>
      <c r="V29" s="604">
        <f>'2.1 Livestock'!V29*'2.2 Coefficients'!V29</f>
        <v>1114.0562264771941</v>
      </c>
      <c r="W29" s="604">
        <f>'2.1 Livestock'!W29*'2.2 Coefficients'!W29</f>
        <v>619.79453282594557</v>
      </c>
      <c r="X29" s="604">
        <f>'2.1 Livestock'!X29*'2.2 Coefficients'!X29</f>
        <v>1221.8148415850651</v>
      </c>
      <c r="Y29" s="604">
        <f>'2.1 Livestock'!Y29*'2.2 Coefficients'!Y29</f>
        <v>1427.2793390457082</v>
      </c>
      <c r="Z29" s="604">
        <f>'2.1 Livestock'!Z29*'2.2 Coefficients'!Z29</f>
        <v>1902.8352351549183</v>
      </c>
      <c r="AA29" s="604">
        <f>'2.1 Livestock'!AA29*'2.2 Coefficients'!AA29</f>
        <v>3436.1898211920102</v>
      </c>
      <c r="AB29" s="604">
        <f>'2.1 Livestock'!AB29*'2.2 Coefficients'!AB29</f>
        <v>2858.9054926728841</v>
      </c>
      <c r="AC29" s="604">
        <f>'2.1 Livestock'!AC29*'2.2 Coefficients'!AC29</f>
        <v>2974.5550377644604</v>
      </c>
      <c r="AD29" s="604">
        <f>'2.1 Livestock'!AD29*'2.2 Coefficients'!AD29</f>
        <v>945.85281899756194</v>
      </c>
      <c r="AE29" s="604">
        <f>'2.1 Livestock'!AE29*'2.2 Coefficients'!AE29</f>
        <v>764.12529619128316</v>
      </c>
      <c r="AF29" s="604">
        <f>'2.1 Livestock'!AF29*'2.2 Coefficients'!AF29</f>
        <v>676.26544866806387</v>
      </c>
      <c r="AG29" s="604">
        <f>'2.1 Livestock'!AG29*'2.2 Coefficients'!AG29</f>
        <v>1007.1088319358404</v>
      </c>
      <c r="AH29" s="604">
        <f>'2.1 Livestock'!AH29*'2.2 Coefficients'!AH29</f>
        <v>2831.910681509974</v>
      </c>
      <c r="AI29" s="604">
        <f>'2.1 Livestock'!AI29*'2.2 Coefficients'!AI29</f>
        <v>1557.9495206968004</v>
      </c>
      <c r="AJ29" s="604">
        <f>'2.1 Livestock'!AJ29*'2.2 Coefficients'!AJ29</f>
        <v>1506.0415209773619</v>
      </c>
      <c r="AK29" s="604">
        <f>'2.1 Livestock'!AK29*'2.2 Coefficients'!AK29</f>
        <v>1250.877688242392</v>
      </c>
      <c r="AL29" s="604">
        <f>'2.1 Livestock'!AL29*'2.2 Coefficients'!AL29</f>
        <v>1197.1400343790092</v>
      </c>
      <c r="AM29" s="604">
        <f>'2.1 Livestock'!AM29*'2.2 Coefficients'!AM29</f>
        <v>1283.1967303505282</v>
      </c>
      <c r="AN29" s="604">
        <f>'2.1 Livestock'!AN29*'2.2 Coefficients'!AN29</f>
        <v>1316.895399280354</v>
      </c>
      <c r="AO29" s="604">
        <f>'2.1 Livestock'!AO29*'2.2 Coefficients'!AO29</f>
        <v>1474.8170619680611</v>
      </c>
      <c r="AP29" s="604">
        <f>'2.1 Livestock'!AP29*'2.2 Coefficients'!AP29</f>
        <v>1459.711368121378</v>
      </c>
      <c r="AQ29" s="604">
        <f>'2.1 Livestock'!AQ29*'2.2 Coefficients'!AQ29</f>
        <v>1330.8675451643132</v>
      </c>
      <c r="AR29" s="604">
        <f>'2.1 Livestock'!AR29*'2.2 Coefficients'!AR29</f>
        <v>1311.6405887298579</v>
      </c>
    </row>
    <row r="30" spans="1:44" s="86" customFormat="1" x14ac:dyDescent="0.25">
      <c r="A30" s="85" t="s">
        <v>255</v>
      </c>
      <c r="B30" s="85"/>
      <c r="C30" s="91"/>
      <c r="D30" s="91"/>
      <c r="E30" s="155"/>
      <c r="F30" s="91" t="s">
        <v>267</v>
      </c>
      <c r="G30" s="569"/>
      <c r="H30" s="249"/>
      <c r="I30" s="249"/>
      <c r="J30" s="249"/>
      <c r="K30" s="249"/>
      <c r="L30" s="249"/>
      <c r="M30" s="591"/>
      <c r="N30" s="591"/>
      <c r="O30" s="591"/>
      <c r="P30" s="591"/>
      <c r="Q30" s="591"/>
      <c r="R30" s="591"/>
      <c r="S30" s="591"/>
      <c r="T30" s="591"/>
      <c r="U30" s="591"/>
      <c r="V30" s="591"/>
      <c r="W30" s="591"/>
      <c r="X30" s="591"/>
      <c r="Y30" s="591"/>
      <c r="Z30" s="591"/>
      <c r="AA30" s="591"/>
      <c r="AB30" s="591"/>
      <c r="AC30" s="591"/>
      <c r="AD30" s="591"/>
      <c r="AE30" s="591"/>
      <c r="AF30" s="591"/>
      <c r="AG30" s="591"/>
      <c r="AH30" s="591"/>
      <c r="AI30" s="591"/>
      <c r="AJ30" s="591"/>
      <c r="AK30" s="591"/>
      <c r="AL30" s="591"/>
      <c r="AM30" s="591"/>
      <c r="AN30" s="591"/>
      <c r="AO30" s="591"/>
      <c r="AP30" s="591"/>
      <c r="AQ30" s="591"/>
      <c r="AR30" s="591"/>
    </row>
    <row r="31" spans="1:44" s="86" customFormat="1" x14ac:dyDescent="0.25">
      <c r="A31" s="168" t="s">
        <v>619</v>
      </c>
      <c r="B31" s="85"/>
      <c r="C31" s="91"/>
      <c r="D31" s="155"/>
      <c r="E31" s="91"/>
      <c r="F31" s="86" t="s">
        <v>620</v>
      </c>
      <c r="G31" s="569"/>
      <c r="H31" s="416">
        <f>'2.1 Livestock'!H31*'2.2 Coefficients'!H31</f>
        <v>0</v>
      </c>
      <c r="I31" s="416">
        <f>'2.1 Livestock'!I31*'2.2 Coefficients'!I31</f>
        <v>0</v>
      </c>
      <c r="J31" s="416">
        <f>'2.1 Livestock'!J31*'2.2 Coefficients'!J31</f>
        <v>0</v>
      </c>
      <c r="K31" s="416">
        <f>'2.1 Livestock'!K31*'2.2 Coefficients'!K31</f>
        <v>0</v>
      </c>
      <c r="L31" s="416">
        <f>'2.1 Livestock'!L31*'2.2 Coefficients'!L31</f>
        <v>0</v>
      </c>
      <c r="M31" s="604">
        <f>'2.1 Livestock'!M31*'2.2 Coefficients'!M31</f>
        <v>7514.2679077944704</v>
      </c>
      <c r="N31" s="604">
        <f>'2.1 Livestock'!N31*'2.2 Coefficients'!N31</f>
        <v>7355.268371020321</v>
      </c>
      <c r="O31" s="604">
        <f>'2.1 Livestock'!O31*'2.2 Coefficients'!O31</f>
        <v>6770.9470947972986</v>
      </c>
      <c r="P31" s="604">
        <f>'2.1 Livestock'!P31*'2.2 Coefficients'!P31</f>
        <v>8181.1403941643275</v>
      </c>
      <c r="Q31" s="604">
        <f>'2.1 Livestock'!Q31*'2.2 Coefficients'!Q31</f>
        <v>7517.8631472287707</v>
      </c>
      <c r="R31" s="604">
        <f>'2.1 Livestock'!R31*'2.2 Coefficients'!R31</f>
        <v>10102.589146932387</v>
      </c>
      <c r="S31" s="604">
        <f>'2.1 Livestock'!S31*'2.2 Coefficients'!S31</f>
        <v>12033.628541692107</v>
      </c>
      <c r="T31" s="604">
        <f>'2.1 Livestock'!T31*'2.2 Coefficients'!T31</f>
        <v>9813.7800616823406</v>
      </c>
      <c r="U31" s="604">
        <f>'2.1 Livestock'!U31*'2.2 Coefficients'!U31</f>
        <v>9323.9932161437846</v>
      </c>
      <c r="V31" s="604">
        <f>'2.1 Livestock'!V31*'2.2 Coefficients'!V31</f>
        <v>11113.977667989773</v>
      </c>
      <c r="W31" s="604">
        <f>'2.1 Livestock'!W31*'2.2 Coefficients'!W31</f>
        <v>12619.200162387222</v>
      </c>
      <c r="X31" s="604">
        <f>'2.1 Livestock'!X31*'2.2 Coefficients'!X31</f>
        <v>15288.502595593192</v>
      </c>
      <c r="Y31" s="604">
        <f>'2.1 Livestock'!Y31*'2.2 Coefficients'!Y31</f>
        <v>16872.893804292027</v>
      </c>
      <c r="Z31" s="604">
        <f>'2.1 Livestock'!Z31*'2.2 Coefficients'!Z31</f>
        <v>17787.748267438157</v>
      </c>
      <c r="AA31" s="604">
        <f>'2.1 Livestock'!AA31*'2.2 Coefficients'!AA31</f>
        <v>20864.744535116552</v>
      </c>
      <c r="AB31" s="604">
        <f>'2.1 Livestock'!AB31*'2.2 Coefficients'!AB31</f>
        <v>18239.191531743938</v>
      </c>
      <c r="AC31" s="604">
        <f>'2.1 Livestock'!AC31*'2.2 Coefficients'!AC31</f>
        <v>17576.047267908241</v>
      </c>
      <c r="AD31" s="604">
        <f>'2.1 Livestock'!AD31*'2.2 Coefficients'!AD31</f>
        <v>16953.007118675567</v>
      </c>
      <c r="AE31" s="604">
        <f>'2.1 Livestock'!AE31*'2.2 Coefficients'!AE31</f>
        <v>15573.831827633407</v>
      </c>
      <c r="AF31" s="604">
        <f>'2.1 Livestock'!AF31*'2.2 Coefficients'!AF31</f>
        <v>17254.788246915388</v>
      </c>
      <c r="AG31" s="604">
        <f>'2.1 Livestock'!AG31*'2.2 Coefficients'!AG31</f>
        <v>24410.781837995281</v>
      </c>
      <c r="AH31" s="604">
        <f>'2.1 Livestock'!AH31*'2.2 Coefficients'!AH31</f>
        <v>22588.285531698042</v>
      </c>
      <c r="AI31" s="604">
        <f>'2.1 Livestock'!AI31*'2.2 Coefficients'!AI31</f>
        <v>19390.16252384887</v>
      </c>
      <c r="AJ31" s="604">
        <f>'2.1 Livestock'!AJ31*'2.2 Coefficients'!AJ31</f>
        <v>15128.957599804527</v>
      </c>
      <c r="AK31" s="604">
        <f>'2.1 Livestock'!AK31*'2.2 Coefficients'!AK31</f>
        <v>18729.915859195586</v>
      </c>
      <c r="AL31" s="604">
        <f>'2.1 Livestock'!AL31*'2.2 Coefficients'!AL31</f>
        <v>16304.772297799078</v>
      </c>
      <c r="AM31" s="604">
        <f>'2.1 Livestock'!AM31*'2.2 Coefficients'!AM31</f>
        <v>14362.447158686762</v>
      </c>
      <c r="AN31" s="604">
        <f>'2.1 Livestock'!AN31*'2.2 Coefficients'!AN31</f>
        <v>14645.878584549901</v>
      </c>
      <c r="AO31" s="604">
        <f>'2.1 Livestock'!AO31*'2.2 Coefficients'!AO31</f>
        <v>15468.162077546687</v>
      </c>
      <c r="AP31" s="604">
        <f>'2.1 Livestock'!AP31*'2.2 Coefficients'!AP31</f>
        <v>15201.865628845471</v>
      </c>
      <c r="AQ31" s="604">
        <f>'2.1 Livestock'!AQ31*'2.2 Coefficients'!AQ31</f>
        <v>14944.885872929673</v>
      </c>
      <c r="AR31" s="604">
        <f>'2.1 Livestock'!AR31*'2.2 Coefficients'!AR31</f>
        <v>13199.432029911623</v>
      </c>
    </row>
    <row r="32" spans="1:44" s="86" customFormat="1" x14ac:dyDescent="0.25">
      <c r="A32" s="168" t="s">
        <v>621</v>
      </c>
      <c r="B32" s="85"/>
      <c r="C32" s="91"/>
      <c r="D32" s="155"/>
      <c r="E32" s="91"/>
      <c r="F32" s="86" t="s">
        <v>622</v>
      </c>
      <c r="G32" s="569"/>
      <c r="H32" s="416">
        <f>'2.1 Livestock'!H32*'2.2 Coefficients'!H32</f>
        <v>0</v>
      </c>
      <c r="I32" s="416">
        <f>'2.1 Livestock'!I32*'2.2 Coefficients'!I32</f>
        <v>0</v>
      </c>
      <c r="J32" s="416">
        <f>'2.1 Livestock'!J32*'2.2 Coefficients'!J32</f>
        <v>0</v>
      </c>
      <c r="K32" s="416">
        <f>'2.1 Livestock'!K32*'2.2 Coefficients'!K32</f>
        <v>0</v>
      </c>
      <c r="L32" s="416">
        <f>'2.1 Livestock'!L32*'2.2 Coefficients'!L32</f>
        <v>0</v>
      </c>
      <c r="M32" s="604">
        <f>'2.1 Livestock'!M32*'2.2 Coefficients'!M32</f>
        <v>5241.9979581906246</v>
      </c>
      <c r="N32" s="604">
        <f>'2.1 Livestock'!N32*'2.2 Coefficients'!N32</f>
        <v>6675.8600608767547</v>
      </c>
      <c r="O32" s="604">
        <f>'2.1 Livestock'!O32*'2.2 Coefficients'!O32</f>
        <v>6055.6793563329456</v>
      </c>
      <c r="P32" s="604">
        <f>'2.1 Livestock'!P32*'2.2 Coefficients'!P32</f>
        <v>6097.9868127453728</v>
      </c>
      <c r="Q32" s="604">
        <f>'2.1 Livestock'!Q32*'2.2 Coefficients'!Q32</f>
        <v>6361.6702518881539</v>
      </c>
      <c r="R32" s="604">
        <f>'2.1 Livestock'!R32*'2.2 Coefficients'!R32</f>
        <v>4854.2737105095521</v>
      </c>
      <c r="S32" s="604">
        <f>'2.1 Livestock'!S32*'2.2 Coefficients'!S32</f>
        <v>6018.7056281416953</v>
      </c>
      <c r="T32" s="604">
        <f>'2.1 Livestock'!T32*'2.2 Coefficients'!T32</f>
        <v>6507.7530852896389</v>
      </c>
      <c r="U32" s="604">
        <f>'2.1 Livestock'!U32*'2.2 Coefficients'!U32</f>
        <v>6551.6877734286136</v>
      </c>
      <c r="V32" s="604">
        <f>'2.1 Livestock'!V32*'2.2 Coefficients'!V32</f>
        <v>5955.2057259215826</v>
      </c>
      <c r="W32" s="604">
        <f>'2.1 Livestock'!W32*'2.2 Coefficients'!W32</f>
        <v>4265.161917090446</v>
      </c>
      <c r="X32" s="604">
        <f>'2.1 Livestock'!X32*'2.2 Coefficients'!X32</f>
        <v>4861.6439380859429</v>
      </c>
      <c r="Y32" s="604">
        <f>'2.1 Livestock'!Y32*'2.2 Coefficients'!Y32</f>
        <v>5853.0532316584877</v>
      </c>
      <c r="Z32" s="604">
        <f>'2.1 Livestock'!Z32*'2.2 Coefficients'!Z32</f>
        <v>5649.7969027851705</v>
      </c>
      <c r="AA32" s="604">
        <f>'2.1 Livestock'!AA32*'2.2 Coefficients'!AA32</f>
        <v>7080.2550352158796</v>
      </c>
      <c r="AB32" s="604">
        <f>'2.1 Livestock'!AB32*'2.2 Coefficients'!AB32</f>
        <v>5964.4362171923822</v>
      </c>
      <c r="AC32" s="604">
        <f>'2.1 Livestock'!AC32*'2.2 Coefficients'!AC32</f>
        <v>5038.4479694934926</v>
      </c>
      <c r="AD32" s="604">
        <f>'2.1 Livestock'!AD32*'2.2 Coefficients'!AD32</f>
        <v>3968.2833271298446</v>
      </c>
      <c r="AE32" s="604">
        <f>'2.1 Livestock'!AE32*'2.2 Coefficients'!AE32</f>
        <v>3991.6685002238496</v>
      </c>
      <c r="AF32" s="604">
        <f>'2.1 Livestock'!AF32*'2.2 Coefficients'!AF32</f>
        <v>4597.8649624037425</v>
      </c>
      <c r="AG32" s="604">
        <f>'2.1 Livestock'!AG32*'2.2 Coefficients'!AG32</f>
        <v>5814.8375893731727</v>
      </c>
      <c r="AH32" s="604">
        <f>'2.1 Livestock'!AH32*'2.2 Coefficients'!AH32</f>
        <v>0</v>
      </c>
      <c r="AI32" s="604">
        <f>'2.1 Livestock'!AI32*'2.2 Coefficients'!AI32</f>
        <v>0</v>
      </c>
      <c r="AJ32" s="604">
        <f>'2.1 Livestock'!AJ32*'2.2 Coefficients'!AJ32</f>
        <v>0</v>
      </c>
      <c r="AK32" s="604">
        <f>'2.1 Livestock'!AK32*'2.2 Coefficients'!AK32</f>
        <v>0</v>
      </c>
      <c r="AL32" s="604">
        <f>'2.1 Livestock'!AL32*'2.2 Coefficients'!AL32</f>
        <v>0</v>
      </c>
      <c r="AM32" s="604">
        <f>'2.1 Livestock'!AM32*'2.2 Coefficients'!AM32</f>
        <v>0</v>
      </c>
      <c r="AN32" s="604">
        <f>'2.1 Livestock'!AN32*'2.2 Coefficients'!AN32</f>
        <v>0</v>
      </c>
      <c r="AO32" s="604">
        <f>'2.1 Livestock'!AO32*'2.2 Coefficients'!AO32</f>
        <v>0</v>
      </c>
      <c r="AP32" s="604">
        <f>'2.1 Livestock'!AP32*'2.2 Coefficients'!AP32</f>
        <v>0</v>
      </c>
      <c r="AQ32" s="604">
        <f>'2.1 Livestock'!AQ32*'2.2 Coefficients'!AQ32</f>
        <v>0</v>
      </c>
      <c r="AR32" s="604">
        <f>'2.1 Livestock'!AR32*'2.2 Coefficients'!AR32</f>
        <v>0</v>
      </c>
    </row>
    <row r="33" spans="1:44" s="86" customFormat="1" x14ac:dyDescent="0.25">
      <c r="A33" s="91" t="s">
        <v>256</v>
      </c>
      <c r="B33" s="91"/>
      <c r="F33" s="91" t="s">
        <v>257</v>
      </c>
      <c r="G33" s="569"/>
      <c r="H33" s="249"/>
      <c r="I33" s="249"/>
      <c r="J33" s="249"/>
      <c r="K33" s="249"/>
      <c r="L33" s="249"/>
      <c r="M33" s="591"/>
      <c r="N33" s="591"/>
      <c r="O33" s="591"/>
      <c r="P33" s="591"/>
      <c r="Q33" s="591"/>
      <c r="R33" s="591"/>
      <c r="S33" s="591"/>
      <c r="T33" s="591"/>
      <c r="U33" s="591"/>
      <c r="V33" s="591"/>
      <c r="W33" s="591"/>
      <c r="X33" s="591"/>
      <c r="Y33" s="591"/>
      <c r="Z33" s="591"/>
      <c r="AA33" s="591"/>
      <c r="AB33" s="591"/>
      <c r="AC33" s="591"/>
      <c r="AD33" s="591"/>
      <c r="AE33" s="591"/>
      <c r="AF33" s="591"/>
      <c r="AG33" s="591"/>
      <c r="AH33" s="591"/>
      <c r="AI33" s="591"/>
      <c r="AJ33" s="591"/>
      <c r="AK33" s="591"/>
      <c r="AL33" s="591"/>
      <c r="AM33" s="591"/>
      <c r="AN33" s="591"/>
      <c r="AO33" s="591"/>
      <c r="AP33" s="591"/>
      <c r="AQ33" s="591"/>
      <c r="AR33" s="591"/>
    </row>
    <row r="34" spans="1:44" s="86" customFormat="1" x14ac:dyDescent="0.25">
      <c r="A34" s="91" t="s">
        <v>258</v>
      </c>
      <c r="B34" s="91"/>
      <c r="C34" s="91"/>
      <c r="D34" s="91"/>
      <c r="F34" s="155" t="s">
        <v>564</v>
      </c>
      <c r="G34" s="569"/>
      <c r="H34" s="416">
        <f>'2.1 Livestock'!H34*'2.2 Coefficients'!H34</f>
        <v>0</v>
      </c>
      <c r="I34" s="416">
        <f>'2.1 Livestock'!I34*'2.2 Coefficients'!I34</f>
        <v>0</v>
      </c>
      <c r="J34" s="416">
        <f>'2.1 Livestock'!J34*'2.2 Coefficients'!J34</f>
        <v>0</v>
      </c>
      <c r="K34" s="416">
        <f>'2.1 Livestock'!K34*'2.2 Coefficients'!K34</f>
        <v>0</v>
      </c>
      <c r="L34" s="416">
        <f>'2.1 Livestock'!L34*'2.2 Coefficients'!L34</f>
        <v>0</v>
      </c>
      <c r="M34" s="604">
        <f>'2.1 Livestock'!M34*'2.2 Coefficients'!M34</f>
        <v>137170.44869253482</v>
      </c>
      <c r="N34" s="604">
        <f>'2.1 Livestock'!N34*'2.2 Coefficients'!N34</f>
        <v>131869.94014983764</v>
      </c>
      <c r="O34" s="604">
        <f>'2.1 Livestock'!O34*'2.2 Coefficients'!O34</f>
        <v>125408.30896507399</v>
      </c>
      <c r="P34" s="604">
        <f>'2.1 Livestock'!P34*'2.2 Coefficients'!P34</f>
        <v>118895.1694402002</v>
      </c>
      <c r="Q34" s="604">
        <f>'2.1 Livestock'!Q34*'2.2 Coefficients'!Q34</f>
        <v>115691.0565888882</v>
      </c>
      <c r="R34" s="604">
        <f>'2.1 Livestock'!R34*'2.2 Coefficients'!R34</f>
        <v>121765.71570574248</v>
      </c>
      <c r="S34" s="604">
        <f>'2.1 Livestock'!S34*'2.2 Coefficients'!S34</f>
        <v>121613.87922038417</v>
      </c>
      <c r="T34" s="604">
        <f>'2.1 Livestock'!T34*'2.2 Coefficients'!T34</f>
        <v>118708.49734832204</v>
      </c>
      <c r="U34" s="604">
        <f>'2.1 Livestock'!U34*'2.2 Coefficients'!U34</f>
        <v>123150.40476363496</v>
      </c>
      <c r="V34" s="604">
        <f>'2.1 Livestock'!V34*'2.2 Coefficients'!V34</f>
        <v>114149.79939312278</v>
      </c>
      <c r="W34" s="604">
        <f>'2.1 Livestock'!W34*'2.2 Coefficients'!W34</f>
        <v>114264.35100239336</v>
      </c>
      <c r="X34" s="604">
        <f>'2.1 Livestock'!X34*'2.2 Coefficients'!X34</f>
        <v>117444.37628870932</v>
      </c>
      <c r="Y34" s="604">
        <f>'2.1 Livestock'!Y34*'2.2 Coefficients'!Y34</f>
        <v>114254.71467699822</v>
      </c>
      <c r="Z34" s="604">
        <f>'2.1 Livestock'!Z34*'2.2 Coefficients'!Z34</f>
        <v>110665.66224438735</v>
      </c>
      <c r="AA34" s="604">
        <f>'2.1 Livestock'!AA34*'2.2 Coefficients'!AA34</f>
        <v>104628.91386671065</v>
      </c>
      <c r="AB34" s="604">
        <f>'2.1 Livestock'!AB34*'2.2 Coefficients'!AB34</f>
        <v>106229.96459797146</v>
      </c>
      <c r="AC34" s="604">
        <f>'2.1 Livestock'!AC34*'2.2 Coefficients'!AC34</f>
        <v>98151.946173407327</v>
      </c>
      <c r="AD34" s="604">
        <f>'2.1 Livestock'!AD34*'2.2 Coefficients'!AD34</f>
        <v>93777.339939280922</v>
      </c>
      <c r="AE34" s="604">
        <f>'2.1 Livestock'!AE34*'2.2 Coefficients'!AE34</f>
        <v>90733.89737313251</v>
      </c>
      <c r="AF34" s="604">
        <f>'2.1 Livestock'!AF34*'2.2 Coefficients'!AF34</f>
        <v>85067.600321150559</v>
      </c>
      <c r="AG34" s="604">
        <f>'2.1 Livestock'!AG34*'2.2 Coefficients'!AG34</f>
        <v>94989.610840593406</v>
      </c>
      <c r="AH34" s="604">
        <f>'2.1 Livestock'!AH34*'2.2 Coefficients'!AH34</f>
        <v>93209.833873759751</v>
      </c>
      <c r="AI34" s="604">
        <f>'2.1 Livestock'!AI34*'2.2 Coefficients'!AI34</f>
        <v>97268.208871961062</v>
      </c>
      <c r="AJ34" s="604">
        <f>'2.1 Livestock'!AJ34*'2.2 Coefficients'!AJ34</f>
        <v>98627.71438239608</v>
      </c>
      <c r="AK34" s="604">
        <f>'2.1 Livestock'!AK34*'2.2 Coefficients'!AK34</f>
        <v>99784.326410542155</v>
      </c>
      <c r="AL34" s="604">
        <f>'2.1 Livestock'!AL34*'2.2 Coefficients'!AL34</f>
        <v>100345.23181807571</v>
      </c>
      <c r="AM34" s="604">
        <f>'2.1 Livestock'!AM34*'2.2 Coefficients'!AM34</f>
        <v>98306.899276782846</v>
      </c>
      <c r="AN34" s="604">
        <f>'2.1 Livestock'!AN34*'2.2 Coefficients'!AN34</f>
        <v>97588.994002140214</v>
      </c>
      <c r="AO34" s="604">
        <f>'2.1 Livestock'!AO34*'2.2 Coefficients'!AO34</f>
        <v>97267.922247187918</v>
      </c>
      <c r="AP34" s="604">
        <f>'2.1 Livestock'!AP34*'2.2 Coefficients'!AP34</f>
        <v>96484.306851855246</v>
      </c>
      <c r="AQ34" s="604">
        <f>'2.1 Livestock'!AQ34*'2.2 Coefficients'!AQ34</f>
        <v>101813.73629851875</v>
      </c>
      <c r="AR34" s="604">
        <f>'2.1 Livestock'!AR34*'2.2 Coefficients'!AR34</f>
        <v>102856.94237066181</v>
      </c>
    </row>
    <row r="35" spans="1:44" s="86" customFormat="1" x14ac:dyDescent="0.25">
      <c r="A35" s="91" t="s">
        <v>259</v>
      </c>
      <c r="B35" s="91"/>
      <c r="C35" s="91"/>
      <c r="D35" s="91"/>
      <c r="F35" s="155" t="s">
        <v>565</v>
      </c>
      <c r="G35" s="569"/>
      <c r="H35" s="416">
        <f>'2.1 Livestock'!H35*'2.2 Coefficients'!H35</f>
        <v>0</v>
      </c>
      <c r="I35" s="416">
        <f>'2.1 Livestock'!I35*'2.2 Coefficients'!I35</f>
        <v>0</v>
      </c>
      <c r="J35" s="416">
        <f>'2.1 Livestock'!J35*'2.2 Coefficients'!J35</f>
        <v>0</v>
      </c>
      <c r="K35" s="416">
        <f>'2.1 Livestock'!K35*'2.2 Coefficients'!K35</f>
        <v>0</v>
      </c>
      <c r="L35" s="416">
        <f>'2.1 Livestock'!L35*'2.2 Coefficients'!L35</f>
        <v>0</v>
      </c>
      <c r="M35" s="604">
        <f>'2.1 Livestock'!M35*'2.2 Coefficients'!M35</f>
        <v>72059.089245886018</v>
      </c>
      <c r="N35" s="604">
        <f>'2.1 Livestock'!N35*'2.2 Coefficients'!N35</f>
        <v>77271.405774099432</v>
      </c>
      <c r="O35" s="604">
        <f>'2.1 Livestock'!O35*'2.2 Coefficients'!O35</f>
        <v>84852.681972242426</v>
      </c>
      <c r="P35" s="604">
        <f>'2.1 Livestock'!P35*'2.2 Coefficients'!P35</f>
        <v>86622.157879327249</v>
      </c>
      <c r="Q35" s="604">
        <f>'2.1 Livestock'!Q35*'2.2 Coefficients'!Q35</f>
        <v>94830.247220515332</v>
      </c>
      <c r="R35" s="604">
        <f>'2.1 Livestock'!R35*'2.2 Coefficients'!R35</f>
        <v>97664.688828692844</v>
      </c>
      <c r="S35" s="604">
        <f>'2.1 Livestock'!S35*'2.2 Coefficients'!S35</f>
        <v>108107.74930219039</v>
      </c>
      <c r="T35" s="604">
        <f>'2.1 Livestock'!T35*'2.2 Coefficients'!T35</f>
        <v>103768.46555677123</v>
      </c>
      <c r="U35" s="604">
        <f>'2.1 Livestock'!U35*'2.2 Coefficients'!U35</f>
        <v>104520.03056518237</v>
      </c>
      <c r="V35" s="604">
        <f>'2.1 Livestock'!V35*'2.2 Coefficients'!V35</f>
        <v>117154.48576554831</v>
      </c>
      <c r="W35" s="604">
        <f>'2.1 Livestock'!W35*'2.2 Coefficients'!W35</f>
        <v>120476.48002920831</v>
      </c>
      <c r="X35" s="604">
        <f>'2.1 Livestock'!X35*'2.2 Coefficients'!X35</f>
        <v>119843.22872725905</v>
      </c>
      <c r="Y35" s="604">
        <f>'2.1 Livestock'!Y35*'2.2 Coefficients'!Y35</f>
        <v>124532.96837403896</v>
      </c>
      <c r="Z35" s="604">
        <f>'2.1 Livestock'!Z35*'2.2 Coefficients'!Z35</f>
        <v>126831.73382154074</v>
      </c>
      <c r="AA35" s="604">
        <f>'2.1 Livestock'!AA35*'2.2 Coefficients'!AA35</f>
        <v>125676.54135177712</v>
      </c>
      <c r="AB35" s="604">
        <f>'2.1 Livestock'!AB35*'2.2 Coefficients'!AB35</f>
        <v>120921.17945589009</v>
      </c>
      <c r="AC35" s="604">
        <f>'2.1 Livestock'!AC35*'2.2 Coefficients'!AC35</f>
        <v>117318.13341583761</v>
      </c>
      <c r="AD35" s="604">
        <f>'2.1 Livestock'!AD35*'2.2 Coefficients'!AD35</f>
        <v>127166.61130853271</v>
      </c>
      <c r="AE35" s="604">
        <f>'2.1 Livestock'!AE35*'2.2 Coefficients'!AE35</f>
        <v>125788.87516815519</v>
      </c>
      <c r="AF35" s="604">
        <f>'2.1 Livestock'!AF35*'2.2 Coefficients'!AF35</f>
        <v>123625.85644991194</v>
      </c>
      <c r="AG35" s="604">
        <f>'2.1 Livestock'!AG35*'2.2 Coefficients'!AG35</f>
        <v>124149.65757130194</v>
      </c>
      <c r="AH35" s="604">
        <f>'2.1 Livestock'!AH35*'2.2 Coefficients'!AH35</f>
        <v>116000.65507231331</v>
      </c>
      <c r="AI35" s="604">
        <f>'2.1 Livestock'!AI35*'2.2 Coefficients'!AI35</f>
        <v>114073.93272329539</v>
      </c>
      <c r="AJ35" s="604">
        <f>'2.1 Livestock'!AJ35*'2.2 Coefficients'!AJ35</f>
        <v>112754.26443903113</v>
      </c>
      <c r="AK35" s="604">
        <f>'2.1 Livestock'!AK35*'2.2 Coefficients'!AK35</f>
        <v>115375.36452314343</v>
      </c>
      <c r="AL35" s="604">
        <f>'2.1 Livestock'!AL35*'2.2 Coefficients'!AL35</f>
        <v>121283.34040509799</v>
      </c>
      <c r="AM35" s="604">
        <f>'2.1 Livestock'!AM35*'2.2 Coefficients'!AM35</f>
        <v>127153.56825639625</v>
      </c>
      <c r="AN35" s="604">
        <f>'2.1 Livestock'!AN35*'2.2 Coefficients'!AN35</f>
        <v>129714.38810714963</v>
      </c>
      <c r="AO35" s="604">
        <f>'2.1 Livestock'!AO35*'2.2 Coefficients'!AO35</f>
        <v>130943.62160180694</v>
      </c>
      <c r="AP35" s="604">
        <f>'2.1 Livestock'!AP35*'2.2 Coefficients'!AP35</f>
        <v>132885.96244302954</v>
      </c>
      <c r="AQ35" s="604">
        <f>'2.1 Livestock'!AQ35*'2.2 Coefficients'!AQ35</f>
        <v>139763.35740018295</v>
      </c>
      <c r="AR35" s="604">
        <f>'2.1 Livestock'!AR35*'2.2 Coefficients'!AR35</f>
        <v>141144.93685048149</v>
      </c>
    </row>
    <row r="36" spans="1:44" s="86" customFormat="1" x14ac:dyDescent="0.25">
      <c r="A36" s="91" t="s">
        <v>260</v>
      </c>
      <c r="B36" s="91"/>
      <c r="D36" s="91" t="s">
        <v>261</v>
      </c>
      <c r="F36" s="85"/>
      <c r="G36" s="568"/>
      <c r="H36" s="249"/>
      <c r="I36" s="249"/>
      <c r="J36" s="249"/>
      <c r="K36" s="249"/>
      <c r="L36" s="249"/>
      <c r="M36" s="591"/>
      <c r="N36" s="591"/>
      <c r="O36" s="591"/>
      <c r="P36" s="591"/>
      <c r="Q36" s="591"/>
      <c r="R36" s="591"/>
      <c r="S36" s="591"/>
      <c r="T36" s="591"/>
      <c r="U36" s="591"/>
      <c r="V36" s="591"/>
      <c r="W36" s="591"/>
      <c r="X36" s="591"/>
      <c r="Y36" s="591"/>
      <c r="Z36" s="591"/>
      <c r="AA36" s="591"/>
      <c r="AB36" s="591"/>
      <c r="AC36" s="591"/>
      <c r="AD36" s="591"/>
      <c r="AE36" s="591"/>
      <c r="AF36" s="591"/>
      <c r="AG36" s="591"/>
      <c r="AH36" s="591"/>
      <c r="AI36" s="591"/>
      <c r="AJ36" s="591"/>
      <c r="AK36" s="591"/>
      <c r="AL36" s="591"/>
      <c r="AM36" s="591"/>
      <c r="AN36" s="591"/>
      <c r="AO36" s="591"/>
      <c r="AP36" s="591"/>
      <c r="AQ36" s="591"/>
      <c r="AR36" s="591"/>
    </row>
    <row r="37" spans="1:44" s="86" customFormat="1" x14ac:dyDescent="0.25">
      <c r="A37" s="91" t="s">
        <v>262</v>
      </c>
      <c r="B37" s="91"/>
      <c r="E37" s="91" t="s">
        <v>263</v>
      </c>
      <c r="F37" s="85"/>
      <c r="G37" s="568"/>
      <c r="H37" s="249">
        <f>'2.1 Livestock'!H37*'2.2 Coefficients'!H37</f>
        <v>0</v>
      </c>
      <c r="I37" s="249">
        <f>'2.1 Livestock'!I37*'2.2 Coefficients'!I37</f>
        <v>0</v>
      </c>
      <c r="J37" s="249">
        <f>'2.1 Livestock'!J37*'2.2 Coefficients'!J37</f>
        <v>0</v>
      </c>
      <c r="K37" s="249">
        <f>'2.1 Livestock'!K37*'2.2 Coefficients'!K37</f>
        <v>0</v>
      </c>
      <c r="L37" s="249">
        <f>'2.1 Livestock'!L37*'2.2 Coefficients'!L37</f>
        <v>0</v>
      </c>
      <c r="M37" s="591">
        <f>'2.1 Livestock'!M37*'2.2 Coefficients'!M37</f>
        <v>0</v>
      </c>
      <c r="N37" s="591">
        <f>'2.1 Livestock'!N37*'2.2 Coefficients'!N37</f>
        <v>0</v>
      </c>
      <c r="O37" s="591">
        <f>'2.1 Livestock'!O37*'2.2 Coefficients'!O37</f>
        <v>0</v>
      </c>
      <c r="P37" s="591">
        <f>'2.1 Livestock'!P37*'2.2 Coefficients'!P37</f>
        <v>0</v>
      </c>
      <c r="Q37" s="591">
        <f>'2.1 Livestock'!Q37*'2.2 Coefficients'!Q37</f>
        <v>0</v>
      </c>
      <c r="R37" s="591">
        <f>'2.1 Livestock'!R37*'2.2 Coefficients'!R37</f>
        <v>0</v>
      </c>
      <c r="S37" s="591">
        <f>'2.1 Livestock'!S37*'2.2 Coefficients'!S37</f>
        <v>0</v>
      </c>
      <c r="T37" s="591">
        <f>'2.1 Livestock'!T37*'2.2 Coefficients'!T37</f>
        <v>0</v>
      </c>
      <c r="U37" s="591">
        <f>'2.1 Livestock'!U37*'2.2 Coefficients'!U37</f>
        <v>0</v>
      </c>
      <c r="V37" s="591">
        <f>'2.1 Livestock'!V37*'2.2 Coefficients'!V37</f>
        <v>0</v>
      </c>
      <c r="W37" s="591">
        <f>'2.1 Livestock'!W37*'2.2 Coefficients'!W37</f>
        <v>0</v>
      </c>
      <c r="X37" s="591">
        <f>'2.1 Livestock'!X37*'2.2 Coefficients'!X37</f>
        <v>0</v>
      </c>
      <c r="Y37" s="591">
        <f>'2.1 Livestock'!Y37*'2.2 Coefficients'!Y37</f>
        <v>0</v>
      </c>
      <c r="Z37" s="591">
        <f>'2.1 Livestock'!Z37*'2.2 Coefficients'!Z37</f>
        <v>0</v>
      </c>
      <c r="AA37" s="591">
        <f>'2.1 Livestock'!AA37*'2.2 Coefficients'!AA37</f>
        <v>0</v>
      </c>
      <c r="AB37" s="591">
        <f>'2.1 Livestock'!AB37*'2.2 Coefficients'!AB37</f>
        <v>0</v>
      </c>
      <c r="AC37" s="591">
        <f>'2.1 Livestock'!AC37*'2.2 Coefficients'!AC37</f>
        <v>0</v>
      </c>
      <c r="AD37" s="591">
        <f>'2.1 Livestock'!AD37*'2.2 Coefficients'!AD37</f>
        <v>0</v>
      </c>
      <c r="AE37" s="591">
        <f>'2.1 Livestock'!AE37*'2.2 Coefficients'!AE37</f>
        <v>0</v>
      </c>
      <c r="AF37" s="591">
        <f>'2.1 Livestock'!AF37*'2.2 Coefficients'!AF37</f>
        <v>0</v>
      </c>
      <c r="AG37" s="591">
        <f>'2.1 Livestock'!AG37*'2.2 Coefficients'!AG37</f>
        <v>0</v>
      </c>
      <c r="AH37" s="591">
        <f>'2.1 Livestock'!AH37*'2.2 Coefficients'!AH37</f>
        <v>0</v>
      </c>
      <c r="AI37" s="591">
        <f>'2.1 Livestock'!AI37*'2.2 Coefficients'!AI37</f>
        <v>0</v>
      </c>
      <c r="AJ37" s="591">
        <f>'2.1 Livestock'!AJ37*'2.2 Coefficients'!AJ37</f>
        <v>0</v>
      </c>
      <c r="AK37" s="591">
        <f>'2.1 Livestock'!AK37*'2.2 Coefficients'!AK37</f>
        <v>0</v>
      </c>
      <c r="AL37" s="591">
        <f>'2.1 Livestock'!AL37*'2.2 Coefficients'!AL37</f>
        <v>0</v>
      </c>
      <c r="AM37" s="591">
        <f>'2.1 Livestock'!AM37*'2.2 Coefficients'!AM37</f>
        <v>0</v>
      </c>
      <c r="AN37" s="591">
        <f>'2.1 Livestock'!AN37*'2.2 Coefficients'!AN37</f>
        <v>0</v>
      </c>
      <c r="AO37" s="591">
        <f>'2.1 Livestock'!AO37*'2.2 Coefficients'!AO37</f>
        <v>0</v>
      </c>
      <c r="AP37" s="591">
        <f>'2.1 Livestock'!AP37*'2.2 Coefficients'!AP37</f>
        <v>0</v>
      </c>
      <c r="AQ37" s="591">
        <f>'2.1 Livestock'!AQ37*'2.2 Coefficients'!AQ37</f>
        <v>0</v>
      </c>
      <c r="AR37" s="591">
        <f>'2.1 Livestock'!AR37*'2.2 Coefficients'!AR37</f>
        <v>0</v>
      </c>
    </row>
    <row r="38" spans="1:44" s="86" customFormat="1" x14ac:dyDescent="0.25">
      <c r="A38" s="91" t="s">
        <v>264</v>
      </c>
      <c r="B38" s="91"/>
      <c r="E38" s="91" t="s">
        <v>265</v>
      </c>
      <c r="F38" s="85"/>
      <c r="G38" s="568"/>
      <c r="H38" s="249">
        <f>'2.1 Livestock'!H38*'2.2 Coefficients'!H38</f>
        <v>0</v>
      </c>
      <c r="I38" s="249">
        <f>'2.1 Livestock'!I38*'2.2 Coefficients'!I38</f>
        <v>0</v>
      </c>
      <c r="J38" s="249">
        <f>'2.1 Livestock'!J38*'2.2 Coefficients'!J38</f>
        <v>0</v>
      </c>
      <c r="K38" s="249">
        <f>'2.1 Livestock'!K38*'2.2 Coefficients'!K38</f>
        <v>0</v>
      </c>
      <c r="L38" s="249">
        <f>'2.1 Livestock'!L38*'2.2 Coefficients'!L38</f>
        <v>0</v>
      </c>
      <c r="M38" s="591">
        <f>'2.1 Livestock'!M38*'2.2 Coefficients'!M38</f>
        <v>0</v>
      </c>
      <c r="N38" s="591">
        <f>'2.1 Livestock'!N38*'2.2 Coefficients'!N38</f>
        <v>0</v>
      </c>
      <c r="O38" s="591">
        <f>'2.1 Livestock'!O38*'2.2 Coefficients'!O38</f>
        <v>0</v>
      </c>
      <c r="P38" s="591">
        <f>'2.1 Livestock'!P38*'2.2 Coefficients'!P38</f>
        <v>0</v>
      </c>
      <c r="Q38" s="591">
        <f>'2.1 Livestock'!Q38*'2.2 Coefficients'!Q38</f>
        <v>0</v>
      </c>
      <c r="R38" s="591">
        <f>'2.1 Livestock'!R38*'2.2 Coefficients'!R38</f>
        <v>0</v>
      </c>
      <c r="S38" s="591">
        <f>'2.1 Livestock'!S38*'2.2 Coefficients'!S38</f>
        <v>0</v>
      </c>
      <c r="T38" s="591">
        <f>'2.1 Livestock'!T38*'2.2 Coefficients'!T38</f>
        <v>0</v>
      </c>
      <c r="U38" s="591">
        <f>'2.1 Livestock'!U38*'2.2 Coefficients'!U38</f>
        <v>0</v>
      </c>
      <c r="V38" s="591">
        <f>'2.1 Livestock'!V38*'2.2 Coefficients'!V38</f>
        <v>0</v>
      </c>
      <c r="W38" s="591">
        <f>'2.1 Livestock'!W38*'2.2 Coefficients'!W38</f>
        <v>0</v>
      </c>
      <c r="X38" s="591">
        <f>'2.1 Livestock'!X38*'2.2 Coefficients'!X38</f>
        <v>0</v>
      </c>
      <c r="Y38" s="591">
        <f>'2.1 Livestock'!Y38*'2.2 Coefficients'!Y38</f>
        <v>0</v>
      </c>
      <c r="Z38" s="591">
        <f>'2.1 Livestock'!Z38*'2.2 Coefficients'!Z38</f>
        <v>0</v>
      </c>
      <c r="AA38" s="591">
        <f>'2.1 Livestock'!AA38*'2.2 Coefficients'!AA38</f>
        <v>0</v>
      </c>
      <c r="AB38" s="591">
        <f>'2.1 Livestock'!AB38*'2.2 Coefficients'!AB38</f>
        <v>0</v>
      </c>
      <c r="AC38" s="591">
        <f>'2.1 Livestock'!AC38*'2.2 Coefficients'!AC38</f>
        <v>0</v>
      </c>
      <c r="AD38" s="591">
        <f>'2.1 Livestock'!AD38*'2.2 Coefficients'!AD38</f>
        <v>0</v>
      </c>
      <c r="AE38" s="591">
        <f>'2.1 Livestock'!AE38*'2.2 Coefficients'!AE38</f>
        <v>0</v>
      </c>
      <c r="AF38" s="591">
        <f>'2.1 Livestock'!AF38*'2.2 Coefficients'!AF38</f>
        <v>0</v>
      </c>
      <c r="AG38" s="591">
        <f>'2.1 Livestock'!AG38*'2.2 Coefficients'!AG38</f>
        <v>0</v>
      </c>
      <c r="AH38" s="591">
        <f>'2.1 Livestock'!AH38*'2.2 Coefficients'!AH38</f>
        <v>0</v>
      </c>
      <c r="AI38" s="591">
        <f>'2.1 Livestock'!AI38*'2.2 Coefficients'!AI38</f>
        <v>0</v>
      </c>
      <c r="AJ38" s="591">
        <f>'2.1 Livestock'!AJ38*'2.2 Coefficients'!AJ38</f>
        <v>0</v>
      </c>
      <c r="AK38" s="591">
        <f>'2.1 Livestock'!AK38*'2.2 Coefficients'!AK38</f>
        <v>0</v>
      </c>
      <c r="AL38" s="591">
        <f>'2.1 Livestock'!AL38*'2.2 Coefficients'!AL38</f>
        <v>0</v>
      </c>
      <c r="AM38" s="591">
        <f>'2.1 Livestock'!AM38*'2.2 Coefficients'!AM38</f>
        <v>0</v>
      </c>
      <c r="AN38" s="591">
        <f>'2.1 Livestock'!AN38*'2.2 Coefficients'!AN38</f>
        <v>0</v>
      </c>
      <c r="AO38" s="591">
        <f>'2.1 Livestock'!AO38*'2.2 Coefficients'!AO38</f>
        <v>0</v>
      </c>
      <c r="AP38" s="591">
        <f>'2.1 Livestock'!AP38*'2.2 Coefficients'!AP38</f>
        <v>0</v>
      </c>
      <c r="AQ38" s="591">
        <f>'2.1 Livestock'!AQ38*'2.2 Coefficients'!AQ38</f>
        <v>0</v>
      </c>
      <c r="AR38" s="591">
        <f>'2.1 Livestock'!AR38*'2.2 Coefficients'!AR38</f>
        <v>0</v>
      </c>
    </row>
    <row r="39" spans="1:44" s="86" customFormat="1" x14ac:dyDescent="0.25">
      <c r="A39" s="91"/>
      <c r="B39" s="91"/>
      <c r="E39" s="91"/>
      <c r="F39" s="85"/>
      <c r="G39" s="568"/>
      <c r="H39" s="248"/>
      <c r="I39" s="248"/>
      <c r="J39" s="248"/>
      <c r="K39" s="248"/>
      <c r="L39" s="248"/>
      <c r="M39" s="605"/>
      <c r="N39" s="605"/>
      <c r="O39" s="605"/>
      <c r="P39" s="605"/>
      <c r="Q39" s="605"/>
      <c r="R39" s="605"/>
      <c r="S39" s="605"/>
      <c r="T39" s="605"/>
      <c r="U39" s="605"/>
      <c r="V39" s="605"/>
      <c r="W39" s="605"/>
      <c r="X39" s="605"/>
      <c r="Y39" s="605"/>
      <c r="Z39" s="605"/>
      <c r="AA39" s="605"/>
      <c r="AB39" s="605"/>
      <c r="AC39" s="605"/>
      <c r="AD39" s="605"/>
      <c r="AE39" s="605"/>
      <c r="AF39" s="605"/>
      <c r="AG39" s="605"/>
      <c r="AH39" s="605"/>
      <c r="AI39" s="605"/>
      <c r="AJ39" s="605"/>
      <c r="AK39" s="605"/>
      <c r="AL39" s="605"/>
      <c r="AM39" s="605"/>
      <c r="AN39" s="605"/>
      <c r="AO39" s="605"/>
      <c r="AP39" s="605"/>
      <c r="AQ39" s="605"/>
      <c r="AR39" s="605"/>
    </row>
    <row r="40" spans="1:44" s="86" customFormat="1" x14ac:dyDescent="0.25">
      <c r="A40" s="154" t="s">
        <v>271</v>
      </c>
      <c r="B40" s="154"/>
      <c r="C40" s="154" t="s">
        <v>272</v>
      </c>
      <c r="D40" s="154"/>
      <c r="E40" s="154"/>
      <c r="F40" s="88"/>
      <c r="G40" s="568"/>
      <c r="H40" s="254">
        <f t="shared" ref="H40:AG40" si="10">SUM(H42:H60)</f>
        <v>0</v>
      </c>
      <c r="I40" s="254">
        <f t="shared" si="10"/>
        <v>0</v>
      </c>
      <c r="J40" s="254">
        <f t="shared" si="10"/>
        <v>0</v>
      </c>
      <c r="K40" s="254">
        <f t="shared" si="10"/>
        <v>0</v>
      </c>
      <c r="L40" s="254">
        <f t="shared" si="10"/>
        <v>0</v>
      </c>
      <c r="M40" s="589">
        <f t="shared" si="10"/>
        <v>194664.54389351726</v>
      </c>
      <c r="N40" s="589">
        <f t="shared" si="10"/>
        <v>187875.28569715953</v>
      </c>
      <c r="O40" s="589">
        <f t="shared" si="10"/>
        <v>206554.54066793667</v>
      </c>
      <c r="P40" s="589">
        <f t="shared" si="10"/>
        <v>210507.94801175577</v>
      </c>
      <c r="Q40" s="589">
        <f t="shared" si="10"/>
        <v>210910.00947147663</v>
      </c>
      <c r="R40" s="589">
        <f t="shared" si="10"/>
        <v>205080.40277275862</v>
      </c>
      <c r="S40" s="589">
        <f t="shared" si="10"/>
        <v>201154.54204720314</v>
      </c>
      <c r="T40" s="589">
        <f t="shared" si="10"/>
        <v>207959.8587853983</v>
      </c>
      <c r="U40" s="589">
        <f t="shared" si="10"/>
        <v>227920.71429661207</v>
      </c>
      <c r="V40" s="589">
        <f t="shared" si="10"/>
        <v>239846.21141022025</v>
      </c>
      <c r="W40" s="589">
        <f t="shared" si="10"/>
        <v>270389.28981129848</v>
      </c>
      <c r="X40" s="589">
        <f t="shared" si="10"/>
        <v>269584.54796122981</v>
      </c>
      <c r="Y40" s="589">
        <f t="shared" si="10"/>
        <v>272307.62778265279</v>
      </c>
      <c r="Z40" s="589">
        <f t="shared" si="10"/>
        <v>276524.41222636373</v>
      </c>
      <c r="AA40" s="589">
        <f t="shared" si="10"/>
        <v>291094.10972440167</v>
      </c>
      <c r="AB40" s="589">
        <f t="shared" si="10"/>
        <v>290272.62946902122</v>
      </c>
      <c r="AC40" s="589">
        <f t="shared" si="10"/>
        <v>262960.47330603306</v>
      </c>
      <c r="AD40" s="589">
        <f t="shared" si="10"/>
        <v>271558.30715317838</v>
      </c>
      <c r="AE40" s="589">
        <f t="shared" si="10"/>
        <v>252058.80195273628</v>
      </c>
      <c r="AF40" s="589">
        <f t="shared" si="10"/>
        <v>253697.16326138325</v>
      </c>
      <c r="AG40" s="589">
        <f t="shared" si="10"/>
        <v>238405.60940078838</v>
      </c>
      <c r="AH40" s="589">
        <f t="shared" ref="AH40:AM40" si="11">SUM(AH42:AH60)</f>
        <v>239805.71173826524</v>
      </c>
      <c r="AI40" s="589">
        <f t="shared" si="11"/>
        <v>235421.73267391438</v>
      </c>
      <c r="AJ40" s="589">
        <f t="shared" si="11"/>
        <v>235254.2017654583</v>
      </c>
      <c r="AK40" s="589">
        <f t="shared" si="11"/>
        <v>240878.86756422196</v>
      </c>
      <c r="AL40" s="589">
        <f t="shared" si="11"/>
        <v>256665.1888590428</v>
      </c>
      <c r="AM40" s="589">
        <f t="shared" si="11"/>
        <v>265330.97535251785</v>
      </c>
      <c r="AN40" s="589">
        <f t="shared" ref="AN40:AO40" si="12">SUM(AN42:AN60)</f>
        <v>273404.85373319994</v>
      </c>
      <c r="AO40" s="589">
        <f t="shared" si="12"/>
        <v>284411.36832064908</v>
      </c>
      <c r="AP40" s="589">
        <f t="shared" ref="AP40:AQ40" si="13">SUM(AP42:AP60)</f>
        <v>288976.5286184625</v>
      </c>
      <c r="AQ40" s="589">
        <f t="shared" si="13"/>
        <v>263166.2423233036</v>
      </c>
      <c r="AR40" s="589">
        <f t="shared" ref="AR40" si="14">SUM(AR42:AR60)</f>
        <v>273926.61796915124</v>
      </c>
    </row>
    <row r="41" spans="1:44" s="86" customFormat="1" x14ac:dyDescent="0.25">
      <c r="A41" s="169" t="s">
        <v>566</v>
      </c>
      <c r="D41" s="161" t="s">
        <v>521</v>
      </c>
      <c r="F41" s="97"/>
      <c r="G41" s="568"/>
      <c r="H41" s="14"/>
      <c r="I41" s="14"/>
      <c r="J41" s="14"/>
      <c r="K41" s="14"/>
      <c r="L41" s="14"/>
      <c r="M41" s="590"/>
      <c r="N41" s="590"/>
      <c r="O41" s="590"/>
      <c r="P41" s="590"/>
      <c r="Q41" s="590"/>
      <c r="R41" s="590"/>
      <c r="S41" s="590"/>
      <c r="T41" s="590"/>
      <c r="U41" s="590"/>
      <c r="V41" s="590"/>
      <c r="W41" s="590"/>
      <c r="X41" s="590"/>
      <c r="Y41" s="590"/>
      <c r="Z41" s="590"/>
      <c r="AA41" s="590"/>
      <c r="AB41" s="590"/>
      <c r="AC41" s="590"/>
      <c r="AD41" s="590"/>
      <c r="AE41" s="590"/>
      <c r="AF41" s="590"/>
      <c r="AG41" s="590"/>
      <c r="AH41" s="590"/>
      <c r="AI41" s="590"/>
      <c r="AJ41" s="590"/>
      <c r="AK41" s="590"/>
      <c r="AL41" s="590"/>
      <c r="AM41" s="590"/>
      <c r="AN41" s="590"/>
      <c r="AO41" s="590"/>
      <c r="AP41" s="590"/>
      <c r="AQ41" s="590"/>
      <c r="AR41" s="590"/>
    </row>
    <row r="42" spans="1:44" s="86" customFormat="1" x14ac:dyDescent="0.25">
      <c r="A42" s="86" t="s">
        <v>273</v>
      </c>
      <c r="D42" s="155"/>
      <c r="E42" s="91" t="s">
        <v>232</v>
      </c>
      <c r="G42" s="569"/>
      <c r="H42" s="416">
        <f>'2.1 Livestock'!H42*'2.2 Coefficients'!H42</f>
        <v>0</v>
      </c>
      <c r="I42" s="416">
        <f>'2.1 Livestock'!I42*'2.2 Coefficients'!I42</f>
        <v>0</v>
      </c>
      <c r="J42" s="416">
        <f>'2.1 Livestock'!J42*'2.2 Coefficients'!J42</f>
        <v>0</v>
      </c>
      <c r="K42" s="416">
        <f>'2.1 Livestock'!K42*'2.2 Coefficients'!K42</f>
        <v>0</v>
      </c>
      <c r="L42" s="416">
        <f>'2.1 Livestock'!L42*'2.2 Coefficients'!L42</f>
        <v>0</v>
      </c>
      <c r="M42" s="604">
        <f>'2.1 Livestock'!M42*'2.2 Coefficients'!M42</f>
        <v>22070.816251724893</v>
      </c>
      <c r="N42" s="604">
        <f>'2.1 Livestock'!N42*'2.2 Coefficients'!N42</f>
        <v>21385.100424971406</v>
      </c>
      <c r="O42" s="604">
        <f>'2.1 Livestock'!O42*'2.2 Coefficients'!O42</f>
        <v>22800.716525137996</v>
      </c>
      <c r="P42" s="604">
        <f>'2.1 Livestock'!P42*'2.2 Coefficients'!P42</f>
        <v>23296.704723945993</v>
      </c>
      <c r="Q42" s="604">
        <f>'2.1 Livestock'!Q42*'2.2 Coefficients'!Q42</f>
        <v>24967.411930156213</v>
      </c>
      <c r="R42" s="604">
        <f>'2.1 Livestock'!R42*'2.2 Coefficients'!R42</f>
        <v>24291.284076545773</v>
      </c>
      <c r="S42" s="604">
        <f>'2.1 Livestock'!S42*'2.2 Coefficients'!S42</f>
        <v>23470.420717370565</v>
      </c>
      <c r="T42" s="604">
        <f>'2.1 Livestock'!T42*'2.2 Coefficients'!T42</f>
        <v>24317.28740005564</v>
      </c>
      <c r="U42" s="604">
        <f>'2.1 Livestock'!U42*'2.2 Coefficients'!U42</f>
        <v>26896.864255917488</v>
      </c>
      <c r="V42" s="604">
        <f>'2.1 Livestock'!V42*'2.2 Coefficients'!V42</f>
        <v>28248.476711382187</v>
      </c>
      <c r="W42" s="604">
        <f>'2.1 Livestock'!W42*'2.2 Coefficients'!W42</f>
        <v>28662.065061756566</v>
      </c>
      <c r="X42" s="604">
        <f>'2.1 Livestock'!X42*'2.2 Coefficients'!X42</f>
        <v>30069.450812064159</v>
      </c>
      <c r="Y42" s="604">
        <f>'2.1 Livestock'!Y42*'2.2 Coefficients'!Y42</f>
        <v>30543.565226675983</v>
      </c>
      <c r="Z42" s="604">
        <f>'2.1 Livestock'!Z42*'2.2 Coefficients'!Z42</f>
        <v>30790.898881234247</v>
      </c>
      <c r="AA42" s="604">
        <f>'2.1 Livestock'!AA42*'2.2 Coefficients'!AA42</f>
        <v>34476.080967113005</v>
      </c>
      <c r="AB42" s="604">
        <f>'2.1 Livestock'!AB42*'2.2 Coefficients'!AB42</f>
        <v>32748.641416966049</v>
      </c>
      <c r="AC42" s="604">
        <f>'2.1 Livestock'!AC42*'2.2 Coefficients'!AC42</f>
        <v>29800.282620281614</v>
      </c>
      <c r="AD42" s="604">
        <f>'2.1 Livestock'!AD42*'2.2 Coefficients'!AD42</f>
        <v>31326.018176204059</v>
      </c>
      <c r="AE42" s="604">
        <f>'2.1 Livestock'!AE42*'2.2 Coefficients'!AE42</f>
        <v>26242.274081535204</v>
      </c>
      <c r="AF42" s="604">
        <f>'2.1 Livestock'!AF42*'2.2 Coefficients'!AF42</f>
        <v>25095.544562623963</v>
      </c>
      <c r="AG42" s="604">
        <f>'2.1 Livestock'!AG42*'2.2 Coefficients'!AG42</f>
        <v>25857.506303616054</v>
      </c>
      <c r="AH42" s="604">
        <f>'2.1 Livestock'!AH42*'2.2 Coefficients'!AH42</f>
        <v>26621.738497877763</v>
      </c>
      <c r="AI42" s="604">
        <f>'2.1 Livestock'!AI42*'2.2 Coefficients'!AI42</f>
        <v>27984.013423832308</v>
      </c>
      <c r="AJ42" s="604">
        <f>'2.1 Livestock'!AJ42*'2.2 Coefficients'!AJ42</f>
        <v>27411.715206740635</v>
      </c>
      <c r="AK42" s="604">
        <f>'2.1 Livestock'!AK42*'2.2 Coefficients'!AK42</f>
        <v>29787.416819268965</v>
      </c>
      <c r="AL42" s="604">
        <f>'2.1 Livestock'!AL42*'2.2 Coefficients'!AL42</f>
        <v>27813.656363975744</v>
      </c>
      <c r="AM42" s="604">
        <f>'2.1 Livestock'!AM42*'2.2 Coefficients'!AM42</f>
        <v>29136.963013641194</v>
      </c>
      <c r="AN42" s="604">
        <f>'2.1 Livestock'!AN42*'2.2 Coefficients'!AN42</f>
        <v>29618.557672173923</v>
      </c>
      <c r="AO42" s="604">
        <f>'2.1 Livestock'!AO42*'2.2 Coefficients'!AO42</f>
        <v>30725.86674923926</v>
      </c>
      <c r="AP42" s="604">
        <f>'2.1 Livestock'!AP42*'2.2 Coefficients'!AP42</f>
        <v>31021.926463361251</v>
      </c>
      <c r="AQ42" s="604">
        <f>'2.1 Livestock'!AQ42*'2.2 Coefficients'!AQ42</f>
        <v>34050.337415907859</v>
      </c>
      <c r="AR42" s="604">
        <f>'2.1 Livestock'!AR42*'2.2 Coefficients'!AR42</f>
        <v>36142.763936283307</v>
      </c>
    </row>
    <row r="43" spans="1:44" s="86" customFormat="1" x14ac:dyDescent="0.25">
      <c r="A43" s="86" t="s">
        <v>274</v>
      </c>
      <c r="D43" s="155"/>
      <c r="E43" s="91" t="s">
        <v>233</v>
      </c>
      <c r="G43" s="569"/>
      <c r="H43" s="416">
        <f>'2.1 Livestock'!H43*'2.2 Coefficients'!H43</f>
        <v>0</v>
      </c>
      <c r="I43" s="416">
        <f>'2.1 Livestock'!I43*'2.2 Coefficients'!I43</f>
        <v>0</v>
      </c>
      <c r="J43" s="416">
        <f>'2.1 Livestock'!J43*'2.2 Coefficients'!J43</f>
        <v>0</v>
      </c>
      <c r="K43" s="416">
        <f>'2.1 Livestock'!K43*'2.2 Coefficients'!K43</f>
        <v>0</v>
      </c>
      <c r="L43" s="416">
        <f>'2.1 Livestock'!L43*'2.2 Coefficients'!L43</f>
        <v>0</v>
      </c>
      <c r="M43" s="604">
        <f>'2.1 Livestock'!M43*'2.2 Coefficients'!M43</f>
        <v>48027.71474611196</v>
      </c>
      <c r="N43" s="604">
        <f>'2.1 Livestock'!N43*'2.2 Coefficients'!N43</f>
        <v>45470.954887179607</v>
      </c>
      <c r="O43" s="604">
        <f>'2.1 Livestock'!O43*'2.2 Coefficients'!O43</f>
        <v>46762.04210678878</v>
      </c>
      <c r="P43" s="604">
        <f>'2.1 Livestock'!P43*'2.2 Coefficients'!P43</f>
        <v>50686.37571127955</v>
      </c>
      <c r="Q43" s="604">
        <f>'2.1 Livestock'!Q43*'2.2 Coefficients'!Q43</f>
        <v>49928.128085516611</v>
      </c>
      <c r="R43" s="604">
        <f>'2.1 Livestock'!R43*'2.2 Coefficients'!R43</f>
        <v>42329.572629276874</v>
      </c>
      <c r="S43" s="604">
        <f>'2.1 Livestock'!S43*'2.2 Coefficients'!S43</f>
        <v>43726.157463363517</v>
      </c>
      <c r="T43" s="604">
        <f>'2.1 Livestock'!T43*'2.2 Coefficients'!T43</f>
        <v>44607.384104017932</v>
      </c>
      <c r="U43" s="604">
        <f>'2.1 Livestock'!U43*'2.2 Coefficients'!U43</f>
        <v>48656.374517103963</v>
      </c>
      <c r="V43" s="604">
        <f>'2.1 Livestock'!V43*'2.2 Coefficients'!V43</f>
        <v>51620.675532047964</v>
      </c>
      <c r="W43" s="604">
        <f>'2.1 Livestock'!W43*'2.2 Coefficients'!W43</f>
        <v>56535.142385637671</v>
      </c>
      <c r="X43" s="604">
        <f>'2.1 Livestock'!X43*'2.2 Coefficients'!X43</f>
        <v>53547.567779748402</v>
      </c>
      <c r="Y43" s="604">
        <f>'2.1 Livestock'!Y43*'2.2 Coefficients'!Y43</f>
        <v>54904.696950057238</v>
      </c>
      <c r="Z43" s="604">
        <f>'2.1 Livestock'!Z43*'2.2 Coefficients'!Z43</f>
        <v>55262.856864874055</v>
      </c>
      <c r="AA43" s="604">
        <f>'2.1 Livestock'!AA43*'2.2 Coefficients'!AA43</f>
        <v>58260.259006845234</v>
      </c>
      <c r="AB43" s="604">
        <f>'2.1 Livestock'!AB43*'2.2 Coefficients'!AB43</f>
        <v>58948.868025440941</v>
      </c>
      <c r="AC43" s="604">
        <f>'2.1 Livestock'!AC43*'2.2 Coefficients'!AC43</f>
        <v>54737.953786676313</v>
      </c>
      <c r="AD43" s="604">
        <f>'2.1 Livestock'!AD43*'2.2 Coefficients'!AD43</f>
        <v>54952.184968379144</v>
      </c>
      <c r="AE43" s="604">
        <f>'2.1 Livestock'!AE43*'2.2 Coefficients'!AE43</f>
        <v>54508.319828724409</v>
      </c>
      <c r="AF43" s="604">
        <f>'2.1 Livestock'!AF43*'2.2 Coefficients'!AF43</f>
        <v>52079.686020585359</v>
      </c>
      <c r="AG43" s="604">
        <f>'2.1 Livestock'!AG43*'2.2 Coefficients'!AG43</f>
        <v>53725.366253159998</v>
      </c>
      <c r="AH43" s="604">
        <f>'2.1 Livestock'!AH43*'2.2 Coefficients'!AH43</f>
        <v>51885.261120533505</v>
      </c>
      <c r="AI43" s="604">
        <f>'2.1 Livestock'!AI43*'2.2 Coefficients'!AI43</f>
        <v>51984.633645892631</v>
      </c>
      <c r="AJ43" s="604">
        <f>'2.1 Livestock'!AJ43*'2.2 Coefficients'!AJ43</f>
        <v>50334.342936461537</v>
      </c>
      <c r="AK43" s="604">
        <f>'2.1 Livestock'!AK43*'2.2 Coefficients'!AK43</f>
        <v>52320.649480656641</v>
      </c>
      <c r="AL43" s="604">
        <f>'2.1 Livestock'!AL43*'2.2 Coefficients'!AL43</f>
        <v>57032.505935522553</v>
      </c>
      <c r="AM43" s="604">
        <f>'2.1 Livestock'!AM43*'2.2 Coefficients'!AM43</f>
        <v>56235.183169226919</v>
      </c>
      <c r="AN43" s="604">
        <f>'2.1 Livestock'!AN43*'2.2 Coefficients'!AN43</f>
        <v>60395.94183110942</v>
      </c>
      <c r="AO43" s="604">
        <f>'2.1 Livestock'!AO43*'2.2 Coefficients'!AO43</f>
        <v>62436.328686961679</v>
      </c>
      <c r="AP43" s="604">
        <f>'2.1 Livestock'!AP43*'2.2 Coefficients'!AP43</f>
        <v>61716.680024516776</v>
      </c>
      <c r="AQ43" s="604">
        <f>'2.1 Livestock'!AQ43*'2.2 Coefficients'!AQ43</f>
        <v>52076.24583366423</v>
      </c>
      <c r="AR43" s="604">
        <f>'2.1 Livestock'!AR43*'2.2 Coefficients'!AR43</f>
        <v>52894.057876060964</v>
      </c>
    </row>
    <row r="44" spans="1:44" s="86" customFormat="1" x14ac:dyDescent="0.25">
      <c r="A44" s="168" t="s">
        <v>623</v>
      </c>
      <c r="D44" s="155"/>
      <c r="E44" s="91"/>
      <c r="F44" s="86" t="s">
        <v>624</v>
      </c>
      <c r="G44" s="569"/>
      <c r="H44" s="249"/>
      <c r="I44" s="249"/>
      <c r="J44" s="249"/>
      <c r="K44" s="249"/>
      <c r="L44" s="249"/>
      <c r="M44" s="591"/>
      <c r="N44" s="591"/>
      <c r="O44" s="591"/>
      <c r="P44" s="591"/>
      <c r="Q44" s="591"/>
      <c r="R44" s="591"/>
      <c r="S44" s="591"/>
      <c r="T44" s="591"/>
      <c r="U44" s="591"/>
      <c r="V44" s="591"/>
      <c r="W44" s="591"/>
      <c r="X44" s="591"/>
      <c r="Y44" s="591"/>
      <c r="Z44" s="591"/>
      <c r="AA44" s="591"/>
      <c r="AB44" s="591"/>
      <c r="AC44" s="591"/>
      <c r="AD44" s="591"/>
      <c r="AE44" s="591"/>
      <c r="AF44" s="591"/>
      <c r="AG44" s="591"/>
      <c r="AH44" s="591"/>
      <c r="AI44" s="591"/>
      <c r="AJ44" s="591"/>
      <c r="AK44" s="591"/>
      <c r="AL44" s="591"/>
      <c r="AM44" s="591"/>
      <c r="AN44" s="591"/>
      <c r="AO44" s="591"/>
      <c r="AP44" s="591"/>
      <c r="AQ44" s="591"/>
      <c r="AR44" s="591"/>
    </row>
    <row r="45" spans="1:44" s="86" customFormat="1" x14ac:dyDescent="0.25">
      <c r="A45" s="168" t="s">
        <v>625</v>
      </c>
      <c r="D45" s="155"/>
      <c r="E45" s="91"/>
      <c r="F45" s="86" t="s">
        <v>626</v>
      </c>
      <c r="G45" s="569"/>
      <c r="H45" s="249"/>
      <c r="I45" s="249"/>
      <c r="J45" s="249"/>
      <c r="K45" s="249"/>
      <c r="L45" s="249"/>
      <c r="M45" s="591"/>
      <c r="N45" s="591"/>
      <c r="O45" s="591"/>
      <c r="P45" s="591"/>
      <c r="Q45" s="591"/>
      <c r="R45" s="591"/>
      <c r="S45" s="591"/>
      <c r="T45" s="591"/>
      <c r="U45" s="591"/>
      <c r="V45" s="591"/>
      <c r="W45" s="591"/>
      <c r="X45" s="591"/>
      <c r="Y45" s="591"/>
      <c r="Z45" s="591"/>
      <c r="AA45" s="591"/>
      <c r="AB45" s="591"/>
      <c r="AC45" s="591"/>
      <c r="AD45" s="591"/>
      <c r="AE45" s="591"/>
      <c r="AF45" s="591"/>
      <c r="AG45" s="591"/>
      <c r="AH45" s="591"/>
      <c r="AI45" s="591"/>
      <c r="AJ45" s="591"/>
      <c r="AK45" s="591"/>
      <c r="AL45" s="591"/>
      <c r="AM45" s="591"/>
      <c r="AN45" s="591"/>
      <c r="AO45" s="591"/>
      <c r="AP45" s="591"/>
      <c r="AQ45" s="591"/>
      <c r="AR45" s="591"/>
    </row>
    <row r="46" spans="1:44" s="86" customFormat="1" x14ac:dyDescent="0.25">
      <c r="A46" s="86" t="s">
        <v>275</v>
      </c>
      <c r="D46" s="155" t="s">
        <v>234</v>
      </c>
      <c r="E46" s="91"/>
      <c r="G46" s="569"/>
      <c r="H46" s="249"/>
      <c r="I46" s="249"/>
      <c r="J46" s="249"/>
      <c r="K46" s="249"/>
      <c r="L46" s="249"/>
      <c r="M46" s="591"/>
      <c r="N46" s="591"/>
      <c r="O46" s="591"/>
      <c r="P46" s="591"/>
      <c r="Q46" s="591"/>
      <c r="R46" s="591"/>
      <c r="S46" s="591"/>
      <c r="T46" s="591"/>
      <c r="U46" s="591"/>
      <c r="V46" s="591"/>
      <c r="W46" s="591"/>
      <c r="X46" s="591"/>
      <c r="Y46" s="591"/>
      <c r="Z46" s="591"/>
      <c r="AA46" s="591"/>
      <c r="AB46" s="591"/>
      <c r="AC46" s="591"/>
      <c r="AD46" s="591"/>
      <c r="AE46" s="591"/>
      <c r="AF46" s="591"/>
      <c r="AG46" s="591"/>
      <c r="AH46" s="591"/>
      <c r="AI46" s="591"/>
      <c r="AJ46" s="591"/>
      <c r="AK46" s="591"/>
      <c r="AL46" s="591"/>
      <c r="AM46" s="591"/>
      <c r="AN46" s="591"/>
      <c r="AO46" s="591"/>
      <c r="AP46" s="591"/>
      <c r="AQ46" s="591"/>
      <c r="AR46" s="591"/>
    </row>
    <row r="47" spans="1:44" s="86" customFormat="1" x14ac:dyDescent="0.25">
      <c r="A47" s="86" t="s">
        <v>276</v>
      </c>
      <c r="D47" s="155"/>
      <c r="E47" s="86" t="s">
        <v>277</v>
      </c>
      <c r="G47" s="569"/>
      <c r="H47" s="416">
        <f>'2.1 Livestock'!H47*'2.2 Coefficients'!H47</f>
        <v>0</v>
      </c>
      <c r="I47" s="416">
        <f>'2.1 Livestock'!I47*'2.2 Coefficients'!I47</f>
        <v>0</v>
      </c>
      <c r="J47" s="416">
        <f>'2.1 Livestock'!J47*'2.2 Coefficients'!J47</f>
        <v>0</v>
      </c>
      <c r="K47" s="416">
        <f>'2.1 Livestock'!K47*'2.2 Coefficients'!K47</f>
        <v>0</v>
      </c>
      <c r="L47" s="416">
        <f>'2.1 Livestock'!L47*'2.2 Coefficients'!L47</f>
        <v>0</v>
      </c>
      <c r="M47" s="604">
        <f>'2.1 Livestock'!M47*'2.2 Coefficients'!M47</f>
        <v>55947.878300008037</v>
      </c>
      <c r="N47" s="604">
        <f>'2.1 Livestock'!N47*'2.2 Coefficients'!N47</f>
        <v>50927.403841577005</v>
      </c>
      <c r="O47" s="604">
        <f>'2.1 Livestock'!O47*'2.2 Coefficients'!O47</f>
        <v>57921.719114958702</v>
      </c>
      <c r="P47" s="604">
        <f>'2.1 Livestock'!P47*'2.2 Coefficients'!P47</f>
        <v>53862.121569863753</v>
      </c>
      <c r="Q47" s="604">
        <f>'2.1 Livestock'!Q47*'2.2 Coefficients'!Q47</f>
        <v>52860.654316576991</v>
      </c>
      <c r="R47" s="604">
        <f>'2.1 Livestock'!R47*'2.2 Coefficients'!R47</f>
        <v>52485.53862737045</v>
      </c>
      <c r="S47" s="604">
        <f>'2.1 Livestock'!S47*'2.2 Coefficients'!S47</f>
        <v>51566.622941069232</v>
      </c>
      <c r="T47" s="604">
        <f>'2.1 Livestock'!T47*'2.2 Coefficients'!T47</f>
        <v>52181.96195056248</v>
      </c>
      <c r="U47" s="604">
        <f>'2.1 Livestock'!U47*'2.2 Coefficients'!U47</f>
        <v>56545.630331872497</v>
      </c>
      <c r="V47" s="604">
        <f>'2.1 Livestock'!V47*'2.2 Coefficients'!V47</f>
        <v>58647.536918839454</v>
      </c>
      <c r="W47" s="604">
        <f>'2.1 Livestock'!W47*'2.2 Coefficients'!W47</f>
        <v>75670.24710841327</v>
      </c>
      <c r="X47" s="604">
        <f>'2.1 Livestock'!X47*'2.2 Coefficients'!X47</f>
        <v>67885.531298918955</v>
      </c>
      <c r="Y47" s="604">
        <f>'2.1 Livestock'!Y47*'2.2 Coefficients'!Y47</f>
        <v>66004.515706790131</v>
      </c>
      <c r="Z47" s="604">
        <f>'2.1 Livestock'!Z47*'2.2 Coefficients'!Z47</f>
        <v>67427.165618660918</v>
      </c>
      <c r="AA47" s="604">
        <f>'2.1 Livestock'!AA47*'2.2 Coefficients'!AA47</f>
        <v>71269.115630596338</v>
      </c>
      <c r="AB47" s="604">
        <f>'2.1 Livestock'!AB47*'2.2 Coefficients'!AB47</f>
        <v>69638.745983912755</v>
      </c>
      <c r="AC47" s="604">
        <f>'2.1 Livestock'!AC47*'2.2 Coefficients'!AC47</f>
        <v>58182.808436049796</v>
      </c>
      <c r="AD47" s="604">
        <f>'2.1 Livestock'!AD47*'2.2 Coefficients'!AD47</f>
        <v>57162.292153301962</v>
      </c>
      <c r="AE47" s="604">
        <f>'2.1 Livestock'!AE47*'2.2 Coefficients'!AE47</f>
        <v>54539.397647691163</v>
      </c>
      <c r="AF47" s="604">
        <f>'2.1 Livestock'!AF47*'2.2 Coefficients'!AF47</f>
        <v>56018.678629719201</v>
      </c>
      <c r="AG47" s="604">
        <f>'2.1 Livestock'!AG47*'2.2 Coefficients'!AG47</f>
        <v>47838.929245169362</v>
      </c>
      <c r="AH47" s="604">
        <f>'2.1 Livestock'!AH47*'2.2 Coefficients'!AH47</f>
        <v>48235.184152519942</v>
      </c>
      <c r="AI47" s="604">
        <f>'2.1 Livestock'!AI47*'2.2 Coefficients'!AI47</f>
        <v>49125.956070497996</v>
      </c>
      <c r="AJ47" s="604">
        <f>'2.1 Livestock'!AJ47*'2.2 Coefficients'!AJ47</f>
        <v>48013.040981224709</v>
      </c>
      <c r="AK47" s="604">
        <f>'2.1 Livestock'!AK47*'2.2 Coefficients'!AK47</f>
        <v>48843.019183341879</v>
      </c>
      <c r="AL47" s="604">
        <f>'2.1 Livestock'!AL47*'2.2 Coefficients'!AL47</f>
        <v>50310.150022462905</v>
      </c>
      <c r="AM47" s="604">
        <f>'2.1 Livestock'!AM47*'2.2 Coefficients'!AM47</f>
        <v>53160.387185914064</v>
      </c>
      <c r="AN47" s="604">
        <f>'2.1 Livestock'!AN47*'2.2 Coefficients'!AN47</f>
        <v>53994.650139612844</v>
      </c>
      <c r="AO47" s="604">
        <f>'2.1 Livestock'!AO47*'2.2 Coefficients'!AO47</f>
        <v>55781.446540564924</v>
      </c>
      <c r="AP47" s="604">
        <f>'2.1 Livestock'!AP47*'2.2 Coefficients'!AP47</f>
        <v>58557.34700218583</v>
      </c>
      <c r="AQ47" s="604">
        <f>'2.1 Livestock'!AQ47*'2.2 Coefficients'!AQ47</f>
        <v>51359.804275203984</v>
      </c>
      <c r="AR47" s="604">
        <f>'2.1 Livestock'!AR47*'2.2 Coefficients'!AR47</f>
        <v>51888.244302877007</v>
      </c>
    </row>
    <row r="48" spans="1:44" s="86" customFormat="1" x14ac:dyDescent="0.25">
      <c r="A48" s="86" t="s">
        <v>278</v>
      </c>
      <c r="D48" s="155"/>
      <c r="E48" s="86" t="s">
        <v>279</v>
      </c>
      <c r="G48" s="569"/>
      <c r="H48" s="416">
        <f>'2.1 Livestock'!H48*'2.2 Coefficients'!H48</f>
        <v>0</v>
      </c>
      <c r="I48" s="416">
        <f>'2.1 Livestock'!I48*'2.2 Coefficients'!I48</f>
        <v>0</v>
      </c>
      <c r="J48" s="416">
        <f>'2.1 Livestock'!J48*'2.2 Coefficients'!J48</f>
        <v>0</v>
      </c>
      <c r="K48" s="416">
        <f>'2.1 Livestock'!K48*'2.2 Coefficients'!K48</f>
        <v>0</v>
      </c>
      <c r="L48" s="416">
        <f>'2.1 Livestock'!L48*'2.2 Coefficients'!L48</f>
        <v>0</v>
      </c>
      <c r="M48" s="604">
        <f>'2.1 Livestock'!M48*'2.2 Coefficients'!M48</f>
        <v>25827.862492303153</v>
      </c>
      <c r="N48" s="604">
        <f>'2.1 Livestock'!N48*'2.2 Coefficients'!N48</f>
        <v>26151.566538338109</v>
      </c>
      <c r="O48" s="604">
        <f>'2.1 Livestock'!O48*'2.2 Coefficients'!O48</f>
        <v>31595.82006516965</v>
      </c>
      <c r="P48" s="604">
        <f>'2.1 Livestock'!P48*'2.2 Coefficients'!P48</f>
        <v>33682.111118621855</v>
      </c>
      <c r="Q48" s="604">
        <f>'2.1 Livestock'!Q48*'2.2 Coefficients'!Q48</f>
        <v>33104.134560570739</v>
      </c>
      <c r="R48" s="604">
        <f>'2.1 Livestock'!R48*'2.2 Coefficients'!R48</f>
        <v>35865.349657989114</v>
      </c>
      <c r="S48" s="604">
        <f>'2.1 Livestock'!S48*'2.2 Coefficients'!S48</f>
        <v>35294.124875936599</v>
      </c>
      <c r="T48" s="604">
        <f>'2.1 Livestock'!T48*'2.2 Coefficients'!T48</f>
        <v>36824.525884148934</v>
      </c>
      <c r="U48" s="604">
        <f>'2.1 Livestock'!U48*'2.2 Coefficients'!U48</f>
        <v>37669.118603942814</v>
      </c>
      <c r="V48" s="604">
        <f>'2.1 Livestock'!V48*'2.2 Coefficients'!V48</f>
        <v>42625.741165407766</v>
      </c>
      <c r="W48" s="604">
        <f>'2.1 Livestock'!W48*'2.2 Coefficients'!W48</f>
        <v>48072.634694197492</v>
      </c>
      <c r="X48" s="604">
        <f>'2.1 Livestock'!X48*'2.2 Coefficients'!X48</f>
        <v>54234.232826390711</v>
      </c>
      <c r="Y48" s="604">
        <f>'2.1 Livestock'!Y48*'2.2 Coefficients'!Y48</f>
        <v>53776.67621355498</v>
      </c>
      <c r="Z48" s="604">
        <f>'2.1 Livestock'!Z48*'2.2 Coefficients'!Z48</f>
        <v>57066.527024265764</v>
      </c>
      <c r="AA48" s="604">
        <f>'2.1 Livestock'!AA48*'2.2 Coefficients'!AA48</f>
        <v>59128.306756666956</v>
      </c>
      <c r="AB48" s="604">
        <f>'2.1 Livestock'!AB48*'2.2 Coefficients'!AB48</f>
        <v>61355.007490534663</v>
      </c>
      <c r="AC48" s="604">
        <f>'2.1 Livestock'!AC48*'2.2 Coefficients'!AC48</f>
        <v>53098.823224980864</v>
      </c>
      <c r="AD48" s="604">
        <f>'2.1 Livestock'!AD48*'2.2 Coefficients'!AD48</f>
        <v>57539.510472351656</v>
      </c>
      <c r="AE48" s="604">
        <f>'2.1 Livestock'!AE48*'2.2 Coefficients'!AE48</f>
        <v>50105.084830516986</v>
      </c>
      <c r="AF48" s="604">
        <f>'2.1 Livestock'!AF48*'2.2 Coefficients'!AF48</f>
        <v>54432.388685986763</v>
      </c>
      <c r="AG48" s="604">
        <f>'2.1 Livestock'!AG48*'2.2 Coefficients'!AG48</f>
        <v>50154.912557609729</v>
      </c>
      <c r="AH48" s="604">
        <f>'2.1 Livestock'!AH48*'2.2 Coefficients'!AH48</f>
        <v>52674.397527275061</v>
      </c>
      <c r="AI48" s="604">
        <f>'2.1 Livestock'!AI48*'2.2 Coefficients'!AI48</f>
        <v>50429.528478824934</v>
      </c>
      <c r="AJ48" s="604">
        <f>'2.1 Livestock'!AJ48*'2.2 Coefficients'!AJ48</f>
        <v>56376.584865439159</v>
      </c>
      <c r="AK48" s="604">
        <f>'2.1 Livestock'!AK48*'2.2 Coefficients'!AK48</f>
        <v>52996.677108992226</v>
      </c>
      <c r="AL48" s="604">
        <f>'2.1 Livestock'!AL48*'2.2 Coefficients'!AL48</f>
        <v>58207.871139663366</v>
      </c>
      <c r="AM48" s="604">
        <f>'2.1 Livestock'!AM48*'2.2 Coefficients'!AM48</f>
        <v>61105.819161272462</v>
      </c>
      <c r="AN48" s="604">
        <f>'2.1 Livestock'!AN48*'2.2 Coefficients'!AN48</f>
        <v>64578.690428697053</v>
      </c>
      <c r="AO48" s="604">
        <f>'2.1 Livestock'!AO48*'2.2 Coefficients'!AO48</f>
        <v>68918.929885993362</v>
      </c>
      <c r="AP48" s="604">
        <f>'2.1 Livestock'!AP48*'2.2 Coefficients'!AP48</f>
        <v>66431.188904600087</v>
      </c>
      <c r="AQ48" s="604">
        <f>'2.1 Livestock'!AQ48*'2.2 Coefficients'!AQ48</f>
        <v>58229.524025543651</v>
      </c>
      <c r="AR48" s="604">
        <f>'2.1 Livestock'!AR48*'2.2 Coefficients'!AR48</f>
        <v>61350.12552182372</v>
      </c>
    </row>
    <row r="49" spans="1:44" s="86" customFormat="1" x14ac:dyDescent="0.25">
      <c r="A49" s="91" t="s">
        <v>280</v>
      </c>
      <c r="B49" s="91"/>
      <c r="D49" s="155"/>
      <c r="E49" s="91" t="s">
        <v>281</v>
      </c>
      <c r="G49" s="569"/>
      <c r="H49" s="416">
        <f>'2.1 Livestock'!H49*'2.2 Coefficients'!H49</f>
        <v>0</v>
      </c>
      <c r="I49" s="416">
        <f>'2.1 Livestock'!I49*'2.2 Coefficients'!I49</f>
        <v>0</v>
      </c>
      <c r="J49" s="416">
        <f>'2.1 Livestock'!J49*'2.2 Coefficients'!J49</f>
        <v>0</v>
      </c>
      <c r="K49" s="416">
        <f>'2.1 Livestock'!K49*'2.2 Coefficients'!K49</f>
        <v>0</v>
      </c>
      <c r="L49" s="416">
        <f>'2.1 Livestock'!L49*'2.2 Coefficients'!L49</f>
        <v>0</v>
      </c>
      <c r="M49" s="604">
        <f>'2.1 Livestock'!M49*'2.2 Coefficients'!M49</f>
        <v>4083.2576443209332</v>
      </c>
      <c r="N49" s="604">
        <f>'2.1 Livestock'!N49*'2.2 Coefficients'!N49</f>
        <v>4259.6735255919657</v>
      </c>
      <c r="O49" s="604">
        <f>'2.1 Livestock'!O49*'2.2 Coefficients'!O49</f>
        <v>6162.429549615118</v>
      </c>
      <c r="P49" s="604">
        <f>'2.1 Livestock'!P49*'2.2 Coefficients'!P49</f>
        <v>5413.12622135314</v>
      </c>
      <c r="Q49" s="604">
        <f>'2.1 Livestock'!Q49*'2.2 Coefficients'!Q49</f>
        <v>6500.0418442942137</v>
      </c>
      <c r="R49" s="604">
        <f>'2.1 Livestock'!R49*'2.2 Coefficients'!R49</f>
        <v>6887.7135223560508</v>
      </c>
      <c r="S49" s="604">
        <f>'2.1 Livestock'!S49*'2.2 Coefficients'!S49</f>
        <v>5760.5369539549656</v>
      </c>
      <c r="T49" s="604">
        <f>'2.1 Livestock'!T49*'2.2 Coefficients'!T49</f>
        <v>6135.8441469194704</v>
      </c>
      <c r="U49" s="604">
        <f>'2.1 Livestock'!U49*'2.2 Coefficients'!U49</f>
        <v>8642.2144595861137</v>
      </c>
      <c r="V49" s="604">
        <f>'2.1 Livestock'!V49*'2.2 Coefficients'!V49</f>
        <v>9593.0616203292302</v>
      </c>
      <c r="W49" s="604">
        <f>'2.1 Livestock'!W49*'2.2 Coefficients'!W49</f>
        <v>10818.136063304539</v>
      </c>
      <c r="X49" s="604">
        <f>'2.1 Livestock'!X49*'2.2 Coefficients'!X49</f>
        <v>11896.536751349859</v>
      </c>
      <c r="Y49" s="604">
        <f>'2.1 Livestock'!Y49*'2.2 Coefficients'!Y49</f>
        <v>12831.64979179562</v>
      </c>
      <c r="Z49" s="604">
        <f>'2.1 Livestock'!Z49*'2.2 Coefficients'!Z49</f>
        <v>13324.060417139073</v>
      </c>
      <c r="AA49" s="604">
        <f>'2.1 Livestock'!AA49*'2.2 Coefficients'!AA49</f>
        <v>14055.24622384157</v>
      </c>
      <c r="AB49" s="604">
        <f>'2.1 Livestock'!AB49*'2.2 Coefficients'!AB49</f>
        <v>14571.380532467138</v>
      </c>
      <c r="AC49" s="604">
        <f>'2.1 Livestock'!AC49*'2.2 Coefficients'!AC49</f>
        <v>15857.976772444821</v>
      </c>
      <c r="AD49" s="604">
        <f>'2.1 Livestock'!AD49*'2.2 Coefficients'!AD49</f>
        <v>18120.850888790097</v>
      </c>
      <c r="AE49" s="604">
        <f>'2.1 Livestock'!AE49*'2.2 Coefficients'!AE49</f>
        <v>17883.028479874945</v>
      </c>
      <c r="AF49" s="604">
        <f>'2.1 Livestock'!AF49*'2.2 Coefficients'!AF49</f>
        <v>18349.154861833766</v>
      </c>
      <c r="AG49" s="604">
        <f>'2.1 Livestock'!AG49*'2.2 Coefficients'!AG49</f>
        <v>12583.781897172743</v>
      </c>
      <c r="AH49" s="604">
        <f>'2.1 Livestock'!AH49*'2.2 Coefficients'!AH49</f>
        <v>15205.249394143631</v>
      </c>
      <c r="AI49" s="604">
        <f>'2.1 Livestock'!AI49*'2.2 Coefficients'!AI49</f>
        <v>12378.175491833586</v>
      </c>
      <c r="AJ49" s="604">
        <f>'2.1 Livestock'!AJ49*'2.2 Coefficients'!AJ49</f>
        <v>10499.314389216457</v>
      </c>
      <c r="AK49" s="604">
        <f>'2.1 Livestock'!AK49*'2.2 Coefficients'!AK49</f>
        <v>12934.019724813363</v>
      </c>
      <c r="AL49" s="604">
        <f>'2.1 Livestock'!AL49*'2.2 Coefficients'!AL49</f>
        <v>17260.822278604712</v>
      </c>
      <c r="AM49" s="604">
        <f>'2.1 Livestock'!AM49*'2.2 Coefficients'!AM49</f>
        <v>20205.583484101684</v>
      </c>
      <c r="AN49" s="604">
        <f>'2.1 Livestock'!AN49*'2.2 Coefficients'!AN49</f>
        <v>18195.953252617932</v>
      </c>
      <c r="AO49" s="604">
        <f>'2.1 Livestock'!AO49*'2.2 Coefficients'!AO49</f>
        <v>19627.853802674104</v>
      </c>
      <c r="AP49" s="604">
        <f>'2.1 Livestock'!AP49*'2.2 Coefficients'!AP49</f>
        <v>23439.336786424105</v>
      </c>
      <c r="AQ49" s="604">
        <f>'2.1 Livestock'!AQ49*'2.2 Coefficients'!AQ49</f>
        <v>23896.712081290225</v>
      </c>
      <c r="AR49" s="604">
        <f>'2.1 Livestock'!AR49*'2.2 Coefficients'!AR49</f>
        <v>26994.396579610548</v>
      </c>
    </row>
    <row r="50" spans="1:44" s="86" customFormat="1" x14ac:dyDescent="0.25">
      <c r="A50" s="91" t="s">
        <v>282</v>
      </c>
      <c r="B50" s="91"/>
      <c r="C50" s="91"/>
      <c r="D50" s="155" t="s">
        <v>235</v>
      </c>
      <c r="E50" s="97"/>
      <c r="G50" s="568"/>
      <c r="H50" s="249"/>
      <c r="I50" s="249"/>
      <c r="J50" s="249"/>
      <c r="K50" s="249"/>
      <c r="L50" s="249"/>
      <c r="M50" s="591"/>
      <c r="N50" s="591"/>
      <c r="O50" s="591"/>
      <c r="P50" s="591"/>
      <c r="Q50" s="591"/>
      <c r="R50" s="591"/>
      <c r="S50" s="591"/>
      <c r="T50" s="591"/>
      <c r="U50" s="591"/>
      <c r="V50" s="591"/>
      <c r="W50" s="591"/>
      <c r="X50" s="591"/>
      <c r="Y50" s="591"/>
      <c r="Z50" s="591"/>
      <c r="AA50" s="591"/>
      <c r="AB50" s="591"/>
      <c r="AC50" s="591"/>
      <c r="AD50" s="591"/>
      <c r="AE50" s="591"/>
      <c r="AF50" s="591"/>
      <c r="AG50" s="591"/>
      <c r="AH50" s="591"/>
      <c r="AI50" s="591"/>
      <c r="AJ50" s="591"/>
      <c r="AK50" s="591"/>
      <c r="AL50" s="591"/>
      <c r="AM50" s="591"/>
      <c r="AN50" s="591"/>
      <c r="AO50" s="591"/>
      <c r="AP50" s="591"/>
      <c r="AQ50" s="591"/>
      <c r="AR50" s="591"/>
    </row>
    <row r="51" spans="1:44" s="86" customFormat="1" x14ac:dyDescent="0.25">
      <c r="A51" s="91" t="s">
        <v>283</v>
      </c>
      <c r="B51" s="91"/>
      <c r="C51" s="91"/>
      <c r="D51" s="155"/>
      <c r="E51" s="91" t="s">
        <v>146</v>
      </c>
      <c r="G51" s="569"/>
      <c r="H51" s="416">
        <f>'2.1 Livestock'!H51*'2.2 Coefficients'!H51</f>
        <v>0</v>
      </c>
      <c r="I51" s="416">
        <f>'2.1 Livestock'!I51*'2.2 Coefficients'!I51</f>
        <v>0</v>
      </c>
      <c r="J51" s="416">
        <f>'2.1 Livestock'!J51*'2.2 Coefficients'!J51</f>
        <v>0</v>
      </c>
      <c r="K51" s="416">
        <f>'2.1 Livestock'!K51*'2.2 Coefficients'!K51</f>
        <v>0</v>
      </c>
      <c r="L51" s="416">
        <f>'2.1 Livestock'!L51*'2.2 Coefficients'!L51</f>
        <v>0</v>
      </c>
      <c r="M51" s="604">
        <f>'2.1 Livestock'!M51*'2.2 Coefficients'!M51</f>
        <v>1830.0009752836431</v>
      </c>
      <c r="N51" s="604">
        <f>'2.1 Livestock'!N51*'2.2 Coefficients'!N51</f>
        <v>1842.9993106875272</v>
      </c>
      <c r="O51" s="604">
        <f>'2.1 Livestock'!O51*'2.2 Coefficients'!O51</f>
        <v>1867.4279208138967</v>
      </c>
      <c r="P51" s="604">
        <f>'2.1 Livestock'!P51*'2.2 Coefficients'!P51</f>
        <v>1847.0941260534648</v>
      </c>
      <c r="Q51" s="604">
        <f>'2.1 Livestock'!Q51*'2.2 Coefficients'!Q51</f>
        <v>1774.7056616395384</v>
      </c>
      <c r="R51" s="604">
        <f>'2.1 Livestock'!R51*'2.2 Coefficients'!R51</f>
        <v>1657.9819920365806</v>
      </c>
      <c r="S51" s="604">
        <f>'2.1 Livestock'!S51*'2.2 Coefficients'!S51</f>
        <v>1379.3729293571701</v>
      </c>
      <c r="T51" s="604">
        <f>'2.1 Livestock'!T51*'2.2 Coefficients'!T51</f>
        <v>1585.7837511808696</v>
      </c>
      <c r="U51" s="604">
        <f>'2.1 Livestock'!U51*'2.2 Coefficients'!U51</f>
        <v>1618.2529285081857</v>
      </c>
      <c r="V51" s="604">
        <f>'2.1 Livestock'!V51*'2.2 Coefficients'!V51</f>
        <v>1542.7260620377599</v>
      </c>
      <c r="W51" s="604">
        <f>'2.1 Livestock'!W51*'2.2 Coefficients'!W51</f>
        <v>1527.9704007483165</v>
      </c>
      <c r="X51" s="604">
        <f>'2.1 Livestock'!X51*'2.2 Coefficients'!X51</f>
        <v>1578.4507083693402</v>
      </c>
      <c r="Y51" s="604">
        <f>'2.1 Livestock'!Y51*'2.2 Coefficients'!Y51</f>
        <v>1703.2936952010957</v>
      </c>
      <c r="Z51" s="604">
        <f>'2.1 Livestock'!Z51*'2.2 Coefficients'!Z51</f>
        <v>1512.6018426869953</v>
      </c>
      <c r="AA51" s="604">
        <f>'2.1 Livestock'!AA51*'2.2 Coefficients'!AA51</f>
        <v>1596.8413109182929</v>
      </c>
      <c r="AB51" s="604">
        <f>'2.1 Livestock'!AB51*'2.2 Coefficients'!AB51</f>
        <v>1575.3626337207213</v>
      </c>
      <c r="AC51" s="604">
        <f>'2.1 Livestock'!AC51*'2.2 Coefficients'!AC51</f>
        <v>1314.2806363851055</v>
      </c>
      <c r="AD51" s="604">
        <f>'2.1 Livestock'!AD51*'2.2 Coefficients'!AD51</f>
        <v>1370.4059091310526</v>
      </c>
      <c r="AE51" s="604">
        <f>'2.1 Livestock'!AE51*'2.2 Coefficients'!AE51</f>
        <v>1145.6559645917716</v>
      </c>
      <c r="AF51" s="604">
        <f>'2.1 Livestock'!AF51*'2.2 Coefficients'!AF51</f>
        <v>1046.1333307669395</v>
      </c>
      <c r="AG51" s="604">
        <f>'2.1 Livestock'!AG51*'2.2 Coefficients'!AG51</f>
        <v>2144.5737124102789</v>
      </c>
      <c r="AH51" s="604">
        <f>'2.1 Livestock'!AH51*'2.2 Coefficients'!AH51</f>
        <v>864.91501366556838</v>
      </c>
      <c r="AI51" s="604">
        <f>'2.1 Livestock'!AI51*'2.2 Coefficients'!AI51</f>
        <v>789.84672127476404</v>
      </c>
      <c r="AJ51" s="604">
        <f>'2.1 Livestock'!AJ51*'2.2 Coefficients'!AJ51</f>
        <v>707.99114031581405</v>
      </c>
      <c r="AK51" s="604">
        <f>'2.1 Livestock'!AK51*'2.2 Coefficients'!AK51</f>
        <v>700.05435713158295</v>
      </c>
      <c r="AL51" s="604">
        <f>'2.1 Livestock'!AL51*'2.2 Coefficients'!AL51</f>
        <v>714.98535625323552</v>
      </c>
      <c r="AM51" s="604">
        <f>'2.1 Livestock'!AM51*'2.2 Coefficients'!AM51</f>
        <v>637.46457673532359</v>
      </c>
      <c r="AN51" s="604">
        <f>'2.1 Livestock'!AN51*'2.2 Coefficients'!AN51</f>
        <v>607.32517406250588</v>
      </c>
      <c r="AO51" s="604">
        <f>'2.1 Livestock'!AO51*'2.2 Coefficients'!AO51</f>
        <v>574.36672408704806</v>
      </c>
      <c r="AP51" s="604">
        <f>'2.1 Livestock'!AP51*'2.2 Coefficients'!AP51</f>
        <v>518.56114407777227</v>
      </c>
      <c r="AQ51" s="604">
        <f>'2.1 Livestock'!AQ51*'2.2 Coefficients'!AQ51</f>
        <v>544.89663682684386</v>
      </c>
      <c r="AR51" s="604">
        <f>'2.1 Livestock'!AR51*'2.2 Coefficients'!AR51</f>
        <v>518.80242135573189</v>
      </c>
    </row>
    <row r="52" spans="1:44" s="86" customFormat="1" x14ac:dyDescent="0.25">
      <c r="A52" s="168" t="s">
        <v>627</v>
      </c>
      <c r="D52" s="155"/>
      <c r="E52" s="91"/>
      <c r="F52" s="86" t="s">
        <v>629</v>
      </c>
      <c r="G52" s="569"/>
      <c r="H52" s="249"/>
      <c r="I52" s="249"/>
      <c r="J52" s="249"/>
      <c r="K52" s="249"/>
      <c r="L52" s="249"/>
      <c r="M52" s="591"/>
      <c r="N52" s="591"/>
      <c r="O52" s="591"/>
      <c r="P52" s="591"/>
      <c r="Q52" s="591"/>
      <c r="R52" s="591"/>
      <c r="S52" s="591"/>
      <c r="T52" s="591"/>
      <c r="U52" s="591"/>
      <c r="V52" s="591"/>
      <c r="W52" s="591"/>
      <c r="X52" s="591"/>
      <c r="Y52" s="591"/>
      <c r="Z52" s="591"/>
      <c r="AA52" s="591"/>
      <c r="AB52" s="591"/>
      <c r="AC52" s="591"/>
      <c r="AD52" s="591"/>
      <c r="AE52" s="591"/>
      <c r="AF52" s="591"/>
      <c r="AG52" s="591"/>
      <c r="AH52" s="591"/>
      <c r="AI52" s="591"/>
      <c r="AJ52" s="591"/>
      <c r="AK52" s="591"/>
      <c r="AL52" s="591"/>
      <c r="AM52" s="591"/>
      <c r="AN52" s="591"/>
      <c r="AO52" s="591"/>
      <c r="AP52" s="591"/>
      <c r="AQ52" s="591"/>
      <c r="AR52" s="591"/>
    </row>
    <row r="53" spans="1:44" s="86" customFormat="1" x14ac:dyDescent="0.25">
      <c r="A53" s="168" t="s">
        <v>628</v>
      </c>
      <c r="D53" s="155"/>
      <c r="E53" s="91"/>
      <c r="F53" s="86" t="s">
        <v>630</v>
      </c>
      <c r="G53" s="569"/>
      <c r="H53" s="249"/>
      <c r="I53" s="249"/>
      <c r="J53" s="249"/>
      <c r="K53" s="249"/>
      <c r="L53" s="249"/>
      <c r="M53" s="591"/>
      <c r="N53" s="591"/>
      <c r="O53" s="591"/>
      <c r="P53" s="591"/>
      <c r="Q53" s="591"/>
      <c r="R53" s="591"/>
      <c r="S53" s="591"/>
      <c r="T53" s="591"/>
      <c r="U53" s="591"/>
      <c r="V53" s="591"/>
      <c r="W53" s="591"/>
      <c r="X53" s="591"/>
      <c r="Y53" s="591"/>
      <c r="Z53" s="591"/>
      <c r="AA53" s="591"/>
      <c r="AB53" s="591"/>
      <c r="AC53" s="591"/>
      <c r="AD53" s="591"/>
      <c r="AE53" s="591"/>
      <c r="AF53" s="591"/>
      <c r="AG53" s="591"/>
      <c r="AH53" s="591"/>
      <c r="AI53" s="591"/>
      <c r="AJ53" s="591"/>
      <c r="AK53" s="591"/>
      <c r="AL53" s="591"/>
      <c r="AM53" s="591"/>
      <c r="AN53" s="591"/>
      <c r="AO53" s="591"/>
      <c r="AP53" s="591"/>
      <c r="AQ53" s="591"/>
      <c r="AR53" s="591"/>
    </row>
    <row r="54" spans="1:44" s="86" customFormat="1" x14ac:dyDescent="0.25">
      <c r="A54" s="91" t="s">
        <v>284</v>
      </c>
      <c r="B54" s="91"/>
      <c r="C54" s="91"/>
      <c r="D54" s="155"/>
      <c r="E54" s="91" t="s">
        <v>147</v>
      </c>
      <c r="G54" s="569"/>
      <c r="H54" s="249"/>
      <c r="I54" s="249"/>
      <c r="J54" s="249"/>
      <c r="K54" s="249"/>
      <c r="L54" s="249"/>
      <c r="M54" s="591"/>
      <c r="N54" s="591"/>
      <c r="O54" s="591"/>
      <c r="P54" s="591"/>
      <c r="Q54" s="591"/>
      <c r="R54" s="591"/>
      <c r="S54" s="591"/>
      <c r="T54" s="591"/>
      <c r="U54" s="591"/>
      <c r="V54" s="591"/>
      <c r="W54" s="591"/>
      <c r="X54" s="591"/>
      <c r="Y54" s="591"/>
      <c r="Z54" s="591"/>
      <c r="AA54" s="591"/>
      <c r="AB54" s="591"/>
      <c r="AC54" s="591"/>
      <c r="AD54" s="591"/>
      <c r="AE54" s="591"/>
      <c r="AF54" s="591"/>
      <c r="AG54" s="591"/>
      <c r="AH54" s="591"/>
      <c r="AI54" s="591"/>
      <c r="AJ54" s="591"/>
      <c r="AK54" s="591"/>
      <c r="AL54" s="591"/>
      <c r="AM54" s="591"/>
      <c r="AN54" s="591"/>
      <c r="AO54" s="591"/>
      <c r="AP54" s="591"/>
      <c r="AQ54" s="591"/>
      <c r="AR54" s="591"/>
    </row>
    <row r="55" spans="1:44" s="86" customFormat="1" x14ac:dyDescent="0.25">
      <c r="A55" s="91" t="s">
        <v>285</v>
      </c>
      <c r="B55" s="91"/>
      <c r="D55" s="155"/>
      <c r="F55" s="155" t="s">
        <v>286</v>
      </c>
      <c r="G55" s="569"/>
      <c r="H55" s="249"/>
      <c r="I55" s="249"/>
      <c r="J55" s="249"/>
      <c r="K55" s="249"/>
      <c r="L55" s="249"/>
      <c r="M55" s="591"/>
      <c r="N55" s="591"/>
      <c r="O55" s="591"/>
      <c r="P55" s="591"/>
      <c r="Q55" s="591"/>
      <c r="R55" s="591"/>
      <c r="S55" s="591"/>
      <c r="T55" s="591"/>
      <c r="U55" s="591"/>
      <c r="V55" s="591"/>
      <c r="W55" s="591"/>
      <c r="X55" s="591"/>
      <c r="Y55" s="591"/>
      <c r="Z55" s="591"/>
      <c r="AA55" s="591"/>
      <c r="AB55" s="591"/>
      <c r="AC55" s="591"/>
      <c r="AD55" s="591"/>
      <c r="AE55" s="591"/>
      <c r="AF55" s="591"/>
      <c r="AG55" s="591"/>
      <c r="AH55" s="591"/>
      <c r="AI55" s="591"/>
      <c r="AJ55" s="591"/>
      <c r="AK55" s="591"/>
      <c r="AL55" s="591"/>
      <c r="AM55" s="591"/>
      <c r="AN55" s="591"/>
      <c r="AO55" s="591"/>
      <c r="AP55" s="591"/>
      <c r="AQ55" s="591"/>
      <c r="AR55" s="591"/>
    </row>
    <row r="56" spans="1:44" s="86" customFormat="1" ht="17.25" customHeight="1" x14ac:dyDescent="0.25">
      <c r="A56" s="85" t="s">
        <v>287</v>
      </c>
      <c r="B56" s="85"/>
      <c r="D56" s="155"/>
      <c r="F56" s="85" t="s">
        <v>567</v>
      </c>
      <c r="G56" s="569"/>
      <c r="H56" s="416">
        <f>'2.1 Livestock'!H56*'2.2 Coefficients'!H56</f>
        <v>0</v>
      </c>
      <c r="I56" s="416">
        <f>'2.1 Livestock'!I56*'2.2 Coefficients'!I56</f>
        <v>0</v>
      </c>
      <c r="J56" s="416">
        <f>'2.1 Livestock'!J56*'2.2 Coefficients'!J56</f>
        <v>0</v>
      </c>
      <c r="K56" s="416">
        <f>'2.1 Livestock'!K56*'2.2 Coefficients'!K56</f>
        <v>0</v>
      </c>
      <c r="L56" s="416">
        <f>'2.1 Livestock'!L56*'2.2 Coefficients'!L56</f>
        <v>0</v>
      </c>
      <c r="M56" s="604">
        <f>'2.1 Livestock'!M56*'2.2 Coefficients'!M56</f>
        <v>2996.8767403336342</v>
      </c>
      <c r="N56" s="604">
        <f>'2.1 Livestock'!N56*'2.2 Coefficients'!N56</f>
        <v>2933.9425140627022</v>
      </c>
      <c r="O56" s="604">
        <f>'2.1 Livestock'!O56*'2.2 Coefficients'!O56</f>
        <v>2860.7046071726354</v>
      </c>
      <c r="P56" s="604">
        <f>'2.1 Livestock'!P56*'2.2 Coefficients'!P56</f>
        <v>2734.0435684016661</v>
      </c>
      <c r="Q56" s="604">
        <f>'2.1 Livestock'!Q56*'2.2 Coefficients'!Q56</f>
        <v>2713.7736411837591</v>
      </c>
      <c r="R56" s="604">
        <f>'2.1 Livestock'!R56*'2.2 Coefficients'!R56</f>
        <v>2745.3470727244066</v>
      </c>
      <c r="S56" s="604">
        <f>'2.1 Livestock'!S56*'2.2 Coefficients'!S56</f>
        <v>2759.7433016982463</v>
      </c>
      <c r="T56" s="604">
        <f>'2.1 Livestock'!T56*'2.2 Coefficients'!T56</f>
        <v>3152.2810237843019</v>
      </c>
      <c r="U56" s="604">
        <f>'2.1 Livestock'!U56*'2.2 Coefficients'!U56</f>
        <v>3520.4402448609371</v>
      </c>
      <c r="V56" s="604">
        <f>'2.1 Livestock'!V56*'2.2 Coefficients'!V56</f>
        <v>3320.903617959736</v>
      </c>
      <c r="W56" s="604">
        <f>'2.1 Livestock'!W56*'2.2 Coefficients'!W56</f>
        <v>3130.1180353027003</v>
      </c>
      <c r="X56" s="604">
        <f>'2.1 Livestock'!X56*'2.2 Coefficients'!X56</f>
        <v>3246.4873896298227</v>
      </c>
      <c r="Y56" s="604">
        <f>'2.1 Livestock'!Y56*'2.2 Coefficients'!Y56</f>
        <v>3712.5942115395737</v>
      </c>
      <c r="Z56" s="604">
        <f>'2.1 Livestock'!Z56*'2.2 Coefficients'!Z56</f>
        <v>3630.0535280917511</v>
      </c>
      <c r="AA56" s="604">
        <f>'2.1 Livestock'!AA56*'2.2 Coefficients'!AA56</f>
        <v>3634.8701499948747</v>
      </c>
      <c r="AB56" s="604">
        <f>'2.1 Livestock'!AB56*'2.2 Coefficients'!AB56</f>
        <v>3649.4432620277894</v>
      </c>
      <c r="AC56" s="604">
        <f>'2.1 Livestock'!AC56*'2.2 Coefficients'!AC56</f>
        <v>3568.265495914693</v>
      </c>
      <c r="AD56" s="604">
        <f>'2.1 Livestock'!AD56*'2.2 Coefficients'!AD56</f>
        <v>3471.3394074167081</v>
      </c>
      <c r="AE56" s="604">
        <f>'2.1 Livestock'!AE56*'2.2 Coefficients'!AE56</f>
        <v>3188.6729336531139</v>
      </c>
      <c r="AF56" s="604">
        <f>'2.1 Livestock'!AF56*'2.2 Coefficients'!AF56</f>
        <v>3109.6444240289825</v>
      </c>
      <c r="AG56" s="604">
        <f>'2.1 Livestock'!AG56*'2.2 Coefficients'!AG56</f>
        <v>3561.5265327689226</v>
      </c>
      <c r="AH56" s="604">
        <f>'2.1 Livestock'!AH56*'2.2 Coefficients'!AH56</f>
        <v>3274.6266061377341</v>
      </c>
      <c r="AI56" s="604">
        <f>'2.1 Livestock'!AI56*'2.2 Coefficients'!AI56</f>
        <v>3227.9187508834025</v>
      </c>
      <c r="AJ56" s="604">
        <f>'2.1 Livestock'!AJ56*'2.2 Coefficients'!AJ56</f>
        <v>3202.1812650693005</v>
      </c>
      <c r="AK56" s="604">
        <f>'2.1 Livestock'!AK56*'2.2 Coefficients'!AK56</f>
        <v>3681.1482331854495</v>
      </c>
      <c r="AL56" s="604">
        <f>'2.1 Livestock'!AL56*'2.2 Coefficients'!AL56</f>
        <v>3325.0189070339175</v>
      </c>
      <c r="AM56" s="604">
        <f>'2.1 Livestock'!AM56*'2.2 Coefficients'!AM56</f>
        <v>3445.0541460827699</v>
      </c>
      <c r="AN56" s="604">
        <f>'2.1 Livestock'!AN56*'2.2 Coefficients'!AN56</f>
        <v>3644.3758405600165</v>
      </c>
      <c r="AO56" s="604">
        <f>'2.1 Livestock'!AO56*'2.2 Coefficients'!AO56</f>
        <v>3555.099903965538</v>
      </c>
      <c r="AP56" s="604">
        <f>'2.1 Livestock'!AP56*'2.2 Coefficients'!AP56</f>
        <v>3663.3211549461403</v>
      </c>
      <c r="AQ56" s="604">
        <f>'2.1 Livestock'!AQ56*'2.2 Coefficients'!AQ56</f>
        <v>3409.0203515929829</v>
      </c>
      <c r="AR56" s="604">
        <f>'2.1 Livestock'!AR56*'2.2 Coefficients'!AR56</f>
        <v>3618.6342079379779</v>
      </c>
    </row>
    <row r="57" spans="1:44" s="86" customFormat="1" ht="17.25" customHeight="1" x14ac:dyDescent="0.25">
      <c r="A57" s="246" t="s">
        <v>1161</v>
      </c>
      <c r="B57" s="85"/>
      <c r="D57" s="155"/>
      <c r="F57" s="85" t="s">
        <v>1160</v>
      </c>
      <c r="G57" s="569"/>
      <c r="H57" s="416">
        <f>'2.1 Livestock'!H57*'2.2 Coefficients'!H57</f>
        <v>0</v>
      </c>
      <c r="I57" s="416">
        <f>'2.1 Livestock'!I57*'2.2 Coefficients'!I57</f>
        <v>0</v>
      </c>
      <c r="J57" s="416">
        <f>'2.1 Livestock'!J57*'2.2 Coefficients'!J57</f>
        <v>0</v>
      </c>
      <c r="K57" s="416">
        <f>'2.1 Livestock'!K57*'2.2 Coefficients'!K57</f>
        <v>0</v>
      </c>
      <c r="L57" s="416">
        <f>'2.1 Livestock'!L57*'2.2 Coefficients'!L57</f>
        <v>0</v>
      </c>
      <c r="M57" s="604">
        <f>'2.1 Livestock'!M57*'2.2 Coefficients'!M57</f>
        <v>16372.388844240257</v>
      </c>
      <c r="N57" s="604">
        <f>'2.1 Livestock'!N57*'2.2 Coefficients'!N57</f>
        <v>16508.9471888105</v>
      </c>
      <c r="O57" s="604">
        <f>'2.1 Livestock'!O57*'2.2 Coefficients'!O57</f>
        <v>17893.101942577676</v>
      </c>
      <c r="P57" s="604">
        <f>'2.1 Livestock'!P57*'2.2 Coefficients'!P57</f>
        <v>19664.024345069283</v>
      </c>
      <c r="Q57" s="604">
        <f>'2.1 Livestock'!Q57*'2.2 Coefficients'!Q57</f>
        <v>19598.968858161083</v>
      </c>
      <c r="R57" s="604">
        <f>'2.1 Livestock'!R57*'2.2 Coefficients'!R57</f>
        <v>19363.734394305058</v>
      </c>
      <c r="S57" s="604">
        <f>'2.1 Livestock'!S57*'2.2 Coefficients'!S57</f>
        <v>19157.517312962267</v>
      </c>
      <c r="T57" s="604">
        <f>'2.1 Livestock'!T57*'2.2 Coefficients'!T57</f>
        <v>20571.869566479374</v>
      </c>
      <c r="U57" s="604">
        <f>'2.1 Livestock'!U57*'2.2 Coefficients'!U57</f>
        <v>22308.28480296427</v>
      </c>
      <c r="V57" s="604">
        <f>'2.1 Livestock'!V57*'2.2 Coefficients'!V57</f>
        <v>22375.933159078031</v>
      </c>
      <c r="W57" s="604">
        <f>'2.1 Livestock'!W57*'2.2 Coefficients'!W57</f>
        <v>22851.520100708411</v>
      </c>
      <c r="X57" s="604">
        <f>'2.1 Livestock'!X57*'2.2 Coefficients'!X57</f>
        <v>24393.549825032529</v>
      </c>
      <c r="Y57" s="604">
        <f>'2.1 Livestock'!Y57*'2.2 Coefficients'!Y57</f>
        <v>24013.581997668545</v>
      </c>
      <c r="Z57" s="604">
        <f>'2.1 Livestock'!Z57*'2.2 Coefficients'!Z57</f>
        <v>24239.936600277135</v>
      </c>
      <c r="AA57" s="604">
        <f>'2.1 Livestock'!AA57*'2.2 Coefficients'!AA57</f>
        <v>24680.593312624267</v>
      </c>
      <c r="AB57" s="604">
        <f>'2.1 Livestock'!AB57*'2.2 Coefficients'!AB57</f>
        <v>25015.555649600949</v>
      </c>
      <c r="AC57" s="604">
        <f>'2.1 Livestock'!AC57*'2.2 Coefficients'!AC57</f>
        <v>24512.978679249325</v>
      </c>
      <c r="AD57" s="604">
        <f>'2.1 Livestock'!AD57*'2.2 Coefficients'!AD57</f>
        <v>24882.090363276486</v>
      </c>
      <c r="AE57" s="604">
        <f>'2.1 Livestock'!AE57*'2.2 Coefficients'!AE57</f>
        <v>22491.494401445776</v>
      </c>
      <c r="AF57" s="604">
        <f>'2.1 Livestock'!AF57*'2.2 Coefficients'!AF57</f>
        <v>23001.730992937344</v>
      </c>
      <c r="AG57" s="604">
        <f>'2.1 Livestock'!AG57*'2.2 Coefficients'!AG57</f>
        <v>22787.98281339668</v>
      </c>
      <c r="AH57" s="604">
        <f>'2.1 Livestock'!AH57*'2.2 Coefficients'!AH57</f>
        <v>22161.45884074879</v>
      </c>
      <c r="AI57" s="604">
        <f>'2.1 Livestock'!AI57*'2.2 Coefficients'!AI57</f>
        <v>21187.088194432159</v>
      </c>
      <c r="AJ57" s="604">
        <f>'2.1 Livestock'!AJ57*'2.2 Coefficients'!AJ57</f>
        <v>20132.644146971907</v>
      </c>
      <c r="AK57" s="604">
        <f>'2.1 Livestock'!AK57*'2.2 Coefficients'!AK57</f>
        <v>21200.534336305049</v>
      </c>
      <c r="AL57" s="604">
        <f>'2.1 Livestock'!AL57*'2.2 Coefficients'!AL57</f>
        <v>22018.180612774147</v>
      </c>
      <c r="AM57" s="604">
        <f>'2.1 Livestock'!AM57*'2.2 Coefficients'!AM57</f>
        <v>21383.816227822575</v>
      </c>
      <c r="AN57" s="604">
        <f>'2.1 Livestock'!AN57*'2.2 Coefficients'!AN57</f>
        <v>22016.968700433496</v>
      </c>
      <c r="AO57" s="604">
        <f>'2.1 Livestock'!AO57*'2.2 Coefficients'!AO57</f>
        <v>22062.737265673557</v>
      </c>
      <c r="AP57" s="604">
        <f>'2.1 Livestock'!AP57*'2.2 Coefficients'!AP57</f>
        <v>22778.112900408232</v>
      </c>
      <c r="AQ57" s="604">
        <f>'2.1 Livestock'!AQ57*'2.2 Coefficients'!AQ57</f>
        <v>20604.290257320485</v>
      </c>
      <c r="AR57" s="604">
        <f>'2.1 Livestock'!AR57*'2.2 Coefficients'!AR57</f>
        <v>20857.169423729505</v>
      </c>
    </row>
    <row r="58" spans="1:44" s="86" customFormat="1" ht="17.25" customHeight="1" x14ac:dyDescent="0.25">
      <c r="A58" s="91" t="s">
        <v>288</v>
      </c>
      <c r="B58" s="91"/>
      <c r="D58" s="155"/>
      <c r="F58" s="85" t="s">
        <v>289</v>
      </c>
      <c r="G58" s="569"/>
      <c r="H58" s="249"/>
      <c r="I58" s="249"/>
      <c r="J58" s="249"/>
      <c r="K58" s="249"/>
      <c r="L58" s="249"/>
      <c r="M58" s="591"/>
      <c r="N58" s="591"/>
      <c r="O58" s="591"/>
      <c r="P58" s="591"/>
      <c r="Q58" s="591"/>
      <c r="R58" s="591"/>
      <c r="S58" s="591"/>
      <c r="T58" s="591"/>
      <c r="U58" s="591"/>
      <c r="V58" s="591"/>
      <c r="W58" s="591"/>
      <c r="X58" s="591"/>
      <c r="Y58" s="591"/>
      <c r="Z58" s="591"/>
      <c r="AA58" s="591"/>
      <c r="AB58" s="591"/>
      <c r="AC58" s="591"/>
      <c r="AD58" s="591"/>
      <c r="AE58" s="591"/>
      <c r="AF58" s="591"/>
      <c r="AG58" s="591"/>
      <c r="AH58" s="591"/>
      <c r="AI58" s="591"/>
      <c r="AJ58" s="591"/>
      <c r="AK58" s="591"/>
      <c r="AL58" s="591"/>
      <c r="AM58" s="591"/>
      <c r="AN58" s="591"/>
      <c r="AO58" s="591"/>
      <c r="AP58" s="591"/>
      <c r="AQ58" s="591"/>
      <c r="AR58" s="591"/>
    </row>
    <row r="59" spans="1:44" s="86" customFormat="1" ht="17.25" customHeight="1" x14ac:dyDescent="0.25">
      <c r="A59" s="245" t="s">
        <v>1162</v>
      </c>
      <c r="B59" s="91"/>
      <c r="D59" s="155"/>
      <c r="F59" s="85" t="s">
        <v>1163</v>
      </c>
      <c r="G59" s="569"/>
      <c r="H59" s="416">
        <f>'2.1 Livestock'!H59*'2.2 Coefficients'!H59</f>
        <v>0</v>
      </c>
      <c r="I59" s="416">
        <f>'2.1 Livestock'!I59*'2.2 Coefficients'!I59</f>
        <v>0</v>
      </c>
      <c r="J59" s="416">
        <f>'2.1 Livestock'!J59*'2.2 Coefficients'!J59</f>
        <v>0</v>
      </c>
      <c r="K59" s="416">
        <f>'2.1 Livestock'!K59*'2.2 Coefficients'!K59</f>
        <v>0</v>
      </c>
      <c r="L59" s="416">
        <f>'2.1 Livestock'!L59*'2.2 Coefficients'!L59</f>
        <v>0</v>
      </c>
      <c r="M59" s="604">
        <f>'2.1 Livestock'!M59*'2.2 Coefficients'!M59</f>
        <v>15303.300720624926</v>
      </c>
      <c r="N59" s="604">
        <f>'2.1 Livestock'!N59*'2.2 Coefficients'!N59</f>
        <v>15933.748779609929</v>
      </c>
      <c r="O59" s="604">
        <f>'2.1 Livestock'!O59*'2.2 Coefficients'!O59</f>
        <v>16195.778221960745</v>
      </c>
      <c r="P59" s="604">
        <f>'2.1 Livestock'!P59*'2.2 Coefficients'!P59</f>
        <v>16511.975098484792</v>
      </c>
      <c r="Q59" s="604">
        <f>'2.1 Livestock'!Q59*'2.2 Coefficients'!Q59</f>
        <v>16634.936875717052</v>
      </c>
      <c r="R59" s="604">
        <f>'2.1 Livestock'!R59*'2.2 Coefficients'!R59</f>
        <v>17016.012837558857</v>
      </c>
      <c r="S59" s="604">
        <f>'2.1 Livestock'!S59*'2.2 Coefficients'!S59</f>
        <v>15524.220585374142</v>
      </c>
      <c r="T59" s="604">
        <f>'2.1 Livestock'!T59*'2.2 Coefficients'!T59</f>
        <v>15750.386587681898</v>
      </c>
      <c r="U59" s="604">
        <f>'2.1 Livestock'!U59*'2.2 Coefficients'!U59</f>
        <v>18804.931677749839</v>
      </c>
      <c r="V59" s="604">
        <f>'2.1 Livestock'!V59*'2.2 Coefficients'!V59</f>
        <v>19198.949853136895</v>
      </c>
      <c r="W59" s="604">
        <f>'2.1 Livestock'!W59*'2.2 Coefficients'!W59</f>
        <v>20625.396711902788</v>
      </c>
      <c r="X59" s="604">
        <f>'2.1 Livestock'!X59*'2.2 Coefficients'!X59</f>
        <v>19934.676983840396</v>
      </c>
      <c r="Y59" s="604">
        <f>'2.1 Livestock'!Y59*'2.2 Coefficients'!Y59</f>
        <v>21591.181419472665</v>
      </c>
      <c r="Z59" s="604">
        <f>'2.1 Livestock'!Z59*'2.2 Coefficients'!Z59</f>
        <v>20114.591425741681</v>
      </c>
      <c r="AA59" s="604">
        <f>'2.1 Livestock'!AA59*'2.2 Coefficients'!AA59</f>
        <v>20661.170998085574</v>
      </c>
      <c r="AB59" s="604">
        <f>'2.1 Livestock'!AB59*'2.2 Coefficients'!AB59</f>
        <v>19526.44313478965</v>
      </c>
      <c r="AC59" s="604">
        <f>'2.1 Livestock'!AC59*'2.2 Coefficients'!AC59</f>
        <v>18805.455238151637</v>
      </c>
      <c r="AD59" s="604">
        <f>'2.1 Livestock'!AD59*'2.2 Coefficients'!AD59</f>
        <v>19485.046537570342</v>
      </c>
      <c r="AE59" s="604">
        <f>'2.1 Livestock'!AE59*'2.2 Coefficients'!AE59</f>
        <v>18935.321737657854</v>
      </c>
      <c r="AF59" s="604">
        <f>'2.1 Livestock'!AF59*'2.2 Coefficients'!AF59</f>
        <v>17950.553799134294</v>
      </c>
      <c r="AG59" s="604">
        <f>'2.1 Livestock'!AG59*'2.2 Coefficients'!AG59</f>
        <v>16700.233666562774</v>
      </c>
      <c r="AH59" s="604">
        <f>'2.1 Livestock'!AH59*'2.2 Coefficients'!AH59</f>
        <v>15853.18162771893</v>
      </c>
      <c r="AI59" s="604">
        <f>'2.1 Livestock'!AI59*'2.2 Coefficients'!AI59</f>
        <v>15523.837666478978</v>
      </c>
      <c r="AJ59" s="604">
        <f>'2.1 Livestock'!AJ59*'2.2 Coefficients'!AJ59</f>
        <v>15781.140872345033</v>
      </c>
      <c r="AK59" s="604">
        <f>'2.1 Livestock'!AK59*'2.2 Coefficients'!AK59</f>
        <v>15115.466697227333</v>
      </c>
      <c r="AL59" s="604">
        <f>'2.1 Livestock'!AL59*'2.2 Coefficients'!AL59</f>
        <v>16539.138708773982</v>
      </c>
      <c r="AM59" s="604">
        <f>'2.1 Livestock'!AM59*'2.2 Coefficients'!AM59</f>
        <v>16684.013112213637</v>
      </c>
      <c r="AN59" s="604">
        <f>'2.1 Livestock'!AN59*'2.2 Coefficients'!AN59</f>
        <v>16392.92204281858</v>
      </c>
      <c r="AO59" s="604">
        <f>'2.1 Livestock'!AO59*'2.2 Coefficients'!AO59</f>
        <v>16720.284562558354</v>
      </c>
      <c r="AP59" s="604">
        <f>'2.1 Livestock'!AP59*'2.2 Coefficients'!AP59</f>
        <v>16831.406485997963</v>
      </c>
      <c r="AQ59" s="604">
        <f>'2.1 Livestock'!AQ59*'2.2 Coefficients'!AQ59</f>
        <v>15155.750564190119</v>
      </c>
      <c r="AR59" s="604">
        <f>'2.1 Livestock'!AR59*'2.2 Coefficients'!AR59</f>
        <v>15302.324398604842</v>
      </c>
    </row>
    <row r="60" spans="1:44" s="86" customFormat="1" ht="17.25" customHeight="1" x14ac:dyDescent="0.25">
      <c r="A60" s="91" t="s">
        <v>290</v>
      </c>
      <c r="B60" s="91"/>
      <c r="D60" s="155"/>
      <c r="F60" s="85" t="s">
        <v>568</v>
      </c>
      <c r="G60" s="569"/>
      <c r="H60" s="416">
        <f>'2.1 Livestock'!H60*'2.2 Coefficients'!H60</f>
        <v>0</v>
      </c>
      <c r="I60" s="416">
        <f>'2.1 Livestock'!I60*'2.2 Coefficients'!I60</f>
        <v>0</v>
      </c>
      <c r="J60" s="416">
        <f>'2.1 Livestock'!J60*'2.2 Coefficients'!J60</f>
        <v>0</v>
      </c>
      <c r="K60" s="416">
        <f>'2.1 Livestock'!K60*'2.2 Coefficients'!K60</f>
        <v>0</v>
      </c>
      <c r="L60" s="416">
        <f>'2.1 Livestock'!L60*'2.2 Coefficients'!L60</f>
        <v>0</v>
      </c>
      <c r="M60" s="604">
        <f>'2.1 Livestock'!M60*'2.2 Coefficients'!M60</f>
        <v>2204.4471785658366</v>
      </c>
      <c r="N60" s="604">
        <f>'2.1 Livestock'!N60*'2.2 Coefficients'!N60</f>
        <v>2460.9486863307807</v>
      </c>
      <c r="O60" s="604">
        <f>'2.1 Livestock'!O60*'2.2 Coefficients'!O60</f>
        <v>2494.8006137414677</v>
      </c>
      <c r="P60" s="604">
        <f>'2.1 Livestock'!P60*'2.2 Coefficients'!P60</f>
        <v>2810.3715286823103</v>
      </c>
      <c r="Q60" s="604">
        <f>'2.1 Livestock'!Q60*'2.2 Coefficients'!Q60</f>
        <v>2827.2536976604579</v>
      </c>
      <c r="R60" s="604">
        <f>'2.1 Livestock'!R60*'2.2 Coefficients'!R60</f>
        <v>2437.8679625954564</v>
      </c>
      <c r="S60" s="604">
        <f>'2.1 Livestock'!S60*'2.2 Coefficients'!S60</f>
        <v>2515.8249661164655</v>
      </c>
      <c r="T60" s="604">
        <f>'2.1 Livestock'!T60*'2.2 Coefficients'!T60</f>
        <v>2832.5343705674081</v>
      </c>
      <c r="U60" s="604">
        <f>'2.1 Livestock'!U60*'2.2 Coefficients'!U60</f>
        <v>3258.60247410597</v>
      </c>
      <c r="V60" s="604">
        <f>'2.1 Livestock'!V60*'2.2 Coefficients'!V60</f>
        <v>2672.2067700012813</v>
      </c>
      <c r="W60" s="604">
        <f>'2.1 Livestock'!W60*'2.2 Coefficients'!W60</f>
        <v>2496.0592493267018</v>
      </c>
      <c r="X60" s="604">
        <f>'2.1 Livestock'!X60*'2.2 Coefficients'!X60</f>
        <v>2798.0635858856072</v>
      </c>
      <c r="Y60" s="604">
        <f>'2.1 Livestock'!Y60*'2.2 Coefficients'!Y60</f>
        <v>3225.8725698969756</v>
      </c>
      <c r="Z60" s="604">
        <f>'2.1 Livestock'!Z60*'2.2 Coefficients'!Z60</f>
        <v>3155.720023392123</v>
      </c>
      <c r="AA60" s="604">
        <f>'2.1 Livestock'!AA60*'2.2 Coefficients'!AA60</f>
        <v>3331.6253677155241</v>
      </c>
      <c r="AB60" s="604">
        <f>'2.1 Livestock'!AB60*'2.2 Coefficients'!AB60</f>
        <v>3243.1813395606264</v>
      </c>
      <c r="AC60" s="604">
        <f>'2.1 Livestock'!AC60*'2.2 Coefficients'!AC60</f>
        <v>3081.6484158988719</v>
      </c>
      <c r="AD60" s="604">
        <f>'2.1 Livestock'!AD60*'2.2 Coefficients'!AD60</f>
        <v>3248.5682767568624</v>
      </c>
      <c r="AE60" s="604">
        <f>'2.1 Livestock'!AE60*'2.2 Coefficients'!AE60</f>
        <v>3019.5520470450197</v>
      </c>
      <c r="AF60" s="604">
        <f>'2.1 Livestock'!AF60*'2.2 Coefficients'!AF60</f>
        <v>2613.6479537666428</v>
      </c>
      <c r="AG60" s="604">
        <f>'2.1 Livestock'!AG60*'2.2 Coefficients'!AG60</f>
        <v>3050.7964189218546</v>
      </c>
      <c r="AH60" s="604">
        <f>'2.1 Livestock'!AH60*'2.2 Coefficients'!AH60</f>
        <v>3029.6989576443198</v>
      </c>
      <c r="AI60" s="604">
        <f>'2.1 Livestock'!AI60*'2.2 Coefficients'!AI60</f>
        <v>2790.7342299636234</v>
      </c>
      <c r="AJ60" s="604">
        <f>'2.1 Livestock'!AJ60*'2.2 Coefficients'!AJ60</f>
        <v>2795.2459616737569</v>
      </c>
      <c r="AK60" s="604">
        <f>'2.1 Livestock'!AK60*'2.2 Coefficients'!AK60</f>
        <v>3299.8816232994573</v>
      </c>
      <c r="AL60" s="604">
        <f>'2.1 Livestock'!AL60*'2.2 Coefficients'!AL60</f>
        <v>3442.8595339782355</v>
      </c>
      <c r="AM60" s="604">
        <f>'2.1 Livestock'!AM60*'2.2 Coefficients'!AM60</f>
        <v>3336.6912755072281</v>
      </c>
      <c r="AN60" s="604">
        <f>'2.1 Livestock'!AN60*'2.2 Coefficients'!AN60</f>
        <v>3959.4686511141617</v>
      </c>
      <c r="AO60" s="604">
        <f>'2.1 Livestock'!AO60*'2.2 Coefficients'!AO60</f>
        <v>4008.4541989312106</v>
      </c>
      <c r="AP60" s="604">
        <f>'2.1 Livestock'!AP60*'2.2 Coefficients'!AP60</f>
        <v>4018.6477519443752</v>
      </c>
      <c r="AQ60" s="604">
        <f>'2.1 Livestock'!AQ60*'2.2 Coefficients'!AQ60</f>
        <v>3839.6608817632564</v>
      </c>
      <c r="AR60" s="604">
        <f>'2.1 Livestock'!AR60*'2.2 Coefficients'!AR60</f>
        <v>4360.0993008676251</v>
      </c>
    </row>
    <row r="61" spans="1:44" s="86" customFormat="1" x14ac:dyDescent="0.25">
      <c r="A61" s="91" t="s">
        <v>631</v>
      </c>
      <c r="B61" s="91"/>
      <c r="D61" s="155" t="s">
        <v>632</v>
      </c>
      <c r="F61" s="85"/>
      <c r="G61" s="569"/>
      <c r="H61" s="249">
        <f>'2.1 Livestock'!H61*'2.2 Coefficients'!H61</f>
        <v>0</v>
      </c>
      <c r="I61" s="249">
        <f>'2.1 Livestock'!I61*'2.2 Coefficients'!I61</f>
        <v>0</v>
      </c>
      <c r="J61" s="249">
        <f>'2.1 Livestock'!J61*'2.2 Coefficients'!J61</f>
        <v>0</v>
      </c>
      <c r="K61" s="249">
        <f>'2.1 Livestock'!K61*'2.2 Coefficients'!K61</f>
        <v>0</v>
      </c>
      <c r="L61" s="249">
        <f>'2.1 Livestock'!L61*'2.2 Coefficients'!L61</f>
        <v>0</v>
      </c>
      <c r="M61" s="591">
        <f>'2.1 Livestock'!M61*'2.2 Coefficients'!M61</f>
        <v>0</v>
      </c>
      <c r="N61" s="591">
        <f>'2.1 Livestock'!N61*'2.2 Coefficients'!N61</f>
        <v>0</v>
      </c>
      <c r="O61" s="591">
        <f>'2.1 Livestock'!O61*'2.2 Coefficients'!O61</f>
        <v>0</v>
      </c>
      <c r="P61" s="591">
        <f>'2.1 Livestock'!P61*'2.2 Coefficients'!P61</f>
        <v>0</v>
      </c>
      <c r="Q61" s="591">
        <f>'2.1 Livestock'!Q61*'2.2 Coefficients'!Q61</f>
        <v>0</v>
      </c>
      <c r="R61" s="591">
        <f>'2.1 Livestock'!R61*'2.2 Coefficients'!R61</f>
        <v>0</v>
      </c>
      <c r="S61" s="591">
        <f>'2.1 Livestock'!S61*'2.2 Coefficients'!S61</f>
        <v>0</v>
      </c>
      <c r="T61" s="591">
        <f>'2.1 Livestock'!T61*'2.2 Coefficients'!T61</f>
        <v>0</v>
      </c>
      <c r="U61" s="591">
        <f>'2.1 Livestock'!U61*'2.2 Coefficients'!U61</f>
        <v>0</v>
      </c>
      <c r="V61" s="591">
        <f>'2.1 Livestock'!V61*'2.2 Coefficients'!V61</f>
        <v>0</v>
      </c>
      <c r="W61" s="591">
        <f>'2.1 Livestock'!W61*'2.2 Coefficients'!W61</f>
        <v>0</v>
      </c>
      <c r="X61" s="591">
        <f>'2.1 Livestock'!X61*'2.2 Coefficients'!X61</f>
        <v>0</v>
      </c>
      <c r="Y61" s="591">
        <f>'2.1 Livestock'!Y61*'2.2 Coefficients'!Y61</f>
        <v>0</v>
      </c>
      <c r="Z61" s="591">
        <f>'2.1 Livestock'!Z61*'2.2 Coefficients'!Z61</f>
        <v>0</v>
      </c>
      <c r="AA61" s="591">
        <f>'2.1 Livestock'!AA61*'2.2 Coefficients'!AA61</f>
        <v>0</v>
      </c>
      <c r="AB61" s="591">
        <f>'2.1 Livestock'!AB61*'2.2 Coefficients'!AB61</f>
        <v>0</v>
      </c>
      <c r="AC61" s="591">
        <f>'2.1 Livestock'!AC61*'2.2 Coefficients'!AC61</f>
        <v>0</v>
      </c>
      <c r="AD61" s="591">
        <f>'2.1 Livestock'!AD61*'2.2 Coefficients'!AD61</f>
        <v>0</v>
      </c>
      <c r="AE61" s="591">
        <f>'2.1 Livestock'!AE61*'2.2 Coefficients'!AE61</f>
        <v>0</v>
      </c>
      <c r="AF61" s="591">
        <f>'2.1 Livestock'!AF61*'2.2 Coefficients'!AF61</f>
        <v>0</v>
      </c>
      <c r="AG61" s="591">
        <f>'2.1 Livestock'!AG61*'2.2 Coefficients'!AG61</f>
        <v>0</v>
      </c>
      <c r="AH61" s="591">
        <f>'2.1 Livestock'!AH61*'2.2 Coefficients'!AH61</f>
        <v>0</v>
      </c>
      <c r="AI61" s="591">
        <f>'2.1 Livestock'!AI61*'2.2 Coefficients'!AI61</f>
        <v>0</v>
      </c>
      <c r="AJ61" s="591">
        <f>'2.1 Livestock'!AJ61*'2.2 Coefficients'!AJ61</f>
        <v>0</v>
      </c>
      <c r="AK61" s="591">
        <f>'2.1 Livestock'!AK61*'2.2 Coefficients'!AK61</f>
        <v>0</v>
      </c>
      <c r="AL61" s="591">
        <f>'2.1 Livestock'!AL61*'2.2 Coefficients'!AL61</f>
        <v>0</v>
      </c>
      <c r="AM61" s="591">
        <f>'2.1 Livestock'!AM61*'2.2 Coefficients'!AM61</f>
        <v>0</v>
      </c>
      <c r="AN61" s="591">
        <f>'2.1 Livestock'!AN61*'2.2 Coefficients'!AN61</f>
        <v>0</v>
      </c>
      <c r="AO61" s="591">
        <f>'2.1 Livestock'!AO61*'2.2 Coefficients'!AO61</f>
        <v>0</v>
      </c>
      <c r="AP61" s="591">
        <f>'2.1 Livestock'!AP61*'2.2 Coefficients'!AP61</f>
        <v>0</v>
      </c>
      <c r="AQ61" s="591">
        <f>'2.1 Livestock'!AQ61*'2.2 Coefficients'!AQ61</f>
        <v>0</v>
      </c>
      <c r="AR61" s="591">
        <f>'2.1 Livestock'!AR61*'2.2 Coefficients'!AR61</f>
        <v>0</v>
      </c>
    </row>
    <row r="62" spans="1:44" s="86" customFormat="1" x14ac:dyDescent="0.25">
      <c r="E62" s="155"/>
      <c r="F62" s="85"/>
      <c r="G62" s="568"/>
      <c r="H62" s="249"/>
      <c r="I62" s="249"/>
      <c r="J62" s="249"/>
      <c r="K62" s="249"/>
      <c r="L62" s="249"/>
      <c r="M62" s="591"/>
      <c r="N62" s="591"/>
      <c r="O62" s="591"/>
      <c r="P62" s="591"/>
      <c r="Q62" s="591"/>
      <c r="R62" s="591"/>
      <c r="S62" s="591"/>
      <c r="T62" s="591"/>
      <c r="U62" s="591"/>
      <c r="V62" s="591"/>
      <c r="W62" s="591"/>
      <c r="X62" s="591"/>
      <c r="Y62" s="591"/>
      <c r="Z62" s="591"/>
      <c r="AA62" s="591"/>
      <c r="AB62" s="591"/>
      <c r="AC62" s="591"/>
      <c r="AD62" s="591"/>
      <c r="AE62" s="591"/>
      <c r="AF62" s="591"/>
      <c r="AG62" s="591"/>
      <c r="AH62" s="591"/>
      <c r="AI62" s="591"/>
      <c r="AJ62" s="591"/>
      <c r="AK62" s="591"/>
      <c r="AL62" s="591"/>
      <c r="AM62" s="591"/>
      <c r="AN62" s="591"/>
      <c r="AO62" s="591"/>
      <c r="AP62" s="591"/>
      <c r="AQ62" s="591"/>
      <c r="AR62" s="591"/>
    </row>
    <row r="63" spans="1:44" s="86" customFormat="1" x14ac:dyDescent="0.25">
      <c r="A63" s="170" t="s">
        <v>569</v>
      </c>
      <c r="B63" s="88"/>
      <c r="C63" s="88" t="s">
        <v>148</v>
      </c>
      <c r="D63" s="88"/>
      <c r="E63" s="156"/>
      <c r="F63" s="88"/>
      <c r="G63" s="568"/>
      <c r="H63" s="254">
        <f t="shared" ref="H63:AG63" si="15">H65+H72</f>
        <v>0</v>
      </c>
      <c r="I63" s="254">
        <f t="shared" si="15"/>
        <v>0</v>
      </c>
      <c r="J63" s="254">
        <f t="shared" si="15"/>
        <v>0</v>
      </c>
      <c r="K63" s="254">
        <f t="shared" si="15"/>
        <v>0</v>
      </c>
      <c r="L63" s="254">
        <f t="shared" si="15"/>
        <v>0</v>
      </c>
      <c r="M63" s="589">
        <f t="shared" si="15"/>
        <v>136814.99553057883</v>
      </c>
      <c r="N63" s="589">
        <f t="shared" si="15"/>
        <v>130017.18219966178</v>
      </c>
      <c r="O63" s="589">
        <f t="shared" si="15"/>
        <v>131631.40563438181</v>
      </c>
      <c r="P63" s="589">
        <f t="shared" si="15"/>
        <v>131583.89006585605</v>
      </c>
      <c r="Q63" s="589">
        <f t="shared" si="15"/>
        <v>129138.47520115506</v>
      </c>
      <c r="R63" s="589">
        <f t="shared" si="15"/>
        <v>119362.79011928863</v>
      </c>
      <c r="S63" s="589">
        <f t="shared" si="15"/>
        <v>138315.94810527947</v>
      </c>
      <c r="T63" s="589">
        <f t="shared" si="15"/>
        <v>136981.49863831166</v>
      </c>
      <c r="U63" s="589">
        <f t="shared" si="15"/>
        <v>136330.71321333555</v>
      </c>
      <c r="V63" s="589">
        <f t="shared" si="15"/>
        <v>135057.1741343202</v>
      </c>
      <c r="W63" s="589">
        <f t="shared" si="15"/>
        <v>150938.6199308474</v>
      </c>
      <c r="X63" s="589">
        <f t="shared" si="15"/>
        <v>149158.13273252788</v>
      </c>
      <c r="Y63" s="589">
        <f t="shared" si="15"/>
        <v>146500.00622790106</v>
      </c>
      <c r="Z63" s="589">
        <f t="shared" si="15"/>
        <v>147217.8910138018</v>
      </c>
      <c r="AA63" s="589">
        <f t="shared" si="15"/>
        <v>138440.47238444537</v>
      </c>
      <c r="AB63" s="589">
        <f t="shared" si="15"/>
        <v>143584.28915614178</v>
      </c>
      <c r="AC63" s="589">
        <f t="shared" si="15"/>
        <v>144680.88935787758</v>
      </c>
      <c r="AD63" s="589">
        <f t="shared" si="15"/>
        <v>142740.85870385141</v>
      </c>
      <c r="AE63" s="589">
        <f t="shared" si="15"/>
        <v>133859.9753572318</v>
      </c>
      <c r="AF63" s="589">
        <f t="shared" si="15"/>
        <v>135459.89613157354</v>
      </c>
      <c r="AG63" s="589">
        <f t="shared" si="15"/>
        <v>132128.32410158738</v>
      </c>
      <c r="AH63" s="589">
        <f t="shared" ref="AH63:AM63" si="16">AH65+AH72</f>
        <v>118539.71839755416</v>
      </c>
      <c r="AI63" s="589">
        <f t="shared" si="16"/>
        <v>114759.69343052048</v>
      </c>
      <c r="AJ63" s="589">
        <f t="shared" si="16"/>
        <v>112111.02975571351</v>
      </c>
      <c r="AK63" s="589">
        <f t="shared" si="16"/>
        <v>108337.94365226758</v>
      </c>
      <c r="AL63" s="589">
        <f t="shared" si="16"/>
        <v>112116.26319665997</v>
      </c>
      <c r="AM63" s="589">
        <f t="shared" si="16"/>
        <v>114154.58844212731</v>
      </c>
      <c r="AN63" s="589">
        <f t="shared" ref="AN63:AO63" si="17">AN65+AN72</f>
        <v>114344.05278841218</v>
      </c>
      <c r="AO63" s="589">
        <f t="shared" si="17"/>
        <v>110611.4343571027</v>
      </c>
      <c r="AP63" s="589">
        <f t="shared" ref="AP63:AQ63" si="18">AP65+AP72</f>
        <v>107345.03448629891</v>
      </c>
      <c r="AQ63" s="589">
        <f t="shared" si="18"/>
        <v>107680.61927717469</v>
      </c>
      <c r="AR63" s="589">
        <f t="shared" ref="AR63" si="19">AR65+AR72</f>
        <v>105058.4226868822</v>
      </c>
    </row>
    <row r="64" spans="1:44" s="86" customFormat="1" x14ac:dyDescent="0.25">
      <c r="A64" s="169" t="s">
        <v>570</v>
      </c>
      <c r="D64" s="155" t="s">
        <v>149</v>
      </c>
      <c r="F64" s="85"/>
      <c r="G64" s="568"/>
      <c r="H64" s="249"/>
      <c r="I64" s="249"/>
      <c r="J64" s="249"/>
      <c r="K64" s="249"/>
      <c r="L64" s="249"/>
      <c r="M64" s="591"/>
      <c r="N64" s="591"/>
      <c r="O64" s="591"/>
      <c r="P64" s="591"/>
      <c r="Q64" s="591"/>
      <c r="R64" s="591"/>
      <c r="S64" s="591"/>
      <c r="T64" s="591"/>
      <c r="U64" s="591"/>
      <c r="V64" s="591"/>
      <c r="W64" s="591"/>
      <c r="X64" s="591"/>
      <c r="Y64" s="591"/>
      <c r="Z64" s="591"/>
      <c r="AA64" s="591"/>
      <c r="AB64" s="591"/>
      <c r="AC64" s="591"/>
      <c r="AD64" s="591"/>
      <c r="AE64" s="591"/>
      <c r="AF64" s="591"/>
      <c r="AG64" s="591"/>
      <c r="AH64" s="591"/>
      <c r="AI64" s="591"/>
      <c r="AJ64" s="591"/>
      <c r="AK64" s="591"/>
      <c r="AL64" s="591"/>
      <c r="AM64" s="591"/>
      <c r="AN64" s="591"/>
      <c r="AO64" s="591"/>
      <c r="AP64" s="591"/>
      <c r="AQ64" s="591"/>
      <c r="AR64" s="591"/>
    </row>
    <row r="65" spans="1:44" s="86" customFormat="1" x14ac:dyDescent="0.25">
      <c r="A65" s="86" t="s">
        <v>291</v>
      </c>
      <c r="E65" s="85" t="s">
        <v>150</v>
      </c>
      <c r="G65" s="569"/>
      <c r="H65" s="253">
        <f t="shared" ref="H65:AG65" si="20">SUM(H67:H71)</f>
        <v>0</v>
      </c>
      <c r="I65" s="253">
        <f t="shared" si="20"/>
        <v>0</v>
      </c>
      <c r="J65" s="253">
        <f t="shared" si="20"/>
        <v>0</v>
      </c>
      <c r="K65" s="253">
        <f t="shared" si="20"/>
        <v>0</v>
      </c>
      <c r="L65" s="253">
        <f t="shared" si="20"/>
        <v>0</v>
      </c>
      <c r="M65" s="591">
        <f t="shared" si="20"/>
        <v>102610.47551514674</v>
      </c>
      <c r="N65" s="591">
        <f t="shared" si="20"/>
        <v>102165.81964035638</v>
      </c>
      <c r="O65" s="591">
        <f t="shared" si="20"/>
        <v>105188.62529503262</v>
      </c>
      <c r="P65" s="591">
        <f t="shared" si="20"/>
        <v>104176.42096975108</v>
      </c>
      <c r="Q65" s="591">
        <f t="shared" si="20"/>
        <v>100028.03134439072</v>
      </c>
      <c r="R65" s="591">
        <f t="shared" si="20"/>
        <v>95021.795287589994</v>
      </c>
      <c r="S65" s="591">
        <f t="shared" si="20"/>
        <v>110980.7071590546</v>
      </c>
      <c r="T65" s="591">
        <f t="shared" si="20"/>
        <v>109269.40572275863</v>
      </c>
      <c r="U65" s="591">
        <f t="shared" si="20"/>
        <v>110438.98018820546</v>
      </c>
      <c r="V65" s="591">
        <f t="shared" si="20"/>
        <v>109883.33472820456</v>
      </c>
      <c r="W65" s="591">
        <f t="shared" si="20"/>
        <v>123007.07810574445</v>
      </c>
      <c r="X65" s="591">
        <f t="shared" si="20"/>
        <v>119668.00039962385</v>
      </c>
      <c r="Y65" s="591">
        <f t="shared" si="20"/>
        <v>117246.19792506368</v>
      </c>
      <c r="Z65" s="591">
        <f t="shared" si="20"/>
        <v>116984.26026000976</v>
      </c>
      <c r="AA65" s="591">
        <f t="shared" si="20"/>
        <v>111104.00301294281</v>
      </c>
      <c r="AB65" s="591">
        <f t="shared" si="20"/>
        <v>115858.65757249229</v>
      </c>
      <c r="AC65" s="591">
        <f t="shared" si="20"/>
        <v>116656.07133409605</v>
      </c>
      <c r="AD65" s="591">
        <f t="shared" si="20"/>
        <v>115316.97079472335</v>
      </c>
      <c r="AE65" s="591">
        <f t="shared" si="20"/>
        <v>105286.97361182819</v>
      </c>
      <c r="AF65" s="591">
        <f t="shared" si="20"/>
        <v>107078.54682217768</v>
      </c>
      <c r="AG65" s="591">
        <f t="shared" si="20"/>
        <v>103953.95125885116</v>
      </c>
      <c r="AH65" s="591">
        <f t="shared" ref="AH65:AM65" si="21">SUM(AH67:AH71)</f>
        <v>92910.736731042751</v>
      </c>
      <c r="AI65" s="591">
        <f t="shared" si="21"/>
        <v>90206.361557478129</v>
      </c>
      <c r="AJ65" s="591">
        <f t="shared" si="21"/>
        <v>87876.59318005816</v>
      </c>
      <c r="AK65" s="591">
        <f t="shared" si="21"/>
        <v>83576.242255178338</v>
      </c>
      <c r="AL65" s="591">
        <f t="shared" si="21"/>
        <v>86772.44588189511</v>
      </c>
      <c r="AM65" s="591">
        <f t="shared" si="21"/>
        <v>85438.808989659185</v>
      </c>
      <c r="AN65" s="591">
        <f t="shared" ref="AN65:AO65" si="22">SUM(AN67:AN71)</f>
        <v>85513.166483776644</v>
      </c>
      <c r="AO65" s="591">
        <f t="shared" si="22"/>
        <v>84824.527650112504</v>
      </c>
      <c r="AP65" s="591">
        <f t="shared" ref="AP65:AQ65" si="23">SUM(AP67:AP71)</f>
        <v>82612.071909535356</v>
      </c>
      <c r="AQ65" s="591">
        <f t="shared" si="23"/>
        <v>82781.772020567092</v>
      </c>
      <c r="AR65" s="591">
        <f t="shared" ref="AR65" si="24">SUM(AR67:AR71)</f>
        <v>80682.295590224967</v>
      </c>
    </row>
    <row r="66" spans="1:44" s="86" customFormat="1" x14ac:dyDescent="0.25">
      <c r="A66" s="86" t="s">
        <v>292</v>
      </c>
      <c r="E66" s="155"/>
      <c r="F66" s="86" t="s">
        <v>293</v>
      </c>
      <c r="G66" s="569"/>
      <c r="H66" s="249"/>
      <c r="I66" s="249"/>
      <c r="J66" s="249"/>
      <c r="K66" s="249"/>
      <c r="L66" s="249"/>
      <c r="M66" s="591"/>
      <c r="N66" s="591"/>
      <c r="O66" s="591"/>
      <c r="P66" s="591"/>
      <c r="Q66" s="591"/>
      <c r="R66" s="591"/>
      <c r="S66" s="591"/>
      <c r="T66" s="591"/>
      <c r="U66" s="591"/>
      <c r="V66" s="591"/>
      <c r="W66" s="591"/>
      <c r="X66" s="591"/>
      <c r="Y66" s="591"/>
      <c r="Z66" s="591"/>
      <c r="AA66" s="591"/>
      <c r="AB66" s="591"/>
      <c r="AC66" s="591"/>
      <c r="AD66" s="591"/>
      <c r="AE66" s="591"/>
      <c r="AF66" s="591"/>
      <c r="AG66" s="591"/>
      <c r="AH66" s="591"/>
      <c r="AI66" s="591"/>
      <c r="AJ66" s="591"/>
      <c r="AK66" s="591"/>
      <c r="AL66" s="591"/>
      <c r="AM66" s="591"/>
      <c r="AN66" s="591"/>
      <c r="AO66" s="591"/>
      <c r="AP66" s="591"/>
      <c r="AQ66" s="591"/>
      <c r="AR66" s="591"/>
    </row>
    <row r="67" spans="1:44" s="86" customFormat="1" x14ac:dyDescent="0.25">
      <c r="A67" s="86" t="s">
        <v>294</v>
      </c>
      <c r="E67" s="155"/>
      <c r="F67" s="86" t="s">
        <v>571</v>
      </c>
      <c r="G67" s="569"/>
      <c r="H67" s="416">
        <f>'2.1 Livestock'!H67*'2.2 Coefficients'!H67</f>
        <v>0</v>
      </c>
      <c r="I67" s="416">
        <f>'2.1 Livestock'!I67*'2.2 Coefficients'!I67</f>
        <v>0</v>
      </c>
      <c r="J67" s="416">
        <f>'2.1 Livestock'!J67*'2.2 Coefficients'!J67</f>
        <v>0</v>
      </c>
      <c r="K67" s="416">
        <f>'2.1 Livestock'!K67*'2.2 Coefficients'!K67</f>
        <v>0</v>
      </c>
      <c r="L67" s="416">
        <f>'2.1 Livestock'!L67*'2.2 Coefficients'!L67</f>
        <v>0</v>
      </c>
      <c r="M67" s="604">
        <f>'2.1 Livestock'!M67*'2.2 Coefficients'!M67</f>
        <v>26541.842255820768</v>
      </c>
      <c r="N67" s="604">
        <f>'2.1 Livestock'!N67*'2.2 Coefficients'!N67</f>
        <v>27232.495887072186</v>
      </c>
      <c r="O67" s="604">
        <f>'2.1 Livestock'!O67*'2.2 Coefficients'!O67</f>
        <v>26815.669911615023</v>
      </c>
      <c r="P67" s="604">
        <f>'2.1 Livestock'!P67*'2.2 Coefficients'!P67</f>
        <v>27633.986344860255</v>
      </c>
      <c r="Q67" s="604">
        <f>'2.1 Livestock'!Q67*'2.2 Coefficients'!Q67</f>
        <v>24257.51399865183</v>
      </c>
      <c r="R67" s="604">
        <f>'2.1 Livestock'!R67*'2.2 Coefficients'!R67</f>
        <v>21070.176146714715</v>
      </c>
      <c r="S67" s="604">
        <f>'2.1 Livestock'!S67*'2.2 Coefficients'!S67</f>
        <v>30043.25812084409</v>
      </c>
      <c r="T67" s="604">
        <f>'2.1 Livestock'!T67*'2.2 Coefficients'!T67</f>
        <v>26419.72516902164</v>
      </c>
      <c r="U67" s="604">
        <f>'2.1 Livestock'!U67*'2.2 Coefficients'!U67</f>
        <v>28194.675153488133</v>
      </c>
      <c r="V67" s="604">
        <f>'2.1 Livestock'!V67*'2.2 Coefficients'!V67</f>
        <v>26257.21843595344</v>
      </c>
      <c r="W67" s="604">
        <f>'2.1 Livestock'!W67*'2.2 Coefficients'!W67</f>
        <v>31893.899999002344</v>
      </c>
      <c r="X67" s="604">
        <f>'2.1 Livestock'!X67*'2.2 Coefficients'!X67</f>
        <v>32978.838065509961</v>
      </c>
      <c r="Y67" s="604">
        <f>'2.1 Livestock'!Y67*'2.2 Coefficients'!Y67</f>
        <v>30182.837073498846</v>
      </c>
      <c r="Z67" s="604">
        <f>'2.1 Livestock'!Z67*'2.2 Coefficients'!Z67</f>
        <v>30586.561186714189</v>
      </c>
      <c r="AA67" s="604">
        <f>'2.1 Livestock'!AA67*'2.2 Coefficients'!AA67</f>
        <v>27407.766192892719</v>
      </c>
      <c r="AB67" s="604">
        <f>'2.1 Livestock'!AB67*'2.2 Coefficients'!AB67</f>
        <v>27653.420558196995</v>
      </c>
      <c r="AC67" s="604">
        <f>'2.1 Livestock'!AC67*'2.2 Coefficients'!AC67</f>
        <v>31325.777362570847</v>
      </c>
      <c r="AD67" s="604">
        <f>'2.1 Livestock'!AD67*'2.2 Coefficients'!AD67</f>
        <v>29616.337225636285</v>
      </c>
      <c r="AE67" s="604">
        <f>'2.1 Livestock'!AE67*'2.2 Coefficients'!AE67</f>
        <v>30162.45444367468</v>
      </c>
      <c r="AF67" s="604">
        <f>'2.1 Livestock'!AF67*'2.2 Coefficients'!AF67</f>
        <v>32551.597742689417</v>
      </c>
      <c r="AG67" s="604">
        <f>'2.1 Livestock'!AG67*'2.2 Coefficients'!AG67</f>
        <v>31576.127505316301</v>
      </c>
      <c r="AH67" s="604">
        <f>'2.1 Livestock'!AH67*'2.2 Coefficients'!AH67</f>
        <v>25110.861579612807</v>
      </c>
      <c r="AI67" s="604">
        <f>'2.1 Livestock'!AI67*'2.2 Coefficients'!AI67</f>
        <v>27528.017171893316</v>
      </c>
      <c r="AJ67" s="604">
        <f>'2.1 Livestock'!AJ67*'2.2 Coefficients'!AJ67</f>
        <v>26201.986092827519</v>
      </c>
      <c r="AK67" s="604">
        <f>'2.1 Livestock'!AK67*'2.2 Coefficients'!AK67</f>
        <v>24945.406626442702</v>
      </c>
      <c r="AL67" s="604">
        <f>'2.1 Livestock'!AL67*'2.2 Coefficients'!AL67</f>
        <v>27058.476473672337</v>
      </c>
      <c r="AM67" s="604">
        <f>'2.1 Livestock'!AM67*'2.2 Coefficients'!AM67</f>
        <v>24876.858764318466</v>
      </c>
      <c r="AN67" s="604">
        <f>'2.1 Livestock'!AN67*'2.2 Coefficients'!AN67</f>
        <v>24997.981091192345</v>
      </c>
      <c r="AO67" s="604">
        <f>'2.1 Livestock'!AO67*'2.2 Coefficients'!AO67</f>
        <v>25009.741015360018</v>
      </c>
      <c r="AP67" s="604">
        <f>'2.1 Livestock'!AP67*'2.2 Coefficients'!AP67</f>
        <v>24065.485743003319</v>
      </c>
      <c r="AQ67" s="604">
        <f>'2.1 Livestock'!AQ67*'2.2 Coefficients'!AQ67</f>
        <v>24175.784147386243</v>
      </c>
      <c r="AR67" s="604">
        <f>'2.1 Livestock'!AR67*'2.2 Coefficients'!AR67</f>
        <v>23242.636051115769</v>
      </c>
    </row>
    <row r="68" spans="1:44" s="86" customFormat="1" x14ac:dyDescent="0.25">
      <c r="A68" s="86" t="s">
        <v>295</v>
      </c>
      <c r="E68" s="155"/>
      <c r="F68" s="86" t="s">
        <v>572</v>
      </c>
      <c r="G68" s="569"/>
      <c r="H68" s="416">
        <f>'2.1 Livestock'!H68*'2.2 Coefficients'!H68</f>
        <v>0</v>
      </c>
      <c r="I68" s="416">
        <f>'2.1 Livestock'!I68*'2.2 Coefficients'!I68</f>
        <v>0</v>
      </c>
      <c r="J68" s="416">
        <f>'2.1 Livestock'!J68*'2.2 Coefficients'!J68</f>
        <v>0</v>
      </c>
      <c r="K68" s="416">
        <f>'2.1 Livestock'!K68*'2.2 Coefficients'!K68</f>
        <v>0</v>
      </c>
      <c r="L68" s="416">
        <f>'2.1 Livestock'!L68*'2.2 Coefficients'!L68</f>
        <v>0</v>
      </c>
      <c r="M68" s="604">
        <f>'2.1 Livestock'!M68*'2.2 Coefficients'!M68</f>
        <v>63797.356941888174</v>
      </c>
      <c r="N68" s="604">
        <f>'2.1 Livestock'!N68*'2.2 Coefficients'!N68</f>
        <v>64562.51858195346</v>
      </c>
      <c r="O68" s="604">
        <f>'2.1 Livestock'!O68*'2.2 Coefficients'!O68</f>
        <v>66587.282126285412</v>
      </c>
      <c r="P68" s="604">
        <f>'2.1 Livestock'!P68*'2.2 Coefficients'!P68</f>
        <v>65344.5106510767</v>
      </c>
      <c r="Q68" s="604">
        <f>'2.1 Livestock'!Q68*'2.2 Coefficients'!Q68</f>
        <v>65047.104910862538</v>
      </c>
      <c r="R68" s="604">
        <f>'2.1 Livestock'!R68*'2.2 Coefficients'!R68</f>
        <v>63080.615387641636</v>
      </c>
      <c r="S68" s="604">
        <f>'2.1 Livestock'!S68*'2.2 Coefficients'!S68</f>
        <v>69324.649432212464</v>
      </c>
      <c r="T68" s="604">
        <f>'2.1 Livestock'!T68*'2.2 Coefficients'!T68</f>
        <v>70036.901572096642</v>
      </c>
      <c r="U68" s="604">
        <f>'2.1 Livestock'!U68*'2.2 Coefficients'!U68</f>
        <v>70477.688378274659</v>
      </c>
      <c r="V68" s="604">
        <f>'2.1 Livestock'!V68*'2.2 Coefficients'!V68</f>
        <v>72612.949453861191</v>
      </c>
      <c r="W68" s="604">
        <f>'2.1 Livestock'!W68*'2.2 Coefficients'!W68</f>
        <v>78909.739434544288</v>
      </c>
      <c r="X68" s="604">
        <f>'2.1 Livestock'!X68*'2.2 Coefficients'!X68</f>
        <v>74475.338143679081</v>
      </c>
      <c r="Y68" s="604">
        <f>'2.1 Livestock'!Y68*'2.2 Coefficients'!Y68</f>
        <v>75300.712590762065</v>
      </c>
      <c r="Z68" s="604">
        <f>'2.1 Livestock'!Z68*'2.2 Coefficients'!Z68</f>
        <v>75089.950766670256</v>
      </c>
      <c r="AA68" s="604">
        <f>'2.1 Livestock'!AA68*'2.2 Coefficients'!AA68</f>
        <v>71780.652296917586</v>
      </c>
      <c r="AB68" s="604">
        <f>'2.1 Livestock'!AB68*'2.2 Coefficients'!AB68</f>
        <v>76154.943030139373</v>
      </c>
      <c r="AC68" s="604">
        <f>'2.1 Livestock'!AC68*'2.2 Coefficients'!AC68</f>
        <v>73667.523105337183</v>
      </c>
      <c r="AD68" s="604">
        <f>'2.1 Livestock'!AD68*'2.2 Coefficients'!AD68</f>
        <v>74243.249771323884</v>
      </c>
      <c r="AE68" s="604">
        <f>'2.1 Livestock'!AE68*'2.2 Coefficients'!AE68</f>
        <v>65372.756651938209</v>
      </c>
      <c r="AF68" s="604">
        <f>'2.1 Livestock'!AF68*'2.2 Coefficients'!AF68</f>
        <v>64943.63208107814</v>
      </c>
      <c r="AG68" s="604">
        <f>'2.1 Livestock'!AG68*'2.2 Coefficients'!AG68</f>
        <v>63030.47247320303</v>
      </c>
      <c r="AH68" s="604">
        <f>'2.1 Livestock'!AH68*'2.2 Coefficients'!AH68</f>
        <v>59325.668154920117</v>
      </c>
      <c r="AI68" s="604">
        <f>'2.1 Livestock'!AI68*'2.2 Coefficients'!AI68</f>
        <v>54035.110014883154</v>
      </c>
      <c r="AJ68" s="604">
        <f>'2.1 Livestock'!AJ68*'2.2 Coefficients'!AJ68</f>
        <v>52736.159103180587</v>
      </c>
      <c r="AK68" s="604">
        <f>'2.1 Livestock'!AK68*'2.2 Coefficients'!AK68</f>
        <v>49697.131192653476</v>
      </c>
      <c r="AL68" s="604">
        <f>'2.1 Livestock'!AL68*'2.2 Coefficients'!AL68</f>
        <v>50643.101535394184</v>
      </c>
      <c r="AM68" s="604">
        <f>'2.1 Livestock'!AM68*'2.2 Coefficients'!AM68</f>
        <v>51652.672165363845</v>
      </c>
      <c r="AN68" s="604">
        <f>'2.1 Livestock'!AN68*'2.2 Coefficients'!AN68</f>
        <v>51596.805637285601</v>
      </c>
      <c r="AO68" s="604">
        <f>'2.1 Livestock'!AO68*'2.2 Coefficients'!AO68</f>
        <v>50903.055714332892</v>
      </c>
      <c r="AP68" s="604">
        <f>'2.1 Livestock'!AP68*'2.2 Coefficients'!AP68</f>
        <v>49648.467904098718</v>
      </c>
      <c r="AQ68" s="604">
        <f>'2.1 Livestock'!AQ68*'2.2 Coefficients'!AQ68</f>
        <v>49848.25326756412</v>
      </c>
      <c r="AR68" s="604">
        <f>'2.1 Livestock'!AR68*'2.2 Coefficients'!AR68</f>
        <v>48880.591326860478</v>
      </c>
    </row>
    <row r="69" spans="1:44" s="86" customFormat="1" x14ac:dyDescent="0.25">
      <c r="A69" s="86" t="s">
        <v>296</v>
      </c>
      <c r="E69" s="155"/>
      <c r="F69" s="86" t="s">
        <v>297</v>
      </c>
      <c r="G69" s="569"/>
      <c r="H69" s="416">
        <f>'2.1 Livestock'!H69*'2.2 Coefficients'!H69</f>
        <v>0</v>
      </c>
      <c r="I69" s="416">
        <f>'2.1 Livestock'!I69*'2.2 Coefficients'!I69</f>
        <v>0</v>
      </c>
      <c r="J69" s="416">
        <f>'2.1 Livestock'!J69*'2.2 Coefficients'!J69</f>
        <v>0</v>
      </c>
      <c r="K69" s="416">
        <f>'2.1 Livestock'!K69*'2.2 Coefficients'!K69</f>
        <v>0</v>
      </c>
      <c r="L69" s="416">
        <f>'2.1 Livestock'!L69*'2.2 Coefficients'!L69</f>
        <v>0</v>
      </c>
      <c r="M69" s="604">
        <f>'2.1 Livestock'!M69*'2.2 Coefficients'!M69</f>
        <v>3377.9470205671237</v>
      </c>
      <c r="N69" s="604">
        <f>'2.1 Livestock'!N69*'2.2 Coefficients'!N69</f>
        <v>2489.2044174862936</v>
      </c>
      <c r="O69" s="604">
        <f>'2.1 Livestock'!O69*'2.2 Coefficients'!O69</f>
        <v>2816.5017582841388</v>
      </c>
      <c r="P69" s="604">
        <f>'2.1 Livestock'!P69*'2.2 Coefficients'!P69</f>
        <v>3097.3103244246931</v>
      </c>
      <c r="Q69" s="604">
        <f>'2.1 Livestock'!Q69*'2.2 Coefficients'!Q69</f>
        <v>3221.2597998270639</v>
      </c>
      <c r="R69" s="604">
        <f>'2.1 Livestock'!R69*'2.2 Coefficients'!R69</f>
        <v>3486.7578580490467</v>
      </c>
      <c r="S69" s="604">
        <f>'2.1 Livestock'!S69*'2.2 Coefficients'!S69</f>
        <v>3777.4538778820006</v>
      </c>
      <c r="T69" s="604">
        <f>'2.1 Livestock'!T69*'2.2 Coefficients'!T69</f>
        <v>3366.9190018938839</v>
      </c>
      <c r="U69" s="604">
        <f>'2.1 Livestock'!U69*'2.2 Coefficients'!U69</f>
        <v>3502.0311602408783</v>
      </c>
      <c r="V69" s="604">
        <f>'2.1 Livestock'!V69*'2.2 Coefficients'!V69</f>
        <v>3120.0530315778524</v>
      </c>
      <c r="W69" s="604">
        <f>'2.1 Livestock'!W69*'2.2 Coefficients'!W69</f>
        <v>3004.6163702008412</v>
      </c>
      <c r="X69" s="604">
        <f>'2.1 Livestock'!X69*'2.2 Coefficients'!X69</f>
        <v>2909.2402838841895</v>
      </c>
      <c r="Y69" s="604">
        <f>'2.1 Livestock'!Y69*'2.2 Coefficients'!Y69</f>
        <v>2863.5100660364042</v>
      </c>
      <c r="Z69" s="604">
        <f>'2.1 Livestock'!Z69*'2.2 Coefficients'!Z69</f>
        <v>3079.4260321672332</v>
      </c>
      <c r="AA69" s="604">
        <f>'2.1 Livestock'!AA69*'2.2 Coefficients'!AA69</f>
        <v>3032.4796767814619</v>
      </c>
      <c r="AB69" s="604">
        <f>'2.1 Livestock'!AB69*'2.2 Coefficients'!AB69</f>
        <v>2888.7972130908202</v>
      </c>
      <c r="AC69" s="604">
        <f>'2.1 Livestock'!AC69*'2.2 Coefficients'!AC69</f>
        <v>3005.4143803728493</v>
      </c>
      <c r="AD69" s="604">
        <f>'2.1 Livestock'!AD69*'2.2 Coefficients'!AD69</f>
        <v>3043.129536996747</v>
      </c>
      <c r="AE69" s="604">
        <f>'2.1 Livestock'!AE69*'2.2 Coefficients'!AE69</f>
        <v>2261.9017035314396</v>
      </c>
      <c r="AF69" s="604">
        <f>'2.1 Livestock'!AF69*'2.2 Coefficients'!AF69</f>
        <v>2508.7412337233286</v>
      </c>
      <c r="AG69" s="604">
        <f>'2.1 Livestock'!AG69*'2.2 Coefficients'!AG69</f>
        <v>2640.9208628187425</v>
      </c>
      <c r="AH69" s="604">
        <f>'2.1 Livestock'!AH69*'2.2 Coefficients'!AH69</f>
        <v>1936.5577484021828</v>
      </c>
      <c r="AI69" s="604">
        <f>'2.1 Livestock'!AI69*'2.2 Coefficients'!AI69</f>
        <v>2212.1359196522985</v>
      </c>
      <c r="AJ69" s="604">
        <f>'2.1 Livestock'!AJ69*'2.2 Coefficients'!AJ69</f>
        <v>2363.0798162599754</v>
      </c>
      <c r="AK69" s="604">
        <f>'2.1 Livestock'!AK69*'2.2 Coefficients'!AK69</f>
        <v>2608.724807728132</v>
      </c>
      <c r="AL69" s="604">
        <f>'2.1 Livestock'!AL69*'2.2 Coefficients'!AL69</f>
        <v>2159.5716432699633</v>
      </c>
      <c r="AM69" s="604">
        <f>'2.1 Livestock'!AM69*'2.2 Coefficients'!AM69</f>
        <v>1740.5215820144722</v>
      </c>
      <c r="AN69" s="604">
        <f>'2.1 Livestock'!AN69*'2.2 Coefficients'!AN69</f>
        <v>1749.513388651533</v>
      </c>
      <c r="AO69" s="604">
        <f>'2.1 Livestock'!AO69*'2.2 Coefficients'!AO69</f>
        <v>1721.1024364382417</v>
      </c>
      <c r="AP69" s="604">
        <f>'2.1 Livestock'!AP69*'2.2 Coefficients'!AP69</f>
        <v>1781.798645537591</v>
      </c>
      <c r="AQ69" s="604">
        <f>'2.1 Livestock'!AQ69*'2.2 Coefficients'!AQ69</f>
        <v>1737.516817288674</v>
      </c>
      <c r="AR69" s="604">
        <f>'2.1 Livestock'!AR69*'2.2 Coefficients'!AR69</f>
        <v>1665.8146434413554</v>
      </c>
    </row>
    <row r="70" spans="1:44" s="86" customFormat="1" x14ac:dyDescent="0.25">
      <c r="A70" s="247" t="s">
        <v>1165</v>
      </c>
      <c r="E70" s="155" t="s">
        <v>1166</v>
      </c>
      <c r="G70" s="569"/>
      <c r="H70" s="416">
        <f>'2.1 Livestock'!H70*'2.2 Coefficients'!H70</f>
        <v>0</v>
      </c>
      <c r="I70" s="416">
        <f>'2.1 Livestock'!I70*'2.2 Coefficients'!I70</f>
        <v>0</v>
      </c>
      <c r="J70" s="416">
        <f>'2.1 Livestock'!J70*'2.2 Coefficients'!J70</f>
        <v>0</v>
      </c>
      <c r="K70" s="416">
        <f>'2.1 Livestock'!K70*'2.2 Coefficients'!K70</f>
        <v>0</v>
      </c>
      <c r="L70" s="416">
        <f>'2.1 Livestock'!L70*'2.2 Coefficients'!L70</f>
        <v>0</v>
      </c>
      <c r="M70" s="604">
        <f>'2.1 Livestock'!M70*'2.2 Coefficients'!M70</f>
        <v>2530.3530508626941</v>
      </c>
      <c r="N70" s="604">
        <f>'2.1 Livestock'!N70*'2.2 Coefficients'!N70</f>
        <v>2548.9958309855388</v>
      </c>
      <c r="O70" s="604">
        <f>'2.1 Livestock'!O70*'2.2 Coefficients'!O70</f>
        <v>2648.2481583864233</v>
      </c>
      <c r="P70" s="604">
        <f>'2.1 Livestock'!P70*'2.2 Coefficients'!P70</f>
        <v>2647.3726394483201</v>
      </c>
      <c r="Q70" s="604">
        <f>'2.1 Livestock'!Q70*'2.2 Coefficients'!Q70</f>
        <v>2456.8409942750532</v>
      </c>
      <c r="R70" s="604">
        <f>'2.1 Livestock'!R70*'2.2 Coefficients'!R70</f>
        <v>2435.4362300503253</v>
      </c>
      <c r="S70" s="604">
        <f>'2.1 Livestock'!S70*'2.2 Coefficients'!S70</f>
        <v>2731.6902525316959</v>
      </c>
      <c r="T70" s="604">
        <f>'2.1 Livestock'!T70*'2.2 Coefficients'!T70</f>
        <v>2655.2792329323906</v>
      </c>
      <c r="U70" s="604">
        <f>'2.1 Livestock'!U70*'2.2 Coefficients'!U70</f>
        <v>2815.3075425656666</v>
      </c>
      <c r="V70" s="604">
        <f>'2.1 Livestock'!V70*'2.2 Coefficients'!V70</f>
        <v>2801.451732682066</v>
      </c>
      <c r="W70" s="604">
        <f>'2.1 Livestock'!W70*'2.2 Coefficients'!W70</f>
        <v>3296.8170616217567</v>
      </c>
      <c r="X70" s="604">
        <f>'2.1 Livestock'!X70*'2.2 Coefficients'!X70</f>
        <v>3164.165838625895</v>
      </c>
      <c r="Y70" s="604">
        <f>'2.1 Livestock'!Y70*'2.2 Coefficients'!Y70</f>
        <v>3048.0489797842565</v>
      </c>
      <c r="Z70" s="604">
        <f>'2.1 Livestock'!Z70*'2.2 Coefficients'!Z70</f>
        <v>3092.0341962078915</v>
      </c>
      <c r="AA70" s="604">
        <f>'2.1 Livestock'!AA70*'2.2 Coefficients'!AA70</f>
        <v>3215.1070772598573</v>
      </c>
      <c r="AB70" s="604">
        <f>'2.1 Livestock'!AB70*'2.2 Coefficients'!AB70</f>
        <v>3394.3273610633482</v>
      </c>
      <c r="AC70" s="604">
        <f>'2.1 Livestock'!AC70*'2.2 Coefficients'!AC70</f>
        <v>3228.7924504141229</v>
      </c>
      <c r="AD70" s="604">
        <f>'2.1 Livestock'!AD70*'2.2 Coefficients'!AD70</f>
        <v>3183.768020862738</v>
      </c>
      <c r="AE70" s="604">
        <f>'2.1 Livestock'!AE70*'2.2 Coefficients'!AE70</f>
        <v>2926.723853707977</v>
      </c>
      <c r="AF70" s="604">
        <f>'2.1 Livestock'!AF70*'2.2 Coefficients'!AF70</f>
        <v>2826.0078168494297</v>
      </c>
      <c r="AG70" s="604">
        <f>'2.1 Livestock'!AG70*'2.2 Coefficients'!AG70</f>
        <v>2802.1531700846504</v>
      </c>
      <c r="AH70" s="604">
        <f>'2.1 Livestock'!AH70*'2.2 Coefficients'!AH70</f>
        <v>2671.2115641049595</v>
      </c>
      <c r="AI70" s="604">
        <f>'2.1 Livestock'!AI70*'2.2 Coefficients'!AI70</f>
        <v>2621.7813033204352</v>
      </c>
      <c r="AJ70" s="604">
        <f>'2.1 Livestock'!AJ70*'2.2 Coefficients'!AJ70</f>
        <v>2637.1295750659365</v>
      </c>
      <c r="AK70" s="604">
        <f>'2.1 Livestock'!AK70*'2.2 Coefficients'!AK70</f>
        <v>2457.9630758756271</v>
      </c>
      <c r="AL70" s="604">
        <f>'2.1 Livestock'!AL70*'2.2 Coefficients'!AL70</f>
        <v>2500.3847545072258</v>
      </c>
      <c r="AM70" s="604">
        <f>'2.1 Livestock'!AM70*'2.2 Coefficients'!AM70</f>
        <v>2514.5344972540429</v>
      </c>
      <c r="AN70" s="604">
        <f>'2.1 Livestock'!AN70*'2.2 Coefficients'!AN70</f>
        <v>2572.2282527505654</v>
      </c>
      <c r="AO70" s="604">
        <f>'2.1 Livestock'!AO70*'2.2 Coefficients'!AO70</f>
        <v>2525.6950554058089</v>
      </c>
      <c r="AP70" s="604">
        <f>'2.1 Livestock'!AP70*'2.2 Coefficients'!AP70</f>
        <v>2543.3021213045486</v>
      </c>
      <c r="AQ70" s="604">
        <f>'2.1 Livestock'!AQ70*'2.2 Coefficients'!AQ70</f>
        <v>2512.2480920857079</v>
      </c>
      <c r="AR70" s="604">
        <f>'2.1 Livestock'!AR70*'2.2 Coefficients'!AR70</f>
        <v>2472.11785094181</v>
      </c>
    </row>
    <row r="71" spans="1:44" s="86" customFormat="1" x14ac:dyDescent="0.25">
      <c r="A71" s="169" t="s">
        <v>573</v>
      </c>
      <c r="E71" s="85" t="s">
        <v>151</v>
      </c>
      <c r="G71" s="569"/>
      <c r="H71" s="416">
        <f>'2.1 Livestock'!H71*'2.2 Coefficients'!H71</f>
        <v>0</v>
      </c>
      <c r="I71" s="416">
        <f>'2.1 Livestock'!I71*'2.2 Coefficients'!I71</f>
        <v>0</v>
      </c>
      <c r="J71" s="416">
        <f>'2.1 Livestock'!J71*'2.2 Coefficients'!J71</f>
        <v>0</v>
      </c>
      <c r="K71" s="416">
        <f>'2.1 Livestock'!K71*'2.2 Coefficients'!K71</f>
        <v>0</v>
      </c>
      <c r="L71" s="416">
        <f>'2.1 Livestock'!L71*'2.2 Coefficients'!L71</f>
        <v>0</v>
      </c>
      <c r="M71" s="604">
        <f>'2.1 Livestock'!M71*'2.2 Coefficients'!M71</f>
        <v>6362.9762460079664</v>
      </c>
      <c r="N71" s="604">
        <f>'2.1 Livestock'!N71*'2.2 Coefficients'!N71</f>
        <v>5332.6049228588927</v>
      </c>
      <c r="O71" s="604">
        <f>'2.1 Livestock'!O71*'2.2 Coefficients'!O71</f>
        <v>6320.9233404616089</v>
      </c>
      <c r="P71" s="604">
        <f>'2.1 Livestock'!P71*'2.2 Coefficients'!P71</f>
        <v>5453.2410099411045</v>
      </c>
      <c r="Q71" s="604">
        <f>'2.1 Livestock'!Q71*'2.2 Coefficients'!Q71</f>
        <v>5045.3116407742382</v>
      </c>
      <c r="R71" s="604">
        <f>'2.1 Livestock'!R71*'2.2 Coefficients'!R71</f>
        <v>4948.8096651342621</v>
      </c>
      <c r="S71" s="604">
        <f>'2.1 Livestock'!S71*'2.2 Coefficients'!S71</f>
        <v>5103.6554755843545</v>
      </c>
      <c r="T71" s="604">
        <f>'2.1 Livestock'!T71*'2.2 Coefficients'!T71</f>
        <v>6790.580746814082</v>
      </c>
      <c r="U71" s="604">
        <f>'2.1 Livestock'!U71*'2.2 Coefficients'!U71</f>
        <v>5449.277953636124</v>
      </c>
      <c r="V71" s="604">
        <f>'2.1 Livestock'!V71*'2.2 Coefficients'!V71</f>
        <v>5091.6620741299967</v>
      </c>
      <c r="W71" s="604">
        <f>'2.1 Livestock'!W71*'2.2 Coefficients'!W71</f>
        <v>5902.0052403752297</v>
      </c>
      <c r="X71" s="604">
        <f>'2.1 Livestock'!X71*'2.2 Coefficients'!X71</f>
        <v>6140.4180679247283</v>
      </c>
      <c r="Y71" s="604">
        <f>'2.1 Livestock'!Y71*'2.2 Coefficients'!Y71</f>
        <v>5851.0892149821193</v>
      </c>
      <c r="Z71" s="604">
        <f>'2.1 Livestock'!Z71*'2.2 Coefficients'!Z71</f>
        <v>5136.2880782501934</v>
      </c>
      <c r="AA71" s="604">
        <f>'2.1 Livestock'!AA71*'2.2 Coefficients'!AA71</f>
        <v>5667.9977690911783</v>
      </c>
      <c r="AB71" s="604">
        <f>'2.1 Livestock'!AB71*'2.2 Coefficients'!AB71</f>
        <v>5767.1694100017603</v>
      </c>
      <c r="AC71" s="604">
        <f>'2.1 Livestock'!AC71*'2.2 Coefficients'!AC71</f>
        <v>5428.5640354010466</v>
      </c>
      <c r="AD71" s="604">
        <f>'2.1 Livestock'!AD71*'2.2 Coefficients'!AD71</f>
        <v>5230.4862399037065</v>
      </c>
      <c r="AE71" s="604">
        <f>'2.1 Livestock'!AE71*'2.2 Coefficients'!AE71</f>
        <v>4563.1369589758651</v>
      </c>
      <c r="AF71" s="604">
        <f>'2.1 Livestock'!AF71*'2.2 Coefficients'!AF71</f>
        <v>4248.5679478373604</v>
      </c>
      <c r="AG71" s="604">
        <f>'2.1 Livestock'!AG71*'2.2 Coefficients'!AG71</f>
        <v>3904.2772474284297</v>
      </c>
      <c r="AH71" s="604">
        <f>'2.1 Livestock'!AH71*'2.2 Coefficients'!AH71</f>
        <v>3866.4376840026771</v>
      </c>
      <c r="AI71" s="604">
        <f>'2.1 Livestock'!AI71*'2.2 Coefficients'!AI71</f>
        <v>3809.3171477289252</v>
      </c>
      <c r="AJ71" s="604">
        <f>'2.1 Livestock'!AJ71*'2.2 Coefficients'!AJ71</f>
        <v>3938.2385927241367</v>
      </c>
      <c r="AK71" s="604">
        <f>'2.1 Livestock'!AK71*'2.2 Coefficients'!AK71</f>
        <v>3867.0165524784129</v>
      </c>
      <c r="AL71" s="604">
        <f>'2.1 Livestock'!AL71*'2.2 Coefficients'!AL71</f>
        <v>4410.9114750513963</v>
      </c>
      <c r="AM71" s="604">
        <f>'2.1 Livestock'!AM71*'2.2 Coefficients'!AM71</f>
        <v>4654.2219807083666</v>
      </c>
      <c r="AN71" s="604">
        <f>'2.1 Livestock'!AN71*'2.2 Coefficients'!AN71</f>
        <v>4596.6381138966026</v>
      </c>
      <c r="AO71" s="604">
        <f>'2.1 Livestock'!AO71*'2.2 Coefficients'!AO71</f>
        <v>4664.9334285755367</v>
      </c>
      <c r="AP71" s="604">
        <f>'2.1 Livestock'!AP71*'2.2 Coefficients'!AP71</f>
        <v>4573.0174955911798</v>
      </c>
      <c r="AQ71" s="604">
        <f>'2.1 Livestock'!AQ71*'2.2 Coefficients'!AQ71</f>
        <v>4507.9696962423486</v>
      </c>
      <c r="AR71" s="604">
        <f>'2.1 Livestock'!AR71*'2.2 Coefficients'!AR71</f>
        <v>4421.1357178655644</v>
      </c>
    </row>
    <row r="72" spans="1:44" s="86" customFormat="1" x14ac:dyDescent="0.25">
      <c r="A72" s="85" t="s">
        <v>298</v>
      </c>
      <c r="B72" s="85"/>
      <c r="C72" s="85"/>
      <c r="D72" s="157" t="s">
        <v>152</v>
      </c>
      <c r="F72" s="91"/>
      <c r="G72" s="569"/>
      <c r="H72" s="253">
        <f t="shared" ref="H72:AG72" si="25">SUM(H74:H79)</f>
        <v>0</v>
      </c>
      <c r="I72" s="253">
        <f t="shared" si="25"/>
        <v>0</v>
      </c>
      <c r="J72" s="253">
        <f t="shared" si="25"/>
        <v>0</v>
      </c>
      <c r="K72" s="253">
        <f t="shared" si="25"/>
        <v>0</v>
      </c>
      <c r="L72" s="253">
        <f t="shared" si="25"/>
        <v>0</v>
      </c>
      <c r="M72" s="591">
        <f t="shared" si="25"/>
        <v>34204.520015432085</v>
      </c>
      <c r="N72" s="591">
        <f t="shared" si="25"/>
        <v>27851.362559305402</v>
      </c>
      <c r="O72" s="591">
        <f t="shared" si="25"/>
        <v>26442.780339349196</v>
      </c>
      <c r="P72" s="591">
        <f t="shared" si="25"/>
        <v>27407.469096104978</v>
      </c>
      <c r="Q72" s="591">
        <f t="shared" si="25"/>
        <v>29110.44385676433</v>
      </c>
      <c r="R72" s="591">
        <f t="shared" si="25"/>
        <v>24340.994831698648</v>
      </c>
      <c r="S72" s="591">
        <f t="shared" si="25"/>
        <v>27335.240946224869</v>
      </c>
      <c r="T72" s="591">
        <f t="shared" si="25"/>
        <v>27712.092915553043</v>
      </c>
      <c r="U72" s="591">
        <f t="shared" si="25"/>
        <v>25891.733025130077</v>
      </c>
      <c r="V72" s="591">
        <f t="shared" si="25"/>
        <v>25173.83940611564</v>
      </c>
      <c r="W72" s="591">
        <f t="shared" si="25"/>
        <v>27931.54182510294</v>
      </c>
      <c r="X72" s="591">
        <f t="shared" si="25"/>
        <v>29490.132332904042</v>
      </c>
      <c r="Y72" s="591">
        <f t="shared" si="25"/>
        <v>29253.808302837369</v>
      </c>
      <c r="Z72" s="591">
        <f t="shared" si="25"/>
        <v>30233.630753792037</v>
      </c>
      <c r="AA72" s="591">
        <f t="shared" si="25"/>
        <v>27336.469371502557</v>
      </c>
      <c r="AB72" s="591">
        <f t="shared" si="25"/>
        <v>27725.631583649498</v>
      </c>
      <c r="AC72" s="591">
        <f t="shared" si="25"/>
        <v>28024.818023781514</v>
      </c>
      <c r="AD72" s="591">
        <f t="shared" si="25"/>
        <v>27423.887909128069</v>
      </c>
      <c r="AE72" s="591">
        <f t="shared" si="25"/>
        <v>28573.001745403606</v>
      </c>
      <c r="AF72" s="591">
        <f t="shared" si="25"/>
        <v>28381.349309395846</v>
      </c>
      <c r="AG72" s="591">
        <f t="shared" si="25"/>
        <v>28174.372842736226</v>
      </c>
      <c r="AH72" s="591">
        <f t="shared" ref="AH72:AM72" si="26">SUM(AH74:AH79)</f>
        <v>25628.981666511412</v>
      </c>
      <c r="AI72" s="591">
        <f t="shared" si="26"/>
        <v>24553.331873042356</v>
      </c>
      <c r="AJ72" s="591">
        <f t="shared" si="26"/>
        <v>24234.436575655345</v>
      </c>
      <c r="AK72" s="591">
        <f t="shared" si="26"/>
        <v>24761.701397089248</v>
      </c>
      <c r="AL72" s="591">
        <f t="shared" si="26"/>
        <v>25343.817314764856</v>
      </c>
      <c r="AM72" s="591">
        <f t="shared" si="26"/>
        <v>28715.779452468123</v>
      </c>
      <c r="AN72" s="591">
        <f t="shared" ref="AN72:AO72" si="27">SUM(AN74:AN79)</f>
        <v>28830.886304635536</v>
      </c>
      <c r="AO72" s="591">
        <f t="shared" si="27"/>
        <v>25786.906706990201</v>
      </c>
      <c r="AP72" s="591">
        <f t="shared" ref="AP72:AQ72" si="28">SUM(AP74:AP79)</f>
        <v>24732.962576763555</v>
      </c>
      <c r="AQ72" s="591">
        <f t="shared" si="28"/>
        <v>24898.847256607598</v>
      </c>
      <c r="AR72" s="591">
        <f t="shared" ref="AR72" si="29">SUM(AR74:AR79)</f>
        <v>24376.127096657237</v>
      </c>
    </row>
    <row r="73" spans="1:44" s="86" customFormat="1" x14ac:dyDescent="0.25">
      <c r="A73" s="85" t="s">
        <v>299</v>
      </c>
      <c r="B73" s="85"/>
      <c r="C73" s="85"/>
      <c r="D73" s="85"/>
      <c r="E73" s="85" t="s">
        <v>300</v>
      </c>
      <c r="G73" s="569"/>
      <c r="H73" s="249"/>
      <c r="I73" s="249"/>
      <c r="J73" s="249"/>
      <c r="K73" s="249"/>
      <c r="L73" s="249"/>
      <c r="M73" s="591"/>
      <c r="N73" s="591"/>
      <c r="O73" s="591"/>
      <c r="P73" s="591"/>
      <c r="Q73" s="591"/>
      <c r="R73" s="591"/>
      <c r="S73" s="591"/>
      <c r="T73" s="591"/>
      <c r="U73" s="591"/>
      <c r="V73" s="591"/>
      <c r="W73" s="591"/>
      <c r="X73" s="591"/>
      <c r="Y73" s="591"/>
      <c r="Z73" s="591"/>
      <c r="AA73" s="591"/>
      <c r="AB73" s="591"/>
      <c r="AC73" s="591"/>
      <c r="AD73" s="591"/>
      <c r="AE73" s="591"/>
      <c r="AF73" s="591"/>
      <c r="AG73" s="591"/>
      <c r="AH73" s="591"/>
      <c r="AI73" s="591"/>
      <c r="AJ73" s="591"/>
      <c r="AK73" s="591"/>
      <c r="AL73" s="591"/>
      <c r="AM73" s="591"/>
      <c r="AN73" s="591"/>
      <c r="AO73" s="591"/>
      <c r="AP73" s="591"/>
      <c r="AQ73" s="591"/>
      <c r="AR73" s="591"/>
    </row>
    <row r="74" spans="1:44" s="86" customFormat="1" x14ac:dyDescent="0.25">
      <c r="A74" s="85" t="s">
        <v>301</v>
      </c>
      <c r="B74" s="85"/>
      <c r="E74" s="157"/>
      <c r="F74" s="85" t="s">
        <v>302</v>
      </c>
      <c r="G74" s="569"/>
      <c r="H74" s="416">
        <f>'2.1 Livestock'!H74*'2.2 Coefficients'!H74</f>
        <v>0</v>
      </c>
      <c r="I74" s="416">
        <f>'2.1 Livestock'!I74*'2.2 Coefficients'!I74</f>
        <v>0</v>
      </c>
      <c r="J74" s="416">
        <f>'2.1 Livestock'!J74*'2.2 Coefficients'!J74</f>
        <v>0</v>
      </c>
      <c r="K74" s="416">
        <f>'2.1 Livestock'!K74*'2.2 Coefficients'!K74</f>
        <v>0</v>
      </c>
      <c r="L74" s="416">
        <f>'2.1 Livestock'!L74*'2.2 Coefficients'!L74</f>
        <v>0</v>
      </c>
      <c r="M74" s="604">
        <f>'2.1 Livestock'!M74*'2.2 Coefficients'!M74</f>
        <v>27693.727658272866</v>
      </c>
      <c r="N74" s="604">
        <f>'2.1 Livestock'!N74*'2.2 Coefficients'!N74</f>
        <v>22816.535584721219</v>
      </c>
      <c r="O74" s="604">
        <f>'2.1 Livestock'!O74*'2.2 Coefficients'!O74</f>
        <v>21773.419308515935</v>
      </c>
      <c r="P74" s="604">
        <f>'2.1 Livestock'!P74*'2.2 Coefficients'!P74</f>
        <v>22347.191534690286</v>
      </c>
      <c r="Q74" s="604">
        <f>'2.1 Livestock'!Q74*'2.2 Coefficients'!Q74</f>
        <v>23445.997548192827</v>
      </c>
      <c r="R74" s="604">
        <f>'2.1 Livestock'!R74*'2.2 Coefficients'!R74</f>
        <v>19212.543946628884</v>
      </c>
      <c r="S74" s="604">
        <f>'2.1 Livestock'!S74*'2.2 Coefficients'!S74</f>
        <v>21705.051491905866</v>
      </c>
      <c r="T74" s="604">
        <f>'2.1 Livestock'!T74*'2.2 Coefficients'!T74</f>
        <v>21850.080917753261</v>
      </c>
      <c r="U74" s="604">
        <f>'2.1 Livestock'!U74*'2.2 Coefficients'!U74</f>
        <v>20464.045615892101</v>
      </c>
      <c r="V74" s="604">
        <f>'2.1 Livestock'!V74*'2.2 Coefficients'!V74</f>
        <v>20355.048011615654</v>
      </c>
      <c r="W74" s="604">
        <f>'2.1 Livestock'!W74*'2.2 Coefficients'!W74</f>
        <v>22717.984819802899</v>
      </c>
      <c r="X74" s="604">
        <f>'2.1 Livestock'!X74*'2.2 Coefficients'!X74</f>
        <v>23605.752605860471</v>
      </c>
      <c r="Y74" s="604">
        <f>'2.1 Livestock'!Y74*'2.2 Coefficients'!Y74</f>
        <v>23781.218095645658</v>
      </c>
      <c r="Z74" s="604">
        <f>'2.1 Livestock'!Z74*'2.2 Coefficients'!Z74</f>
        <v>24392.71996712673</v>
      </c>
      <c r="AA74" s="604">
        <f>'2.1 Livestock'!AA74*'2.2 Coefficients'!AA74</f>
        <v>22315.364906828974</v>
      </c>
      <c r="AB74" s="604">
        <f>'2.1 Livestock'!AB74*'2.2 Coefficients'!AB74</f>
        <v>22209.031235403567</v>
      </c>
      <c r="AC74" s="604">
        <f>'2.1 Livestock'!AC74*'2.2 Coefficients'!AC74</f>
        <v>22210.027391395219</v>
      </c>
      <c r="AD74" s="604">
        <f>'2.1 Livestock'!AD74*'2.2 Coefficients'!AD74</f>
        <v>21653.471426967746</v>
      </c>
      <c r="AE74" s="604">
        <f>'2.1 Livestock'!AE74*'2.2 Coefficients'!AE74</f>
        <v>22779.859846259405</v>
      </c>
      <c r="AF74" s="604">
        <f>'2.1 Livestock'!AF74*'2.2 Coefficients'!AF74</f>
        <v>23015.586353995368</v>
      </c>
      <c r="AG74" s="604">
        <f>'2.1 Livestock'!AG74*'2.2 Coefficients'!AG74</f>
        <v>22883.325968887679</v>
      </c>
      <c r="AH74" s="604">
        <f>'2.1 Livestock'!AH74*'2.2 Coefficients'!AH74</f>
        <v>20446.153060814104</v>
      </c>
      <c r="AI74" s="604">
        <f>'2.1 Livestock'!AI74*'2.2 Coefficients'!AI74</f>
        <v>18510.243115149806</v>
      </c>
      <c r="AJ74" s="604">
        <f>'2.1 Livestock'!AJ74*'2.2 Coefficients'!AJ74</f>
        <v>18577.20737810215</v>
      </c>
      <c r="AK74" s="604">
        <f>'2.1 Livestock'!AK74*'2.2 Coefficients'!AK74</f>
        <v>18604.40944351397</v>
      </c>
      <c r="AL74" s="604">
        <f>'2.1 Livestock'!AL74*'2.2 Coefficients'!AL74</f>
        <v>19003.125701803219</v>
      </c>
      <c r="AM74" s="604">
        <f>'2.1 Livestock'!AM74*'2.2 Coefficients'!AM74</f>
        <v>22234.34979609977</v>
      </c>
      <c r="AN74" s="604">
        <f>'2.1 Livestock'!AN74*'2.2 Coefficients'!AN74</f>
        <v>22514.884157010136</v>
      </c>
      <c r="AO74" s="604">
        <f>'2.1 Livestock'!AO74*'2.2 Coefficients'!AO74</f>
        <v>19762.370910732709</v>
      </c>
      <c r="AP74" s="604">
        <f>'2.1 Livestock'!AP74*'2.2 Coefficients'!AP74</f>
        <v>18693.89384005469</v>
      </c>
      <c r="AQ74" s="604">
        <f>'2.1 Livestock'!AQ74*'2.2 Coefficients'!AQ74</f>
        <v>19165.335854197281</v>
      </c>
      <c r="AR74" s="604">
        <f>'2.1 Livestock'!AR74*'2.2 Coefficients'!AR74</f>
        <v>18808.179623929431</v>
      </c>
    </row>
    <row r="75" spans="1:44" s="86" customFormat="1" x14ac:dyDescent="0.25">
      <c r="A75" s="85" t="s">
        <v>303</v>
      </c>
      <c r="B75" s="85"/>
      <c r="E75" s="157"/>
      <c r="F75" s="85" t="s">
        <v>304</v>
      </c>
      <c r="G75" s="569"/>
      <c r="H75" s="416">
        <f>'2.1 Livestock'!H75*'2.2 Coefficients'!H75</f>
        <v>0</v>
      </c>
      <c r="I75" s="416">
        <f>'2.1 Livestock'!I75*'2.2 Coefficients'!I75</f>
        <v>0</v>
      </c>
      <c r="J75" s="416">
        <f>'2.1 Livestock'!J75*'2.2 Coefficients'!J75</f>
        <v>0</v>
      </c>
      <c r="K75" s="416">
        <f>'2.1 Livestock'!K75*'2.2 Coefficients'!K75</f>
        <v>0</v>
      </c>
      <c r="L75" s="416">
        <f>'2.1 Livestock'!L75*'2.2 Coefficients'!L75</f>
        <v>0</v>
      </c>
      <c r="M75" s="604">
        <f>'2.1 Livestock'!M75*'2.2 Coefficients'!M75</f>
        <v>2193.1265259157581</v>
      </c>
      <c r="N75" s="604">
        <f>'2.1 Livestock'!N75*'2.2 Coefficients'!N75</f>
        <v>1532.7238020016587</v>
      </c>
      <c r="O75" s="604">
        <f>'2.1 Livestock'!O75*'2.2 Coefficients'!O75</f>
        <v>1280.2045372142295</v>
      </c>
      <c r="P75" s="604">
        <f>'2.1 Livestock'!P75*'2.2 Coefficients'!P75</f>
        <v>1466.0714651177555</v>
      </c>
      <c r="Q75" s="604">
        <f>'2.1 Livestock'!Q75*'2.2 Coefficients'!Q75</f>
        <v>1610.9014177753036</v>
      </c>
      <c r="R75" s="604">
        <f>'2.1 Livestock'!R75*'2.2 Coefficients'!R75</f>
        <v>1683.5432569592526</v>
      </c>
      <c r="S75" s="604">
        <f>'2.1 Livestock'!S75*'2.2 Coefficients'!S75</f>
        <v>1960.3214598577986</v>
      </c>
      <c r="T75" s="604">
        <f>'2.1 Livestock'!T75*'2.2 Coefficients'!T75</f>
        <v>1826.524279273639</v>
      </c>
      <c r="U75" s="604">
        <f>'2.1 Livestock'!U75*'2.2 Coefficients'!U75</f>
        <v>1701.4230993919857</v>
      </c>
      <c r="V75" s="604">
        <f>'2.1 Livestock'!V75*'2.2 Coefficients'!V75</f>
        <v>1575.8969810834612</v>
      </c>
      <c r="W75" s="604">
        <f>'2.1 Livestock'!W75*'2.2 Coefficients'!W75</f>
        <v>1773.8259656753223</v>
      </c>
      <c r="X75" s="604">
        <f>'2.1 Livestock'!X75*'2.2 Coefficients'!X75</f>
        <v>1760.3692486216705</v>
      </c>
      <c r="Y75" s="604">
        <f>'2.1 Livestock'!Y75*'2.2 Coefficients'!Y75</f>
        <v>1646.5602178194788</v>
      </c>
      <c r="Z75" s="604">
        <f>'2.1 Livestock'!Z75*'2.2 Coefficients'!Z75</f>
        <v>1756.5342643030626</v>
      </c>
      <c r="AA75" s="604">
        <f>'2.1 Livestock'!AA75*'2.2 Coefficients'!AA75</f>
        <v>1466.1372171975804</v>
      </c>
      <c r="AB75" s="604">
        <f>'2.1 Livestock'!AB75*'2.2 Coefficients'!AB75</f>
        <v>1512.9249585933426</v>
      </c>
      <c r="AC75" s="604">
        <f>'2.1 Livestock'!AC75*'2.2 Coefficients'!AC75</f>
        <v>1470.5530521806086</v>
      </c>
      <c r="AD75" s="604">
        <f>'2.1 Livestock'!AD75*'2.2 Coefficients'!AD75</f>
        <v>1617.1455015356723</v>
      </c>
      <c r="AE75" s="604">
        <f>'2.1 Livestock'!AE75*'2.2 Coefficients'!AE75</f>
        <v>1725.3230058321194</v>
      </c>
      <c r="AF75" s="604">
        <f>'2.1 Livestock'!AF75*'2.2 Coefficients'!AF75</f>
        <v>1614.9124670529529</v>
      </c>
      <c r="AG75" s="604">
        <f>'2.1 Livestock'!AG75*'2.2 Coefficients'!AG75</f>
        <v>1398.2804988384403</v>
      </c>
      <c r="AH75" s="604">
        <f>'2.1 Livestock'!AH75*'2.2 Coefficients'!AH75</f>
        <v>1850.3736050425257</v>
      </c>
      <c r="AI75" s="604">
        <f>'2.1 Livestock'!AI75*'2.2 Coefficients'!AI75</f>
        <v>2209.6258747887919</v>
      </c>
      <c r="AJ75" s="604">
        <f>'2.1 Livestock'!AJ75*'2.2 Coefficients'!AJ75</f>
        <v>1961.4011809436918</v>
      </c>
      <c r="AK75" s="604">
        <f>'2.1 Livestock'!AK75*'2.2 Coefficients'!AK75</f>
        <v>1961.4624257954058</v>
      </c>
      <c r="AL75" s="604">
        <f>'2.1 Livestock'!AL75*'2.2 Coefficients'!AL75</f>
        <v>1652.764297806551</v>
      </c>
      <c r="AM75" s="604">
        <f>'2.1 Livestock'!AM75*'2.2 Coefficients'!AM75</f>
        <v>1703.8511454975187</v>
      </c>
      <c r="AN75" s="604">
        <f>'2.1 Livestock'!AN75*'2.2 Coefficients'!AN75</f>
        <v>1834.7187262195641</v>
      </c>
      <c r="AO75" s="604">
        <f>'2.1 Livestock'!AO75*'2.2 Coefficients'!AO75</f>
        <v>1793.2318370562214</v>
      </c>
      <c r="AP75" s="604">
        <f>'2.1 Livestock'!AP75*'2.2 Coefficients'!AP75</f>
        <v>1844.6393744772911</v>
      </c>
      <c r="AQ75" s="604">
        <f>'2.1 Livestock'!AQ75*'2.2 Coefficients'!AQ75</f>
        <v>1560.9858781683517</v>
      </c>
      <c r="AR75" s="604">
        <f>'2.1 Livestock'!AR75*'2.2 Coefficients'!AR75</f>
        <v>1571.6175780925894</v>
      </c>
    </row>
    <row r="76" spans="1:44" s="86" customFormat="1" x14ac:dyDescent="0.25">
      <c r="A76" s="85" t="s">
        <v>305</v>
      </c>
      <c r="B76" s="85"/>
      <c r="E76" s="85" t="s">
        <v>306</v>
      </c>
      <c r="G76" s="569"/>
      <c r="H76" s="249">
        <f>'2.1 Livestock'!H76*'2.2 Coefficients'!H76</f>
        <v>0</v>
      </c>
      <c r="I76" s="249">
        <f>'2.1 Livestock'!I76*'2.2 Coefficients'!I76</f>
        <v>0</v>
      </c>
      <c r="J76" s="249">
        <f>'2.1 Livestock'!J76*'2.2 Coefficients'!J76</f>
        <v>0</v>
      </c>
      <c r="K76" s="249">
        <f>'2.1 Livestock'!K76*'2.2 Coefficients'!K76</f>
        <v>0</v>
      </c>
      <c r="L76" s="249">
        <f>'2.1 Livestock'!L76*'2.2 Coefficients'!L76</f>
        <v>0</v>
      </c>
      <c r="M76" s="591">
        <f>'2.1 Livestock'!M76*'2.2 Coefficients'!M76</f>
        <v>0</v>
      </c>
      <c r="N76" s="591">
        <f>'2.1 Livestock'!N76*'2.2 Coefficients'!N76</f>
        <v>0</v>
      </c>
      <c r="O76" s="591">
        <f>'2.1 Livestock'!O76*'2.2 Coefficients'!O76</f>
        <v>0</v>
      </c>
      <c r="P76" s="591">
        <f>'2.1 Livestock'!P76*'2.2 Coefficients'!P76</f>
        <v>0</v>
      </c>
      <c r="Q76" s="591">
        <f>'2.1 Livestock'!Q76*'2.2 Coefficients'!Q76</f>
        <v>0</v>
      </c>
      <c r="R76" s="591">
        <f>'2.1 Livestock'!R76*'2.2 Coefficients'!R76</f>
        <v>0</v>
      </c>
      <c r="S76" s="591">
        <f>'2.1 Livestock'!S76*'2.2 Coefficients'!S76</f>
        <v>0</v>
      </c>
      <c r="T76" s="591">
        <f>'2.1 Livestock'!T76*'2.2 Coefficients'!T76</f>
        <v>0</v>
      </c>
      <c r="U76" s="591">
        <f>'2.1 Livestock'!U76*'2.2 Coefficients'!U76</f>
        <v>0</v>
      </c>
      <c r="V76" s="591">
        <f>'2.1 Livestock'!V76*'2.2 Coefficients'!V76</f>
        <v>0</v>
      </c>
      <c r="W76" s="591">
        <f>'2.1 Livestock'!W76*'2.2 Coefficients'!W76</f>
        <v>0</v>
      </c>
      <c r="X76" s="591">
        <f>'2.1 Livestock'!X76*'2.2 Coefficients'!X76</f>
        <v>0</v>
      </c>
      <c r="Y76" s="591">
        <f>'2.1 Livestock'!Y76*'2.2 Coefficients'!Y76</f>
        <v>0</v>
      </c>
      <c r="Z76" s="591">
        <f>'2.1 Livestock'!Z76*'2.2 Coefficients'!Z76</f>
        <v>0</v>
      </c>
      <c r="AA76" s="591">
        <f>'2.1 Livestock'!AA76*'2.2 Coefficients'!AA76</f>
        <v>0</v>
      </c>
      <c r="AB76" s="591">
        <f>'2.1 Livestock'!AB76*'2.2 Coefficients'!AB76</f>
        <v>0</v>
      </c>
      <c r="AC76" s="591">
        <f>'2.1 Livestock'!AC76*'2.2 Coefficients'!AC76</f>
        <v>0</v>
      </c>
      <c r="AD76" s="591">
        <f>'2.1 Livestock'!AD76*'2.2 Coefficients'!AD76</f>
        <v>0</v>
      </c>
      <c r="AE76" s="591">
        <f>'2.1 Livestock'!AE76*'2.2 Coefficients'!AE76</f>
        <v>0</v>
      </c>
      <c r="AF76" s="591">
        <f>'2.1 Livestock'!AF76*'2.2 Coefficients'!AF76</f>
        <v>0</v>
      </c>
      <c r="AG76" s="591">
        <f>'2.1 Livestock'!AG76*'2.2 Coefficients'!AG76</f>
        <v>0</v>
      </c>
      <c r="AH76" s="591">
        <f>'2.1 Livestock'!AH76*'2.2 Coefficients'!AH76</f>
        <v>0</v>
      </c>
      <c r="AI76" s="591">
        <f>'2.1 Livestock'!AI76*'2.2 Coefficients'!AI76</f>
        <v>0</v>
      </c>
      <c r="AJ76" s="591">
        <f>'2.1 Livestock'!AJ76*'2.2 Coefficients'!AJ76</f>
        <v>0</v>
      </c>
      <c r="AK76" s="591">
        <f>'2.1 Livestock'!AK76*'2.2 Coefficients'!AK76</f>
        <v>0</v>
      </c>
      <c r="AL76" s="591">
        <f>'2.1 Livestock'!AL76*'2.2 Coefficients'!AL76</f>
        <v>0</v>
      </c>
      <c r="AM76" s="591">
        <f>'2.1 Livestock'!AM76*'2.2 Coefficients'!AM76</f>
        <v>0</v>
      </c>
      <c r="AN76" s="591">
        <f>'2.1 Livestock'!AN76*'2.2 Coefficients'!AN76</f>
        <v>0</v>
      </c>
      <c r="AO76" s="591">
        <f>'2.1 Livestock'!AO76*'2.2 Coefficients'!AO76</f>
        <v>0</v>
      </c>
      <c r="AP76" s="591">
        <f>'2.1 Livestock'!AP76*'2.2 Coefficients'!AP76</f>
        <v>0</v>
      </c>
      <c r="AQ76" s="591">
        <f>'2.1 Livestock'!AQ76*'2.2 Coefficients'!AQ76</f>
        <v>0</v>
      </c>
      <c r="AR76" s="591">
        <f>'2.1 Livestock'!AR76*'2.2 Coefficients'!AR76</f>
        <v>0</v>
      </c>
    </row>
    <row r="77" spans="1:44" s="86" customFormat="1" x14ac:dyDescent="0.25">
      <c r="A77" s="246" t="s">
        <v>1168</v>
      </c>
      <c r="B77" s="85"/>
      <c r="E77" s="85"/>
      <c r="F77" s="86" t="s">
        <v>1173</v>
      </c>
      <c r="G77" s="569"/>
      <c r="H77" s="416">
        <f>'2.1 Livestock'!H77*'2.2 Coefficients'!H77</f>
        <v>0</v>
      </c>
      <c r="I77" s="416">
        <f>'2.1 Livestock'!I77*'2.2 Coefficients'!I77</f>
        <v>0</v>
      </c>
      <c r="J77" s="416">
        <f>'2.1 Livestock'!J77*'2.2 Coefficients'!J77</f>
        <v>0</v>
      </c>
      <c r="K77" s="416">
        <f>'2.1 Livestock'!K77*'2.2 Coefficients'!K77</f>
        <v>0</v>
      </c>
      <c r="L77" s="416">
        <f>'2.1 Livestock'!L77*'2.2 Coefficients'!L77</f>
        <v>0</v>
      </c>
      <c r="M77" s="604">
        <f>'2.1 Livestock'!M77*'2.2 Coefficients'!M77</f>
        <v>1966.4994371020512</v>
      </c>
      <c r="N77" s="604">
        <f>'2.1 Livestock'!N77*'2.2 Coefficients'!N77</f>
        <v>1627.5597855229341</v>
      </c>
      <c r="O77" s="604">
        <f>'2.1 Livestock'!O77*'2.2 Coefficients'!O77</f>
        <v>1515.6095272752946</v>
      </c>
      <c r="P77" s="604">
        <f>'2.1 Livestock'!P77*'2.2 Coefficients'!P77</f>
        <v>1455.6560917754439</v>
      </c>
      <c r="Q77" s="604">
        <f>'2.1 Livestock'!Q77*'2.2 Coefficients'!Q77</f>
        <v>1805.2196626179773</v>
      </c>
      <c r="R77" s="604">
        <f>'2.1 Livestock'!R77*'2.2 Coefficients'!R77</f>
        <v>1446.0099588905794</v>
      </c>
      <c r="S77" s="604">
        <f>'2.1 Livestock'!S77*'2.2 Coefficients'!S77</f>
        <v>1717.8539477562599</v>
      </c>
      <c r="T77" s="604">
        <f>'2.1 Livestock'!T77*'2.2 Coefficients'!T77</f>
        <v>1880.9497317735872</v>
      </c>
      <c r="U77" s="604">
        <f>'2.1 Livestock'!U77*'2.2 Coefficients'!U77</f>
        <v>1546.9093588507624</v>
      </c>
      <c r="V77" s="604">
        <f>'2.1 Livestock'!V77*'2.2 Coefficients'!V77</f>
        <v>1208.3974021644483</v>
      </c>
      <c r="W77" s="604">
        <f>'2.1 Livestock'!W77*'2.2 Coefficients'!W77</f>
        <v>1227.4786128959206</v>
      </c>
      <c r="X77" s="604">
        <f>'2.1 Livestock'!X77*'2.2 Coefficients'!X77</f>
        <v>1744.3539990391212</v>
      </c>
      <c r="Y77" s="604">
        <f>'2.1 Livestock'!Y77*'2.2 Coefficients'!Y77</f>
        <v>1602.8528612579066</v>
      </c>
      <c r="Z77" s="604">
        <f>'2.1 Livestock'!Z77*'2.2 Coefficients'!Z77</f>
        <v>1673.3443986766704</v>
      </c>
      <c r="AA77" s="604">
        <f>'2.1 Livestock'!AA77*'2.2 Coefficients'!AA77</f>
        <v>1379.4733115442584</v>
      </c>
      <c r="AB77" s="604">
        <f>'2.1 Livestock'!AB77*'2.2 Coefficients'!AB77</f>
        <v>1566.3604620251485</v>
      </c>
      <c r="AC77" s="604">
        <f>'2.1 Livestock'!AC77*'2.2 Coefficients'!AC77</f>
        <v>1751.1215551973121</v>
      </c>
      <c r="AD77" s="604">
        <f>'2.1 Livestock'!AD77*'2.2 Coefficients'!AD77</f>
        <v>1658.9466867212639</v>
      </c>
      <c r="AE77" s="604">
        <f>'2.1 Livestock'!AE77*'2.2 Coefficients'!AE77</f>
        <v>1439.3367218606732</v>
      </c>
      <c r="AF77" s="604">
        <f>'2.1 Livestock'!AF77*'2.2 Coefficients'!AF77</f>
        <v>1398.0985257841155</v>
      </c>
      <c r="AG77" s="604">
        <f>'2.1 Livestock'!AG77*'2.2 Coefficients'!AG77</f>
        <v>1551.9529015515777</v>
      </c>
      <c r="AH77" s="604">
        <f>'2.1 Livestock'!AH77*'2.2 Coefficients'!AH77</f>
        <v>1620.3077139034676</v>
      </c>
      <c r="AI77" s="604">
        <f>'2.1 Livestock'!AI77*'2.2 Coefficients'!AI77</f>
        <v>1603.7058797371569</v>
      </c>
      <c r="AJ77" s="604">
        <f>'2.1 Livestock'!AJ77*'2.2 Coefficients'!AJ77</f>
        <v>1785.6808403911318</v>
      </c>
      <c r="AK77" s="604">
        <f>'2.1 Livestock'!AK77*'2.2 Coefficients'!AK77</f>
        <v>2011.2188390113668</v>
      </c>
      <c r="AL77" s="604">
        <f>'2.1 Livestock'!AL77*'2.2 Coefficients'!AL77</f>
        <v>2403.1063515430069</v>
      </c>
      <c r="AM77" s="604">
        <f>'2.1 Livestock'!AM77*'2.2 Coefficients'!AM77</f>
        <v>2431.6904880029233</v>
      </c>
      <c r="AN77" s="604">
        <f>'2.1 Livestock'!AN77*'2.2 Coefficients'!AN77</f>
        <v>2310.5643293235976</v>
      </c>
      <c r="AO77" s="604">
        <f>'2.1 Livestock'!AO77*'2.2 Coefficients'!AO77</f>
        <v>2278.2557205528565</v>
      </c>
      <c r="AP77" s="604">
        <f>'2.1 Livestock'!AP77*'2.2 Coefficients'!AP77</f>
        <v>2160.2333331485706</v>
      </c>
      <c r="AQ77" s="604">
        <f>'2.1 Livestock'!AQ77*'2.2 Coefficients'!AQ77</f>
        <v>2151.8233202368265</v>
      </c>
      <c r="AR77" s="604">
        <f>'2.1 Livestock'!AR77*'2.2 Coefficients'!AR77</f>
        <v>2118.7518024331712</v>
      </c>
    </row>
    <row r="78" spans="1:44" s="86" customFormat="1" x14ac:dyDescent="0.25">
      <c r="A78" s="246" t="s">
        <v>1169</v>
      </c>
      <c r="B78" s="85"/>
      <c r="E78" s="85"/>
      <c r="F78" s="86" t="s">
        <v>1171</v>
      </c>
      <c r="G78" s="569"/>
      <c r="H78" s="416">
        <f>'2.1 Livestock'!H78*'2.2 Coefficients'!H78</f>
        <v>0</v>
      </c>
      <c r="I78" s="416">
        <f>'2.1 Livestock'!I78*'2.2 Coefficients'!I78</f>
        <v>0</v>
      </c>
      <c r="J78" s="416">
        <f>'2.1 Livestock'!J78*'2.2 Coefficients'!J78</f>
        <v>0</v>
      </c>
      <c r="K78" s="416">
        <f>'2.1 Livestock'!K78*'2.2 Coefficients'!K78</f>
        <v>0</v>
      </c>
      <c r="L78" s="416">
        <f>'2.1 Livestock'!L78*'2.2 Coefficients'!L78</f>
        <v>0</v>
      </c>
      <c r="M78" s="604">
        <f>'2.1 Livestock'!M78*'2.2 Coefficients'!M78</f>
        <v>1404.4920711842185</v>
      </c>
      <c r="N78" s="604">
        <f>'2.1 Livestock'!N78*'2.2 Coefficients'!N78</f>
        <v>1040.25566759655</v>
      </c>
      <c r="O78" s="604">
        <f>'2.1 Livestock'!O78*'2.2 Coefficients'!O78</f>
        <v>1080.5313138011272</v>
      </c>
      <c r="P78" s="604">
        <f>'2.1 Livestock'!P78*'2.2 Coefficients'!P78</f>
        <v>1270.6393116302397</v>
      </c>
      <c r="Q78" s="604">
        <f>'2.1 Livestock'!Q78*'2.2 Coefficients'!Q78</f>
        <v>1390.629706536462</v>
      </c>
      <c r="R78" s="604">
        <f>'2.1 Livestock'!R78*'2.2 Coefficients'!R78</f>
        <v>1286.9340354945282</v>
      </c>
      <c r="S78" s="604">
        <f>'2.1 Livestock'!S78*'2.2 Coefficients'!S78</f>
        <v>1142.9386888948075</v>
      </c>
      <c r="T78" s="604">
        <f>'2.1 Livestock'!T78*'2.2 Coefficients'!T78</f>
        <v>1291.7229605586847</v>
      </c>
      <c r="U78" s="604">
        <f>'2.1 Livestock'!U78*'2.2 Coefficients'!U78</f>
        <v>1389.0282263161648</v>
      </c>
      <c r="V78" s="604">
        <f>'2.1 Livestock'!V78*'2.2 Coefficients'!V78</f>
        <v>1200.2053278080798</v>
      </c>
      <c r="W78" s="604">
        <f>'2.1 Livestock'!W78*'2.2 Coefficients'!W78</f>
        <v>1351.0365867514893</v>
      </c>
      <c r="X78" s="604">
        <f>'2.1 Livestock'!X78*'2.2 Coefficients'!X78</f>
        <v>1491.6468411007872</v>
      </c>
      <c r="Y78" s="604">
        <f>'2.1 Livestock'!Y78*'2.2 Coefficients'!Y78</f>
        <v>1364.2553059485758</v>
      </c>
      <c r="Z78" s="604">
        <f>'2.1 Livestock'!Z78*'2.2 Coefficients'!Z78</f>
        <v>1481.479925349417</v>
      </c>
      <c r="AA78" s="604">
        <f>'2.1 Livestock'!AA78*'2.2 Coefficients'!AA78</f>
        <v>1334.9383217922075</v>
      </c>
      <c r="AB78" s="604">
        <f>'2.1 Livestock'!AB78*'2.2 Coefficients'!AB78</f>
        <v>1578.1092560612492</v>
      </c>
      <c r="AC78" s="604">
        <f>'2.1 Livestock'!AC78*'2.2 Coefficients'!AC78</f>
        <v>1726.7599932697572</v>
      </c>
      <c r="AD78" s="604">
        <f>'2.1 Livestock'!AD78*'2.2 Coefficients'!AD78</f>
        <v>1661.0628515958251</v>
      </c>
      <c r="AE78" s="604">
        <f>'2.1 Livestock'!AE78*'2.2 Coefficients'!AE78</f>
        <v>1686.5266554909069</v>
      </c>
      <c r="AF78" s="604">
        <f>'2.1 Livestock'!AF78*'2.2 Coefficients'!AF78</f>
        <v>1510.0971566992632</v>
      </c>
      <c r="AG78" s="604">
        <f>'2.1 Livestock'!AG78*'2.2 Coefficients'!AG78</f>
        <v>1527.0399135054786</v>
      </c>
      <c r="AH78" s="604">
        <f>'2.1 Livestock'!AH78*'2.2 Coefficients'!AH78</f>
        <v>890.48100147085427</v>
      </c>
      <c r="AI78" s="604">
        <f>'2.1 Livestock'!AI78*'2.2 Coefficients'!AI78</f>
        <v>1445.8416021299354</v>
      </c>
      <c r="AJ78" s="604">
        <f>'2.1 Livestock'!AJ78*'2.2 Coefficients'!AJ78</f>
        <v>1114.3143429523805</v>
      </c>
      <c r="AK78" s="604">
        <f>'2.1 Livestock'!AK78*'2.2 Coefficients'!AK78</f>
        <v>1380.4200535879254</v>
      </c>
      <c r="AL78" s="604">
        <f>'2.1 Livestock'!AL78*'2.2 Coefficients'!AL78</f>
        <v>1458.9838326102001</v>
      </c>
      <c r="AM78" s="604">
        <f>'2.1 Livestock'!AM78*'2.2 Coefficients'!AM78</f>
        <v>1499.1155013043485</v>
      </c>
      <c r="AN78" s="604">
        <f>'2.1 Livestock'!AN78*'2.2 Coefficients'!AN78</f>
        <v>1322.7324197794908</v>
      </c>
      <c r="AO78" s="604">
        <f>'2.1 Livestock'!AO78*'2.2 Coefficients'!AO78</f>
        <v>1125.1726788329784</v>
      </c>
      <c r="AP78" s="604">
        <f>'2.1 Livestock'!AP78*'2.2 Coefficients'!AP78</f>
        <v>1236.2191248944921</v>
      </c>
      <c r="AQ78" s="604">
        <f>'2.1 Livestock'!AQ78*'2.2 Coefficients'!AQ78</f>
        <v>1235.2140259091216</v>
      </c>
      <c r="AR78" s="604">
        <f>'2.1 Livestock'!AR78*'2.2 Coefficients'!AR78</f>
        <v>1105.6486776984054</v>
      </c>
    </row>
    <row r="79" spans="1:44" s="86" customFormat="1" x14ac:dyDescent="0.25">
      <c r="A79" s="246" t="s">
        <v>1170</v>
      </c>
      <c r="B79" s="85"/>
      <c r="E79" s="85"/>
      <c r="F79" s="86" t="s">
        <v>1172</v>
      </c>
      <c r="G79" s="569"/>
      <c r="H79" s="416">
        <f>'2.1 Livestock'!H79*'2.2 Coefficients'!H79</f>
        <v>0</v>
      </c>
      <c r="I79" s="416">
        <f>'2.1 Livestock'!I79*'2.2 Coefficients'!I79</f>
        <v>0</v>
      </c>
      <c r="J79" s="416">
        <f>'2.1 Livestock'!J79*'2.2 Coefficients'!J79</f>
        <v>0</v>
      </c>
      <c r="K79" s="416">
        <f>'2.1 Livestock'!K79*'2.2 Coefficients'!K79</f>
        <v>0</v>
      </c>
      <c r="L79" s="416">
        <f>'2.1 Livestock'!L79*'2.2 Coefficients'!L79</f>
        <v>0</v>
      </c>
      <c r="M79" s="604">
        <f>'2.1 Livestock'!M79*'2.2 Coefficients'!M79</f>
        <v>946.67432295719084</v>
      </c>
      <c r="N79" s="604">
        <f>'2.1 Livestock'!N79*'2.2 Coefficients'!N79</f>
        <v>834.28771946303868</v>
      </c>
      <c r="O79" s="604">
        <f>'2.1 Livestock'!O79*'2.2 Coefficients'!O79</f>
        <v>793.01565254261038</v>
      </c>
      <c r="P79" s="604">
        <f>'2.1 Livestock'!P79*'2.2 Coefficients'!P79</f>
        <v>867.91069289125392</v>
      </c>
      <c r="Q79" s="604">
        <f>'2.1 Livestock'!Q79*'2.2 Coefficients'!Q79</f>
        <v>857.69552164175832</v>
      </c>
      <c r="R79" s="604">
        <f>'2.1 Livestock'!R79*'2.2 Coefficients'!R79</f>
        <v>711.96363372540623</v>
      </c>
      <c r="S79" s="604">
        <f>'2.1 Livestock'!S79*'2.2 Coefficients'!S79</f>
        <v>809.07535781013803</v>
      </c>
      <c r="T79" s="604">
        <f>'2.1 Livestock'!T79*'2.2 Coefficients'!T79</f>
        <v>862.81502619387186</v>
      </c>
      <c r="U79" s="604">
        <f>'2.1 Livestock'!U79*'2.2 Coefficients'!U79</f>
        <v>790.32672467906229</v>
      </c>
      <c r="V79" s="604">
        <f>'2.1 Livestock'!V79*'2.2 Coefficients'!V79</f>
        <v>834.29168344399727</v>
      </c>
      <c r="W79" s="604">
        <f>'2.1 Livestock'!W79*'2.2 Coefficients'!W79</f>
        <v>861.21583997731102</v>
      </c>
      <c r="X79" s="604">
        <f>'2.1 Livestock'!X79*'2.2 Coefficients'!X79</f>
        <v>888.0096382819911</v>
      </c>
      <c r="Y79" s="604">
        <f>'2.1 Livestock'!Y79*'2.2 Coefficients'!Y79</f>
        <v>858.92182216574929</v>
      </c>
      <c r="Z79" s="604">
        <f>'2.1 Livestock'!Z79*'2.2 Coefficients'!Z79</f>
        <v>929.55219833615627</v>
      </c>
      <c r="AA79" s="604">
        <f>'2.1 Livestock'!AA79*'2.2 Coefficients'!AA79</f>
        <v>840.55561413953524</v>
      </c>
      <c r="AB79" s="604">
        <f>'2.1 Livestock'!AB79*'2.2 Coefficients'!AB79</f>
        <v>859.20567156618802</v>
      </c>
      <c r="AC79" s="604">
        <f>'2.1 Livestock'!AC79*'2.2 Coefficients'!AC79</f>
        <v>866.35603173862069</v>
      </c>
      <c r="AD79" s="604">
        <f>'2.1 Livestock'!AD79*'2.2 Coefficients'!AD79</f>
        <v>833.26144230755813</v>
      </c>
      <c r="AE79" s="604">
        <f>'2.1 Livestock'!AE79*'2.2 Coefficients'!AE79</f>
        <v>941.95551596050223</v>
      </c>
      <c r="AF79" s="604">
        <f>'2.1 Livestock'!AF79*'2.2 Coefficients'!AF79</f>
        <v>842.65480586414435</v>
      </c>
      <c r="AG79" s="604">
        <f>'2.1 Livestock'!AG79*'2.2 Coefficients'!AG79</f>
        <v>813.77355995304822</v>
      </c>
      <c r="AH79" s="604">
        <f>'2.1 Livestock'!AH79*'2.2 Coefficients'!AH79</f>
        <v>821.66628528046374</v>
      </c>
      <c r="AI79" s="604">
        <f>'2.1 Livestock'!AI79*'2.2 Coefficients'!AI79</f>
        <v>783.91540123666709</v>
      </c>
      <c r="AJ79" s="604">
        <f>'2.1 Livestock'!AJ79*'2.2 Coefficients'!AJ79</f>
        <v>795.83283326599167</v>
      </c>
      <c r="AK79" s="604">
        <f>'2.1 Livestock'!AK79*'2.2 Coefficients'!AK79</f>
        <v>804.19063518057942</v>
      </c>
      <c r="AL79" s="604">
        <f>'2.1 Livestock'!AL79*'2.2 Coefficients'!AL79</f>
        <v>825.8371310018764</v>
      </c>
      <c r="AM79" s="604">
        <f>'2.1 Livestock'!AM79*'2.2 Coefficients'!AM79</f>
        <v>846.77252156356315</v>
      </c>
      <c r="AN79" s="604">
        <f>'2.1 Livestock'!AN79*'2.2 Coefficients'!AN79</f>
        <v>847.98667230274384</v>
      </c>
      <c r="AO79" s="604">
        <f>'2.1 Livestock'!AO79*'2.2 Coefficients'!AO79</f>
        <v>827.87555981543539</v>
      </c>
      <c r="AP79" s="604">
        <f>'2.1 Livestock'!AP79*'2.2 Coefficients'!AP79</f>
        <v>797.97690418851084</v>
      </c>
      <c r="AQ79" s="604">
        <f>'2.1 Livestock'!AQ79*'2.2 Coefficients'!AQ79</f>
        <v>785.48817809602122</v>
      </c>
      <c r="AR79" s="604">
        <f>'2.1 Livestock'!AR79*'2.2 Coefficients'!AR79</f>
        <v>771.92941450363901</v>
      </c>
    </row>
    <row r="80" spans="1:44" s="86" customFormat="1" x14ac:dyDescent="0.25">
      <c r="A80" s="85"/>
      <c r="B80" s="85"/>
      <c r="E80" s="85"/>
      <c r="G80" s="569"/>
      <c r="H80" s="248"/>
      <c r="I80" s="248"/>
      <c r="J80" s="248"/>
      <c r="K80" s="248"/>
      <c r="L80" s="248"/>
      <c r="M80" s="605"/>
      <c r="N80" s="605"/>
      <c r="O80" s="605"/>
      <c r="P80" s="605"/>
      <c r="Q80" s="605"/>
      <c r="R80" s="605"/>
      <c r="S80" s="605"/>
      <c r="T80" s="605"/>
      <c r="U80" s="605"/>
      <c r="V80" s="605"/>
      <c r="W80" s="605"/>
      <c r="X80" s="605"/>
      <c r="Y80" s="605"/>
      <c r="Z80" s="605"/>
      <c r="AA80" s="605"/>
      <c r="AB80" s="605"/>
      <c r="AC80" s="605"/>
      <c r="AD80" s="605"/>
      <c r="AE80" s="605"/>
      <c r="AF80" s="605"/>
      <c r="AG80" s="605"/>
      <c r="AH80" s="605"/>
      <c r="AI80" s="605"/>
      <c r="AJ80" s="605"/>
      <c r="AK80" s="605"/>
      <c r="AL80" s="605"/>
      <c r="AM80" s="605"/>
      <c r="AN80" s="605"/>
      <c r="AO80" s="605"/>
      <c r="AP80" s="605"/>
      <c r="AQ80" s="605"/>
      <c r="AR80" s="605"/>
    </row>
    <row r="81" spans="1:44" s="86" customFormat="1" x14ac:dyDescent="0.25">
      <c r="A81" s="170" t="s">
        <v>574</v>
      </c>
      <c r="B81" s="88"/>
      <c r="C81" s="88" t="s">
        <v>153</v>
      </c>
      <c r="D81" s="88"/>
      <c r="E81" s="154"/>
      <c r="F81" s="88"/>
      <c r="G81" s="568"/>
      <c r="H81" s="254">
        <f t="shared" ref="H81:AG81" si="30">SUM(H83:H90)</f>
        <v>0</v>
      </c>
      <c r="I81" s="254">
        <f t="shared" si="30"/>
        <v>0</v>
      </c>
      <c r="J81" s="254">
        <f t="shared" si="30"/>
        <v>0</v>
      </c>
      <c r="K81" s="254">
        <f t="shared" si="30"/>
        <v>0</v>
      </c>
      <c r="L81" s="254">
        <f t="shared" si="30"/>
        <v>0</v>
      </c>
      <c r="M81" s="589">
        <f t="shared" si="30"/>
        <v>110821.21733973081</v>
      </c>
      <c r="N81" s="589">
        <f t="shared" si="30"/>
        <v>115254.76455876355</v>
      </c>
      <c r="O81" s="589">
        <f t="shared" si="30"/>
        <v>115800.38925836823</v>
      </c>
      <c r="P81" s="589">
        <f t="shared" si="30"/>
        <v>105711.54575277775</v>
      </c>
      <c r="Q81" s="589">
        <f t="shared" si="30"/>
        <v>115407.94603188941</v>
      </c>
      <c r="R81" s="589">
        <f t="shared" si="30"/>
        <v>116944.31347401827</v>
      </c>
      <c r="S81" s="589">
        <f t="shared" si="30"/>
        <v>117877.49264981849</v>
      </c>
      <c r="T81" s="589">
        <f t="shared" si="30"/>
        <v>128502.39139454802</v>
      </c>
      <c r="U81" s="589">
        <f t="shared" si="30"/>
        <v>130821.16308546638</v>
      </c>
      <c r="V81" s="589">
        <f t="shared" si="30"/>
        <v>123945.23325829681</v>
      </c>
      <c r="W81" s="589">
        <f t="shared" si="30"/>
        <v>120895.39230389564</v>
      </c>
      <c r="X81" s="589">
        <f t="shared" si="30"/>
        <v>128775.30085660829</v>
      </c>
      <c r="Y81" s="589">
        <f t="shared" si="30"/>
        <v>122524.16234405879</v>
      </c>
      <c r="Z81" s="589">
        <f t="shared" si="30"/>
        <v>124371.63436235547</v>
      </c>
      <c r="AA81" s="589">
        <f t="shared" si="30"/>
        <v>127103.61749811105</v>
      </c>
      <c r="AB81" s="589">
        <f t="shared" si="30"/>
        <v>113960.95303866803</v>
      </c>
      <c r="AC81" s="589">
        <f t="shared" si="30"/>
        <v>111727.02582814044</v>
      </c>
      <c r="AD81" s="589">
        <f t="shared" si="30"/>
        <v>121050.87741698904</v>
      </c>
      <c r="AE81" s="589">
        <f t="shared" si="30"/>
        <v>110904.02541117606</v>
      </c>
      <c r="AF81" s="589">
        <f t="shared" si="30"/>
        <v>107643.87860210369</v>
      </c>
      <c r="AG81" s="589">
        <f t="shared" si="30"/>
        <v>109671.46324252567</v>
      </c>
      <c r="AH81" s="589">
        <f t="shared" ref="AH81:AM81" si="31">SUM(AH83:AH90)</f>
        <v>111141.13799565479</v>
      </c>
      <c r="AI81" s="589">
        <f t="shared" si="31"/>
        <v>108030.79108990556</v>
      </c>
      <c r="AJ81" s="589">
        <f t="shared" si="31"/>
        <v>106349.51332384134</v>
      </c>
      <c r="AK81" s="589">
        <f t="shared" si="31"/>
        <v>109327.19621561255</v>
      </c>
      <c r="AL81" s="589">
        <f t="shared" si="31"/>
        <v>104548.28651006703</v>
      </c>
      <c r="AM81" s="589">
        <f t="shared" si="31"/>
        <v>106937.84192469415</v>
      </c>
      <c r="AN81" s="589">
        <f t="shared" ref="AN81:AO81" si="32">SUM(AN83:AN90)</f>
        <v>107542.93348806392</v>
      </c>
      <c r="AO81" s="589">
        <f t="shared" si="32"/>
        <v>111717.83671946428</v>
      </c>
      <c r="AP81" s="589">
        <f t="shared" ref="AP81:AQ81" si="33">SUM(AP83:AP90)</f>
        <v>112216.45753243243</v>
      </c>
      <c r="AQ81" s="589">
        <f t="shared" si="33"/>
        <v>111934.06118832574</v>
      </c>
      <c r="AR81" s="589">
        <f t="shared" ref="AR81" si="34">SUM(AR83:AR90)</f>
        <v>112331.30723052452</v>
      </c>
    </row>
    <row r="82" spans="1:44" s="86" customFormat="1" x14ac:dyDescent="0.25">
      <c r="A82" s="170" t="s">
        <v>575</v>
      </c>
      <c r="B82" s="99"/>
      <c r="D82" s="158" t="s">
        <v>209</v>
      </c>
      <c r="F82" s="100"/>
      <c r="G82" s="568"/>
      <c r="H82" s="250"/>
      <c r="I82" s="250"/>
      <c r="J82" s="250"/>
      <c r="K82" s="250"/>
      <c r="L82" s="250"/>
      <c r="M82" s="592"/>
      <c r="N82" s="592"/>
      <c r="O82" s="592"/>
      <c r="P82" s="592"/>
      <c r="Q82" s="592"/>
      <c r="R82" s="592"/>
      <c r="S82" s="592"/>
      <c r="T82" s="592"/>
      <c r="U82" s="592"/>
      <c r="V82" s="592"/>
      <c r="W82" s="592"/>
      <c r="X82" s="592"/>
      <c r="Y82" s="592"/>
      <c r="Z82" s="592"/>
      <c r="AA82" s="592"/>
      <c r="AB82" s="592"/>
      <c r="AC82" s="592"/>
      <c r="AD82" s="592"/>
      <c r="AE82" s="592"/>
      <c r="AF82" s="592"/>
      <c r="AG82" s="592"/>
      <c r="AH82" s="592"/>
      <c r="AI82" s="592"/>
      <c r="AJ82" s="592"/>
      <c r="AK82" s="592"/>
      <c r="AL82" s="592"/>
      <c r="AM82" s="592"/>
      <c r="AN82" s="592"/>
      <c r="AO82" s="592"/>
      <c r="AP82" s="592"/>
      <c r="AQ82" s="592"/>
      <c r="AR82" s="592"/>
    </row>
    <row r="83" spans="1:44" s="86" customFormat="1" x14ac:dyDescent="0.25">
      <c r="A83" s="85" t="s">
        <v>633</v>
      </c>
      <c r="B83" s="85"/>
      <c r="E83" s="85" t="s">
        <v>154</v>
      </c>
      <c r="G83" s="569"/>
      <c r="H83" s="416">
        <f>'2.1 Livestock'!H83*'2.2 Coefficients'!H83</f>
        <v>0</v>
      </c>
      <c r="I83" s="416">
        <f>'2.1 Livestock'!I83*'2.2 Coefficients'!I83</f>
        <v>0</v>
      </c>
      <c r="J83" s="416">
        <f>'2.1 Livestock'!J83*'2.2 Coefficients'!J83</f>
        <v>0</v>
      </c>
      <c r="K83" s="416">
        <f>'2.1 Livestock'!K83*'2.2 Coefficients'!K83</f>
        <v>0</v>
      </c>
      <c r="L83" s="416">
        <f>'2.1 Livestock'!L83*'2.2 Coefficients'!L83</f>
        <v>0</v>
      </c>
      <c r="M83" s="604">
        <f>'2.1 Livestock'!M83*'2.2 Coefficients'!M83</f>
        <v>45814.925849758263</v>
      </c>
      <c r="N83" s="604">
        <f>'2.1 Livestock'!N83*'2.2 Coefficients'!N83</f>
        <v>47673.180014617843</v>
      </c>
      <c r="O83" s="604">
        <f>'2.1 Livestock'!O83*'2.2 Coefficients'!O83</f>
        <v>47236.710380404627</v>
      </c>
      <c r="P83" s="604">
        <f>'2.1 Livestock'!P83*'2.2 Coefficients'!P83</f>
        <v>45719.076408881388</v>
      </c>
      <c r="Q83" s="604">
        <f>'2.1 Livestock'!Q83*'2.2 Coefficients'!Q83</f>
        <v>51285.721714570318</v>
      </c>
      <c r="R83" s="604">
        <f>'2.1 Livestock'!R83*'2.2 Coefficients'!R83</f>
        <v>52761.524576596341</v>
      </c>
      <c r="S83" s="604">
        <f>'2.1 Livestock'!S83*'2.2 Coefficients'!S83</f>
        <v>54562.303228938392</v>
      </c>
      <c r="T83" s="604">
        <f>'2.1 Livestock'!T83*'2.2 Coefficients'!T83</f>
        <v>56010.569672267346</v>
      </c>
      <c r="U83" s="604">
        <f>'2.1 Livestock'!U83*'2.2 Coefficients'!U83</f>
        <v>56784.249054754524</v>
      </c>
      <c r="V83" s="604">
        <f>'2.1 Livestock'!V83*'2.2 Coefficients'!V83</f>
        <v>56779.555746630002</v>
      </c>
      <c r="W83" s="604">
        <f>'2.1 Livestock'!W83*'2.2 Coefficients'!W83</f>
        <v>50919.15985520152</v>
      </c>
      <c r="X83" s="604">
        <f>'2.1 Livestock'!X83*'2.2 Coefficients'!X83</f>
        <v>55451.137245453785</v>
      </c>
      <c r="Y83" s="604">
        <f>'2.1 Livestock'!Y83*'2.2 Coefficients'!Y83</f>
        <v>54099.885098179897</v>
      </c>
      <c r="Z83" s="604">
        <f>'2.1 Livestock'!Z83*'2.2 Coefficients'!Z83</f>
        <v>54652.690246441925</v>
      </c>
      <c r="AA83" s="604">
        <f>'2.1 Livestock'!AA83*'2.2 Coefficients'!AA83</f>
        <v>52231.048199829514</v>
      </c>
      <c r="AB83" s="604">
        <f>'2.1 Livestock'!AB83*'2.2 Coefficients'!AB83</f>
        <v>46915.246121723329</v>
      </c>
      <c r="AC83" s="604">
        <f>'2.1 Livestock'!AC83*'2.2 Coefficients'!AC83</f>
        <v>45621.819145698464</v>
      </c>
      <c r="AD83" s="604">
        <f>'2.1 Livestock'!AD83*'2.2 Coefficients'!AD83</f>
        <v>48450.959279277413</v>
      </c>
      <c r="AE83" s="604">
        <f>'2.1 Livestock'!AE83*'2.2 Coefficients'!AE83</f>
        <v>47911.995544064594</v>
      </c>
      <c r="AF83" s="604">
        <f>'2.1 Livestock'!AF83*'2.2 Coefficients'!AF83</f>
        <v>47007.245162882435</v>
      </c>
      <c r="AG83" s="604">
        <f>'2.1 Livestock'!AG83*'2.2 Coefficients'!AG83</f>
        <v>45214.864916795086</v>
      </c>
      <c r="AH83" s="604">
        <f>'2.1 Livestock'!AH83*'2.2 Coefficients'!AH83</f>
        <v>45944.607001119468</v>
      </c>
      <c r="AI83" s="604">
        <f>'2.1 Livestock'!AI83*'2.2 Coefficients'!AI83</f>
        <v>46037.090030949257</v>
      </c>
      <c r="AJ83" s="604">
        <f>'2.1 Livestock'!AJ83*'2.2 Coefficients'!AJ83</f>
        <v>44873.077812511801</v>
      </c>
      <c r="AK83" s="604">
        <f>'2.1 Livestock'!AK83*'2.2 Coefficients'!AK83</f>
        <v>47513.546733394985</v>
      </c>
      <c r="AL83" s="604">
        <f>'2.1 Livestock'!AL83*'2.2 Coefficients'!AL83</f>
        <v>45072.690856469526</v>
      </c>
      <c r="AM83" s="604">
        <f>'2.1 Livestock'!AM83*'2.2 Coefficients'!AM83</f>
        <v>46989.773762538905</v>
      </c>
      <c r="AN83" s="604">
        <f>'2.1 Livestock'!AN83*'2.2 Coefficients'!AN83</f>
        <v>46527.225368428619</v>
      </c>
      <c r="AO83" s="604">
        <f>'2.1 Livestock'!AO83*'2.2 Coefficients'!AO83</f>
        <v>49243.730563452365</v>
      </c>
      <c r="AP83" s="604">
        <f>'2.1 Livestock'!AP83*'2.2 Coefficients'!AP83</f>
        <v>50735.707341059438</v>
      </c>
      <c r="AQ83" s="604">
        <f>'2.1 Livestock'!AQ83*'2.2 Coefficients'!AQ83</f>
        <v>49067.010477982672</v>
      </c>
      <c r="AR83" s="604">
        <f>'2.1 Livestock'!AR83*'2.2 Coefficients'!AR83</f>
        <v>47962.496160303541</v>
      </c>
    </row>
    <row r="84" spans="1:44" s="86" customFormat="1" x14ac:dyDescent="0.25">
      <c r="A84" s="170" t="s">
        <v>639</v>
      </c>
      <c r="B84" s="85"/>
      <c r="E84" s="85"/>
      <c r="F84" s="86" t="s">
        <v>641</v>
      </c>
      <c r="G84" s="569"/>
      <c r="H84" s="249"/>
      <c r="I84" s="249"/>
      <c r="J84" s="249"/>
      <c r="K84" s="249"/>
      <c r="L84" s="249"/>
      <c r="M84" s="604">
        <f>'2.1 Livestock'!M84*'2.2 Coefficients'!M84</f>
        <v>815.74588923058604</v>
      </c>
      <c r="N84" s="604">
        <f>'2.1 Livestock'!N84*'2.2 Coefficients'!N84</f>
        <v>846.50699667242873</v>
      </c>
      <c r="O84" s="604">
        <f>'2.1 Livestock'!O84*'2.2 Coefficients'!O84</f>
        <v>838.75597896034446</v>
      </c>
      <c r="P84" s="604">
        <f>'2.1 Livestock'!P84*'2.2 Coefficients'!P84</f>
        <v>811.80908833551916</v>
      </c>
      <c r="Q84" s="604">
        <f>'2.1 Livestock'!Q84*'2.2 Coefficients'!Q84</f>
        <v>910.65462738600024</v>
      </c>
      <c r="R84" s="604">
        <f>'2.1 Livestock'!R84*'2.2 Coefficients'!R84</f>
        <v>922.49082596020946</v>
      </c>
      <c r="S84" s="604">
        <f>'2.1 Livestock'!S84*'2.2 Coefficients'!S84</f>
        <v>953.97464684748513</v>
      </c>
      <c r="T84" s="604">
        <f>'2.1 Livestock'!T84*'2.2 Coefficients'!T84</f>
        <v>979.29633314407556</v>
      </c>
      <c r="U84" s="604">
        <f>'2.1 Livestock'!U84*'2.2 Coefficients'!U84</f>
        <v>992.8240003006423</v>
      </c>
      <c r="V84" s="604">
        <f>'2.1 Livestock'!V84*'2.2 Coefficients'!V84</f>
        <v>992.74131724334768</v>
      </c>
      <c r="W84" s="604">
        <f>'2.1 Livestock'!W84*'2.2 Coefficients'!W84</f>
        <v>890.44065953503502</v>
      </c>
      <c r="X84" s="604">
        <f>'2.1 Livestock'!X84*'2.2 Coefficients'!X84</f>
        <v>969.69402911528425</v>
      </c>
      <c r="Y84" s="604">
        <f>'2.1 Livestock'!Y84*'2.2 Coefficients'!Y84</f>
        <v>946.06427962152543</v>
      </c>
      <c r="Z84" s="604">
        <f>'2.1 Livestock'!Z84*'2.2 Coefficients'!Z84</f>
        <v>955.7301743112522</v>
      </c>
      <c r="AA84" s="604">
        <f>'2.1 Livestock'!AA84*'2.2 Coefficients'!AA84</f>
        <v>913.38318266671104</v>
      </c>
      <c r="AB84" s="604">
        <f>'2.1 Livestock'!AB84*'2.2 Coefficients'!AB84</f>
        <v>931.12095661610351</v>
      </c>
      <c r="AC84" s="604">
        <f>'2.1 Livestock'!AC84*'2.2 Coefficients'!AC84</f>
        <v>905.45171288190204</v>
      </c>
      <c r="AD84" s="604">
        <f>'2.1 Livestock'!AD84*'2.2 Coefficients'!AD84</f>
        <v>961.59990779856571</v>
      </c>
      <c r="AE84" s="604">
        <f>'2.1 Livestock'!AE84*'2.2 Coefficients'!AE84</f>
        <v>950.90243165530433</v>
      </c>
      <c r="AF84" s="604">
        <f>'2.1 Livestock'!AF84*'2.2 Coefficients'!AF84</f>
        <v>932.94679295226354</v>
      </c>
      <c r="AG84" s="604">
        <f>'2.1 Livestock'!AG84*'2.2 Coefficients'!AG84</f>
        <v>867.26261676078343</v>
      </c>
      <c r="AH84" s="604">
        <f>'2.1 Livestock'!AH84*'2.2 Coefficients'!AH84</f>
        <v>881.26116634445748</v>
      </c>
      <c r="AI84" s="604">
        <f>'2.1 Livestock'!AI84*'2.2 Coefficients'!AI84</f>
        <v>883.03474788083315</v>
      </c>
      <c r="AJ84" s="604">
        <f>'2.1 Livestock'!AJ84*'2.2 Coefficients'!AJ84</f>
        <v>860.70790951098888</v>
      </c>
      <c r="AK84" s="604">
        <f>'2.1 Livestock'!AK84*'2.2 Coefficients'!AK84</f>
        <v>911.35493640280117</v>
      </c>
      <c r="AL84" s="604">
        <f>'2.1 Livestock'!AL84*'2.2 Coefficients'!AL84</f>
        <v>831.58724801078279</v>
      </c>
      <c r="AM84" s="604">
        <f>'2.1 Livestock'!AM84*'2.2 Coefficients'!AM84</f>
        <v>866.95693639904039</v>
      </c>
      <c r="AN84" s="604">
        <f>'2.1 Livestock'!AN84*'2.2 Coefficients'!AN84</f>
        <v>858.42320122767569</v>
      </c>
      <c r="AO84" s="604">
        <f>'2.1 Livestock'!AO84*'2.2 Coefficients'!AO84</f>
        <v>908.54376462332266</v>
      </c>
      <c r="AP84" s="604">
        <f>'2.1 Livestock'!AP84*'2.2 Coefficients'!AP84</f>
        <v>936.07015721998209</v>
      </c>
      <c r="AQ84" s="604">
        <f>'2.1 Livestock'!AQ84*'2.2 Coefficients'!AQ84</f>
        <v>978.81576735635906</v>
      </c>
      <c r="AR84" s="604">
        <f>'2.1 Livestock'!AR84*'2.2 Coefficients'!AR84</f>
        <v>956.7834504647916</v>
      </c>
    </row>
    <row r="85" spans="1:44" s="86" customFormat="1" x14ac:dyDescent="0.25">
      <c r="A85" s="170" t="s">
        <v>640</v>
      </c>
      <c r="B85" s="85"/>
      <c r="E85" s="85"/>
      <c r="F85" s="86" t="s">
        <v>642</v>
      </c>
      <c r="G85" s="569"/>
      <c r="H85" s="249"/>
      <c r="I85" s="249"/>
      <c r="J85" s="249"/>
      <c r="K85" s="249"/>
      <c r="L85" s="249"/>
      <c r="M85" s="604">
        <f>'2.1 Livestock'!M85*'2.2 Coefficients'!M85</f>
        <v>3433.4779404330475</v>
      </c>
      <c r="N85" s="604">
        <f>'2.1 Livestock'!N85*'2.2 Coefficients'!N85</f>
        <v>3572.7377502758745</v>
      </c>
      <c r="O85" s="604">
        <f>'2.1 Livestock'!O85*'2.2 Coefficients'!O85</f>
        <v>3540.0306375335849</v>
      </c>
      <c r="P85" s="604">
        <f>'2.1 Livestock'!P85*'2.2 Coefficients'!P85</f>
        <v>3426.2927257954225</v>
      </c>
      <c r="Q85" s="604">
        <f>'2.1 Livestock'!Q85*'2.2 Coefficients'!Q85</f>
        <v>3843.4692139835315</v>
      </c>
      <c r="R85" s="604">
        <f>'2.1 Livestock'!R85*'2.2 Coefficients'!R85</f>
        <v>3878.6414284435123</v>
      </c>
      <c r="S85" s="604">
        <f>'2.1 Livestock'!S85*'2.2 Coefficients'!S85</f>
        <v>4011.0212806304494</v>
      </c>
      <c r="T85" s="604">
        <f>'2.1 Livestock'!T85*'2.2 Coefficients'!T85</f>
        <v>4117.4890269932403</v>
      </c>
      <c r="U85" s="604">
        <f>'2.1 Livestock'!U85*'2.2 Coefficients'!U85</f>
        <v>4174.3619558472565</v>
      </c>
      <c r="V85" s="604">
        <f>'2.1 Livestock'!V85*'2.2 Coefficients'!V85</f>
        <v>4174.0157580960076</v>
      </c>
      <c r="W85" s="604">
        <f>'2.1 Livestock'!W85*'2.2 Coefficients'!W85</f>
        <v>3924.5102634566729</v>
      </c>
      <c r="X85" s="604">
        <f>'2.1 Livestock'!X85*'2.2 Coefficients'!X85</f>
        <v>4273.7998353067615</v>
      </c>
      <c r="Y85" s="604">
        <f>'2.1 Livestock'!Y85*'2.2 Coefficients'!Y85</f>
        <v>4169.6567126946311</v>
      </c>
      <c r="Z85" s="604">
        <f>'2.1 Livestock'!Z85*'2.2 Coefficients'!Z85</f>
        <v>4212.2622565158217</v>
      </c>
      <c r="AA85" s="604">
        <f>'2.1 Livestock'!AA85*'2.2 Coefficients'!AA85</f>
        <v>4025.6178867217345</v>
      </c>
      <c r="AB85" s="604">
        <f>'2.1 Livestock'!AB85*'2.2 Coefficients'!AB85</f>
        <v>3917.5153261681462</v>
      </c>
      <c r="AC85" s="604">
        <f>'2.1 Livestock'!AC85*'2.2 Coefficients'!AC85</f>
        <v>3809.5130484766637</v>
      </c>
      <c r="AD85" s="604">
        <f>'2.1 Livestock'!AD85*'2.2 Coefficients'!AD85</f>
        <v>4045.7551357795578</v>
      </c>
      <c r="AE85" s="604">
        <f>'2.1 Livestock'!AE85*'2.2 Coefficients'!AE85</f>
        <v>4000.7489539280741</v>
      </c>
      <c r="AF85" s="604">
        <f>'2.1 Livestock'!AF85*'2.2 Coefficients'!AF85</f>
        <v>3925.2030765473032</v>
      </c>
      <c r="AG85" s="604">
        <f>'2.1 Livestock'!AG85*'2.2 Coefficients'!AG85</f>
        <v>3669.4063352588682</v>
      </c>
      <c r="AH85" s="604">
        <f>'2.1 Livestock'!AH85*'2.2 Coefficients'!AH85</f>
        <v>3728.6308676316203</v>
      </c>
      <c r="AI85" s="604">
        <f>'2.1 Livestock'!AI85*'2.2 Coefficients'!AI85</f>
        <v>3736.1390267026004</v>
      </c>
      <c r="AJ85" s="604">
        <f>'2.1 Livestock'!AJ85*'2.2 Coefficients'!AJ85</f>
        <v>3641.6713447381608</v>
      </c>
      <c r="AK85" s="604">
        <f>'2.1 Livestock'!AK85*'2.2 Coefficients'!AK85</f>
        <v>3855.9562993974446</v>
      </c>
      <c r="AL85" s="604">
        <f>'2.1 Livestock'!AL85*'2.2 Coefficients'!AL85</f>
        <v>3626.2001159134684</v>
      </c>
      <c r="AM85" s="604">
        <f>'2.1 Livestock'!AM85*'2.2 Coefficients'!AM85</f>
        <v>3780.4328989968003</v>
      </c>
      <c r="AN85" s="604">
        <f>'2.1 Livestock'!AN85*'2.2 Coefficients'!AN85</f>
        <v>3743.2204891925071</v>
      </c>
      <c r="AO85" s="604">
        <f>'2.1 Livestock'!AO85*'2.2 Coefficients'!AO85</f>
        <v>3961.7681524443224</v>
      </c>
      <c r="AP85" s="604">
        <f>'2.1 Livestock'!AP85*'2.2 Coefficients'!AP85</f>
        <v>4081.801925893637</v>
      </c>
      <c r="AQ85" s="604">
        <f>'2.1 Livestock'!AQ85*'2.2 Coefficients'!AQ85</f>
        <v>4085.3614166260895</v>
      </c>
      <c r="AR85" s="604">
        <f>'2.1 Livestock'!AR85*'2.2 Coefficients'!AR85</f>
        <v>3993.4003234423153</v>
      </c>
    </row>
    <row r="86" spans="1:44" s="86" customFormat="1" x14ac:dyDescent="0.25">
      <c r="A86" s="85" t="s">
        <v>634</v>
      </c>
      <c r="B86" s="85"/>
      <c r="E86" s="85" t="s">
        <v>155</v>
      </c>
      <c r="G86" s="569"/>
      <c r="H86" s="416">
        <f>'2.1 Livestock'!H86*'2.2 Coefficients'!H86</f>
        <v>0</v>
      </c>
      <c r="I86" s="416">
        <f>'2.1 Livestock'!I86*'2.2 Coefficients'!I86</f>
        <v>0</v>
      </c>
      <c r="J86" s="416">
        <f>'2.1 Livestock'!J86*'2.2 Coefficients'!J86</f>
        <v>0</v>
      </c>
      <c r="K86" s="416">
        <f>'2.1 Livestock'!K86*'2.2 Coefficients'!K86</f>
        <v>0</v>
      </c>
      <c r="L86" s="416">
        <f>'2.1 Livestock'!L86*'2.2 Coefficients'!L86</f>
        <v>0</v>
      </c>
      <c r="M86" s="604">
        <f>'2.1 Livestock'!M86*'2.2 Coefficients'!M86</f>
        <v>33006.573959338843</v>
      </c>
      <c r="N86" s="604">
        <f>'2.1 Livestock'!N86*'2.2 Coefficients'!N86</f>
        <v>31610.942941287507</v>
      </c>
      <c r="O86" s="604">
        <f>'2.1 Livestock'!O86*'2.2 Coefficients'!O86</f>
        <v>30030.069000812167</v>
      </c>
      <c r="P86" s="604">
        <f>'2.1 Livestock'!P86*'2.2 Coefficients'!P86</f>
        <v>27076.88036589247</v>
      </c>
      <c r="Q86" s="604">
        <f>'2.1 Livestock'!Q86*'2.2 Coefficients'!Q86</f>
        <v>30264.799821360306</v>
      </c>
      <c r="R86" s="604">
        <f>'2.1 Livestock'!R86*'2.2 Coefficients'!R86</f>
        <v>30935.989939509331</v>
      </c>
      <c r="S86" s="604">
        <f>'2.1 Livestock'!S86*'2.2 Coefficients'!S86</f>
        <v>28027.503548674085</v>
      </c>
      <c r="T86" s="604">
        <f>'2.1 Livestock'!T86*'2.2 Coefficients'!T86</f>
        <v>29500.594259775335</v>
      </c>
      <c r="U86" s="604">
        <f>'2.1 Livestock'!U86*'2.2 Coefficients'!U86</f>
        <v>28538.064671797078</v>
      </c>
      <c r="V86" s="604">
        <f>'2.1 Livestock'!V86*'2.2 Coefficients'!V86</f>
        <v>29513.56571083605</v>
      </c>
      <c r="W86" s="604">
        <f>'2.1 Livestock'!W86*'2.2 Coefficients'!W86</f>
        <v>31156.16759001137</v>
      </c>
      <c r="X86" s="604">
        <f>'2.1 Livestock'!X86*'2.2 Coefficients'!X86</f>
        <v>31692.327409001988</v>
      </c>
      <c r="Y86" s="604">
        <f>'2.1 Livestock'!Y86*'2.2 Coefficients'!Y86</f>
        <v>31649.267789358721</v>
      </c>
      <c r="Z86" s="604">
        <f>'2.1 Livestock'!Z86*'2.2 Coefficients'!Z86</f>
        <v>32733.029581086259</v>
      </c>
      <c r="AA86" s="604">
        <f>'2.1 Livestock'!AA86*'2.2 Coefficients'!AA86</f>
        <v>35525.504571423524</v>
      </c>
      <c r="AB86" s="604">
        <f>'2.1 Livestock'!AB86*'2.2 Coefficients'!AB86</f>
        <v>32981.464377260389</v>
      </c>
      <c r="AC86" s="604">
        <f>'2.1 Livestock'!AC86*'2.2 Coefficients'!AC86</f>
        <v>32922.718199995645</v>
      </c>
      <c r="AD86" s="604">
        <f>'2.1 Livestock'!AD86*'2.2 Coefficients'!AD86</f>
        <v>32528.494147812242</v>
      </c>
      <c r="AE86" s="604">
        <f>'2.1 Livestock'!AE86*'2.2 Coefficients'!AE86</f>
        <v>32152.990687986523</v>
      </c>
      <c r="AF86" s="604">
        <f>'2.1 Livestock'!AF86*'2.2 Coefficients'!AF86</f>
        <v>32503.198264716611</v>
      </c>
      <c r="AG86" s="604">
        <f>'2.1 Livestock'!AG86*'2.2 Coefficients'!AG86</f>
        <v>31515.769539046327</v>
      </c>
      <c r="AH86" s="604">
        <f>'2.1 Livestock'!AH86*'2.2 Coefficients'!AH86</f>
        <v>30520.050751318086</v>
      </c>
      <c r="AI86" s="604">
        <f>'2.1 Livestock'!AI86*'2.2 Coefficients'!AI86</f>
        <v>26919.841403490329</v>
      </c>
      <c r="AJ86" s="604">
        <f>'2.1 Livestock'!AJ86*'2.2 Coefficients'!AJ86</f>
        <v>27537.284912898154</v>
      </c>
      <c r="AK86" s="604">
        <f>'2.1 Livestock'!AK86*'2.2 Coefficients'!AK86</f>
        <v>28639.709696320249</v>
      </c>
      <c r="AL86" s="604">
        <f>'2.1 Livestock'!AL86*'2.2 Coefficients'!AL86</f>
        <v>28789.439606135624</v>
      </c>
      <c r="AM86" s="604">
        <f>'2.1 Livestock'!AM86*'2.2 Coefficients'!AM86</f>
        <v>28287.600104557026</v>
      </c>
      <c r="AN86" s="604">
        <f>'2.1 Livestock'!AN86*'2.2 Coefficients'!AN86</f>
        <v>29555.660982686779</v>
      </c>
      <c r="AO86" s="604">
        <f>'2.1 Livestock'!AO86*'2.2 Coefficients'!AO86</f>
        <v>29131.146596094168</v>
      </c>
      <c r="AP86" s="604">
        <f>'2.1 Livestock'!AP86*'2.2 Coefficients'!AP86</f>
        <v>28987.149409682504</v>
      </c>
      <c r="AQ86" s="604">
        <f>'2.1 Livestock'!AQ86*'2.2 Coefficients'!AQ86</f>
        <v>31649.838234213756</v>
      </c>
      <c r="AR86" s="604">
        <f>'2.1 Livestock'!AR86*'2.2 Coefficients'!AR86</f>
        <v>30891.786058600326</v>
      </c>
    </row>
    <row r="87" spans="1:44" s="86" customFormat="1" x14ac:dyDescent="0.25">
      <c r="A87" s="170" t="s">
        <v>635</v>
      </c>
      <c r="B87" s="85"/>
      <c r="E87" s="85"/>
      <c r="F87" s="86" t="s">
        <v>636</v>
      </c>
      <c r="G87" s="569"/>
      <c r="H87" s="249"/>
      <c r="I87" s="249"/>
      <c r="J87" s="249"/>
      <c r="K87" s="249"/>
      <c r="L87" s="249"/>
      <c r="M87" s="591"/>
      <c r="N87" s="591"/>
      <c r="O87" s="591"/>
      <c r="P87" s="591"/>
      <c r="Q87" s="591"/>
      <c r="R87" s="591"/>
      <c r="S87" s="591"/>
      <c r="T87" s="591"/>
      <c r="U87" s="591"/>
      <c r="V87" s="591"/>
      <c r="W87" s="591"/>
      <c r="X87" s="591"/>
      <c r="Y87" s="591"/>
      <c r="Z87" s="591"/>
      <c r="AA87" s="591"/>
      <c r="AB87" s="591"/>
      <c r="AC87" s="591"/>
      <c r="AD87" s="591"/>
      <c r="AE87" s="591"/>
      <c r="AF87" s="591"/>
      <c r="AG87" s="591"/>
      <c r="AH87" s="591"/>
      <c r="AI87" s="591"/>
      <c r="AJ87" s="591"/>
      <c r="AK87" s="591"/>
      <c r="AL87" s="591"/>
      <c r="AM87" s="591"/>
      <c r="AN87" s="591"/>
      <c r="AO87" s="591"/>
      <c r="AP87" s="591"/>
      <c r="AQ87" s="591"/>
      <c r="AR87" s="591"/>
    </row>
    <row r="88" spans="1:44" s="86" customFormat="1" x14ac:dyDescent="0.25">
      <c r="A88" s="170" t="s">
        <v>637</v>
      </c>
      <c r="B88" s="85"/>
      <c r="E88" s="85"/>
      <c r="F88" s="86" t="s">
        <v>638</v>
      </c>
      <c r="G88" s="569"/>
      <c r="H88" s="249"/>
      <c r="I88" s="249"/>
      <c r="J88" s="249"/>
      <c r="K88" s="249"/>
      <c r="L88" s="249"/>
      <c r="M88" s="591"/>
      <c r="N88" s="591"/>
      <c r="O88" s="591"/>
      <c r="P88" s="591"/>
      <c r="Q88" s="591"/>
      <c r="R88" s="591"/>
      <c r="S88" s="591"/>
      <c r="T88" s="591"/>
      <c r="U88" s="591"/>
      <c r="V88" s="591"/>
      <c r="W88" s="591"/>
      <c r="X88" s="591"/>
      <c r="Y88" s="591"/>
      <c r="Z88" s="591"/>
      <c r="AA88" s="591"/>
      <c r="AB88" s="591"/>
      <c r="AC88" s="591"/>
      <c r="AD88" s="591"/>
      <c r="AE88" s="591"/>
      <c r="AF88" s="591"/>
      <c r="AG88" s="591"/>
      <c r="AH88" s="591"/>
      <c r="AI88" s="591"/>
      <c r="AJ88" s="591"/>
      <c r="AK88" s="591"/>
      <c r="AL88" s="591"/>
      <c r="AM88" s="591"/>
      <c r="AN88" s="591"/>
      <c r="AO88" s="591"/>
      <c r="AP88" s="591"/>
      <c r="AQ88" s="591"/>
      <c r="AR88" s="591"/>
    </row>
    <row r="89" spans="1:44" s="86" customFormat="1" x14ac:dyDescent="0.25">
      <c r="A89" s="170" t="s">
        <v>576</v>
      </c>
      <c r="B89" s="85"/>
      <c r="E89" s="85" t="s">
        <v>156</v>
      </c>
      <c r="G89" s="569"/>
      <c r="H89" s="249"/>
      <c r="I89" s="249"/>
      <c r="J89" s="249"/>
      <c r="K89" s="249"/>
      <c r="L89" s="249"/>
      <c r="M89" s="591"/>
      <c r="N89" s="591"/>
      <c r="O89" s="591"/>
      <c r="P89" s="591"/>
      <c r="Q89" s="591"/>
      <c r="R89" s="591"/>
      <c r="S89" s="591"/>
      <c r="T89" s="591"/>
      <c r="U89" s="591"/>
      <c r="V89" s="591"/>
      <c r="W89" s="591"/>
      <c r="X89" s="591"/>
      <c r="Y89" s="591"/>
      <c r="Z89" s="591"/>
      <c r="AA89" s="591"/>
      <c r="AB89" s="591"/>
      <c r="AC89" s="591"/>
      <c r="AD89" s="591"/>
      <c r="AE89" s="591"/>
      <c r="AF89" s="591"/>
      <c r="AG89" s="591"/>
      <c r="AH89" s="591"/>
      <c r="AI89" s="591"/>
      <c r="AJ89" s="591"/>
      <c r="AK89" s="591"/>
      <c r="AL89" s="591"/>
      <c r="AM89" s="591"/>
      <c r="AN89" s="591"/>
      <c r="AO89" s="591"/>
      <c r="AP89" s="591"/>
      <c r="AQ89" s="591"/>
      <c r="AR89" s="591"/>
    </row>
    <row r="90" spans="1:44" s="86" customFormat="1" x14ac:dyDescent="0.25">
      <c r="A90" s="85" t="s">
        <v>643</v>
      </c>
      <c r="B90" s="85"/>
      <c r="D90" s="157" t="s">
        <v>157</v>
      </c>
      <c r="G90" s="568"/>
      <c r="H90" s="416">
        <f>'2.1 Livestock'!H90*'2.2 Coefficients'!H90</f>
        <v>0</v>
      </c>
      <c r="I90" s="416">
        <f>'2.1 Livestock'!I90*'2.2 Coefficients'!I90</f>
        <v>0</v>
      </c>
      <c r="J90" s="416">
        <f>'2.1 Livestock'!J90*'2.2 Coefficients'!J90</f>
        <v>0</v>
      </c>
      <c r="K90" s="416">
        <f>'2.1 Livestock'!K90*'2.2 Coefficients'!K90</f>
        <v>0</v>
      </c>
      <c r="L90" s="416">
        <f>'2.1 Livestock'!L90*'2.2 Coefficients'!L90</f>
        <v>0</v>
      </c>
      <c r="M90" s="604">
        <f>'2.1 Livestock'!M90*'2.2 Coefficients'!M90</f>
        <v>27750.493700970062</v>
      </c>
      <c r="N90" s="604">
        <f>'2.1 Livestock'!N90*'2.2 Coefficients'!N90</f>
        <v>31551.396855909905</v>
      </c>
      <c r="O90" s="604">
        <f>'2.1 Livestock'!O90*'2.2 Coefficients'!O90</f>
        <v>34154.823260657511</v>
      </c>
      <c r="P90" s="604">
        <f>'2.1 Livestock'!P90*'2.2 Coefficients'!P90</f>
        <v>28677.487163872946</v>
      </c>
      <c r="Q90" s="604">
        <f>'2.1 Livestock'!Q90*'2.2 Coefficients'!Q90</f>
        <v>29103.300654589249</v>
      </c>
      <c r="R90" s="604">
        <f>'2.1 Livestock'!R90*'2.2 Coefficients'!R90</f>
        <v>28445.666703508879</v>
      </c>
      <c r="S90" s="604">
        <f>'2.1 Livestock'!S90*'2.2 Coefficients'!S90</f>
        <v>30322.689944728088</v>
      </c>
      <c r="T90" s="604">
        <f>'2.1 Livestock'!T90*'2.2 Coefficients'!T90</f>
        <v>37894.442102368019</v>
      </c>
      <c r="U90" s="604">
        <f>'2.1 Livestock'!U90*'2.2 Coefficients'!U90</f>
        <v>40331.663402766877</v>
      </c>
      <c r="V90" s="604">
        <f>'2.1 Livestock'!V90*'2.2 Coefficients'!V90</f>
        <v>32485.354725491397</v>
      </c>
      <c r="W90" s="604">
        <f>'2.1 Livestock'!W90*'2.2 Coefficients'!W90</f>
        <v>34005.113935691035</v>
      </c>
      <c r="X90" s="604">
        <f>'2.1 Livestock'!X90*'2.2 Coefficients'!X90</f>
        <v>36388.342337730479</v>
      </c>
      <c r="Y90" s="604">
        <f>'2.1 Livestock'!Y90*'2.2 Coefficients'!Y90</f>
        <v>31659.288464204019</v>
      </c>
      <c r="Z90" s="604">
        <f>'2.1 Livestock'!Z90*'2.2 Coefficients'!Z90</f>
        <v>31817.922104000216</v>
      </c>
      <c r="AA90" s="604">
        <f>'2.1 Livestock'!AA90*'2.2 Coefficients'!AA90</f>
        <v>34408.063657469567</v>
      </c>
      <c r="AB90" s="604">
        <f>'2.1 Livestock'!AB90*'2.2 Coefficients'!AB90</f>
        <v>29215.606256900071</v>
      </c>
      <c r="AC90" s="604">
        <f>'2.1 Livestock'!AC90*'2.2 Coefficients'!AC90</f>
        <v>28467.523721087768</v>
      </c>
      <c r="AD90" s="604">
        <f>'2.1 Livestock'!AD90*'2.2 Coefficients'!AD90</f>
        <v>35064.068946321269</v>
      </c>
      <c r="AE90" s="604">
        <f>'2.1 Livestock'!AE90*'2.2 Coefficients'!AE90</f>
        <v>25887.387793541558</v>
      </c>
      <c r="AF90" s="604">
        <f>'2.1 Livestock'!AF90*'2.2 Coefficients'!AF90</f>
        <v>23275.28530500508</v>
      </c>
      <c r="AG90" s="604">
        <f>'2.1 Livestock'!AG90*'2.2 Coefficients'!AG90</f>
        <v>28404.159834664613</v>
      </c>
      <c r="AH90" s="604">
        <f>'2.1 Livestock'!AH90*'2.2 Coefficients'!AH90</f>
        <v>30066.588209241159</v>
      </c>
      <c r="AI90" s="604">
        <f>'2.1 Livestock'!AI90*'2.2 Coefficients'!AI90</f>
        <v>30454.685880882531</v>
      </c>
      <c r="AJ90" s="604">
        <f>'2.1 Livestock'!AJ90*'2.2 Coefficients'!AJ90</f>
        <v>29436.771344182242</v>
      </c>
      <c r="AK90" s="604">
        <f>'2.1 Livestock'!AK90*'2.2 Coefficients'!AK90</f>
        <v>28406.628550097066</v>
      </c>
      <c r="AL90" s="604">
        <f>'2.1 Livestock'!AL90*'2.2 Coefficients'!AL90</f>
        <v>26228.368683537628</v>
      </c>
      <c r="AM90" s="604">
        <f>'2.1 Livestock'!AM90*'2.2 Coefficients'!AM90</f>
        <v>27013.078222202388</v>
      </c>
      <c r="AN90" s="604">
        <f>'2.1 Livestock'!AN90*'2.2 Coefficients'!AN90</f>
        <v>26858.403446528337</v>
      </c>
      <c r="AO90" s="604">
        <f>'2.1 Livestock'!AO90*'2.2 Coefficients'!AO90</f>
        <v>28472.647642850094</v>
      </c>
      <c r="AP90" s="604">
        <f>'2.1 Livestock'!AP90*'2.2 Coefficients'!AP90</f>
        <v>27475.728698576859</v>
      </c>
      <c r="AQ90" s="604">
        <f>'2.1 Livestock'!AQ90*'2.2 Coefficients'!AQ90</f>
        <v>26153.035292146858</v>
      </c>
      <c r="AR90" s="604">
        <f>'2.1 Livestock'!AR90*'2.2 Coefficients'!AR90</f>
        <v>28526.841237713539</v>
      </c>
    </row>
    <row r="91" spans="1:44" s="86" customFormat="1" x14ac:dyDescent="0.25">
      <c r="A91" s="85" t="s">
        <v>644</v>
      </c>
      <c r="B91" s="85"/>
      <c r="E91" s="91" t="s">
        <v>158</v>
      </c>
      <c r="G91" s="569"/>
      <c r="H91" s="249"/>
      <c r="I91" s="249"/>
      <c r="J91" s="249"/>
      <c r="K91" s="249"/>
      <c r="L91" s="249"/>
      <c r="M91" s="591"/>
      <c r="N91" s="591"/>
      <c r="O91" s="591"/>
      <c r="P91" s="591"/>
      <c r="Q91" s="591"/>
      <c r="R91" s="591"/>
      <c r="S91" s="591"/>
      <c r="T91" s="591"/>
      <c r="U91" s="591"/>
      <c r="V91" s="591"/>
      <c r="W91" s="591"/>
      <c r="X91" s="591"/>
      <c r="Y91" s="591"/>
      <c r="Z91" s="591"/>
      <c r="AA91" s="591"/>
      <c r="AB91" s="591"/>
      <c r="AC91" s="591"/>
      <c r="AD91" s="591"/>
      <c r="AE91" s="591"/>
      <c r="AF91" s="591"/>
      <c r="AG91" s="591"/>
      <c r="AH91" s="591"/>
      <c r="AI91" s="591"/>
      <c r="AJ91" s="591"/>
      <c r="AK91" s="591"/>
      <c r="AL91" s="591"/>
      <c r="AM91" s="591"/>
      <c r="AN91" s="591"/>
      <c r="AO91" s="591"/>
      <c r="AP91" s="591"/>
      <c r="AQ91" s="591"/>
      <c r="AR91" s="591"/>
    </row>
    <row r="92" spans="1:44" s="86" customFormat="1" x14ac:dyDescent="0.25">
      <c r="A92" s="85" t="s">
        <v>645</v>
      </c>
      <c r="B92" s="85"/>
      <c r="E92" s="91" t="s">
        <v>159</v>
      </c>
      <c r="G92" s="569"/>
      <c r="H92" s="249">
        <f>'2.1 Livestock'!H92*'2.2 Coefficients'!H92</f>
        <v>0</v>
      </c>
      <c r="I92" s="249">
        <f>'2.1 Livestock'!I92*'2.2 Coefficients'!I92</f>
        <v>0</v>
      </c>
      <c r="J92" s="249">
        <f>'2.1 Livestock'!J92*'2.2 Coefficients'!J92</f>
        <v>0</v>
      </c>
      <c r="K92" s="249">
        <f>'2.1 Livestock'!K92*'2.2 Coefficients'!K92</f>
        <v>0</v>
      </c>
      <c r="L92" s="249">
        <f>'2.1 Livestock'!L92*'2.2 Coefficients'!L92</f>
        <v>0</v>
      </c>
      <c r="M92" s="591">
        <f>'2.1 Livestock'!M92*'2.2 Coefficients'!M92</f>
        <v>0</v>
      </c>
      <c r="N92" s="591">
        <f>'2.1 Livestock'!N92*'2.2 Coefficients'!N92</f>
        <v>0</v>
      </c>
      <c r="O92" s="591">
        <f>'2.1 Livestock'!O92*'2.2 Coefficients'!O92</f>
        <v>0</v>
      </c>
      <c r="P92" s="591">
        <f>'2.1 Livestock'!P92*'2.2 Coefficients'!P92</f>
        <v>0</v>
      </c>
      <c r="Q92" s="591">
        <f>'2.1 Livestock'!Q92*'2.2 Coefficients'!Q92</f>
        <v>0</v>
      </c>
      <c r="R92" s="591">
        <f>'2.1 Livestock'!R92*'2.2 Coefficients'!R92</f>
        <v>0</v>
      </c>
      <c r="S92" s="591">
        <f>'2.1 Livestock'!S92*'2.2 Coefficients'!S92</f>
        <v>0</v>
      </c>
      <c r="T92" s="591">
        <f>'2.1 Livestock'!T92*'2.2 Coefficients'!T92</f>
        <v>0</v>
      </c>
      <c r="U92" s="591">
        <f>'2.1 Livestock'!U92*'2.2 Coefficients'!U92</f>
        <v>0</v>
      </c>
      <c r="V92" s="591">
        <f>'2.1 Livestock'!V92*'2.2 Coefficients'!V92</f>
        <v>0</v>
      </c>
      <c r="W92" s="591">
        <f>'2.1 Livestock'!W92*'2.2 Coefficients'!W92</f>
        <v>0</v>
      </c>
      <c r="X92" s="591">
        <f>'2.1 Livestock'!X92*'2.2 Coefficients'!X92</f>
        <v>0</v>
      </c>
      <c r="Y92" s="591">
        <f>'2.1 Livestock'!Y92*'2.2 Coefficients'!Y92</f>
        <v>0</v>
      </c>
      <c r="Z92" s="591">
        <f>'2.1 Livestock'!Z92*'2.2 Coefficients'!Z92</f>
        <v>0</v>
      </c>
      <c r="AA92" s="591">
        <f>'2.1 Livestock'!AA92*'2.2 Coefficients'!AA92</f>
        <v>0</v>
      </c>
      <c r="AB92" s="591">
        <f>'2.1 Livestock'!AB92*'2.2 Coefficients'!AB92</f>
        <v>0</v>
      </c>
      <c r="AC92" s="591">
        <f>'2.1 Livestock'!AC92*'2.2 Coefficients'!AC92</f>
        <v>0</v>
      </c>
      <c r="AD92" s="591">
        <f>'2.1 Livestock'!AD92*'2.2 Coefficients'!AD92</f>
        <v>0</v>
      </c>
      <c r="AE92" s="591">
        <f>'2.1 Livestock'!AE92*'2.2 Coefficients'!AE92</f>
        <v>0</v>
      </c>
      <c r="AF92" s="591">
        <f>'2.1 Livestock'!AF92*'2.2 Coefficients'!AF92</f>
        <v>0</v>
      </c>
      <c r="AG92" s="591">
        <f>'2.1 Livestock'!AG92*'2.2 Coefficients'!AG92</f>
        <v>0</v>
      </c>
      <c r="AH92" s="591">
        <f>'2.1 Livestock'!AH92*'2.2 Coefficients'!AH92</f>
        <v>0</v>
      </c>
      <c r="AI92" s="591">
        <f>'2.1 Livestock'!AI92*'2.2 Coefficients'!AI92</f>
        <v>0</v>
      </c>
      <c r="AJ92" s="591">
        <f>'2.1 Livestock'!AJ92*'2.2 Coefficients'!AJ92</f>
        <v>0</v>
      </c>
      <c r="AK92" s="591">
        <f>'2.1 Livestock'!AK92*'2.2 Coefficients'!AK92</f>
        <v>0</v>
      </c>
      <c r="AL92" s="591">
        <f>'2.1 Livestock'!AL92*'2.2 Coefficients'!AL92</f>
        <v>0</v>
      </c>
      <c r="AM92" s="591">
        <f>'2.1 Livestock'!AM92*'2.2 Coefficients'!AM92</f>
        <v>0</v>
      </c>
      <c r="AN92" s="591">
        <f>'2.1 Livestock'!AN92*'2.2 Coefficients'!AN92</f>
        <v>0</v>
      </c>
      <c r="AO92" s="591">
        <f>'2.1 Livestock'!AO92*'2.2 Coefficients'!AO92</f>
        <v>0</v>
      </c>
      <c r="AP92" s="591">
        <f>'2.1 Livestock'!AP92*'2.2 Coefficients'!AP92</f>
        <v>0</v>
      </c>
      <c r="AQ92" s="591">
        <f>'2.1 Livestock'!AQ92*'2.2 Coefficients'!AQ92</f>
        <v>0</v>
      </c>
      <c r="AR92" s="591">
        <f>'2.1 Livestock'!AR92*'2.2 Coefficients'!AR92</f>
        <v>0</v>
      </c>
    </row>
    <row r="93" spans="1:44" s="86" customFormat="1" x14ac:dyDescent="0.25">
      <c r="A93" s="85" t="s">
        <v>646</v>
      </c>
      <c r="B93" s="85"/>
      <c r="E93" s="37" t="s">
        <v>210</v>
      </c>
      <c r="G93" s="569"/>
      <c r="H93" s="249">
        <f t="shared" ref="H93:AG93" si="35">H94+H95+H96</f>
        <v>0</v>
      </c>
      <c r="I93" s="249">
        <f t="shared" si="35"/>
        <v>0</v>
      </c>
      <c r="J93" s="249">
        <f t="shared" si="35"/>
        <v>0</v>
      </c>
      <c r="K93" s="249">
        <f t="shared" si="35"/>
        <v>0</v>
      </c>
      <c r="L93" s="249">
        <f t="shared" si="35"/>
        <v>0</v>
      </c>
      <c r="M93" s="591">
        <f t="shared" si="35"/>
        <v>0</v>
      </c>
      <c r="N93" s="591">
        <f t="shared" si="35"/>
        <v>0</v>
      </c>
      <c r="O93" s="591">
        <f t="shared" si="35"/>
        <v>0</v>
      </c>
      <c r="P93" s="591">
        <f t="shared" si="35"/>
        <v>0</v>
      </c>
      <c r="Q93" s="591">
        <f t="shared" si="35"/>
        <v>0</v>
      </c>
      <c r="R93" s="591">
        <f t="shared" si="35"/>
        <v>0</v>
      </c>
      <c r="S93" s="591">
        <f t="shared" si="35"/>
        <v>0</v>
      </c>
      <c r="T93" s="591">
        <f t="shared" si="35"/>
        <v>0</v>
      </c>
      <c r="U93" s="591">
        <f t="shared" si="35"/>
        <v>0</v>
      </c>
      <c r="V93" s="591">
        <f t="shared" si="35"/>
        <v>0</v>
      </c>
      <c r="W93" s="591">
        <f t="shared" si="35"/>
        <v>0</v>
      </c>
      <c r="X93" s="591">
        <f t="shared" si="35"/>
        <v>0</v>
      </c>
      <c r="Y93" s="591">
        <f t="shared" si="35"/>
        <v>0</v>
      </c>
      <c r="Z93" s="591">
        <f t="shared" si="35"/>
        <v>0</v>
      </c>
      <c r="AA93" s="591">
        <f t="shared" si="35"/>
        <v>0</v>
      </c>
      <c r="AB93" s="591">
        <f t="shared" si="35"/>
        <v>0</v>
      </c>
      <c r="AC93" s="591">
        <f t="shared" si="35"/>
        <v>0</v>
      </c>
      <c r="AD93" s="591">
        <f t="shared" si="35"/>
        <v>0</v>
      </c>
      <c r="AE93" s="591">
        <f t="shared" si="35"/>
        <v>0</v>
      </c>
      <c r="AF93" s="591">
        <f t="shared" si="35"/>
        <v>0</v>
      </c>
      <c r="AG93" s="591">
        <f t="shared" si="35"/>
        <v>0</v>
      </c>
      <c r="AH93" s="591">
        <f t="shared" ref="AH93:AM93" si="36">AH94+AH95+AH96</f>
        <v>0</v>
      </c>
      <c r="AI93" s="591">
        <f t="shared" si="36"/>
        <v>0</v>
      </c>
      <c r="AJ93" s="591">
        <f t="shared" si="36"/>
        <v>0</v>
      </c>
      <c r="AK93" s="591">
        <f t="shared" si="36"/>
        <v>0</v>
      </c>
      <c r="AL93" s="591">
        <f t="shared" si="36"/>
        <v>0</v>
      </c>
      <c r="AM93" s="591">
        <f t="shared" si="36"/>
        <v>0</v>
      </c>
      <c r="AN93" s="591">
        <f t="shared" ref="AN93:AO93" si="37">AN94+AN95+AN96</f>
        <v>0</v>
      </c>
      <c r="AO93" s="591">
        <f t="shared" si="37"/>
        <v>0</v>
      </c>
      <c r="AP93" s="591">
        <f t="shared" ref="AP93:AQ93" si="38">AP94+AP95+AP96</f>
        <v>0</v>
      </c>
      <c r="AQ93" s="591">
        <f t="shared" si="38"/>
        <v>0</v>
      </c>
      <c r="AR93" s="591">
        <f t="shared" ref="AR93" si="39">AR94+AR95+AR96</f>
        <v>0</v>
      </c>
    </row>
    <row r="94" spans="1:44" s="86" customFormat="1" x14ac:dyDescent="0.25">
      <c r="A94" s="85" t="s">
        <v>647</v>
      </c>
      <c r="B94" s="85"/>
      <c r="E94" s="157"/>
      <c r="F94" s="37" t="s">
        <v>307</v>
      </c>
      <c r="G94" s="569"/>
      <c r="H94" s="249">
        <f>'2.1 Livestock'!H94*'2.2 Coefficients'!H94</f>
        <v>0</v>
      </c>
      <c r="I94" s="249">
        <f>'2.1 Livestock'!I94*'2.2 Coefficients'!I94</f>
        <v>0</v>
      </c>
      <c r="J94" s="249">
        <f>'2.1 Livestock'!J94*'2.2 Coefficients'!J94</f>
        <v>0</v>
      </c>
      <c r="K94" s="249">
        <f>'2.1 Livestock'!K94*'2.2 Coefficients'!K94</f>
        <v>0</v>
      </c>
      <c r="L94" s="249">
        <f>'2.1 Livestock'!L94*'2.2 Coefficients'!L94</f>
        <v>0</v>
      </c>
      <c r="M94" s="591">
        <f>'2.1 Livestock'!M94*'2.2 Coefficients'!M94</f>
        <v>0</v>
      </c>
      <c r="N94" s="591">
        <f>'2.1 Livestock'!N94*'2.2 Coefficients'!N94</f>
        <v>0</v>
      </c>
      <c r="O94" s="591">
        <f>'2.1 Livestock'!O94*'2.2 Coefficients'!O94</f>
        <v>0</v>
      </c>
      <c r="P94" s="591">
        <f>'2.1 Livestock'!P94*'2.2 Coefficients'!P94</f>
        <v>0</v>
      </c>
      <c r="Q94" s="591">
        <f>'2.1 Livestock'!Q94*'2.2 Coefficients'!Q94</f>
        <v>0</v>
      </c>
      <c r="R94" s="591">
        <f>'2.1 Livestock'!R94*'2.2 Coefficients'!R94</f>
        <v>0</v>
      </c>
      <c r="S94" s="591">
        <f>'2.1 Livestock'!S94*'2.2 Coefficients'!S94</f>
        <v>0</v>
      </c>
      <c r="T94" s="591">
        <f>'2.1 Livestock'!T94*'2.2 Coefficients'!T94</f>
        <v>0</v>
      </c>
      <c r="U94" s="591">
        <f>'2.1 Livestock'!U94*'2.2 Coefficients'!U94</f>
        <v>0</v>
      </c>
      <c r="V94" s="591">
        <f>'2.1 Livestock'!V94*'2.2 Coefficients'!V94</f>
        <v>0</v>
      </c>
      <c r="W94" s="591">
        <f>'2.1 Livestock'!W94*'2.2 Coefficients'!W94</f>
        <v>0</v>
      </c>
      <c r="X94" s="591">
        <f>'2.1 Livestock'!X94*'2.2 Coefficients'!X94</f>
        <v>0</v>
      </c>
      <c r="Y94" s="591">
        <f>'2.1 Livestock'!Y94*'2.2 Coefficients'!Y94</f>
        <v>0</v>
      </c>
      <c r="Z94" s="591">
        <f>'2.1 Livestock'!Z94*'2.2 Coefficients'!Z94</f>
        <v>0</v>
      </c>
      <c r="AA94" s="591">
        <f>'2.1 Livestock'!AA94*'2.2 Coefficients'!AA94</f>
        <v>0</v>
      </c>
      <c r="AB94" s="591">
        <f>'2.1 Livestock'!AB94*'2.2 Coefficients'!AB94</f>
        <v>0</v>
      </c>
      <c r="AC94" s="591">
        <f>'2.1 Livestock'!AC94*'2.2 Coefficients'!AC94</f>
        <v>0</v>
      </c>
      <c r="AD94" s="591">
        <f>'2.1 Livestock'!AD94*'2.2 Coefficients'!AD94</f>
        <v>0</v>
      </c>
      <c r="AE94" s="591">
        <f>'2.1 Livestock'!AE94*'2.2 Coefficients'!AE94</f>
        <v>0</v>
      </c>
      <c r="AF94" s="591">
        <f>'2.1 Livestock'!AF94*'2.2 Coefficients'!AF94</f>
        <v>0</v>
      </c>
      <c r="AG94" s="591">
        <f>'2.1 Livestock'!AG94*'2.2 Coefficients'!AG94</f>
        <v>0</v>
      </c>
      <c r="AH94" s="591">
        <f>'2.1 Livestock'!AH94*'2.2 Coefficients'!AH94</f>
        <v>0</v>
      </c>
      <c r="AI94" s="591">
        <f>'2.1 Livestock'!AI94*'2.2 Coefficients'!AI94</f>
        <v>0</v>
      </c>
      <c r="AJ94" s="591">
        <f>'2.1 Livestock'!AJ94*'2.2 Coefficients'!AJ94</f>
        <v>0</v>
      </c>
      <c r="AK94" s="591">
        <f>'2.1 Livestock'!AK94*'2.2 Coefficients'!AK94</f>
        <v>0</v>
      </c>
      <c r="AL94" s="591">
        <f>'2.1 Livestock'!AL94*'2.2 Coefficients'!AL94</f>
        <v>0</v>
      </c>
      <c r="AM94" s="591">
        <f>'2.1 Livestock'!AM94*'2.2 Coefficients'!AM94</f>
        <v>0</v>
      </c>
      <c r="AN94" s="591">
        <f>'2.1 Livestock'!AN94*'2.2 Coefficients'!AN94</f>
        <v>0</v>
      </c>
      <c r="AO94" s="591">
        <f>'2.1 Livestock'!AO94*'2.2 Coefficients'!AO94</f>
        <v>0</v>
      </c>
      <c r="AP94" s="591">
        <f>'2.1 Livestock'!AP94*'2.2 Coefficients'!AP94</f>
        <v>0</v>
      </c>
      <c r="AQ94" s="591">
        <f>'2.1 Livestock'!AQ94*'2.2 Coefficients'!AQ94</f>
        <v>0</v>
      </c>
      <c r="AR94" s="591">
        <f>'2.1 Livestock'!AR94*'2.2 Coefficients'!AR94</f>
        <v>0</v>
      </c>
    </row>
    <row r="95" spans="1:44" s="86" customFormat="1" x14ac:dyDescent="0.25">
      <c r="A95" s="85" t="s">
        <v>648</v>
      </c>
      <c r="B95" s="85"/>
      <c r="E95" s="157"/>
      <c r="F95" s="37" t="s">
        <v>308</v>
      </c>
      <c r="G95" s="569"/>
      <c r="H95" s="249">
        <f>'2.1 Livestock'!H95*'2.2 Coefficients'!H95</f>
        <v>0</v>
      </c>
      <c r="I95" s="249">
        <f>'2.1 Livestock'!I95*'2.2 Coefficients'!I95</f>
        <v>0</v>
      </c>
      <c r="J95" s="249">
        <f>'2.1 Livestock'!J95*'2.2 Coefficients'!J95</f>
        <v>0</v>
      </c>
      <c r="K95" s="249">
        <f>'2.1 Livestock'!K95*'2.2 Coefficients'!K95</f>
        <v>0</v>
      </c>
      <c r="L95" s="249">
        <f>'2.1 Livestock'!L95*'2.2 Coefficients'!L95</f>
        <v>0</v>
      </c>
      <c r="M95" s="591">
        <f>'2.1 Livestock'!M95*'2.2 Coefficients'!M95</f>
        <v>0</v>
      </c>
      <c r="N95" s="591">
        <f>'2.1 Livestock'!N95*'2.2 Coefficients'!N95</f>
        <v>0</v>
      </c>
      <c r="O95" s="591">
        <f>'2.1 Livestock'!O95*'2.2 Coefficients'!O95</f>
        <v>0</v>
      </c>
      <c r="P95" s="591">
        <f>'2.1 Livestock'!P95*'2.2 Coefficients'!P95</f>
        <v>0</v>
      </c>
      <c r="Q95" s="591">
        <f>'2.1 Livestock'!Q95*'2.2 Coefficients'!Q95</f>
        <v>0</v>
      </c>
      <c r="R95" s="591">
        <f>'2.1 Livestock'!R95*'2.2 Coefficients'!R95</f>
        <v>0</v>
      </c>
      <c r="S95" s="591">
        <f>'2.1 Livestock'!S95*'2.2 Coefficients'!S95</f>
        <v>0</v>
      </c>
      <c r="T95" s="591">
        <f>'2.1 Livestock'!T95*'2.2 Coefficients'!T95</f>
        <v>0</v>
      </c>
      <c r="U95" s="591">
        <f>'2.1 Livestock'!U95*'2.2 Coefficients'!U95</f>
        <v>0</v>
      </c>
      <c r="V95" s="591">
        <f>'2.1 Livestock'!V95*'2.2 Coefficients'!V95</f>
        <v>0</v>
      </c>
      <c r="W95" s="591">
        <f>'2.1 Livestock'!W95*'2.2 Coefficients'!W95</f>
        <v>0</v>
      </c>
      <c r="X95" s="591">
        <f>'2.1 Livestock'!X95*'2.2 Coefficients'!X95</f>
        <v>0</v>
      </c>
      <c r="Y95" s="591">
        <f>'2.1 Livestock'!Y95*'2.2 Coefficients'!Y95</f>
        <v>0</v>
      </c>
      <c r="Z95" s="591">
        <f>'2.1 Livestock'!Z95*'2.2 Coefficients'!Z95</f>
        <v>0</v>
      </c>
      <c r="AA95" s="591">
        <f>'2.1 Livestock'!AA95*'2.2 Coefficients'!AA95</f>
        <v>0</v>
      </c>
      <c r="AB95" s="591">
        <f>'2.1 Livestock'!AB95*'2.2 Coefficients'!AB95</f>
        <v>0</v>
      </c>
      <c r="AC95" s="591">
        <f>'2.1 Livestock'!AC95*'2.2 Coefficients'!AC95</f>
        <v>0</v>
      </c>
      <c r="AD95" s="591">
        <f>'2.1 Livestock'!AD95*'2.2 Coefficients'!AD95</f>
        <v>0</v>
      </c>
      <c r="AE95" s="591">
        <f>'2.1 Livestock'!AE95*'2.2 Coefficients'!AE95</f>
        <v>0</v>
      </c>
      <c r="AF95" s="591">
        <f>'2.1 Livestock'!AF95*'2.2 Coefficients'!AF95</f>
        <v>0</v>
      </c>
      <c r="AG95" s="591">
        <f>'2.1 Livestock'!AG95*'2.2 Coefficients'!AG95</f>
        <v>0</v>
      </c>
      <c r="AH95" s="591">
        <f>'2.1 Livestock'!AH95*'2.2 Coefficients'!AH95</f>
        <v>0</v>
      </c>
      <c r="AI95" s="591">
        <f>'2.1 Livestock'!AI95*'2.2 Coefficients'!AI95</f>
        <v>0</v>
      </c>
      <c r="AJ95" s="591">
        <f>'2.1 Livestock'!AJ95*'2.2 Coefficients'!AJ95</f>
        <v>0</v>
      </c>
      <c r="AK95" s="591">
        <f>'2.1 Livestock'!AK95*'2.2 Coefficients'!AK95</f>
        <v>0</v>
      </c>
      <c r="AL95" s="591">
        <f>'2.1 Livestock'!AL95*'2.2 Coefficients'!AL95</f>
        <v>0</v>
      </c>
      <c r="AM95" s="591">
        <f>'2.1 Livestock'!AM95*'2.2 Coefficients'!AM95</f>
        <v>0</v>
      </c>
      <c r="AN95" s="591">
        <f>'2.1 Livestock'!AN95*'2.2 Coefficients'!AN95</f>
        <v>0</v>
      </c>
      <c r="AO95" s="591">
        <f>'2.1 Livestock'!AO95*'2.2 Coefficients'!AO95</f>
        <v>0</v>
      </c>
      <c r="AP95" s="591">
        <f>'2.1 Livestock'!AP95*'2.2 Coefficients'!AP95</f>
        <v>0</v>
      </c>
      <c r="AQ95" s="591">
        <f>'2.1 Livestock'!AQ95*'2.2 Coefficients'!AQ95</f>
        <v>0</v>
      </c>
      <c r="AR95" s="591">
        <f>'2.1 Livestock'!AR95*'2.2 Coefficients'!AR95</f>
        <v>0</v>
      </c>
    </row>
    <row r="96" spans="1:44" s="86" customFormat="1" x14ac:dyDescent="0.25">
      <c r="A96" s="85" t="s">
        <v>649</v>
      </c>
      <c r="B96" s="85"/>
      <c r="C96" s="85"/>
      <c r="D96" s="85"/>
      <c r="E96" s="157"/>
      <c r="F96" s="91" t="s">
        <v>309</v>
      </c>
      <c r="G96" s="568"/>
      <c r="H96" s="249">
        <f>'2.1 Livestock'!H96*'2.2 Coefficients'!H96</f>
        <v>0</v>
      </c>
      <c r="I96" s="249">
        <f>'2.1 Livestock'!I96*'2.2 Coefficients'!I96</f>
        <v>0</v>
      </c>
      <c r="J96" s="249">
        <f>'2.1 Livestock'!J96*'2.2 Coefficients'!J96</f>
        <v>0</v>
      </c>
      <c r="K96" s="249">
        <f>'2.1 Livestock'!K96*'2.2 Coefficients'!K96</f>
        <v>0</v>
      </c>
      <c r="L96" s="249">
        <f>'2.1 Livestock'!L96*'2.2 Coefficients'!L96</f>
        <v>0</v>
      </c>
      <c r="M96" s="591">
        <f>'2.1 Livestock'!M96*'2.2 Coefficients'!M96</f>
        <v>0</v>
      </c>
      <c r="N96" s="591">
        <f>'2.1 Livestock'!N96*'2.2 Coefficients'!N96</f>
        <v>0</v>
      </c>
      <c r="O96" s="591">
        <f>'2.1 Livestock'!O96*'2.2 Coefficients'!O96</f>
        <v>0</v>
      </c>
      <c r="P96" s="591">
        <f>'2.1 Livestock'!P96*'2.2 Coefficients'!P96</f>
        <v>0</v>
      </c>
      <c r="Q96" s="591">
        <f>'2.1 Livestock'!Q96*'2.2 Coefficients'!Q96</f>
        <v>0</v>
      </c>
      <c r="R96" s="591">
        <f>'2.1 Livestock'!R96*'2.2 Coefficients'!R96</f>
        <v>0</v>
      </c>
      <c r="S96" s="591">
        <f>'2.1 Livestock'!S96*'2.2 Coefficients'!S96</f>
        <v>0</v>
      </c>
      <c r="T96" s="591">
        <f>'2.1 Livestock'!T96*'2.2 Coefficients'!T96</f>
        <v>0</v>
      </c>
      <c r="U96" s="591">
        <f>'2.1 Livestock'!U96*'2.2 Coefficients'!U96</f>
        <v>0</v>
      </c>
      <c r="V96" s="591">
        <f>'2.1 Livestock'!V96*'2.2 Coefficients'!V96</f>
        <v>0</v>
      </c>
      <c r="W96" s="591">
        <f>'2.1 Livestock'!W96*'2.2 Coefficients'!W96</f>
        <v>0</v>
      </c>
      <c r="X96" s="591">
        <f>'2.1 Livestock'!X96*'2.2 Coefficients'!X96</f>
        <v>0</v>
      </c>
      <c r="Y96" s="591">
        <f>'2.1 Livestock'!Y96*'2.2 Coefficients'!Y96</f>
        <v>0</v>
      </c>
      <c r="Z96" s="591">
        <f>'2.1 Livestock'!Z96*'2.2 Coefficients'!Z96</f>
        <v>0</v>
      </c>
      <c r="AA96" s="591">
        <f>'2.1 Livestock'!AA96*'2.2 Coefficients'!AA96</f>
        <v>0</v>
      </c>
      <c r="AB96" s="591">
        <f>'2.1 Livestock'!AB96*'2.2 Coefficients'!AB96</f>
        <v>0</v>
      </c>
      <c r="AC96" s="591">
        <f>'2.1 Livestock'!AC96*'2.2 Coefficients'!AC96</f>
        <v>0</v>
      </c>
      <c r="AD96" s="591">
        <f>'2.1 Livestock'!AD96*'2.2 Coefficients'!AD96</f>
        <v>0</v>
      </c>
      <c r="AE96" s="591">
        <f>'2.1 Livestock'!AE96*'2.2 Coefficients'!AE96</f>
        <v>0</v>
      </c>
      <c r="AF96" s="591">
        <f>'2.1 Livestock'!AF96*'2.2 Coefficients'!AF96</f>
        <v>0</v>
      </c>
      <c r="AG96" s="591">
        <f>'2.1 Livestock'!AG96*'2.2 Coefficients'!AG96</f>
        <v>0</v>
      </c>
      <c r="AH96" s="591">
        <f>'2.1 Livestock'!AH96*'2.2 Coefficients'!AH96</f>
        <v>0</v>
      </c>
      <c r="AI96" s="591">
        <f>'2.1 Livestock'!AI96*'2.2 Coefficients'!AI96</f>
        <v>0</v>
      </c>
      <c r="AJ96" s="591">
        <f>'2.1 Livestock'!AJ96*'2.2 Coefficients'!AJ96</f>
        <v>0</v>
      </c>
      <c r="AK96" s="591">
        <f>'2.1 Livestock'!AK96*'2.2 Coefficients'!AK96</f>
        <v>0</v>
      </c>
      <c r="AL96" s="591">
        <f>'2.1 Livestock'!AL96*'2.2 Coefficients'!AL96</f>
        <v>0</v>
      </c>
      <c r="AM96" s="591">
        <f>'2.1 Livestock'!AM96*'2.2 Coefficients'!AM96</f>
        <v>0</v>
      </c>
      <c r="AN96" s="591">
        <f>'2.1 Livestock'!AN96*'2.2 Coefficients'!AN96</f>
        <v>0</v>
      </c>
      <c r="AO96" s="591">
        <f>'2.1 Livestock'!AO96*'2.2 Coefficients'!AO96</f>
        <v>0</v>
      </c>
      <c r="AP96" s="591">
        <f>'2.1 Livestock'!AP96*'2.2 Coefficients'!AP96</f>
        <v>0</v>
      </c>
      <c r="AQ96" s="591">
        <f>'2.1 Livestock'!AQ96*'2.2 Coefficients'!AQ96</f>
        <v>0</v>
      </c>
      <c r="AR96" s="591">
        <f>'2.1 Livestock'!AR96*'2.2 Coefficients'!AR96</f>
        <v>0</v>
      </c>
    </row>
    <row r="97" spans="1:44" s="86" customFormat="1" x14ac:dyDescent="0.25">
      <c r="A97" s="85"/>
      <c r="B97" s="85"/>
      <c r="C97" s="85"/>
      <c r="D97" s="85"/>
      <c r="E97" s="157"/>
      <c r="F97" s="91"/>
      <c r="G97" s="568"/>
      <c r="H97" s="248"/>
      <c r="I97" s="248"/>
      <c r="J97" s="248"/>
      <c r="K97" s="248"/>
      <c r="L97" s="248"/>
      <c r="M97" s="605"/>
      <c r="N97" s="605"/>
      <c r="O97" s="605"/>
      <c r="P97" s="605"/>
      <c r="Q97" s="605"/>
      <c r="R97" s="605"/>
      <c r="S97" s="605"/>
      <c r="T97" s="605"/>
      <c r="U97" s="605"/>
      <c r="V97" s="605"/>
      <c r="W97" s="605"/>
      <c r="X97" s="605"/>
      <c r="Y97" s="605"/>
      <c r="Z97" s="605"/>
      <c r="AA97" s="605"/>
      <c r="AB97" s="605"/>
      <c r="AC97" s="605"/>
      <c r="AD97" s="605"/>
      <c r="AE97" s="605"/>
      <c r="AF97" s="605"/>
      <c r="AG97" s="605"/>
      <c r="AH97" s="605"/>
      <c r="AI97" s="605"/>
      <c r="AJ97" s="605"/>
      <c r="AK97" s="605"/>
      <c r="AL97" s="605"/>
      <c r="AM97" s="605"/>
      <c r="AN97" s="605"/>
      <c r="AO97" s="605"/>
      <c r="AP97" s="605"/>
      <c r="AQ97" s="605"/>
      <c r="AR97" s="605"/>
    </row>
    <row r="98" spans="1:44" s="86" customFormat="1" x14ac:dyDescent="0.25">
      <c r="A98" s="88" t="s">
        <v>592</v>
      </c>
      <c r="B98" s="88"/>
      <c r="C98" s="88" t="s">
        <v>160</v>
      </c>
      <c r="D98" s="88"/>
      <c r="E98" s="156"/>
      <c r="F98" s="88"/>
      <c r="G98" s="568"/>
      <c r="H98" s="256">
        <f t="shared" ref="H98:AG98" si="40">SUM(H100:H106)</f>
        <v>0</v>
      </c>
      <c r="I98" s="256">
        <f t="shared" si="40"/>
        <v>0</v>
      </c>
      <c r="J98" s="256">
        <f t="shared" si="40"/>
        <v>0</v>
      </c>
      <c r="K98" s="256">
        <f t="shared" si="40"/>
        <v>0</v>
      </c>
      <c r="L98" s="256">
        <f t="shared" si="40"/>
        <v>0</v>
      </c>
      <c r="M98" s="593">
        <f t="shared" si="40"/>
        <v>20296.631502591968</v>
      </c>
      <c r="N98" s="593">
        <f t="shared" si="40"/>
        <v>19778.431503890461</v>
      </c>
      <c r="O98" s="593">
        <f t="shared" si="40"/>
        <v>19260.284446566515</v>
      </c>
      <c r="P98" s="593">
        <f t="shared" si="40"/>
        <v>18741.801540538596</v>
      </c>
      <c r="Q98" s="593">
        <f t="shared" si="40"/>
        <v>18223.412344543562</v>
      </c>
      <c r="R98" s="593">
        <f t="shared" si="40"/>
        <v>17705.245174507108</v>
      </c>
      <c r="S98" s="593">
        <f t="shared" si="40"/>
        <v>17186.124663809831</v>
      </c>
      <c r="T98" s="593">
        <f t="shared" si="40"/>
        <v>16668.008010418118</v>
      </c>
      <c r="U98" s="593">
        <f t="shared" si="40"/>
        <v>16149.427547001727</v>
      </c>
      <c r="V98" s="593">
        <f t="shared" si="40"/>
        <v>15631.265771133812</v>
      </c>
      <c r="W98" s="593">
        <f t="shared" si="40"/>
        <v>15619.67415623914</v>
      </c>
      <c r="X98" s="593">
        <f t="shared" si="40"/>
        <v>15608.994859371202</v>
      </c>
      <c r="Y98" s="593">
        <f t="shared" si="40"/>
        <v>15598.493725449318</v>
      </c>
      <c r="Z98" s="593">
        <f t="shared" si="40"/>
        <v>15587.144699674653</v>
      </c>
      <c r="AA98" s="593">
        <f t="shared" si="40"/>
        <v>15576.042663388736</v>
      </c>
      <c r="AB98" s="593">
        <f t="shared" si="40"/>
        <v>15565.506699468518</v>
      </c>
      <c r="AC98" s="593">
        <f t="shared" si="40"/>
        <v>15736.397850958232</v>
      </c>
      <c r="AD98" s="593">
        <f t="shared" si="40"/>
        <v>25473.340719542924</v>
      </c>
      <c r="AE98" s="593">
        <f t="shared" si="40"/>
        <v>29191.431658210957</v>
      </c>
      <c r="AF98" s="593">
        <f t="shared" si="40"/>
        <v>31400.942692549957</v>
      </c>
      <c r="AG98" s="593">
        <f t="shared" si="40"/>
        <v>35259.581446334734</v>
      </c>
      <c r="AH98" s="593">
        <f t="shared" ref="AH98:AM98" si="41">SUM(AH100:AH106)</f>
        <v>35904.806646978002</v>
      </c>
      <c r="AI98" s="593">
        <f t="shared" si="41"/>
        <v>34048.592291226858</v>
      </c>
      <c r="AJ98" s="593">
        <f t="shared" si="41"/>
        <v>34064.774734645078</v>
      </c>
      <c r="AK98" s="593">
        <f t="shared" si="41"/>
        <v>33077.649980243339</v>
      </c>
      <c r="AL98" s="593">
        <f t="shared" si="41"/>
        <v>36420.057008900279</v>
      </c>
      <c r="AM98" s="593">
        <f t="shared" si="41"/>
        <v>36954.228604661061</v>
      </c>
      <c r="AN98" s="593">
        <f t="shared" ref="AN98:AO98" si="42">SUM(AN100:AN106)</f>
        <v>32552.433811583789</v>
      </c>
      <c r="AO98" s="593">
        <f t="shared" si="42"/>
        <v>33451.871997966242</v>
      </c>
      <c r="AP98" s="593">
        <f t="shared" ref="AP98:AQ98" si="43">SUM(AP100:AP106)</f>
        <v>32805.53717354191</v>
      </c>
      <c r="AQ98" s="593">
        <f t="shared" si="43"/>
        <v>33065.215361970528</v>
      </c>
      <c r="AR98" s="593">
        <f t="shared" ref="AR98" si="44">SUM(AR100:AR106)</f>
        <v>34057.864174435868</v>
      </c>
    </row>
    <row r="99" spans="1:44" s="86" customFormat="1" x14ac:dyDescent="0.25">
      <c r="A99" s="99" t="s">
        <v>650</v>
      </c>
      <c r="B99" s="99"/>
      <c r="C99" s="99"/>
      <c r="D99" s="162" t="s">
        <v>311</v>
      </c>
      <c r="F99" s="99"/>
      <c r="G99" s="568"/>
      <c r="H99" s="251"/>
      <c r="I99" s="251"/>
      <c r="J99" s="251"/>
      <c r="K99" s="251"/>
      <c r="L99" s="251"/>
      <c r="M99" s="606"/>
      <c r="N99" s="606"/>
      <c r="O99" s="606"/>
      <c r="P99" s="606"/>
      <c r="Q99" s="606"/>
      <c r="R99" s="606"/>
      <c r="S99" s="606"/>
      <c r="T99" s="606"/>
      <c r="U99" s="606"/>
      <c r="V99" s="606"/>
      <c r="W99" s="606"/>
      <c r="X99" s="606"/>
      <c r="Y99" s="606"/>
      <c r="Z99" s="606"/>
      <c r="AA99" s="606"/>
      <c r="AB99" s="606"/>
      <c r="AC99" s="606"/>
      <c r="AD99" s="606"/>
      <c r="AE99" s="606"/>
      <c r="AF99" s="606"/>
      <c r="AG99" s="606"/>
      <c r="AH99" s="606"/>
      <c r="AI99" s="606"/>
      <c r="AJ99" s="606"/>
      <c r="AK99" s="606"/>
      <c r="AL99" s="606"/>
      <c r="AM99" s="606"/>
      <c r="AN99" s="606"/>
      <c r="AO99" s="606"/>
      <c r="AP99" s="606"/>
      <c r="AQ99" s="606"/>
      <c r="AR99" s="606"/>
    </row>
    <row r="100" spans="1:44" x14ac:dyDescent="0.25">
      <c r="A100" s="170" t="s">
        <v>577</v>
      </c>
      <c r="E100" s="155" t="s">
        <v>161</v>
      </c>
      <c r="G100" s="570"/>
      <c r="H100" s="416">
        <f>'2.1 Livestock'!H100*'2.2 Coefficients'!H100</f>
        <v>0</v>
      </c>
      <c r="I100" s="416">
        <f>'2.1 Livestock'!I100*'2.2 Coefficients'!I100</f>
        <v>0</v>
      </c>
      <c r="J100" s="416">
        <f>'2.1 Livestock'!J100*'2.2 Coefficients'!J100</f>
        <v>0</v>
      </c>
      <c r="K100" s="416">
        <f>'2.1 Livestock'!K100*'2.2 Coefficients'!K100</f>
        <v>0</v>
      </c>
      <c r="L100" s="416">
        <f>'2.1 Livestock'!L100*'2.2 Coefficients'!L100</f>
        <v>0</v>
      </c>
      <c r="M100" s="604">
        <f>'2.1 Livestock'!M100*'2.2 Coefficients'!M100</f>
        <v>13244.278805096617</v>
      </c>
      <c r="N100" s="604">
        <f>'2.1 Livestock'!N100*'2.2 Coefficients'!N100</f>
        <v>13208.622941182222</v>
      </c>
      <c r="O100" s="604">
        <f>'2.1 Livestock'!O100*'2.2 Coefficients'!O100</f>
        <v>13173.232460712061</v>
      </c>
      <c r="P100" s="604">
        <f>'2.1 Livestock'!P100*'2.2 Coefficients'!P100</f>
        <v>13137.58491913322</v>
      </c>
      <c r="Q100" s="604">
        <f>'2.1 Livestock'!Q100*'2.2 Coefficients'!Q100</f>
        <v>13102.015345531387</v>
      </c>
      <c r="R100" s="604">
        <f>'2.1 Livestock'!R100*'2.2 Coefficients'!R100</f>
        <v>13066.293339311122</v>
      </c>
      <c r="S100" s="604">
        <f>'2.1 Livestock'!S100*'2.2 Coefficients'!S100</f>
        <v>13030.55499543676</v>
      </c>
      <c r="T100" s="604">
        <f>'2.1 Livestock'!T100*'2.2 Coefficients'!T100</f>
        <v>12995.112071213587</v>
      </c>
      <c r="U100" s="604">
        <f>'2.1 Livestock'!U100*'2.2 Coefficients'!U100</f>
        <v>12959.508832577118</v>
      </c>
      <c r="V100" s="604">
        <f>'2.1 Livestock'!V100*'2.2 Coefficients'!V100</f>
        <v>12923.906237907138</v>
      </c>
      <c r="W100" s="604">
        <f>'2.1 Livestock'!W100*'2.2 Coefficients'!W100</f>
        <v>13218.638739321035</v>
      </c>
      <c r="X100" s="604">
        <f>'2.1 Livestock'!X100*'2.2 Coefficients'!X100</f>
        <v>13514.08459717153</v>
      </c>
      <c r="Y100" s="604">
        <f>'2.1 Livestock'!Y100*'2.2 Coefficients'!Y100</f>
        <v>13809.73563406422</v>
      </c>
      <c r="Z100" s="604">
        <f>'2.1 Livestock'!Z100*'2.2 Coefficients'!Z100</f>
        <v>14104.789182841598</v>
      </c>
      <c r="AA100" s="604">
        <f>'2.1 Livestock'!AA100*'2.2 Coefficients'!AA100</f>
        <v>14399.925730600635</v>
      </c>
      <c r="AB100" s="604">
        <f>'2.1 Livestock'!AB100*'2.2 Coefficients'!AB100</f>
        <v>14695.537492651873</v>
      </c>
      <c r="AC100" s="604">
        <f>'2.1 Livestock'!AC100*'2.2 Coefficients'!AC100</f>
        <v>15171.536611148804</v>
      </c>
      <c r="AD100" s="604">
        <f>'2.1 Livestock'!AD100*'2.2 Coefficients'!AD100</f>
        <v>24437.82142947214</v>
      </c>
      <c r="AE100" s="604">
        <f>'2.1 Livestock'!AE100*'2.2 Coefficients'!AE100</f>
        <v>28011.365697540328</v>
      </c>
      <c r="AF100" s="604">
        <f>'2.1 Livestock'!AF100*'2.2 Coefficients'!AF100</f>
        <v>30142.039012268706</v>
      </c>
      <c r="AG100" s="604">
        <f>'2.1 Livestock'!AG100*'2.2 Coefficients'!AG100</f>
        <v>33921.680288380841</v>
      </c>
      <c r="AH100" s="604">
        <f>'2.1 Livestock'!AH100*'2.2 Coefficients'!AH100</f>
        <v>34511.621066502456</v>
      </c>
      <c r="AI100" s="604">
        <f>'2.1 Livestock'!AI100*'2.2 Coefficients'!AI100</f>
        <v>32701.373562235549</v>
      </c>
      <c r="AJ100" s="604">
        <f>'2.1 Livestock'!AJ100*'2.2 Coefficients'!AJ100</f>
        <v>32723.784055266562</v>
      </c>
      <c r="AK100" s="604">
        <f>'2.1 Livestock'!AK100*'2.2 Coefficients'!AK100</f>
        <v>31744.746529791275</v>
      </c>
      <c r="AL100" s="604">
        <f>'2.1 Livestock'!AL100*'2.2 Coefficients'!AL100</f>
        <v>34332.850474575243</v>
      </c>
      <c r="AM100" s="604">
        <f>'2.1 Livestock'!AM100*'2.2 Coefficients'!AM100</f>
        <v>34843.272549063833</v>
      </c>
      <c r="AN100" s="604">
        <f>'2.1 Livestock'!AN100*'2.2 Coefficients'!AN100</f>
        <v>30597.351442503492</v>
      </c>
      <c r="AO100" s="604">
        <f>'2.1 Livestock'!AO100*'2.2 Coefficients'!AO100</f>
        <v>31497.115678250444</v>
      </c>
      <c r="AP100" s="604">
        <f>'2.1 Livestock'!AP100*'2.2 Coefficients'!AP100</f>
        <v>30888.217472859265</v>
      </c>
      <c r="AQ100" s="604">
        <f>'2.1 Livestock'!AQ100*'2.2 Coefficients'!AQ100</f>
        <v>31166.061646711074</v>
      </c>
      <c r="AR100" s="604">
        <f>'2.1 Livestock'!AR100*'2.2 Coefficients'!AR100</f>
        <v>32169.956021209247</v>
      </c>
    </row>
    <row r="101" spans="1:44" x14ac:dyDescent="0.25">
      <c r="A101" s="170" t="s">
        <v>578</v>
      </c>
      <c r="F101" s="37" t="s">
        <v>211</v>
      </c>
      <c r="G101" s="569"/>
      <c r="H101" s="249"/>
      <c r="I101" s="249"/>
      <c r="J101" s="249"/>
      <c r="K101" s="249"/>
      <c r="L101" s="249"/>
      <c r="M101" s="591"/>
      <c r="N101" s="591"/>
      <c r="O101" s="591"/>
      <c r="P101" s="591"/>
      <c r="Q101" s="591"/>
      <c r="R101" s="591"/>
      <c r="S101" s="591"/>
      <c r="T101" s="591"/>
      <c r="U101" s="591"/>
      <c r="V101" s="591"/>
      <c r="W101" s="591"/>
      <c r="X101" s="591"/>
      <c r="Y101" s="591"/>
      <c r="Z101" s="591"/>
      <c r="AA101" s="591"/>
      <c r="AB101" s="591"/>
      <c r="AC101" s="591"/>
      <c r="AD101" s="591"/>
      <c r="AE101" s="591"/>
      <c r="AF101" s="591"/>
      <c r="AG101" s="591"/>
      <c r="AH101" s="591"/>
      <c r="AI101" s="591"/>
      <c r="AJ101" s="591"/>
      <c r="AK101" s="591"/>
      <c r="AL101" s="591"/>
      <c r="AM101" s="591"/>
      <c r="AN101" s="591"/>
      <c r="AO101" s="591"/>
      <c r="AP101" s="591"/>
      <c r="AQ101" s="591"/>
      <c r="AR101" s="591"/>
    </row>
    <row r="102" spans="1:44" x14ac:dyDescent="0.25">
      <c r="A102" s="170" t="s">
        <v>579</v>
      </c>
      <c r="F102" s="37" t="s">
        <v>212</v>
      </c>
      <c r="G102" s="569"/>
      <c r="H102" s="249"/>
      <c r="I102" s="249"/>
      <c r="J102" s="249"/>
      <c r="K102" s="249"/>
      <c r="L102" s="249"/>
      <c r="M102" s="591"/>
      <c r="N102" s="591"/>
      <c r="O102" s="591"/>
      <c r="P102" s="591"/>
      <c r="Q102" s="591"/>
      <c r="R102" s="591"/>
      <c r="S102" s="591"/>
      <c r="T102" s="591"/>
      <c r="U102" s="591"/>
      <c r="V102" s="591"/>
      <c r="W102" s="591"/>
      <c r="X102" s="591"/>
      <c r="Y102" s="591"/>
      <c r="Z102" s="591"/>
      <c r="AA102" s="591"/>
      <c r="AB102" s="591"/>
      <c r="AC102" s="591"/>
      <c r="AD102" s="591"/>
      <c r="AE102" s="591"/>
      <c r="AF102" s="591"/>
      <c r="AG102" s="591"/>
      <c r="AH102" s="591"/>
      <c r="AI102" s="591"/>
      <c r="AJ102" s="591"/>
      <c r="AK102" s="591"/>
      <c r="AL102" s="591"/>
      <c r="AM102" s="591"/>
      <c r="AN102" s="591"/>
      <c r="AO102" s="591"/>
      <c r="AP102" s="591"/>
      <c r="AQ102" s="591"/>
      <c r="AR102" s="591"/>
    </row>
    <row r="103" spans="1:44" x14ac:dyDescent="0.25">
      <c r="A103" s="170" t="s">
        <v>580</v>
      </c>
      <c r="F103" s="37" t="s">
        <v>213</v>
      </c>
      <c r="G103" s="569"/>
      <c r="H103" s="249"/>
      <c r="I103" s="249"/>
      <c r="J103" s="249"/>
      <c r="K103" s="249"/>
      <c r="L103" s="249"/>
      <c r="M103" s="591"/>
      <c r="N103" s="591"/>
      <c r="O103" s="591"/>
      <c r="P103" s="591"/>
      <c r="Q103" s="591"/>
      <c r="R103" s="591"/>
      <c r="S103" s="591"/>
      <c r="T103" s="591"/>
      <c r="U103" s="591"/>
      <c r="V103" s="591"/>
      <c r="W103" s="591"/>
      <c r="X103" s="591"/>
      <c r="Y103" s="591"/>
      <c r="Z103" s="591"/>
      <c r="AA103" s="591"/>
      <c r="AB103" s="591"/>
      <c r="AC103" s="591"/>
      <c r="AD103" s="591"/>
      <c r="AE103" s="591"/>
      <c r="AF103" s="591"/>
      <c r="AG103" s="591"/>
      <c r="AH103" s="591"/>
      <c r="AI103" s="591"/>
      <c r="AJ103" s="591"/>
      <c r="AK103" s="591"/>
      <c r="AL103" s="591"/>
      <c r="AM103" s="591"/>
      <c r="AN103" s="591"/>
      <c r="AO103" s="591"/>
      <c r="AP103" s="591"/>
      <c r="AQ103" s="591"/>
      <c r="AR103" s="591"/>
    </row>
    <row r="104" spans="1:44" x14ac:dyDescent="0.25">
      <c r="A104" s="170" t="s">
        <v>581</v>
      </c>
      <c r="E104" s="155" t="s">
        <v>162</v>
      </c>
      <c r="G104" s="570"/>
      <c r="H104" s="418">
        <f>'2.1 Livestock'!H104*'2.2 Coefficients'!H104</f>
        <v>0</v>
      </c>
      <c r="I104" s="418">
        <f>'2.1 Livestock'!I104*'2.2 Coefficients'!I104</f>
        <v>0</v>
      </c>
      <c r="J104" s="418">
        <f>'2.1 Livestock'!J104*'2.2 Coefficients'!J104</f>
        <v>0</v>
      </c>
      <c r="K104" s="418">
        <f>'2.1 Livestock'!K104*'2.2 Coefficients'!K104</f>
        <v>0</v>
      </c>
      <c r="L104" s="418">
        <f>'2.1 Livestock'!L104*'2.2 Coefficients'!L104</f>
        <v>0</v>
      </c>
      <c r="M104" s="528">
        <f>'2.1 Livestock'!M104*'2.2 Coefficients'!M104</f>
        <v>3097.2160598022047</v>
      </c>
      <c r="N104" s="528">
        <f>'2.1 Livestock'!N104*'2.2 Coefficients'!N104</f>
        <v>2918.339512344724</v>
      </c>
      <c r="O104" s="528">
        <f>'2.1 Livestock'!O104*'2.2 Coefficients'!O104</f>
        <v>2739.4774288518938</v>
      </c>
      <c r="P104" s="528">
        <f>'2.1 Livestock'!P104*'2.2 Coefficients'!P104</f>
        <v>2560.5801337727744</v>
      </c>
      <c r="Q104" s="528">
        <f>'2.1 Livestock'!Q104*'2.2 Coefficients'!Q104</f>
        <v>2381.7147308992899</v>
      </c>
      <c r="R104" s="528">
        <f>'2.1 Livestock'!R104*'2.2 Coefficients'!R104</f>
        <v>2202.9132415269173</v>
      </c>
      <c r="S104" s="528">
        <f>'2.1 Livestock'!S104*'2.2 Coefficients'!S104</f>
        <v>2023.9841503997513</v>
      </c>
      <c r="T104" s="528">
        <f>'2.1 Livestock'!T104*'2.2 Coefficients'!T104</f>
        <v>1844.9860972607121</v>
      </c>
      <c r="U104" s="528">
        <f>'2.1 Livestock'!U104*'2.2 Coefficients'!U104</f>
        <v>1666.2280089500973</v>
      </c>
      <c r="V104" s="528">
        <f>'2.1 Livestock'!V104*'2.2 Coefficients'!V104</f>
        <v>1487.2779470820929</v>
      </c>
      <c r="W104" s="528">
        <f>'2.1 Livestock'!W104*'2.2 Coefficients'!W104</f>
        <v>1334.2553686471294</v>
      </c>
      <c r="X104" s="528">
        <f>'2.1 Livestock'!X104*'2.2 Coefficients'!X104</f>
        <v>1181.1379472933972</v>
      </c>
      <c r="Y104" s="528">
        <f>'2.1 Livestock'!Y104*'2.2 Coefficients'!Y104</f>
        <v>1028.1364897428321</v>
      </c>
      <c r="Z104" s="528">
        <f>'2.1 Livestock'!Z104*'2.2 Coefficients'!Z104</f>
        <v>875.15451922935881</v>
      </c>
      <c r="AA104" s="528">
        <f>'2.1 Livestock'!AA104*'2.2 Coefficients'!AA104</f>
        <v>722.09780037815062</v>
      </c>
      <c r="AB104" s="528">
        <f>'2.1 Livestock'!AB104*'2.2 Coefficients'!AB104</f>
        <v>569.02344795767601</v>
      </c>
      <c r="AC104" s="528">
        <f>'2.1 Livestock'!AC104*'2.2 Coefficients'!AC104</f>
        <v>427.04083492583106</v>
      </c>
      <c r="AD104" s="528">
        <f>'2.1 Livestock'!AD104*'2.2 Coefficients'!AD104</f>
        <v>692.70007203881096</v>
      </c>
      <c r="AE104" s="528">
        <f>'2.1 Livestock'!AE104*'2.2 Coefficients'!AE104</f>
        <v>776.45692779328567</v>
      </c>
      <c r="AF104" s="528">
        <f>'2.1 Livestock'!AF104*'2.2 Coefficients'!AF104</f>
        <v>826.5306451438139</v>
      </c>
      <c r="AG104" s="528">
        <f>'2.1 Livestock'!AG104*'2.2 Coefficients'!AG104</f>
        <v>886.15830912361071</v>
      </c>
      <c r="AH104" s="528">
        <f>'2.1 Livestock'!AH104*'2.2 Coefficients'!AH104</f>
        <v>925.89971209801979</v>
      </c>
      <c r="AI104" s="528">
        <f>'2.1 Livestock'!AI104*'2.2 Coefficients'!AI104</f>
        <v>890.13278454339513</v>
      </c>
      <c r="AJ104" s="528">
        <f>'2.1 Livestock'!AJ104*'2.2 Coefficients'!AJ104</f>
        <v>877.79904952104084</v>
      </c>
      <c r="AK104" s="528">
        <f>'2.1 Livestock'!AK104*'2.2 Coefficients'!AK104</f>
        <v>873.20222632382252</v>
      </c>
      <c r="AL104" s="528">
        <f>'2.1 Livestock'!AL104*'2.2 Coefficients'!AL104</f>
        <v>1133.2879746369035</v>
      </c>
      <c r="AM104" s="528">
        <f>'2.1 Livestock'!AM104*'2.2 Coefficients'!AM104</f>
        <v>1156.1139074715188</v>
      </c>
      <c r="AN104" s="528">
        <f>'2.1 Livestock'!AN104*'2.2 Coefficients'!AN104</f>
        <v>1052.3623337331571</v>
      </c>
      <c r="AO104" s="528">
        <f>'2.1 Livestock'!AO104*'2.2 Coefficients'!AO104</f>
        <v>1058.6484452051739</v>
      </c>
      <c r="AP104" s="528">
        <f>'2.1 Livestock'!AP104*'2.2 Coefficients'!AP104</f>
        <v>1033.0977046953767</v>
      </c>
      <c r="AQ104" s="528">
        <f>'2.1 Livestock'!AQ104*'2.2 Coefficients'!AQ104</f>
        <v>1032.3571364792831</v>
      </c>
      <c r="AR104" s="528">
        <f>'2.1 Livestock'!AR104*'2.2 Coefficients'!AR104</f>
        <v>1056.649679490168</v>
      </c>
    </row>
    <row r="105" spans="1:44" x14ac:dyDescent="0.25">
      <c r="A105" s="170" t="s">
        <v>582</v>
      </c>
      <c r="D105" s="155" t="s">
        <v>163</v>
      </c>
      <c r="E105" s="106"/>
      <c r="G105" s="570"/>
      <c r="H105" s="252"/>
      <c r="I105" s="252"/>
      <c r="J105" s="252"/>
      <c r="K105" s="252"/>
      <c r="L105" s="252"/>
      <c r="M105" s="607"/>
      <c r="N105" s="607"/>
      <c r="O105" s="607"/>
      <c r="P105" s="607"/>
      <c r="Q105" s="607"/>
      <c r="R105" s="607"/>
      <c r="S105" s="607"/>
      <c r="T105" s="607"/>
      <c r="U105" s="607"/>
      <c r="V105" s="607"/>
      <c r="W105" s="607"/>
      <c r="X105" s="607"/>
      <c r="Y105" s="607"/>
      <c r="Z105" s="607"/>
      <c r="AA105" s="607"/>
      <c r="AB105" s="607"/>
      <c r="AC105" s="607"/>
      <c r="AD105" s="607"/>
      <c r="AE105" s="607"/>
      <c r="AF105" s="607"/>
      <c r="AG105" s="607"/>
      <c r="AH105" s="607"/>
      <c r="AI105" s="607"/>
      <c r="AJ105" s="607"/>
      <c r="AK105" s="607"/>
      <c r="AL105" s="607"/>
      <c r="AM105" s="607"/>
      <c r="AN105" s="607"/>
      <c r="AO105" s="607"/>
      <c r="AP105" s="607"/>
      <c r="AQ105" s="607"/>
      <c r="AR105" s="607"/>
    </row>
    <row r="106" spans="1:44" x14ac:dyDescent="0.25">
      <c r="A106" s="170" t="s">
        <v>599</v>
      </c>
      <c r="D106" s="155"/>
      <c r="E106" s="106" t="s">
        <v>600</v>
      </c>
      <c r="G106" s="570"/>
      <c r="H106" s="418">
        <f>'2.1 Livestock'!H106*'2.2 Coefficients'!H106</f>
        <v>0</v>
      </c>
      <c r="I106" s="418">
        <f>'2.1 Livestock'!I106*'2.2 Coefficients'!I106</f>
        <v>0</v>
      </c>
      <c r="J106" s="418">
        <f>'2.1 Livestock'!J106*'2.2 Coefficients'!J106</f>
        <v>0</v>
      </c>
      <c r="K106" s="418">
        <f>'2.1 Livestock'!K106*'2.2 Coefficients'!K106</f>
        <v>0</v>
      </c>
      <c r="L106" s="418">
        <f>'2.1 Livestock'!L106*'2.2 Coefficients'!L106</f>
        <v>0</v>
      </c>
      <c r="M106" s="528">
        <f>'2.1 Livestock'!M106*'2.2 Coefficients'!M106</f>
        <v>3955.1366376931464</v>
      </c>
      <c r="N106" s="528">
        <f>'2.1 Livestock'!N106*'2.2 Coefficients'!N106</f>
        <v>3651.469050363512</v>
      </c>
      <c r="O106" s="528">
        <f>'2.1 Livestock'!O106*'2.2 Coefficients'!O106</f>
        <v>3347.5745570025611</v>
      </c>
      <c r="P106" s="528">
        <f>'2.1 Livestock'!P106*'2.2 Coefficients'!P106</f>
        <v>3043.6364876325993</v>
      </c>
      <c r="Q106" s="528">
        <f>'2.1 Livestock'!Q106*'2.2 Coefficients'!Q106</f>
        <v>2739.6822681128856</v>
      </c>
      <c r="R106" s="528">
        <f>'2.1 Livestock'!R106*'2.2 Coefficients'!R106</f>
        <v>2436.0385936690686</v>
      </c>
      <c r="S106" s="528">
        <f>'2.1 Livestock'!S106*'2.2 Coefficients'!S106</f>
        <v>2131.5855179733185</v>
      </c>
      <c r="T106" s="528">
        <f>'2.1 Livestock'!T106*'2.2 Coefficients'!T106</f>
        <v>1827.909841943818</v>
      </c>
      <c r="U106" s="528">
        <f>'2.1 Livestock'!U106*'2.2 Coefficients'!U106</f>
        <v>1523.6907054745143</v>
      </c>
      <c r="V106" s="528">
        <f>'2.1 Livestock'!V106*'2.2 Coefficients'!V106</f>
        <v>1220.0815861445801</v>
      </c>
      <c r="W106" s="528">
        <f>'2.1 Livestock'!W106*'2.2 Coefficients'!W106</f>
        <v>1066.7800482709749</v>
      </c>
      <c r="X106" s="528">
        <f>'2.1 Livestock'!X106*'2.2 Coefficients'!X106</f>
        <v>913.77231490627435</v>
      </c>
      <c r="Y106" s="528">
        <f>'2.1 Livestock'!Y106*'2.2 Coefficients'!Y106</f>
        <v>760.62160164226566</v>
      </c>
      <c r="Z106" s="528">
        <f>'2.1 Livestock'!Z106*'2.2 Coefficients'!Z106</f>
        <v>607.20099760369737</v>
      </c>
      <c r="AA106" s="528">
        <f>'2.1 Livestock'!AA106*'2.2 Coefficients'!AA106</f>
        <v>454.0191324099506</v>
      </c>
      <c r="AB106" s="528">
        <f>'2.1 Livestock'!AB106*'2.2 Coefficients'!AB106</f>
        <v>300.94575885896944</v>
      </c>
      <c r="AC106" s="528">
        <f>'2.1 Livestock'!AC106*'2.2 Coefficients'!AC106</f>
        <v>137.82040488359746</v>
      </c>
      <c r="AD106" s="528">
        <f>'2.1 Livestock'!AD106*'2.2 Coefficients'!AD106</f>
        <v>342.81921803197406</v>
      </c>
      <c r="AE106" s="528">
        <f>'2.1 Livestock'!AE106*'2.2 Coefficients'!AE106</f>
        <v>403.60903287734413</v>
      </c>
      <c r="AF106" s="528">
        <f>'2.1 Livestock'!AF106*'2.2 Coefficients'!AF106</f>
        <v>432.37303513743683</v>
      </c>
      <c r="AG106" s="528">
        <f>'2.1 Livestock'!AG106*'2.2 Coefficients'!AG106</f>
        <v>451.74284883028463</v>
      </c>
      <c r="AH106" s="528">
        <f>'2.1 Livestock'!AH106*'2.2 Coefficients'!AH106</f>
        <v>467.28586837752391</v>
      </c>
      <c r="AI106" s="528">
        <f>'2.1 Livestock'!AI106*'2.2 Coefficients'!AI106</f>
        <v>457.08594444791697</v>
      </c>
      <c r="AJ106" s="528">
        <f>'2.1 Livestock'!AJ106*'2.2 Coefficients'!AJ106</f>
        <v>463.19162985747198</v>
      </c>
      <c r="AK106" s="528">
        <f>'2.1 Livestock'!AK106*'2.2 Coefficients'!AK106</f>
        <v>459.70122412824162</v>
      </c>
      <c r="AL106" s="528">
        <f>'2.1 Livestock'!AL106*'2.2 Coefficients'!AL106</f>
        <v>953.91855968813388</v>
      </c>
      <c r="AM106" s="528">
        <f>'2.1 Livestock'!AM106*'2.2 Coefficients'!AM106</f>
        <v>954.84214812571327</v>
      </c>
      <c r="AN106" s="528">
        <f>'2.1 Livestock'!AN106*'2.2 Coefficients'!AN106</f>
        <v>902.72003534714077</v>
      </c>
      <c r="AO106" s="528">
        <f>'2.1 Livestock'!AO106*'2.2 Coefficients'!AO106</f>
        <v>896.10787451062515</v>
      </c>
      <c r="AP106" s="528">
        <f>'2.1 Livestock'!AP106*'2.2 Coefficients'!AP106</f>
        <v>884.22199598726422</v>
      </c>
      <c r="AQ106" s="528">
        <f>'2.1 Livestock'!AQ106*'2.2 Coefficients'!AQ106</f>
        <v>866.79657878017144</v>
      </c>
      <c r="AR106" s="528">
        <f>'2.1 Livestock'!AR106*'2.2 Coefficients'!AR106</f>
        <v>831.25847373644922</v>
      </c>
    </row>
    <row r="107" spans="1:44" x14ac:dyDescent="0.25">
      <c r="A107" s="170" t="s">
        <v>601</v>
      </c>
      <c r="D107" s="155"/>
      <c r="E107" s="106" t="s">
        <v>602</v>
      </c>
      <c r="G107" s="570"/>
      <c r="H107" s="102">
        <f>'2.1 Livestock'!H107*'2.2 Coefficients'!H107</f>
        <v>0</v>
      </c>
      <c r="I107" s="102">
        <f>'2.1 Livestock'!I107*'2.2 Coefficients'!I107</f>
        <v>0</v>
      </c>
      <c r="J107" s="102">
        <f>'2.1 Livestock'!J107*'2.2 Coefficients'!J107</f>
        <v>0</v>
      </c>
      <c r="K107" s="102">
        <f>'2.1 Livestock'!K107*'2.2 Coefficients'!K107</f>
        <v>0</v>
      </c>
      <c r="L107" s="102">
        <f>'2.1 Livestock'!L107*'2.2 Coefficients'!L107</f>
        <v>0</v>
      </c>
      <c r="M107" s="102">
        <f>'2.1 Livestock'!M107*'2.2 Coefficients'!M107</f>
        <v>0</v>
      </c>
      <c r="N107" s="102">
        <f>'2.1 Livestock'!N107*'2.2 Coefficients'!N107</f>
        <v>0</v>
      </c>
      <c r="O107" s="102">
        <f>'2.1 Livestock'!O107*'2.2 Coefficients'!O107</f>
        <v>0</v>
      </c>
      <c r="P107" s="102">
        <f>'2.1 Livestock'!P107*'2.2 Coefficients'!P107</f>
        <v>0</v>
      </c>
      <c r="Q107" s="102">
        <f>'2.1 Livestock'!Q107*'2.2 Coefficients'!Q107</f>
        <v>0</v>
      </c>
      <c r="R107" s="102">
        <f>'2.1 Livestock'!R107*'2.2 Coefficients'!R107</f>
        <v>0</v>
      </c>
      <c r="S107" s="102">
        <f>'2.1 Livestock'!S107*'2.2 Coefficients'!S107</f>
        <v>0</v>
      </c>
      <c r="T107" s="102">
        <f>'2.1 Livestock'!T107*'2.2 Coefficients'!T107</f>
        <v>0</v>
      </c>
      <c r="U107" s="102">
        <f>'2.1 Livestock'!U107*'2.2 Coefficients'!U107</f>
        <v>0</v>
      </c>
      <c r="V107" s="102">
        <f>'2.1 Livestock'!V107*'2.2 Coefficients'!V107</f>
        <v>0</v>
      </c>
      <c r="W107" s="102">
        <f>'2.1 Livestock'!W107*'2.2 Coefficients'!W107</f>
        <v>0</v>
      </c>
      <c r="X107" s="102">
        <f>'2.1 Livestock'!X107*'2.2 Coefficients'!X107</f>
        <v>0</v>
      </c>
      <c r="Y107" s="102">
        <f>'2.1 Livestock'!Y107*'2.2 Coefficients'!Y107</f>
        <v>0</v>
      </c>
      <c r="Z107" s="102">
        <f>'2.1 Livestock'!Z107*'2.2 Coefficients'!Z107</f>
        <v>0</v>
      </c>
      <c r="AA107" s="102">
        <f>'2.1 Livestock'!AA107*'2.2 Coefficients'!AA107</f>
        <v>0</v>
      </c>
      <c r="AB107" s="102">
        <f>'2.1 Livestock'!AB107*'2.2 Coefficients'!AB107</f>
        <v>0</v>
      </c>
      <c r="AC107" s="102">
        <f>'2.1 Livestock'!AC107*'2.2 Coefficients'!AC107</f>
        <v>0</v>
      </c>
      <c r="AD107" s="102">
        <f>'2.1 Livestock'!AD107*'2.2 Coefficients'!AD107</f>
        <v>0</v>
      </c>
      <c r="AE107" s="102">
        <f>'2.1 Livestock'!AE107*'2.2 Coefficients'!AE107</f>
        <v>0</v>
      </c>
      <c r="AF107" s="102">
        <f>'2.1 Livestock'!AF107*'2.2 Coefficients'!AF107</f>
        <v>0</v>
      </c>
      <c r="AG107" s="102">
        <f>'2.1 Livestock'!AG107*'2.2 Coefficients'!AG107</f>
        <v>0</v>
      </c>
      <c r="AH107" s="102">
        <f>'2.1 Livestock'!AH107*'2.2 Coefficients'!AH107</f>
        <v>0</v>
      </c>
      <c r="AI107" s="102">
        <f>'2.1 Livestock'!AI107*'2.2 Coefficients'!AI107</f>
        <v>0</v>
      </c>
    </row>
    <row r="108" spans="1:44" x14ac:dyDescent="0.25">
      <c r="A108" s="170" t="s">
        <v>603</v>
      </c>
      <c r="D108" s="155"/>
      <c r="E108" s="106" t="s">
        <v>604</v>
      </c>
      <c r="G108" s="570"/>
      <c r="H108" s="102">
        <f>'2.1 Livestock'!H108*'2.2 Coefficients'!H108</f>
        <v>0</v>
      </c>
      <c r="I108" s="102">
        <f>'2.1 Livestock'!I108*'2.2 Coefficients'!I108</f>
        <v>0</v>
      </c>
      <c r="J108" s="102">
        <f>'2.1 Livestock'!J108*'2.2 Coefficients'!J108</f>
        <v>0</v>
      </c>
      <c r="K108" s="102">
        <f>'2.1 Livestock'!K108*'2.2 Coefficients'!K108</f>
        <v>0</v>
      </c>
      <c r="L108" s="102">
        <f>'2.1 Livestock'!L108*'2.2 Coefficients'!L108</f>
        <v>0</v>
      </c>
      <c r="M108" s="102">
        <f>'2.1 Livestock'!M108*'2.2 Coefficients'!M108</f>
        <v>0</v>
      </c>
      <c r="N108" s="102">
        <f>'2.1 Livestock'!N108*'2.2 Coefficients'!N108</f>
        <v>0</v>
      </c>
      <c r="O108" s="102">
        <f>'2.1 Livestock'!O108*'2.2 Coefficients'!O108</f>
        <v>0</v>
      </c>
      <c r="P108" s="102">
        <f>'2.1 Livestock'!P108*'2.2 Coefficients'!P108</f>
        <v>0</v>
      </c>
      <c r="Q108" s="102">
        <f>'2.1 Livestock'!Q108*'2.2 Coefficients'!Q108</f>
        <v>0</v>
      </c>
      <c r="R108" s="102">
        <f>'2.1 Livestock'!R108*'2.2 Coefficients'!R108</f>
        <v>0</v>
      </c>
      <c r="S108" s="102">
        <f>'2.1 Livestock'!S108*'2.2 Coefficients'!S108</f>
        <v>0</v>
      </c>
      <c r="T108" s="102">
        <f>'2.1 Livestock'!T108*'2.2 Coefficients'!T108</f>
        <v>0</v>
      </c>
      <c r="U108" s="102">
        <f>'2.1 Livestock'!U108*'2.2 Coefficients'!U108</f>
        <v>0</v>
      </c>
      <c r="V108" s="102">
        <f>'2.1 Livestock'!V108*'2.2 Coefficients'!V108</f>
        <v>0</v>
      </c>
      <c r="W108" s="102">
        <f>'2.1 Livestock'!W108*'2.2 Coefficients'!W108</f>
        <v>0</v>
      </c>
      <c r="X108" s="102">
        <f>'2.1 Livestock'!X108*'2.2 Coefficients'!X108</f>
        <v>0</v>
      </c>
      <c r="Y108" s="102">
        <f>'2.1 Livestock'!Y108*'2.2 Coefficients'!Y108</f>
        <v>0</v>
      </c>
      <c r="Z108" s="102">
        <f>'2.1 Livestock'!Z108*'2.2 Coefficients'!Z108</f>
        <v>0</v>
      </c>
      <c r="AA108" s="102">
        <f>'2.1 Livestock'!AA108*'2.2 Coefficients'!AA108</f>
        <v>0</v>
      </c>
      <c r="AB108" s="102">
        <f>'2.1 Livestock'!AB108*'2.2 Coefficients'!AB108</f>
        <v>0</v>
      </c>
      <c r="AC108" s="102">
        <f>'2.1 Livestock'!AC108*'2.2 Coefficients'!AC108</f>
        <v>0</v>
      </c>
      <c r="AD108" s="102">
        <f>'2.1 Livestock'!AD108*'2.2 Coefficients'!AD108</f>
        <v>0</v>
      </c>
      <c r="AE108" s="102">
        <f>'2.1 Livestock'!AE108*'2.2 Coefficients'!AE108</f>
        <v>0</v>
      </c>
      <c r="AF108" s="102">
        <f>'2.1 Livestock'!AF108*'2.2 Coefficients'!AF108</f>
        <v>0</v>
      </c>
      <c r="AG108" s="102">
        <f>'2.1 Livestock'!AG108*'2.2 Coefficients'!AG108</f>
        <v>0</v>
      </c>
      <c r="AH108" s="102">
        <f>'2.1 Livestock'!AH108*'2.2 Coefficients'!AH108</f>
        <v>0</v>
      </c>
      <c r="AI108" s="102">
        <f>'2.1 Livestock'!AI108*'2.2 Coefficients'!AI108</f>
        <v>0</v>
      </c>
    </row>
    <row r="109" spans="1:44" x14ac:dyDescent="0.25">
      <c r="A109" s="91" t="s">
        <v>651</v>
      </c>
      <c r="E109" s="155" t="s">
        <v>310</v>
      </c>
      <c r="F109" s="106"/>
      <c r="G109" s="570"/>
      <c r="H109" s="102">
        <f>'2.1 Livestock'!H109*'2.2 Coefficients'!H109</f>
        <v>0</v>
      </c>
      <c r="I109" s="102">
        <f>'2.1 Livestock'!I109*'2.2 Coefficients'!I109</f>
        <v>0</v>
      </c>
      <c r="J109" s="102">
        <f>'2.1 Livestock'!J109*'2.2 Coefficients'!J109</f>
        <v>0</v>
      </c>
      <c r="K109" s="102">
        <f>'2.1 Livestock'!K109*'2.2 Coefficients'!K109</f>
        <v>0</v>
      </c>
      <c r="L109" s="102">
        <f>'2.1 Livestock'!L109*'2.2 Coefficients'!L109</f>
        <v>0</v>
      </c>
      <c r="M109" s="102">
        <f>'2.1 Livestock'!M109*'2.2 Coefficients'!M109</f>
        <v>0</v>
      </c>
      <c r="N109" s="102">
        <f>'2.1 Livestock'!N109*'2.2 Coefficients'!N109</f>
        <v>0</v>
      </c>
      <c r="O109" s="102">
        <f>'2.1 Livestock'!O109*'2.2 Coefficients'!O109</f>
        <v>0</v>
      </c>
      <c r="P109" s="102">
        <f>'2.1 Livestock'!P109*'2.2 Coefficients'!P109</f>
        <v>0</v>
      </c>
      <c r="Q109" s="102">
        <f>'2.1 Livestock'!Q109*'2.2 Coefficients'!Q109</f>
        <v>0</v>
      </c>
      <c r="R109" s="102">
        <f>'2.1 Livestock'!R109*'2.2 Coefficients'!R109</f>
        <v>0</v>
      </c>
      <c r="S109" s="102">
        <f>'2.1 Livestock'!S109*'2.2 Coefficients'!S109</f>
        <v>0</v>
      </c>
      <c r="T109" s="102">
        <f>'2.1 Livestock'!T109*'2.2 Coefficients'!T109</f>
        <v>0</v>
      </c>
      <c r="U109" s="102">
        <f>'2.1 Livestock'!U109*'2.2 Coefficients'!U109</f>
        <v>0</v>
      </c>
      <c r="V109" s="102">
        <f>'2.1 Livestock'!V109*'2.2 Coefficients'!V109</f>
        <v>0</v>
      </c>
      <c r="W109" s="102">
        <f>'2.1 Livestock'!W109*'2.2 Coefficients'!W109</f>
        <v>0</v>
      </c>
      <c r="X109" s="102">
        <f>'2.1 Livestock'!X109*'2.2 Coefficients'!X109</f>
        <v>0</v>
      </c>
      <c r="Y109" s="102">
        <f>'2.1 Livestock'!Y109*'2.2 Coefficients'!Y109</f>
        <v>0</v>
      </c>
      <c r="Z109" s="102">
        <f>'2.1 Livestock'!Z109*'2.2 Coefficients'!Z109</f>
        <v>0</v>
      </c>
      <c r="AA109" s="102">
        <f>'2.1 Livestock'!AA109*'2.2 Coefficients'!AA109</f>
        <v>0</v>
      </c>
      <c r="AB109" s="102">
        <f>'2.1 Livestock'!AB109*'2.2 Coefficients'!AB109</f>
        <v>0</v>
      </c>
      <c r="AC109" s="102">
        <f>'2.1 Livestock'!AC109*'2.2 Coefficients'!AC109</f>
        <v>0</v>
      </c>
      <c r="AD109" s="102">
        <f>'2.1 Livestock'!AD109*'2.2 Coefficients'!AD109</f>
        <v>0</v>
      </c>
      <c r="AE109" s="102">
        <f>'2.1 Livestock'!AE109*'2.2 Coefficients'!AE109</f>
        <v>0</v>
      </c>
      <c r="AF109" s="102">
        <f>'2.1 Livestock'!AF109*'2.2 Coefficients'!AF109</f>
        <v>0</v>
      </c>
      <c r="AG109" s="102">
        <f>'2.1 Livestock'!AG109*'2.2 Coefficients'!AG109</f>
        <v>0</v>
      </c>
      <c r="AH109" s="102">
        <f>'2.1 Livestock'!AH109*'2.2 Coefficients'!AH109</f>
        <v>0</v>
      </c>
      <c r="AI109" s="102">
        <f>'2.1 Livestock'!AI109*'2.2 Coefficients'!AI109</f>
        <v>0</v>
      </c>
    </row>
    <row r="110" spans="1:44" x14ac:dyDescent="0.25">
      <c r="A110" s="170" t="s">
        <v>605</v>
      </c>
      <c r="D110" s="155"/>
      <c r="E110" s="106" t="s">
        <v>606</v>
      </c>
      <c r="G110" s="570"/>
      <c r="H110" s="102">
        <f>'2.1 Livestock'!H110*'2.2 Coefficients'!H110</f>
        <v>0</v>
      </c>
      <c r="I110" s="102">
        <f>'2.1 Livestock'!I110*'2.2 Coefficients'!I110</f>
        <v>0</v>
      </c>
      <c r="J110" s="102">
        <f>'2.1 Livestock'!J110*'2.2 Coefficients'!J110</f>
        <v>0</v>
      </c>
      <c r="K110" s="102">
        <f>'2.1 Livestock'!K110*'2.2 Coefficients'!K110</f>
        <v>0</v>
      </c>
      <c r="L110" s="102">
        <f>'2.1 Livestock'!L110*'2.2 Coefficients'!L110</f>
        <v>0</v>
      </c>
      <c r="M110" s="102">
        <f>'2.1 Livestock'!M110*'2.2 Coefficients'!M110</f>
        <v>0</v>
      </c>
      <c r="N110" s="102">
        <f>'2.1 Livestock'!N110*'2.2 Coefficients'!N110</f>
        <v>0</v>
      </c>
      <c r="O110" s="102">
        <f>'2.1 Livestock'!O110*'2.2 Coefficients'!O110</f>
        <v>0</v>
      </c>
      <c r="P110" s="102">
        <f>'2.1 Livestock'!P110*'2.2 Coefficients'!P110</f>
        <v>0</v>
      </c>
      <c r="Q110" s="102">
        <f>'2.1 Livestock'!Q110*'2.2 Coefficients'!Q110</f>
        <v>0</v>
      </c>
      <c r="R110" s="102">
        <f>'2.1 Livestock'!R110*'2.2 Coefficients'!R110</f>
        <v>0</v>
      </c>
      <c r="S110" s="102">
        <f>'2.1 Livestock'!S110*'2.2 Coefficients'!S110</f>
        <v>0</v>
      </c>
      <c r="T110" s="102">
        <f>'2.1 Livestock'!T110*'2.2 Coefficients'!T110</f>
        <v>0</v>
      </c>
      <c r="U110" s="102">
        <f>'2.1 Livestock'!U110*'2.2 Coefficients'!U110</f>
        <v>0</v>
      </c>
      <c r="V110" s="102">
        <f>'2.1 Livestock'!V110*'2.2 Coefficients'!V110</f>
        <v>0</v>
      </c>
      <c r="W110" s="102">
        <f>'2.1 Livestock'!W110*'2.2 Coefficients'!W110</f>
        <v>0</v>
      </c>
      <c r="X110" s="102">
        <f>'2.1 Livestock'!X110*'2.2 Coefficients'!X110</f>
        <v>0</v>
      </c>
      <c r="Y110" s="102">
        <f>'2.1 Livestock'!Y110*'2.2 Coefficients'!Y110</f>
        <v>0</v>
      </c>
      <c r="Z110" s="102">
        <f>'2.1 Livestock'!Z110*'2.2 Coefficients'!Z110</f>
        <v>0</v>
      </c>
      <c r="AA110" s="102">
        <f>'2.1 Livestock'!AA110*'2.2 Coefficients'!AA110</f>
        <v>0</v>
      </c>
      <c r="AB110" s="102">
        <f>'2.1 Livestock'!AB110*'2.2 Coefficients'!AB110</f>
        <v>0</v>
      </c>
      <c r="AC110" s="102">
        <f>'2.1 Livestock'!AC110*'2.2 Coefficients'!AC110</f>
        <v>0</v>
      </c>
      <c r="AD110" s="102">
        <f>'2.1 Livestock'!AD110*'2.2 Coefficients'!AD110</f>
        <v>0</v>
      </c>
      <c r="AE110" s="102">
        <f>'2.1 Livestock'!AE110*'2.2 Coefficients'!AE110</f>
        <v>0</v>
      </c>
      <c r="AF110" s="102">
        <f>'2.1 Livestock'!AF110*'2.2 Coefficients'!AF110</f>
        <v>0</v>
      </c>
      <c r="AG110" s="102">
        <f>'2.1 Livestock'!AG110*'2.2 Coefficients'!AG110</f>
        <v>0</v>
      </c>
      <c r="AH110" s="102">
        <f>'2.1 Livestock'!AH110*'2.2 Coefficients'!AH110</f>
        <v>0</v>
      </c>
      <c r="AI110" s="102">
        <f>'2.1 Livestock'!AI110*'2.2 Coefficients'!AI110</f>
        <v>0</v>
      </c>
    </row>
    <row r="111" spans="1:44" x14ac:dyDescent="0.25">
      <c r="A111" s="37"/>
      <c r="B111" s="37"/>
      <c r="E111" s="159"/>
      <c r="F111" s="37"/>
    </row>
    <row r="112" spans="1:44" x14ac:dyDescent="0.25">
      <c r="E112" s="159"/>
    </row>
    <row r="113" spans="5:5" x14ac:dyDescent="0.25">
      <c r="E113" s="159"/>
    </row>
  </sheetData>
  <mergeCells count="2">
    <mergeCell ref="A1:G1"/>
    <mergeCell ref="B2:F2"/>
  </mergeCells>
  <phoneticPr fontId="29" type="noConversion"/>
  <printOptions gridLines="1"/>
  <pageMargins left="0.98425196850393704" right="0" top="0.51181102362204722" bottom="0.31496062992125984" header="0.19685039370078741" footer="0.19685039370078741"/>
  <pageSetup paperSize="8" scale="45" fitToWidth="2" orientation="landscape" r:id="rId1"/>
  <headerFooter alignWithMargins="0">
    <oddHeader>&amp;LCOUNTRY:        ESPAÑA</oddHeader>
    <oddFooter>&amp;R&amp;"Times,Normal"&amp;D</oddFooter>
  </headerFooter>
  <rowBreaks count="1" manualBreakCount="1">
    <brk id="80" max="16383" man="1"/>
  </rowBreaks>
  <ignoredErrors>
    <ignoredError sqref="H2:AH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AT24"/>
  <sheetViews>
    <sheetView showZeros="0" zoomScale="85" zoomScaleNormal="85" workbookViewId="0">
      <pane xSplit="4" ySplit="2" topLeftCell="E3" activePane="bottomRight" state="frozen"/>
      <selection activeCell="U16" sqref="U16"/>
      <selection pane="topRight" activeCell="U16" sqref="U16"/>
      <selection pane="bottomLeft" activeCell="U16" sqref="U16"/>
      <selection pane="bottomRight" activeCell="W16" sqref="W16"/>
    </sheetView>
  </sheetViews>
  <sheetFormatPr baseColWidth="10" defaultColWidth="10.28515625" defaultRowHeight="15" outlineLevelCol="1" x14ac:dyDescent="0.25"/>
  <cols>
    <col min="1" max="1" width="15.85546875" style="58" customWidth="1"/>
    <col min="2" max="3" width="2.28515625" style="58" customWidth="1"/>
    <col min="4" max="4" width="30.7109375" style="58" customWidth="1"/>
    <col min="5" max="5" width="8.140625" style="537" bestFit="1" customWidth="1"/>
    <col min="6" max="10" width="5.5703125" style="39" hidden="1" customWidth="1" outlineLevel="1"/>
    <col min="11" max="11" width="5.5703125" style="39" bestFit="1" customWidth="1" collapsed="1"/>
    <col min="12" max="16" width="5.5703125" style="39" bestFit="1" customWidth="1"/>
    <col min="17" max="17" width="5.5703125" style="38" bestFit="1" customWidth="1"/>
    <col min="18" max="18" width="5.5703125" style="40" bestFit="1" customWidth="1"/>
    <col min="19" max="42" width="5.5703125" style="66" bestFit="1" customWidth="1"/>
    <col min="43" max="252" width="10.28515625" style="66" customWidth="1"/>
    <col min="253" max="16384" width="10.28515625" style="66"/>
  </cols>
  <sheetData>
    <row r="1" spans="1:46" s="28" customFormat="1" ht="39.75" customHeight="1" x14ac:dyDescent="0.2">
      <c r="A1" s="762" t="s">
        <v>661</v>
      </c>
      <c r="B1" s="762"/>
      <c r="C1" s="762"/>
      <c r="D1" s="762"/>
      <c r="E1" s="762"/>
      <c r="F1" s="762"/>
      <c r="G1" s="762"/>
      <c r="H1" s="762"/>
      <c r="I1" s="762"/>
      <c r="J1" s="762"/>
      <c r="K1" s="762"/>
      <c r="L1" s="54"/>
      <c r="N1" s="54"/>
      <c r="P1" s="54"/>
      <c r="Q1" s="47"/>
      <c r="AF1" s="454"/>
      <c r="AH1" s="763" t="s">
        <v>216</v>
      </c>
      <c r="AI1" s="763"/>
      <c r="AJ1" s="763"/>
      <c r="AK1" s="763"/>
    </row>
    <row r="2" spans="1:46" s="32" customFormat="1" ht="30" customHeight="1" x14ac:dyDescent="0.2">
      <c r="A2" s="580" t="s">
        <v>1129</v>
      </c>
      <c r="B2" s="761" t="s">
        <v>122</v>
      </c>
      <c r="C2" s="761"/>
      <c r="D2" s="761"/>
      <c r="E2" s="558" t="s">
        <v>121</v>
      </c>
      <c r="F2" s="512">
        <v>1985</v>
      </c>
      <c r="G2" s="523" t="s">
        <v>124</v>
      </c>
      <c r="H2" s="523" t="s">
        <v>125</v>
      </c>
      <c r="I2" s="523" t="s">
        <v>126</v>
      </c>
      <c r="J2" s="523" t="s">
        <v>127</v>
      </c>
      <c r="K2" s="523" t="s">
        <v>128</v>
      </c>
      <c r="L2" s="523" t="s">
        <v>129</v>
      </c>
      <c r="M2" s="523" t="s">
        <v>130</v>
      </c>
      <c r="N2" s="523" t="s">
        <v>131</v>
      </c>
      <c r="O2" s="497" t="s">
        <v>132</v>
      </c>
      <c r="P2" s="497" t="s">
        <v>133</v>
      </c>
      <c r="Q2" s="53">
        <v>1996</v>
      </c>
      <c r="R2" s="578">
        <v>1997</v>
      </c>
      <c r="S2" s="578">
        <v>1998</v>
      </c>
      <c r="T2" s="578">
        <v>1999</v>
      </c>
      <c r="U2" s="578">
        <v>2000</v>
      </c>
      <c r="V2" s="578">
        <v>2001</v>
      </c>
      <c r="W2" s="578">
        <v>2002</v>
      </c>
      <c r="X2" s="578">
        <v>2003</v>
      </c>
      <c r="Y2" s="578">
        <v>2004</v>
      </c>
      <c r="Z2" s="578">
        <v>2005</v>
      </c>
      <c r="AA2" s="578">
        <v>2006</v>
      </c>
      <c r="AB2" s="578">
        <v>2007</v>
      </c>
      <c r="AC2" s="578">
        <v>2008</v>
      </c>
      <c r="AD2" s="578">
        <v>2009</v>
      </c>
      <c r="AE2" s="578">
        <v>2010</v>
      </c>
      <c r="AF2" s="578">
        <v>2011</v>
      </c>
      <c r="AG2" s="578">
        <v>2012</v>
      </c>
      <c r="AH2" s="578">
        <v>2013</v>
      </c>
      <c r="AI2" s="578">
        <v>2014</v>
      </c>
      <c r="AJ2" s="578">
        <v>2015</v>
      </c>
      <c r="AK2" s="578">
        <v>2016</v>
      </c>
      <c r="AL2" s="578">
        <v>2017</v>
      </c>
      <c r="AM2" s="578">
        <v>2018</v>
      </c>
      <c r="AN2" s="578">
        <v>2019</v>
      </c>
      <c r="AO2" s="578">
        <v>2020</v>
      </c>
      <c r="AP2" s="578">
        <v>2021</v>
      </c>
      <c r="AQ2" s="65"/>
      <c r="AR2" s="65"/>
      <c r="AS2" s="65"/>
      <c r="AT2" s="65"/>
    </row>
    <row r="3" spans="1:46" x14ac:dyDescent="0.25">
      <c r="E3" s="565"/>
    </row>
    <row r="4" spans="1:46" x14ac:dyDescent="0.25">
      <c r="A4" s="171" t="s">
        <v>583</v>
      </c>
      <c r="B4" s="61" t="s">
        <v>164</v>
      </c>
      <c r="C4" s="61"/>
      <c r="D4" s="61"/>
      <c r="E4" s="565"/>
      <c r="F4" s="148">
        <f>F5+F6+F7+F8</f>
        <v>0</v>
      </c>
      <c r="G4" s="148">
        <f t="shared" ref="G4:Y4" si="0">G5+G6+G7+G8</f>
        <v>0</v>
      </c>
      <c r="H4" s="148">
        <f t="shared" si="0"/>
        <v>0</v>
      </c>
      <c r="I4" s="148">
        <f t="shared" si="0"/>
        <v>0</v>
      </c>
      <c r="J4" s="148">
        <f t="shared" si="0"/>
        <v>0</v>
      </c>
      <c r="K4" s="70">
        <f t="shared" si="0"/>
        <v>0</v>
      </c>
      <c r="L4" s="70">
        <f t="shared" si="0"/>
        <v>0</v>
      </c>
      <c r="M4" s="70">
        <f t="shared" si="0"/>
        <v>0</v>
      </c>
      <c r="N4" s="70">
        <f t="shared" si="0"/>
        <v>0</v>
      </c>
      <c r="O4" s="70">
        <f t="shared" si="0"/>
        <v>0</v>
      </c>
      <c r="P4" s="70">
        <f t="shared" si="0"/>
        <v>0</v>
      </c>
      <c r="Q4" s="70">
        <f t="shared" si="0"/>
        <v>0</v>
      </c>
      <c r="R4" s="70">
        <f t="shared" si="0"/>
        <v>0</v>
      </c>
      <c r="S4" s="70">
        <f t="shared" si="0"/>
        <v>0</v>
      </c>
      <c r="T4" s="70">
        <f t="shared" si="0"/>
        <v>0</v>
      </c>
      <c r="U4" s="70">
        <f t="shared" si="0"/>
        <v>0</v>
      </c>
      <c r="V4" s="70">
        <f t="shared" si="0"/>
        <v>0</v>
      </c>
      <c r="W4" s="70">
        <f t="shared" si="0"/>
        <v>0</v>
      </c>
      <c r="X4" s="70">
        <f t="shared" si="0"/>
        <v>0</v>
      </c>
      <c r="Y4" s="70">
        <f t="shared" si="0"/>
        <v>0</v>
      </c>
      <c r="Z4" s="70">
        <f t="shared" ref="Z4:AF4" si="1">Z5+Z6+Z7+Z8</f>
        <v>0</v>
      </c>
      <c r="AA4" s="70">
        <f t="shared" si="1"/>
        <v>0</v>
      </c>
      <c r="AB4" s="70">
        <f t="shared" si="1"/>
        <v>0</v>
      </c>
      <c r="AC4" s="70">
        <f t="shared" si="1"/>
        <v>0</v>
      </c>
      <c r="AD4" s="70">
        <f t="shared" si="1"/>
        <v>0</v>
      </c>
      <c r="AE4" s="70">
        <f t="shared" si="1"/>
        <v>0</v>
      </c>
      <c r="AF4" s="70">
        <f t="shared" si="1"/>
        <v>0</v>
      </c>
      <c r="AG4" s="70">
        <f t="shared" ref="AG4:AL4" si="2">AG5+AG6+AG7+AG8</f>
        <v>0</v>
      </c>
      <c r="AH4" s="70">
        <f t="shared" si="2"/>
        <v>0</v>
      </c>
      <c r="AI4" s="70">
        <f t="shared" si="2"/>
        <v>0</v>
      </c>
      <c r="AJ4" s="70">
        <f t="shared" si="2"/>
        <v>0</v>
      </c>
      <c r="AK4" s="70">
        <f t="shared" si="2"/>
        <v>0</v>
      </c>
      <c r="AL4" s="70">
        <f t="shared" si="2"/>
        <v>0</v>
      </c>
      <c r="AM4" s="70">
        <f t="shared" ref="AM4:AN4" si="3">AM5+AM6+AM7+AM8</f>
        <v>0</v>
      </c>
      <c r="AN4" s="70">
        <f t="shared" si="3"/>
        <v>0</v>
      </c>
      <c r="AO4" s="70">
        <f t="shared" ref="AO4:AP4" si="4">AO5+AO6+AO7+AO8</f>
        <v>0</v>
      </c>
      <c r="AP4" s="70">
        <f t="shared" si="4"/>
        <v>0</v>
      </c>
    </row>
    <row r="5" spans="1:46" x14ac:dyDescent="0.25">
      <c r="A5" s="171" t="s">
        <v>584</v>
      </c>
      <c r="B5" s="35"/>
      <c r="C5" s="35" t="s">
        <v>195</v>
      </c>
      <c r="D5" s="35"/>
      <c r="E5" s="566"/>
      <c r="F5" s="42"/>
      <c r="G5" s="42"/>
      <c r="H5" s="42"/>
      <c r="I5" s="42"/>
      <c r="J5" s="42"/>
      <c r="K5" s="42"/>
      <c r="L5" s="42"/>
      <c r="M5" s="42"/>
      <c r="N5" s="42"/>
      <c r="O5" s="42"/>
      <c r="P5" s="42"/>
      <c r="Q5" s="39"/>
      <c r="R5" s="41"/>
      <c r="S5" s="67"/>
      <c r="T5" s="67"/>
    </row>
    <row r="6" spans="1:46" x14ac:dyDescent="0.25">
      <c r="A6" s="171" t="s">
        <v>585</v>
      </c>
      <c r="B6" s="35"/>
      <c r="C6" s="35" t="s">
        <v>165</v>
      </c>
      <c r="D6" s="35"/>
      <c r="E6" s="566"/>
      <c r="F6" s="42"/>
      <c r="G6" s="42"/>
      <c r="H6" s="42"/>
      <c r="I6" s="42"/>
      <c r="J6" s="42"/>
      <c r="K6" s="42"/>
      <c r="L6" s="42"/>
      <c r="M6" s="42"/>
      <c r="N6" s="42"/>
      <c r="O6" s="42"/>
      <c r="P6" s="42"/>
      <c r="Q6" s="42"/>
      <c r="R6" s="42"/>
      <c r="S6" s="42"/>
      <c r="T6" s="42"/>
      <c r="U6" s="42"/>
      <c r="V6" s="42"/>
      <c r="W6" s="42"/>
      <c r="X6" s="42"/>
      <c r="Z6" s="42"/>
      <c r="AA6" s="42"/>
      <c r="AC6" s="42"/>
      <c r="AD6" s="42"/>
      <c r="AE6" s="42"/>
      <c r="AF6" s="42"/>
      <c r="AG6" s="42"/>
      <c r="AH6" s="42"/>
      <c r="AI6" s="42"/>
      <c r="AJ6" s="42"/>
      <c r="AK6" s="42"/>
      <c r="AL6" s="42"/>
      <c r="AM6" s="42"/>
      <c r="AN6" s="42"/>
      <c r="AO6" s="42"/>
      <c r="AP6" s="42"/>
    </row>
    <row r="7" spans="1:46" x14ac:dyDescent="0.25">
      <c r="A7" s="171" t="s">
        <v>586</v>
      </c>
      <c r="B7" s="35"/>
      <c r="C7" s="35" t="s">
        <v>166</v>
      </c>
      <c r="D7" s="35"/>
      <c r="E7" s="563"/>
      <c r="F7" s="50"/>
      <c r="G7" s="50"/>
      <c r="H7" s="50"/>
      <c r="I7" s="50"/>
      <c r="J7" s="50"/>
      <c r="Q7" s="39"/>
      <c r="R7" s="41"/>
      <c r="S7" s="67"/>
      <c r="T7" s="67"/>
    </row>
    <row r="8" spans="1:46" x14ac:dyDescent="0.25">
      <c r="A8" s="171" t="s">
        <v>587</v>
      </c>
      <c r="B8" s="35"/>
      <c r="C8" s="35" t="s">
        <v>167</v>
      </c>
      <c r="D8" s="35"/>
      <c r="E8" s="566"/>
      <c r="F8" s="42"/>
      <c r="G8" s="42"/>
      <c r="H8" s="42"/>
      <c r="I8" s="42"/>
      <c r="J8" s="42"/>
      <c r="K8" s="42"/>
      <c r="L8" s="42"/>
      <c r="M8" s="42"/>
      <c r="N8" s="42"/>
      <c r="O8" s="42"/>
      <c r="P8" s="42"/>
      <c r="Q8" s="42"/>
      <c r="R8" s="41"/>
      <c r="S8" s="67"/>
      <c r="T8" s="67"/>
    </row>
    <row r="9" spans="1:46" x14ac:dyDescent="0.25">
      <c r="B9" s="35"/>
      <c r="C9" s="35"/>
      <c r="D9" s="35"/>
      <c r="E9" s="566"/>
      <c r="F9" s="42"/>
      <c r="G9" s="42"/>
      <c r="H9" s="42"/>
      <c r="I9" s="42"/>
      <c r="J9" s="42"/>
      <c r="K9" s="42"/>
      <c r="L9" s="42"/>
      <c r="M9" s="42"/>
      <c r="N9" s="42"/>
      <c r="O9" s="42"/>
      <c r="P9" s="42"/>
      <c r="Q9" s="42"/>
      <c r="S9" s="67"/>
      <c r="T9" s="67"/>
    </row>
    <row r="10" spans="1:46" s="72" customFormat="1" x14ac:dyDescent="0.25">
      <c r="A10" s="171" t="s">
        <v>588</v>
      </c>
      <c r="B10" s="59" t="s">
        <v>168</v>
      </c>
      <c r="C10" s="61"/>
      <c r="D10" s="59"/>
      <c r="E10" s="563"/>
      <c r="F10" s="68"/>
      <c r="G10" s="68"/>
      <c r="H10" s="68"/>
      <c r="I10" s="68"/>
      <c r="J10" s="68"/>
      <c r="K10" s="68"/>
      <c r="L10" s="68"/>
      <c r="M10" s="68"/>
      <c r="N10" s="68"/>
      <c r="O10" s="68"/>
      <c r="P10" s="68"/>
      <c r="Q10" s="71"/>
      <c r="R10" s="71"/>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row>
    <row r="11" spans="1:46" x14ac:dyDescent="0.25">
      <c r="Q11" s="39"/>
    </row>
    <row r="12" spans="1:46" x14ac:dyDescent="0.25">
      <c r="A12" s="69"/>
      <c r="B12" s="63"/>
      <c r="C12" s="63"/>
      <c r="D12" s="63"/>
      <c r="Q12" s="39"/>
      <c r="R12" s="39"/>
    </row>
    <row r="13" spans="1:46" x14ac:dyDescent="0.25">
      <c r="B13" s="55"/>
      <c r="C13" s="55"/>
      <c r="D13" s="55"/>
    </row>
    <row r="14" spans="1:46" x14ac:dyDescent="0.25">
      <c r="B14" s="55"/>
      <c r="C14" s="55"/>
      <c r="D14" s="55"/>
    </row>
    <row r="15" spans="1:46" x14ac:dyDescent="0.25">
      <c r="B15" s="55"/>
      <c r="C15" s="55"/>
      <c r="D15" s="55"/>
    </row>
    <row r="16" spans="1:46" x14ac:dyDescent="0.25">
      <c r="B16" s="55"/>
      <c r="C16" s="55"/>
      <c r="D16" s="55"/>
    </row>
    <row r="17" spans="2:4" x14ac:dyDescent="0.25">
      <c r="B17" s="55"/>
      <c r="C17" s="55"/>
      <c r="D17" s="55"/>
    </row>
    <row r="18" spans="2:4" x14ac:dyDescent="0.25">
      <c r="B18" s="55"/>
      <c r="C18" s="55"/>
      <c r="D18" s="55"/>
    </row>
    <row r="19" spans="2:4" x14ac:dyDescent="0.25">
      <c r="B19" s="55"/>
      <c r="C19" s="55"/>
      <c r="D19" s="55"/>
    </row>
    <row r="20" spans="2:4" x14ac:dyDescent="0.25">
      <c r="B20" s="55"/>
      <c r="C20" s="55"/>
      <c r="D20" s="55"/>
    </row>
    <row r="21" spans="2:4" x14ac:dyDescent="0.25">
      <c r="B21" s="55"/>
      <c r="C21" s="55"/>
      <c r="D21" s="55"/>
    </row>
    <row r="22" spans="2:4" x14ac:dyDescent="0.25">
      <c r="B22" s="56"/>
      <c r="C22" s="55"/>
      <c r="D22" s="56"/>
    </row>
    <row r="23" spans="2:4" x14ac:dyDescent="0.25">
      <c r="B23" s="63"/>
      <c r="C23" s="63"/>
      <c r="D23" s="63"/>
    </row>
    <row r="24" spans="2:4" x14ac:dyDescent="0.25">
      <c r="B24" s="63"/>
      <c r="C24" s="63"/>
      <c r="D24" s="63"/>
    </row>
  </sheetData>
  <mergeCells count="3">
    <mergeCell ref="B2:D2"/>
    <mergeCell ref="A1:K1"/>
    <mergeCell ref="AH1:AK1"/>
  </mergeCells>
  <phoneticPr fontId="17" type="noConversion"/>
  <printOptions gridLines="1"/>
  <pageMargins left="0.98425196850393704" right="0" top="0.51181102362204722" bottom="0.31496062992125984" header="0.19685039370078741" footer="0.19685039370078741"/>
  <pageSetup paperSize="8" fitToWidth="2" orientation="landscape" r:id="rId1"/>
  <headerFooter alignWithMargins="0">
    <oddHeader>&amp;LCOUNTRY:        ESPAÑA</oddHeader>
    <oddFooter>&amp;R&amp;"Times,Normal"&amp;D</oddFooter>
  </headerFooter>
  <ignoredErrors>
    <ignoredError sqref="G2:P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36</vt:i4>
      </vt:variant>
    </vt:vector>
  </HeadingPairs>
  <TitlesOfParts>
    <vt:vector size="65" baseType="lpstr">
      <vt:lpstr>FAME Persistence</vt:lpstr>
      <vt:lpstr>Notes</vt:lpstr>
      <vt:lpstr>Sources</vt:lpstr>
      <vt:lpstr>Missing data and revisons</vt:lpstr>
      <vt:lpstr>1 Mineral Fertilisers </vt:lpstr>
      <vt:lpstr>2.1 Livestock</vt:lpstr>
      <vt:lpstr>2.2 Coefficients</vt:lpstr>
      <vt:lpstr>2.3 Excretion</vt:lpstr>
      <vt:lpstr>3.1 Withdrawal</vt:lpstr>
      <vt:lpstr>3.2 coefficients</vt:lpstr>
      <vt:lpstr>3.3 nutrient amount</vt:lpstr>
      <vt:lpstr>4.1 Other Organic Fertilisers</vt:lpstr>
      <vt:lpstr>4.2 coefficients</vt:lpstr>
      <vt:lpstr>4.3 nutrient amount</vt:lpstr>
      <vt:lpstr>5.1 Crops and Forage</vt:lpstr>
      <vt:lpstr>5.2 Coefficients</vt:lpstr>
      <vt:lpstr>5.3 nutrient amount</vt:lpstr>
      <vt:lpstr>6.1 Seeds</vt:lpstr>
      <vt:lpstr>6.2 Coefficients</vt:lpstr>
      <vt:lpstr>6.3 nutrient amount</vt:lpstr>
      <vt:lpstr>7.3 nutrient amounts</vt:lpstr>
      <vt:lpstr>8.1 Biological Fixation</vt:lpstr>
      <vt:lpstr>8.2 Coefficients</vt:lpstr>
      <vt:lpstr>8.3 nutrient amount</vt:lpstr>
      <vt:lpstr>9.1 Atmospheric deposition</vt:lpstr>
      <vt:lpstr>9.2 Coefficients</vt:lpstr>
      <vt:lpstr>9.3 nutrient amount</vt:lpstr>
      <vt:lpstr>10 Emissions</vt:lpstr>
      <vt:lpstr>11 Budget</vt:lpstr>
      <vt:lpstr>Notes!_Toc311713029</vt:lpstr>
      <vt:lpstr>'1 Mineral Fertilisers '!Área_de_impresión</vt:lpstr>
      <vt:lpstr>'2.1 Livestock'!Área_de_impresión</vt:lpstr>
      <vt:lpstr>'3.1 Withdrawal'!Área_de_impresión</vt:lpstr>
      <vt:lpstr>'3.2 coefficients'!Área_de_impresión</vt:lpstr>
      <vt:lpstr>'3.3 nutrient amount'!Área_de_impresión</vt:lpstr>
      <vt:lpstr>'4.1 Other Organic Fertilisers'!Área_de_impresión</vt:lpstr>
      <vt:lpstr>'4.2 coefficients'!Área_de_impresión</vt:lpstr>
      <vt:lpstr>'4.3 nutrient amount'!Área_de_impresión</vt:lpstr>
      <vt:lpstr>'5.1 Crops and Forage'!Área_de_impresión</vt:lpstr>
      <vt:lpstr>'5.2 Coefficients'!Área_de_impresión</vt:lpstr>
      <vt:lpstr>'5.3 nutrient amount'!Área_de_impresión</vt:lpstr>
      <vt:lpstr>'6.1 Seeds'!Área_de_impresión</vt:lpstr>
      <vt:lpstr>'6.2 Coefficients'!Área_de_impresión</vt:lpstr>
      <vt:lpstr>'6.3 nutrient amount'!Área_de_impresión</vt:lpstr>
      <vt:lpstr>'7.3 nutrient amounts'!Área_de_impresión</vt:lpstr>
      <vt:lpstr>'8.1 Biological Fixation'!Área_de_impresión</vt:lpstr>
      <vt:lpstr>'8.2 Coefficients'!Área_de_impresión</vt:lpstr>
      <vt:lpstr>'8.3 nutrient amount'!Área_de_impresión</vt:lpstr>
      <vt:lpstr>'9.1 Atmospheric deposition'!Área_de_impresión</vt:lpstr>
      <vt:lpstr>'9.2 Coefficients'!Área_de_impresión</vt:lpstr>
      <vt:lpstr>'9.3 nutrient amount'!Área_de_impresión</vt:lpstr>
      <vt:lpstr>Notes!Área_de_impresión</vt:lpstr>
      <vt:lpstr>'2.1 Livestock'!Títulos_a_imprimir</vt:lpstr>
      <vt:lpstr>'2.2 Coefficients'!Títulos_a_imprimir</vt:lpstr>
      <vt:lpstr>'2.3 Excretion'!Títulos_a_imprimir</vt:lpstr>
      <vt:lpstr>'4.1 Other Organic Fertilisers'!Títulos_a_imprimir</vt:lpstr>
      <vt:lpstr>'4.2 coefficients'!Títulos_a_imprimir</vt:lpstr>
      <vt:lpstr>'4.3 nutrient amount'!Títulos_a_imprimir</vt:lpstr>
      <vt:lpstr>'5.1 Crops and Forage'!Títulos_a_imprimir</vt:lpstr>
      <vt:lpstr>'5.2 Coefficients'!Títulos_a_imprimir</vt:lpstr>
      <vt:lpstr>'5.3 nutrient amount'!Títulos_a_imprimir</vt:lpstr>
      <vt:lpstr>'6.1 Seeds'!Títulos_a_imprimir</vt:lpstr>
      <vt:lpstr>'6.2 Coefficients'!Títulos_a_imprimir</vt:lpstr>
      <vt:lpstr>'6.3 nutrient amount'!Títulos_a_imprimir</vt:lpstr>
      <vt:lpstr>'7.3 nutrient amounts'!Títulos_a_imprimir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Revuelta Abad, Jose Maria</cp:lastModifiedBy>
  <cp:lastPrinted>2019-03-04T13:04:37Z</cp:lastPrinted>
  <dcterms:created xsi:type="dcterms:W3CDTF">1999-01-06T09:52:03Z</dcterms:created>
  <dcterms:modified xsi:type="dcterms:W3CDTF">2023-06-15T07:27:33Z</dcterms:modified>
</cp:coreProperties>
</file>

<file path=docProps/custom.xml><?xml version="1.0" encoding="utf-8"?>
<Properties xmlns="http://schemas.openxmlformats.org/officeDocument/2006/custom-properties" xmlns:vt="http://schemas.openxmlformats.org/officeDocument/2006/docPropsVTypes"/>
</file>