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2012" windowHeight="6300" activeTab="0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</externalReferences>
  <definedNames>
    <definedName name="_xlnm.Print_Area" localSheetId="1">'Bovino2'!$D$1:$L$93</definedName>
    <definedName name="Category">'[3]Textes'!$A$18:$W$64</definedName>
    <definedName name="dede">'[2]Textes'!$A$18:$M$64</definedName>
    <definedName name="lg">'[1]Textes'!$B$1</definedName>
    <definedName name="libliv">'[1]Textes'!$A$4:$M$11</definedName>
    <definedName name="pays">'[1]Textes'!$A$68:$M$95</definedName>
    <definedName name="refyear">'[3]Dialog'!$H$18</definedName>
    <definedName name="surveys">'[3]Textes'!$A$113:$W$116</definedName>
    <definedName name="testvalC">'[3]Textes'!$D$123:$E$151</definedName>
  </definedNames>
  <calcPr fullCalcOnLoad="1"/>
</workbook>
</file>

<file path=xl/sharedStrings.xml><?xml version="1.0" encoding="utf-8"?>
<sst xmlns="http://schemas.openxmlformats.org/spreadsheetml/2006/main" count="388" uniqueCount="173">
  <si>
    <t>ENCUESTAS GANADERAS, 2007</t>
  </si>
  <si>
    <t>GANADO BOVINO</t>
  </si>
  <si>
    <t>Análisis provincial del censo de animales por tipos, junio de 2007 (número de animales)</t>
  </si>
  <si>
    <t>Provincias y Comunidades Autónomas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</si>
  <si>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</si>
  <si>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</si>
  <si>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</si>
  <si>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</si>
  <si>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</si>
  <si>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</si>
  <si>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</si>
  <si>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ca</t>
  </si>
  <si>
    <t>comuni</t>
  </si>
  <si>
    <t>pr</t>
  </si>
  <si>
    <t>Hembras</t>
  </si>
  <si>
    <t>Sacrificio</t>
  </si>
  <si>
    <t>Reposición</t>
  </si>
  <si>
    <t>01</t>
  </si>
  <si>
    <t>GALICIA</t>
  </si>
  <si>
    <t>15</t>
  </si>
  <si>
    <t>Coruña (La)</t>
  </si>
  <si>
    <t>27</t>
  </si>
  <si>
    <t>Lugo</t>
  </si>
  <si>
    <t>32</t>
  </si>
  <si>
    <t>Ourense</t>
  </si>
  <si>
    <t>36</t>
  </si>
  <si>
    <t>Pontevedra</t>
  </si>
  <si>
    <t>Total GALICIA</t>
  </si>
  <si>
    <t>02</t>
  </si>
  <si>
    <t>P.DE ASTURIAS</t>
  </si>
  <si>
    <t>33</t>
  </si>
  <si>
    <t>P. de Asturias</t>
  </si>
  <si>
    <t>Total P.DE ASTURIAS</t>
  </si>
  <si>
    <t>P. DE ASTURIAS</t>
  </si>
  <si>
    <t>03</t>
  </si>
  <si>
    <t>CANTABRIA</t>
  </si>
  <si>
    <t>39</t>
  </si>
  <si>
    <t>Cantabria</t>
  </si>
  <si>
    <t>Total CANTABRIA</t>
  </si>
  <si>
    <t>04</t>
  </si>
  <si>
    <t>PAIS VASCO</t>
  </si>
  <si>
    <t>Alava</t>
  </si>
  <si>
    <t>20</t>
  </si>
  <si>
    <t>Guipúzcoa</t>
  </si>
  <si>
    <t>48</t>
  </si>
  <si>
    <t>Vizcaya</t>
  </si>
  <si>
    <t>Total PAIS VASCO</t>
  </si>
  <si>
    <t>05</t>
  </si>
  <si>
    <t>NAVARRA</t>
  </si>
  <si>
    <t>31</t>
  </si>
  <si>
    <t>Navarra</t>
  </si>
  <si>
    <t>Total NAVARRA</t>
  </si>
  <si>
    <t>06</t>
  </si>
  <si>
    <t>LA RIOJA</t>
  </si>
  <si>
    <t>26</t>
  </si>
  <si>
    <t>La Rioja</t>
  </si>
  <si>
    <t>Total LA RIOJA</t>
  </si>
  <si>
    <t>07</t>
  </si>
  <si>
    <t>ARAGON</t>
  </si>
  <si>
    <t>22</t>
  </si>
  <si>
    <t>Huesca</t>
  </si>
  <si>
    <t>44</t>
  </si>
  <si>
    <t>Teruel</t>
  </si>
  <si>
    <t>50</t>
  </si>
  <si>
    <t>Zaragoza</t>
  </si>
  <si>
    <t>Total ARAGON</t>
  </si>
  <si>
    <t>08</t>
  </si>
  <si>
    <t>CATALUÑA</t>
  </si>
  <si>
    <t>Barcelona</t>
  </si>
  <si>
    <t>17</t>
  </si>
  <si>
    <t>Girona</t>
  </si>
  <si>
    <t>25</t>
  </si>
  <si>
    <t>Lleida</t>
  </si>
  <si>
    <t>43</t>
  </si>
  <si>
    <t>Tarragona</t>
  </si>
  <si>
    <t>Total CATALUÑA</t>
  </si>
  <si>
    <t>09</t>
  </si>
  <si>
    <t>BALEARES</t>
  </si>
  <si>
    <t>Baleares</t>
  </si>
  <si>
    <t>Total BALEARES</t>
  </si>
  <si>
    <t>10</t>
  </si>
  <si>
    <t>CASTILLA-LEON</t>
  </si>
  <si>
    <t>Avila</t>
  </si>
  <si>
    <t>Burgos</t>
  </si>
  <si>
    <t>24</t>
  </si>
  <si>
    <t>Leon</t>
  </si>
  <si>
    <t>34</t>
  </si>
  <si>
    <t>Palencia</t>
  </si>
  <si>
    <t>37</t>
  </si>
  <si>
    <t>Salamanca</t>
  </si>
  <si>
    <t>40</t>
  </si>
  <si>
    <t>Segovia</t>
  </si>
  <si>
    <t>42</t>
  </si>
  <si>
    <t>Soria</t>
  </si>
  <si>
    <t>47</t>
  </si>
  <si>
    <t>Valladolid</t>
  </si>
  <si>
    <t>49</t>
  </si>
  <si>
    <t>Zamora</t>
  </si>
  <si>
    <t>Total CASTILLA-LEON</t>
  </si>
  <si>
    <t>CASTILLA Y LEON</t>
  </si>
  <si>
    <t>11</t>
  </si>
  <si>
    <t>MADRID</t>
  </si>
  <si>
    <t>28</t>
  </si>
  <si>
    <t>Madrid</t>
  </si>
  <si>
    <t>Total MADRID</t>
  </si>
  <si>
    <t>12</t>
  </si>
  <si>
    <t>CASTILLA LA MANCHA</t>
  </si>
  <si>
    <t>Albacete</t>
  </si>
  <si>
    <t>13</t>
  </si>
  <si>
    <t>Ciudad Real</t>
  </si>
  <si>
    <t>16</t>
  </si>
  <si>
    <t>Cuenca</t>
  </si>
  <si>
    <t>19</t>
  </si>
  <si>
    <t>Guadalajara</t>
  </si>
  <si>
    <t>45</t>
  </si>
  <si>
    <t>Toledo</t>
  </si>
  <si>
    <t>Total CASTILLA LA MANCHA</t>
  </si>
  <si>
    <t>C.VALENCIANA</t>
  </si>
  <si>
    <t>Alicante</t>
  </si>
  <si>
    <t>Castellón</t>
  </si>
  <si>
    <t>46</t>
  </si>
  <si>
    <t>Valencia</t>
  </si>
  <si>
    <t>Total C.VALENCIANA</t>
  </si>
  <si>
    <t>C. VALENCIANA</t>
  </si>
  <si>
    <t>14</t>
  </si>
  <si>
    <t>R.DE MURCIA</t>
  </si>
  <si>
    <t>30</t>
  </si>
  <si>
    <r>
      <t>R. de Murcia</t>
    </r>
    <r>
      <rPr>
        <vertAlign val="superscript"/>
        <sz val="10"/>
        <rFont val="Times New Roman"/>
        <family val="1"/>
      </rPr>
      <t>(1)</t>
    </r>
  </si>
  <si>
    <t>Total R.DE MURCIA</t>
  </si>
  <si>
    <t>R. DE MURCIA</t>
  </si>
  <si>
    <t>EXTREMADURA</t>
  </si>
  <si>
    <t>Badajoz</t>
  </si>
  <si>
    <t>Cáceres</t>
  </si>
  <si>
    <t>Total EXTREMADURA</t>
  </si>
  <si>
    <t>ANDALUCIA</t>
  </si>
  <si>
    <t>Almería</t>
  </si>
  <si>
    <t>Cádiz</t>
  </si>
  <si>
    <t>Córdoba</t>
  </si>
  <si>
    <t>18</t>
  </si>
  <si>
    <t>Granada</t>
  </si>
  <si>
    <t>21</t>
  </si>
  <si>
    <t>Huelva</t>
  </si>
  <si>
    <t>23</t>
  </si>
  <si>
    <t>Jaen</t>
  </si>
  <si>
    <t>29</t>
  </si>
  <si>
    <t>Málaga</t>
  </si>
  <si>
    <t>41</t>
  </si>
  <si>
    <t>Sevilla</t>
  </si>
  <si>
    <t>Total ANDALUCIA</t>
  </si>
  <si>
    <t>CANARIAS</t>
  </si>
  <si>
    <t>35</t>
  </si>
  <si>
    <t>Palmas (Las)</t>
  </si>
  <si>
    <t>38</t>
  </si>
  <si>
    <t>Sta. Cruz de Tenerife</t>
  </si>
  <si>
    <t>Total CANARIAS</t>
  </si>
  <si>
    <t>Total general</t>
  </si>
  <si>
    <t>ESPAÑA</t>
  </si>
  <si>
    <t>Toledo (pronóstico)</t>
  </si>
  <si>
    <t>Toledo (tendencia nacional)</t>
  </si>
  <si>
    <t>Tendencia C. Mancha</t>
  </si>
  <si>
    <t>Tendencia Ciudad Real</t>
  </si>
  <si>
    <t>Animales de dos o más años</t>
  </si>
  <si>
    <t xml:space="preserve">Novillas </t>
  </si>
  <si>
    <t>Vacas</t>
  </si>
  <si>
    <t xml:space="preserve"> Para       Sacrificio</t>
  </si>
  <si>
    <t>Para ordeño</t>
  </si>
  <si>
    <t>Para                no ordeño</t>
  </si>
  <si>
    <t>De ordeño</t>
  </si>
  <si>
    <t>De                       no ordeño</t>
  </si>
  <si>
    <t>Frisonas</t>
  </si>
  <si>
    <t>Otras razas</t>
  </si>
  <si>
    <t>Otras</t>
  </si>
  <si>
    <r>
      <t xml:space="preserve">R. de Murcia </t>
    </r>
    <r>
      <rPr>
        <vertAlign val="superscript"/>
        <sz val="10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</si>
</sst>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</numFmts>
  <fonts count="13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b/>
      <sz val="10"/>
      <name val="Times New Roman"/>
      <family val="1"/>
    </font>
    <font>
      <b/>
      <sz val="9"/>
      <name val="Helv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" fontId="5" fillId="0" borderId="4" xfId="0" applyNumberFormat="1" applyFont="1" applyFill="1" applyBorder="1" applyAlignment="1" quotePrefix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17" fontId="5" fillId="0" borderId="4" xfId="0" applyNumberFormat="1" applyFont="1" applyFill="1" applyBorder="1" applyAlignment="1" quotePrefix="1">
      <alignment horizontal="center"/>
    </xf>
    <xf numFmtId="17" fontId="5" fillId="0" borderId="5" xfId="0" applyNumberFormat="1" applyFont="1" applyFill="1" applyBorder="1" applyAlignment="1" quotePrefix="1">
      <alignment horizontal="center"/>
    </xf>
    <xf numFmtId="17" fontId="5" fillId="0" borderId="6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/>
    </xf>
    <xf numFmtId="3" fontId="4" fillId="0" borderId="49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3" fontId="4" fillId="0" borderId="56" xfId="0" applyNumberFormat="1" applyFont="1" applyFill="1" applyBorder="1" applyAlignment="1">
      <alignment horizontal="right"/>
    </xf>
    <xf numFmtId="3" fontId="4" fillId="0" borderId="57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/>
    </xf>
    <xf numFmtId="3" fontId="10" fillId="0" borderId="56" xfId="0" applyNumberFormat="1" applyFont="1" applyFill="1" applyBorder="1" applyAlignment="1">
      <alignment horizontal="right"/>
    </xf>
    <xf numFmtId="3" fontId="10" fillId="0" borderId="57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1" xfId="0" applyNumberFormat="1" applyFont="1" applyFill="1" applyBorder="1" applyAlignment="1">
      <alignment horizontal="right"/>
    </xf>
    <xf numFmtId="3" fontId="10" fillId="0" borderId="62" xfId="0" applyNumberFormat="1" applyFont="1" applyFill="1" applyBorder="1" applyAlignment="1">
      <alignment horizontal="right"/>
    </xf>
    <xf numFmtId="3" fontId="10" fillId="0" borderId="63" xfId="0" applyNumberFormat="1" applyFont="1" applyFill="1" applyBorder="1" applyAlignment="1">
      <alignment horizontal="right"/>
    </xf>
    <xf numFmtId="3" fontId="10" fillId="0" borderId="64" xfId="0" applyNumberFormat="1" applyFont="1" applyFill="1" applyBorder="1" applyAlignment="1">
      <alignment horizontal="right"/>
    </xf>
    <xf numFmtId="3" fontId="10" fillId="0" borderId="65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04"/>
  <sheetViews>
    <sheetView showZeros="0" tabSelected="1" workbookViewId="0" topLeftCell="D1">
      <selection activeCell="D106" sqref="D106"/>
    </sheetView>
  </sheetViews>
  <sheetFormatPr defaultColWidth="11.421875" defaultRowHeight="12.75"/>
  <cols>
    <col min="1" max="1" width="16.140625" style="7" hidden="1" customWidth="1"/>
    <col min="2" max="2" width="27.28125" style="7" hidden="1" customWidth="1"/>
    <col min="3" max="3" width="13.28125" style="7" hidden="1" customWidth="1"/>
    <col min="4" max="4" width="23.28125" style="7" customWidth="1"/>
    <col min="5" max="5" width="12.8515625" style="7" customWidth="1"/>
    <col min="6" max="6" width="11.140625" style="7" customWidth="1"/>
    <col min="7" max="7" width="10.8515625" style="7" customWidth="1"/>
    <col min="8" max="8" width="13.140625" style="7" customWidth="1"/>
    <col min="9" max="9" width="11.57421875" style="7" customWidth="1"/>
    <col min="10" max="10" width="11.28125" style="7" customWidth="1"/>
    <col min="11" max="11" width="9.7109375" style="7" customWidth="1"/>
    <col min="12" max="28" width="11.57421875" style="7" bestFit="1" customWidth="1"/>
    <col min="29" max="30" width="20.140625" style="7" bestFit="1" customWidth="1"/>
    <col min="31" max="34" width="21.28125" style="7" bestFit="1" customWidth="1"/>
    <col min="35" max="16384" width="11.421875" style="7" customWidth="1"/>
  </cols>
  <sheetData>
    <row r="1" spans="4:11" ht="15">
      <c r="D1" s="8" t="s">
        <v>0</v>
      </c>
      <c r="E1" s="9"/>
      <c r="F1" s="9"/>
      <c r="G1" s="10"/>
      <c r="H1" s="10"/>
      <c r="I1" s="10"/>
      <c r="J1" s="10"/>
      <c r="K1" s="11"/>
    </row>
    <row r="2" spans="4:11" ht="12.75">
      <c r="D2" s="12" t="s">
        <v>1</v>
      </c>
      <c r="E2" s="13"/>
      <c r="F2" s="13"/>
      <c r="G2" s="13"/>
      <c r="H2" s="13"/>
      <c r="I2" s="13"/>
      <c r="J2" s="13"/>
      <c r="K2" s="14"/>
    </row>
    <row r="3" spans="4:11" ht="12.75" customHeight="1">
      <c r="D3" s="15" t="s">
        <v>2</v>
      </c>
      <c r="E3" s="16"/>
      <c r="F3" s="16"/>
      <c r="G3" s="16"/>
      <c r="H3" s="16"/>
      <c r="I3" s="16"/>
      <c r="J3" s="16"/>
      <c r="K3" s="17"/>
    </row>
    <row r="4" spans="4:11" ht="12.75" customHeight="1">
      <c r="D4" s="18" t="s">
        <v>3</v>
      </c>
      <c r="E4" s="19" t="s">
        <v>4</v>
      </c>
      <c r="F4" s="20" t="s">
        <v>5</v>
      </c>
      <c r="G4" s="21"/>
      <c r="H4" s="21"/>
      <c r="I4" s="22" t="s">
        <v>6</v>
      </c>
      <c r="J4" s="22"/>
      <c r="K4" s="23"/>
    </row>
    <row r="5" spans="4:11" ht="12.75" customHeight="1">
      <c r="D5" s="24"/>
      <c r="E5" s="25"/>
      <c r="F5" s="26" t="s">
        <v>7</v>
      </c>
      <c r="G5" s="20" t="s">
        <v>8</v>
      </c>
      <c r="H5" s="20"/>
      <c r="I5" s="27" t="s">
        <v>9</v>
      </c>
      <c r="J5" s="20" t="s">
        <v>10</v>
      </c>
      <c r="K5" s="28"/>
    </row>
    <row r="6" spans="1:11" ht="13.5" thickBot="1">
      <c r="A6" s="29" t="s">
        <v>11</v>
      </c>
      <c r="B6" s="29" t="s">
        <v>12</v>
      </c>
      <c r="C6" s="29" t="s">
        <v>13</v>
      </c>
      <c r="D6" s="24"/>
      <c r="E6" s="30"/>
      <c r="F6" s="31"/>
      <c r="G6" s="32" t="s">
        <v>9</v>
      </c>
      <c r="H6" s="33" t="s">
        <v>14</v>
      </c>
      <c r="I6" s="34"/>
      <c r="J6" s="32" t="s">
        <v>15</v>
      </c>
      <c r="K6" s="35" t="s">
        <v>16</v>
      </c>
    </row>
    <row r="7" spans="1:12" ht="12.75">
      <c r="A7" s="36" t="s">
        <v>17</v>
      </c>
      <c r="B7" s="37" t="s">
        <v>18</v>
      </c>
      <c r="C7" s="38" t="s">
        <v>19</v>
      </c>
      <c r="D7" s="39" t="s">
        <v>20</v>
      </c>
      <c r="E7" s="40">
        <v>339554.67</v>
      </c>
      <c r="F7" s="41">
        <v>34669.74</v>
      </c>
      <c r="G7" s="41">
        <v>2156.86</v>
      </c>
      <c r="H7" s="41">
        <v>29815.7</v>
      </c>
      <c r="I7" s="41">
        <v>1295.73</v>
      </c>
      <c r="J7" s="41">
        <v>1525.09</v>
      </c>
      <c r="K7" s="42">
        <v>38113.89</v>
      </c>
      <c r="L7" s="43"/>
    </row>
    <row r="8" spans="1:12" ht="12.75">
      <c r="A8" s="44"/>
      <c r="B8" s="45"/>
      <c r="C8" s="38" t="s">
        <v>21</v>
      </c>
      <c r="D8" s="46" t="s">
        <v>22</v>
      </c>
      <c r="E8" s="1">
        <v>480480.6</v>
      </c>
      <c r="F8" s="2">
        <v>78288.86</v>
      </c>
      <c r="G8" s="2">
        <v>4108.46</v>
      </c>
      <c r="H8" s="2">
        <v>43866.98</v>
      </c>
      <c r="I8" s="2">
        <v>481.36</v>
      </c>
      <c r="J8" s="2">
        <v>680.23</v>
      </c>
      <c r="K8" s="3">
        <v>50720.2</v>
      </c>
      <c r="L8" s="43"/>
    </row>
    <row r="9" spans="1:12" ht="12.75">
      <c r="A9" s="44"/>
      <c r="B9" s="45"/>
      <c r="C9" s="38" t="s">
        <v>23</v>
      </c>
      <c r="D9" s="46" t="s">
        <v>24</v>
      </c>
      <c r="E9" s="1">
        <v>67470.73</v>
      </c>
      <c r="F9" s="2">
        <v>32331.12</v>
      </c>
      <c r="G9" s="2">
        <v>67.54</v>
      </c>
      <c r="H9" s="2">
        <v>2580.78</v>
      </c>
      <c r="I9" s="2">
        <v>21</v>
      </c>
      <c r="J9" s="2">
        <v>161.38</v>
      </c>
      <c r="K9" s="3">
        <v>2508.25</v>
      </c>
      <c r="L9" s="43"/>
    </row>
    <row r="10" spans="1:12" ht="12.75">
      <c r="A10" s="44"/>
      <c r="B10" s="45"/>
      <c r="C10" s="38" t="s">
        <v>25</v>
      </c>
      <c r="D10" s="46" t="s">
        <v>26</v>
      </c>
      <c r="E10" s="1">
        <v>99205.73</v>
      </c>
      <c r="F10" s="2">
        <v>18536.4</v>
      </c>
      <c r="G10" s="2">
        <v>55.11</v>
      </c>
      <c r="H10" s="2">
        <v>9269.79</v>
      </c>
      <c r="I10" s="2">
        <v>5.87</v>
      </c>
      <c r="J10" s="2">
        <v>62.26</v>
      </c>
      <c r="K10" s="3">
        <v>10832.24</v>
      </c>
      <c r="L10" s="43"/>
    </row>
    <row r="11" spans="1:12" ht="12.75">
      <c r="A11" s="44"/>
      <c r="B11" s="47" t="s">
        <v>27</v>
      </c>
      <c r="C11" s="47"/>
      <c r="D11" s="48" t="s">
        <v>18</v>
      </c>
      <c r="E11" s="4">
        <v>986711.73</v>
      </c>
      <c r="F11" s="5">
        <v>163826.12</v>
      </c>
      <c r="G11" s="5">
        <v>6387.97</v>
      </c>
      <c r="H11" s="5">
        <v>85533.25</v>
      </c>
      <c r="I11" s="5">
        <v>1803.96</v>
      </c>
      <c r="J11" s="5">
        <v>2428.96</v>
      </c>
      <c r="K11" s="6">
        <v>102174.58</v>
      </c>
      <c r="L11" s="43"/>
    </row>
    <row r="12" spans="1:11" ht="5.25" customHeight="1">
      <c r="A12" s="49"/>
      <c r="B12" s="50"/>
      <c r="C12" s="50"/>
      <c r="D12" s="46"/>
      <c r="E12" s="1">
        <v>0</v>
      </c>
      <c r="F12" s="2"/>
      <c r="G12" s="2"/>
      <c r="H12" s="2"/>
      <c r="I12" s="2"/>
      <c r="J12" s="2"/>
      <c r="K12" s="3"/>
    </row>
    <row r="13" spans="1:11" ht="12.75">
      <c r="A13" s="36" t="s">
        <v>28</v>
      </c>
      <c r="B13" s="37" t="s">
        <v>29</v>
      </c>
      <c r="C13" s="38" t="s">
        <v>30</v>
      </c>
      <c r="D13" s="46" t="s">
        <v>31</v>
      </c>
      <c r="E13" s="1">
        <v>400793</v>
      </c>
      <c r="F13" s="2">
        <v>48582</v>
      </c>
      <c r="G13" s="2">
        <v>25834</v>
      </c>
      <c r="H13" s="2">
        <v>36266</v>
      </c>
      <c r="I13" s="2">
        <v>3957</v>
      </c>
      <c r="J13" s="2">
        <v>902</v>
      </c>
      <c r="K13" s="3">
        <v>39174</v>
      </c>
    </row>
    <row r="14" spans="1:11" ht="12.75">
      <c r="A14" s="44"/>
      <c r="B14" s="47" t="s">
        <v>32</v>
      </c>
      <c r="C14" s="47"/>
      <c r="D14" s="48" t="s">
        <v>33</v>
      </c>
      <c r="E14" s="4">
        <v>400793</v>
      </c>
      <c r="F14" s="5">
        <v>48582</v>
      </c>
      <c r="G14" s="5">
        <v>25834</v>
      </c>
      <c r="H14" s="5">
        <v>36266</v>
      </c>
      <c r="I14" s="5">
        <v>3957</v>
      </c>
      <c r="J14" s="5">
        <v>902</v>
      </c>
      <c r="K14" s="6">
        <v>39174</v>
      </c>
    </row>
    <row r="15" spans="1:11" ht="5.25" customHeight="1">
      <c r="A15" s="49"/>
      <c r="B15" s="50"/>
      <c r="C15" s="50"/>
      <c r="D15" s="46"/>
      <c r="E15" s="1">
        <v>0</v>
      </c>
      <c r="F15" s="2"/>
      <c r="G15" s="2"/>
      <c r="H15" s="2"/>
      <c r="I15" s="2"/>
      <c r="J15" s="2"/>
      <c r="K15" s="3"/>
    </row>
    <row r="16" spans="1:11" ht="12.75">
      <c r="A16" s="36" t="s">
        <v>34</v>
      </c>
      <c r="B16" s="37" t="s">
        <v>35</v>
      </c>
      <c r="C16" s="38" t="s">
        <v>36</v>
      </c>
      <c r="D16" s="46" t="s">
        <v>37</v>
      </c>
      <c r="E16" s="1">
        <v>234830</v>
      </c>
      <c r="F16" s="2">
        <v>10129</v>
      </c>
      <c r="G16" s="2">
        <v>4379</v>
      </c>
      <c r="H16" s="2">
        <v>22355</v>
      </c>
      <c r="I16" s="2">
        <v>771</v>
      </c>
      <c r="J16" s="2">
        <v>571</v>
      </c>
      <c r="K16" s="3">
        <v>33536</v>
      </c>
    </row>
    <row r="17" spans="1:11" ht="12.75">
      <c r="A17" s="44"/>
      <c r="B17" s="47" t="s">
        <v>38</v>
      </c>
      <c r="C17" s="47"/>
      <c r="D17" s="48" t="s">
        <v>35</v>
      </c>
      <c r="E17" s="4">
        <v>234830</v>
      </c>
      <c r="F17" s="5">
        <v>10129</v>
      </c>
      <c r="G17" s="5">
        <v>4379</v>
      </c>
      <c r="H17" s="5">
        <v>22355</v>
      </c>
      <c r="I17" s="5">
        <v>771</v>
      </c>
      <c r="J17" s="5">
        <v>571</v>
      </c>
      <c r="K17" s="6">
        <v>33536</v>
      </c>
    </row>
    <row r="18" spans="1:11" ht="5.25" customHeight="1">
      <c r="A18" s="49"/>
      <c r="B18" s="50"/>
      <c r="C18" s="50"/>
      <c r="D18" s="46"/>
      <c r="E18" s="1">
        <v>0</v>
      </c>
      <c r="F18" s="2"/>
      <c r="G18" s="2"/>
      <c r="H18" s="2"/>
      <c r="I18" s="2"/>
      <c r="J18" s="2"/>
      <c r="K18" s="3"/>
    </row>
    <row r="19" spans="1:11" ht="12.75">
      <c r="A19" s="36" t="s">
        <v>39</v>
      </c>
      <c r="B19" s="37" t="s">
        <v>40</v>
      </c>
      <c r="C19" s="38" t="s">
        <v>17</v>
      </c>
      <c r="D19" s="46" t="s">
        <v>41</v>
      </c>
      <c r="E19" s="1">
        <v>38770</v>
      </c>
      <c r="F19" s="2">
        <v>4221</v>
      </c>
      <c r="G19" s="2">
        <v>486</v>
      </c>
      <c r="H19" s="2">
        <v>4672</v>
      </c>
      <c r="I19" s="2">
        <v>462</v>
      </c>
      <c r="J19" s="2">
        <v>622</v>
      </c>
      <c r="K19" s="3">
        <v>3625</v>
      </c>
    </row>
    <row r="20" spans="1:11" ht="12.75">
      <c r="A20" s="44"/>
      <c r="B20" s="45"/>
      <c r="C20" s="38" t="s">
        <v>42</v>
      </c>
      <c r="D20" s="46" t="s">
        <v>43</v>
      </c>
      <c r="E20" s="1">
        <v>60939</v>
      </c>
      <c r="F20" s="2">
        <v>11241</v>
      </c>
      <c r="G20" s="2">
        <v>1701</v>
      </c>
      <c r="H20" s="2">
        <v>6861</v>
      </c>
      <c r="I20" s="2">
        <v>1638</v>
      </c>
      <c r="J20" s="2">
        <v>1715</v>
      </c>
      <c r="K20" s="3">
        <v>4522</v>
      </c>
    </row>
    <row r="21" spans="1:11" ht="12.75">
      <c r="A21" s="44"/>
      <c r="B21" s="45"/>
      <c r="C21" s="38" t="s">
        <v>44</v>
      </c>
      <c r="D21" s="46" t="s">
        <v>45</v>
      </c>
      <c r="E21" s="1">
        <v>57129</v>
      </c>
      <c r="F21" s="2">
        <v>10515</v>
      </c>
      <c r="G21" s="2">
        <v>1012</v>
      </c>
      <c r="H21" s="2">
        <v>5388</v>
      </c>
      <c r="I21" s="2">
        <v>971</v>
      </c>
      <c r="J21" s="2">
        <v>612</v>
      </c>
      <c r="K21" s="3">
        <v>4286</v>
      </c>
    </row>
    <row r="22" spans="1:11" ht="12.75">
      <c r="A22" s="44"/>
      <c r="B22" s="47" t="s">
        <v>46</v>
      </c>
      <c r="C22" s="47"/>
      <c r="D22" s="48" t="s">
        <v>40</v>
      </c>
      <c r="E22" s="4">
        <v>156838</v>
      </c>
      <c r="F22" s="5">
        <v>25977</v>
      </c>
      <c r="G22" s="5">
        <v>3199</v>
      </c>
      <c r="H22" s="5">
        <v>16921</v>
      </c>
      <c r="I22" s="5">
        <v>3071</v>
      </c>
      <c r="J22" s="5">
        <v>2949</v>
      </c>
      <c r="K22" s="6">
        <v>12433</v>
      </c>
    </row>
    <row r="23" spans="1:11" ht="5.25" customHeight="1">
      <c r="A23" s="49"/>
      <c r="B23" s="50"/>
      <c r="C23" s="50"/>
      <c r="D23" s="46"/>
      <c r="E23" s="1">
        <v>0</v>
      </c>
      <c r="F23" s="2"/>
      <c r="G23" s="2"/>
      <c r="H23" s="2"/>
      <c r="I23" s="2"/>
      <c r="J23" s="2"/>
      <c r="K23" s="3"/>
    </row>
    <row r="24" spans="1:11" ht="12.75">
      <c r="A24" s="36" t="s">
        <v>47</v>
      </c>
      <c r="B24" s="37" t="s">
        <v>48</v>
      </c>
      <c r="C24" s="38" t="s">
        <v>49</v>
      </c>
      <c r="D24" s="46" t="s">
        <v>50</v>
      </c>
      <c r="E24" s="1">
        <v>122106.19</v>
      </c>
      <c r="F24" s="2">
        <v>11440.44</v>
      </c>
      <c r="G24" s="2">
        <v>16123.7</v>
      </c>
      <c r="H24" s="2">
        <v>19023.23</v>
      </c>
      <c r="I24" s="2">
        <v>2856.39</v>
      </c>
      <c r="J24" s="2">
        <v>357.57</v>
      </c>
      <c r="K24" s="3">
        <v>11771</v>
      </c>
    </row>
    <row r="25" spans="1:11" ht="12.75">
      <c r="A25" s="44"/>
      <c r="B25" s="47" t="s">
        <v>51</v>
      </c>
      <c r="C25" s="47"/>
      <c r="D25" s="48" t="s">
        <v>48</v>
      </c>
      <c r="E25" s="4">
        <v>122106.19</v>
      </c>
      <c r="F25" s="5">
        <v>11440.44</v>
      </c>
      <c r="G25" s="5">
        <v>16123.7</v>
      </c>
      <c r="H25" s="5">
        <v>19023.23</v>
      </c>
      <c r="I25" s="5">
        <v>2856.39</v>
      </c>
      <c r="J25" s="5">
        <v>357.57</v>
      </c>
      <c r="K25" s="6">
        <v>11771</v>
      </c>
    </row>
    <row r="26" spans="1:11" ht="5.25" customHeight="1">
      <c r="A26" s="49"/>
      <c r="B26" s="50"/>
      <c r="C26" s="50"/>
      <c r="D26" s="46"/>
      <c r="E26" s="1">
        <v>0</v>
      </c>
      <c r="F26" s="2"/>
      <c r="G26" s="2"/>
      <c r="H26" s="2"/>
      <c r="I26" s="2"/>
      <c r="J26" s="2"/>
      <c r="K26" s="3"/>
    </row>
    <row r="27" spans="1:11" ht="12.75">
      <c r="A27" s="36" t="s">
        <v>52</v>
      </c>
      <c r="B27" s="37" t="s">
        <v>53</v>
      </c>
      <c r="C27" s="38" t="s">
        <v>54</v>
      </c>
      <c r="D27" s="46" t="s">
        <v>55</v>
      </c>
      <c r="E27" s="1">
        <v>40536.77</v>
      </c>
      <c r="F27" s="2">
        <v>15111.17</v>
      </c>
      <c r="G27" s="2">
        <v>142.35</v>
      </c>
      <c r="H27" s="2">
        <v>807.6</v>
      </c>
      <c r="I27" s="2">
        <v>1244.25</v>
      </c>
      <c r="J27" s="2">
        <v>1639.64</v>
      </c>
      <c r="K27" s="3">
        <v>1555.43</v>
      </c>
    </row>
    <row r="28" spans="1:11" ht="12.75">
      <c r="A28" s="44"/>
      <c r="B28" s="47" t="s">
        <v>56</v>
      </c>
      <c r="C28" s="47"/>
      <c r="D28" s="48" t="s">
        <v>53</v>
      </c>
      <c r="E28" s="4">
        <v>40536.77</v>
      </c>
      <c r="F28" s="5">
        <v>15111.17</v>
      </c>
      <c r="G28" s="5">
        <v>142.35</v>
      </c>
      <c r="H28" s="5">
        <v>807.6</v>
      </c>
      <c r="I28" s="5">
        <v>1244.25</v>
      </c>
      <c r="J28" s="5">
        <v>1639.64</v>
      </c>
      <c r="K28" s="6">
        <v>1555.43</v>
      </c>
    </row>
    <row r="29" spans="1:11" ht="5.25" customHeight="1">
      <c r="A29" s="49"/>
      <c r="B29" s="50"/>
      <c r="C29" s="50"/>
      <c r="D29" s="46"/>
      <c r="E29" s="1">
        <v>0</v>
      </c>
      <c r="F29" s="2"/>
      <c r="G29" s="2"/>
      <c r="H29" s="2"/>
      <c r="I29" s="2"/>
      <c r="J29" s="2"/>
      <c r="K29" s="3"/>
    </row>
    <row r="30" spans="1:11" ht="12.75">
      <c r="A30" s="36" t="s">
        <v>57</v>
      </c>
      <c r="B30" s="37" t="s">
        <v>58</v>
      </c>
      <c r="C30" s="38" t="s">
        <v>59</v>
      </c>
      <c r="D30" s="46" t="s">
        <v>60</v>
      </c>
      <c r="E30" s="1">
        <v>233262.48</v>
      </c>
      <c r="F30" s="2">
        <v>179351.43</v>
      </c>
      <c r="G30" s="2">
        <v>4073.46</v>
      </c>
      <c r="H30" s="2">
        <v>6215.29</v>
      </c>
      <c r="I30" s="2">
        <v>3806.77</v>
      </c>
      <c r="J30" s="2">
        <v>1945.24</v>
      </c>
      <c r="K30" s="3">
        <v>4562.23</v>
      </c>
    </row>
    <row r="31" spans="1:11" ht="12.75">
      <c r="A31" s="44"/>
      <c r="B31" s="45"/>
      <c r="C31" s="38" t="s">
        <v>61</v>
      </c>
      <c r="D31" s="46" t="s">
        <v>62</v>
      </c>
      <c r="E31" s="1">
        <v>51654.96</v>
      </c>
      <c r="F31" s="2">
        <v>28025.33</v>
      </c>
      <c r="G31" s="2">
        <v>863.34</v>
      </c>
      <c r="H31" s="2">
        <v>4125.57</v>
      </c>
      <c r="I31" s="2">
        <v>2621.96</v>
      </c>
      <c r="J31" s="2">
        <v>474.2</v>
      </c>
      <c r="K31" s="3">
        <v>1152.31</v>
      </c>
    </row>
    <row r="32" spans="1:11" ht="12.75">
      <c r="A32" s="44"/>
      <c r="B32" s="45"/>
      <c r="C32" s="38" t="s">
        <v>63</v>
      </c>
      <c r="D32" s="46" t="s">
        <v>64</v>
      </c>
      <c r="E32" s="1">
        <v>64702.18</v>
      </c>
      <c r="F32" s="2">
        <v>35872.71</v>
      </c>
      <c r="G32" s="2">
        <v>850.96</v>
      </c>
      <c r="H32" s="2">
        <v>5204.39</v>
      </c>
      <c r="I32" s="2">
        <v>5178.56</v>
      </c>
      <c r="J32" s="2">
        <v>1029.83</v>
      </c>
      <c r="K32" s="3">
        <v>4792.55</v>
      </c>
    </row>
    <row r="33" spans="1:11" ht="12.75">
      <c r="A33" s="44"/>
      <c r="B33" s="47" t="s">
        <v>65</v>
      </c>
      <c r="C33" s="47"/>
      <c r="D33" s="48" t="s">
        <v>58</v>
      </c>
      <c r="E33" s="4">
        <v>349619.62</v>
      </c>
      <c r="F33" s="5">
        <v>243249.47</v>
      </c>
      <c r="G33" s="5">
        <v>5787.76</v>
      </c>
      <c r="H33" s="5">
        <v>15545.25</v>
      </c>
      <c r="I33" s="5">
        <v>11607.29</v>
      </c>
      <c r="J33" s="5">
        <v>3449.27</v>
      </c>
      <c r="K33" s="6">
        <v>10507.09</v>
      </c>
    </row>
    <row r="34" spans="1:11" ht="5.25" customHeight="1">
      <c r="A34" s="49"/>
      <c r="B34" s="50"/>
      <c r="C34" s="50"/>
      <c r="D34" s="46"/>
      <c r="E34" s="1">
        <v>0</v>
      </c>
      <c r="F34" s="2"/>
      <c r="G34" s="2"/>
      <c r="H34" s="2"/>
      <c r="I34" s="2"/>
      <c r="J34" s="2"/>
      <c r="K34" s="3"/>
    </row>
    <row r="35" spans="1:11" ht="12.75">
      <c r="A35" s="36" t="s">
        <v>66</v>
      </c>
      <c r="B35" s="37" t="s">
        <v>67</v>
      </c>
      <c r="C35" s="38" t="s">
        <v>66</v>
      </c>
      <c r="D35" s="46" t="s">
        <v>68</v>
      </c>
      <c r="E35" s="1">
        <v>165444</v>
      </c>
      <c r="F35" s="2">
        <v>106692</v>
      </c>
      <c r="G35" s="2">
        <v>12</v>
      </c>
      <c r="H35" s="2">
        <v>6517</v>
      </c>
      <c r="I35" s="2">
        <v>273</v>
      </c>
      <c r="J35" s="2">
        <v>0</v>
      </c>
      <c r="K35" s="3">
        <v>7421</v>
      </c>
    </row>
    <row r="36" spans="1:11" ht="12.75">
      <c r="A36" s="44"/>
      <c r="B36" s="45"/>
      <c r="C36" s="38" t="s">
        <v>69</v>
      </c>
      <c r="D36" s="46" t="s">
        <v>70</v>
      </c>
      <c r="E36" s="1">
        <v>141180</v>
      </c>
      <c r="F36" s="2">
        <v>68369</v>
      </c>
      <c r="G36" s="2">
        <v>18</v>
      </c>
      <c r="H36" s="2">
        <v>11723</v>
      </c>
      <c r="I36" s="2">
        <v>228</v>
      </c>
      <c r="J36" s="2">
        <v>149</v>
      </c>
      <c r="K36" s="3">
        <v>8738</v>
      </c>
    </row>
    <row r="37" spans="1:11" ht="12.75">
      <c r="A37" s="44"/>
      <c r="B37" s="45"/>
      <c r="C37" s="38" t="s">
        <v>71</v>
      </c>
      <c r="D37" s="46" t="s">
        <v>72</v>
      </c>
      <c r="E37" s="1">
        <v>289713</v>
      </c>
      <c r="F37" s="2">
        <v>220003</v>
      </c>
      <c r="G37" s="2">
        <v>56</v>
      </c>
      <c r="H37" s="2">
        <v>7399</v>
      </c>
      <c r="I37" s="2">
        <v>265</v>
      </c>
      <c r="J37" s="2">
        <v>305</v>
      </c>
      <c r="K37" s="3">
        <v>11345</v>
      </c>
    </row>
    <row r="38" spans="1:11" ht="12.75">
      <c r="A38" s="44"/>
      <c r="B38" s="45"/>
      <c r="C38" s="38" t="s">
        <v>73</v>
      </c>
      <c r="D38" s="46" t="s">
        <v>74</v>
      </c>
      <c r="E38" s="1">
        <v>21668</v>
      </c>
      <c r="F38" s="2">
        <v>16352</v>
      </c>
      <c r="G38" s="2">
        <v>637</v>
      </c>
      <c r="H38" s="2">
        <v>0</v>
      </c>
      <c r="I38" s="2">
        <v>1142</v>
      </c>
      <c r="J38" s="2">
        <v>1283</v>
      </c>
      <c r="K38" s="3">
        <v>0</v>
      </c>
    </row>
    <row r="39" spans="1:11" ht="12.75">
      <c r="A39" s="44"/>
      <c r="B39" s="47" t="s">
        <v>75</v>
      </c>
      <c r="C39" s="47"/>
      <c r="D39" s="48" t="s">
        <v>67</v>
      </c>
      <c r="E39" s="4">
        <v>618005</v>
      </c>
      <c r="F39" s="5">
        <v>411416</v>
      </c>
      <c r="G39" s="5">
        <v>723</v>
      </c>
      <c r="H39" s="5">
        <v>25639</v>
      </c>
      <c r="I39" s="5">
        <v>1908</v>
      </c>
      <c r="J39" s="5">
        <v>1737</v>
      </c>
      <c r="K39" s="6">
        <v>27504</v>
      </c>
    </row>
    <row r="40" spans="1:11" ht="5.25" customHeight="1">
      <c r="A40" s="49"/>
      <c r="B40" s="50"/>
      <c r="C40" s="50"/>
      <c r="D40" s="46"/>
      <c r="E40" s="1">
        <v>0</v>
      </c>
      <c r="F40" s="2"/>
      <c r="G40" s="2"/>
      <c r="H40" s="2"/>
      <c r="I40" s="2"/>
      <c r="J40" s="2"/>
      <c r="K40" s="3"/>
    </row>
    <row r="41" spans="1:11" ht="12.75">
      <c r="A41" s="36" t="s">
        <v>76</v>
      </c>
      <c r="B41" s="37" t="s">
        <v>77</v>
      </c>
      <c r="C41" s="38" t="s">
        <v>57</v>
      </c>
      <c r="D41" s="46" t="s">
        <v>78</v>
      </c>
      <c r="E41" s="1">
        <v>36941.38</v>
      </c>
      <c r="F41" s="2">
        <v>13395.16</v>
      </c>
      <c r="G41" s="2">
        <v>56.28</v>
      </c>
      <c r="H41" s="2">
        <v>2498.4</v>
      </c>
      <c r="I41" s="2">
        <v>398.08</v>
      </c>
      <c r="J41" s="2">
        <v>141.69</v>
      </c>
      <c r="K41" s="3">
        <v>3601.95</v>
      </c>
    </row>
    <row r="42" spans="1:11" ht="12.75">
      <c r="A42" s="44"/>
      <c r="B42" s="47" t="s">
        <v>79</v>
      </c>
      <c r="C42" s="47"/>
      <c r="D42" s="48" t="s">
        <v>77</v>
      </c>
      <c r="E42" s="4">
        <v>36941.38</v>
      </c>
      <c r="F42" s="5">
        <v>13395.16</v>
      </c>
      <c r="G42" s="5">
        <v>56.28</v>
      </c>
      <c r="H42" s="5">
        <v>2498.4</v>
      </c>
      <c r="I42" s="5">
        <v>398.08</v>
      </c>
      <c r="J42" s="5">
        <v>141.69</v>
      </c>
      <c r="K42" s="6">
        <v>3601.95</v>
      </c>
    </row>
    <row r="43" spans="1:11" ht="5.25" customHeight="1">
      <c r="A43" s="49"/>
      <c r="B43" s="50"/>
      <c r="C43" s="50"/>
      <c r="D43" s="46"/>
      <c r="E43" s="1">
        <v>0</v>
      </c>
      <c r="F43" s="2"/>
      <c r="G43" s="2"/>
      <c r="H43" s="2"/>
      <c r="I43" s="2"/>
      <c r="J43" s="2"/>
      <c r="K43" s="3"/>
    </row>
    <row r="44" spans="1:11" ht="12.75">
      <c r="A44" s="36" t="s">
        <v>80</v>
      </c>
      <c r="B44" s="37" t="s">
        <v>81</v>
      </c>
      <c r="C44" s="38" t="s">
        <v>47</v>
      </c>
      <c r="D44" s="46" t="s">
        <v>82</v>
      </c>
      <c r="E44" s="1">
        <v>271109.56308570434</v>
      </c>
      <c r="F44" s="2">
        <v>20641.468583526577</v>
      </c>
      <c r="G44" s="2">
        <v>31465</v>
      </c>
      <c r="H44" s="2">
        <v>38284.31</v>
      </c>
      <c r="I44" s="2">
        <v>22875.49</v>
      </c>
      <c r="J44" s="2">
        <v>8898.83</v>
      </c>
      <c r="K44" s="3">
        <v>15893.01</v>
      </c>
    </row>
    <row r="45" spans="1:11" ht="12.75">
      <c r="A45" s="44"/>
      <c r="B45" s="45"/>
      <c r="C45" s="38" t="s">
        <v>76</v>
      </c>
      <c r="D45" s="46" t="s">
        <v>83</v>
      </c>
      <c r="E45" s="1">
        <v>61784.83121729171</v>
      </c>
      <c r="F45" s="2">
        <v>6691.27015272106</v>
      </c>
      <c r="G45" s="2">
        <v>533.12</v>
      </c>
      <c r="H45" s="2">
        <v>4578.33</v>
      </c>
      <c r="I45" s="2">
        <v>337.35</v>
      </c>
      <c r="J45" s="2">
        <v>230.86</v>
      </c>
      <c r="K45" s="3">
        <v>6144.33</v>
      </c>
    </row>
    <row r="46" spans="1:11" ht="12.75">
      <c r="A46" s="44"/>
      <c r="B46" s="45"/>
      <c r="C46" s="38" t="s">
        <v>84</v>
      </c>
      <c r="D46" s="46" t="s">
        <v>85</v>
      </c>
      <c r="E46" s="1">
        <v>128117.92138774709</v>
      </c>
      <c r="F46" s="2">
        <v>20490.43097517096</v>
      </c>
      <c r="G46" s="2">
        <v>1788.93</v>
      </c>
      <c r="H46" s="2">
        <v>9082.04</v>
      </c>
      <c r="I46" s="2">
        <v>2098.24</v>
      </c>
      <c r="J46" s="2">
        <v>946.7</v>
      </c>
      <c r="K46" s="3">
        <v>11227.44</v>
      </c>
    </row>
    <row r="47" spans="1:11" ht="12.75">
      <c r="A47" s="44"/>
      <c r="B47" s="45"/>
      <c r="C47" s="38" t="s">
        <v>86</v>
      </c>
      <c r="D47" s="46" t="s">
        <v>87</v>
      </c>
      <c r="E47" s="1">
        <v>69954.4829786887</v>
      </c>
      <c r="F47" s="2">
        <v>7856.996660163753</v>
      </c>
      <c r="G47" s="2">
        <v>7052.12</v>
      </c>
      <c r="H47" s="2">
        <v>8402.58</v>
      </c>
      <c r="I47" s="2">
        <v>1951.08</v>
      </c>
      <c r="J47" s="2">
        <v>1284.03</v>
      </c>
      <c r="K47" s="3">
        <v>6585.61</v>
      </c>
    </row>
    <row r="48" spans="1:11" ht="12.75">
      <c r="A48" s="44"/>
      <c r="B48" s="45"/>
      <c r="C48" s="38" t="s">
        <v>88</v>
      </c>
      <c r="D48" s="46" t="s">
        <v>89</v>
      </c>
      <c r="E48" s="1">
        <v>536121.0223455837</v>
      </c>
      <c r="F48" s="2">
        <v>88234.3461859494</v>
      </c>
      <c r="G48" s="2">
        <v>29500.3</v>
      </c>
      <c r="H48" s="2">
        <v>45900.54</v>
      </c>
      <c r="I48" s="2">
        <v>22820.43</v>
      </c>
      <c r="J48" s="2">
        <v>11287.86</v>
      </c>
      <c r="K48" s="3">
        <v>45101.18</v>
      </c>
    </row>
    <row r="49" spans="1:11" ht="12.75">
      <c r="A49" s="44"/>
      <c r="B49" s="45"/>
      <c r="C49" s="38" t="s">
        <v>90</v>
      </c>
      <c r="D49" s="46" t="s">
        <v>91</v>
      </c>
      <c r="E49" s="1">
        <v>138262.7809865085</v>
      </c>
      <c r="F49" s="2">
        <v>22936.42929035289</v>
      </c>
      <c r="G49" s="2">
        <v>37700.46</v>
      </c>
      <c r="H49" s="2">
        <v>16508.01</v>
      </c>
      <c r="I49" s="2">
        <v>6309.4</v>
      </c>
      <c r="J49" s="2">
        <v>1890.53</v>
      </c>
      <c r="K49" s="3">
        <v>7320.2</v>
      </c>
    </row>
    <row r="50" spans="1:11" ht="12.75">
      <c r="A50" s="44"/>
      <c r="B50" s="45"/>
      <c r="C50" s="38" t="s">
        <v>92</v>
      </c>
      <c r="D50" s="46" t="s">
        <v>93</v>
      </c>
      <c r="E50" s="1">
        <v>27783.36806771079</v>
      </c>
      <c r="F50" s="2">
        <v>8161.099227322717</v>
      </c>
      <c r="G50" s="2">
        <v>1878.22</v>
      </c>
      <c r="H50" s="2">
        <v>2028.65</v>
      </c>
      <c r="I50" s="2">
        <v>431.33</v>
      </c>
      <c r="J50" s="2">
        <v>241.53</v>
      </c>
      <c r="K50" s="3">
        <v>1356.44</v>
      </c>
    </row>
    <row r="51" spans="1:11" ht="12.75">
      <c r="A51" s="44"/>
      <c r="B51" s="45"/>
      <c r="C51" s="38" t="s">
        <v>94</v>
      </c>
      <c r="D51" s="46" t="s">
        <v>95</v>
      </c>
      <c r="E51" s="1">
        <v>51256.323914960616</v>
      </c>
      <c r="F51" s="2">
        <v>11773.837725171203</v>
      </c>
      <c r="G51" s="2">
        <v>5976.71</v>
      </c>
      <c r="H51" s="2">
        <v>5898.63</v>
      </c>
      <c r="I51" s="2">
        <v>6055.26</v>
      </c>
      <c r="J51" s="2">
        <v>3454.35</v>
      </c>
      <c r="K51" s="3">
        <v>3529.2</v>
      </c>
    </row>
    <row r="52" spans="1:11" ht="12.75">
      <c r="A52" s="44"/>
      <c r="B52" s="45"/>
      <c r="C52" s="38" t="s">
        <v>96</v>
      </c>
      <c r="D52" s="46" t="s">
        <v>97</v>
      </c>
      <c r="E52" s="1">
        <v>67692.01656302968</v>
      </c>
      <c r="F52" s="2">
        <v>16559.398457029427</v>
      </c>
      <c r="G52" s="2">
        <v>324.72</v>
      </c>
      <c r="H52" s="2">
        <v>4938.44</v>
      </c>
      <c r="I52" s="2">
        <v>1921.16</v>
      </c>
      <c r="J52" s="2">
        <v>4696.17</v>
      </c>
      <c r="K52" s="3">
        <v>5211.5</v>
      </c>
    </row>
    <row r="53" spans="1:11" ht="12.75">
      <c r="A53" s="44"/>
      <c r="B53" s="47" t="s">
        <v>98</v>
      </c>
      <c r="C53" s="47"/>
      <c r="D53" s="48" t="s">
        <v>99</v>
      </c>
      <c r="E53" s="4">
        <v>1352082.310547225</v>
      </c>
      <c r="F53" s="5">
        <v>203345.277257408</v>
      </c>
      <c r="G53" s="5">
        <v>116219.58</v>
      </c>
      <c r="H53" s="5">
        <v>135621.53</v>
      </c>
      <c r="I53" s="5">
        <v>64799.74</v>
      </c>
      <c r="J53" s="5">
        <v>32930.86</v>
      </c>
      <c r="K53" s="6">
        <v>102368.91</v>
      </c>
    </row>
    <row r="54" spans="1:11" ht="5.25" customHeight="1">
      <c r="A54" s="49"/>
      <c r="B54" s="50"/>
      <c r="C54" s="50"/>
      <c r="D54" s="46"/>
      <c r="E54" s="1">
        <v>0</v>
      </c>
      <c r="F54" s="2"/>
      <c r="G54" s="2"/>
      <c r="H54" s="2"/>
      <c r="I54" s="2"/>
      <c r="J54" s="2"/>
      <c r="K54" s="3"/>
    </row>
    <row r="55" spans="1:11" ht="12.75">
      <c r="A55" s="36" t="s">
        <v>100</v>
      </c>
      <c r="B55" s="37" t="s">
        <v>101</v>
      </c>
      <c r="C55" s="38" t="s">
        <v>102</v>
      </c>
      <c r="D55" s="46" t="s">
        <v>103</v>
      </c>
      <c r="E55" s="1">
        <v>119886.89</v>
      </c>
      <c r="F55" s="2">
        <v>18310.98</v>
      </c>
      <c r="G55" s="2">
        <v>4882.31</v>
      </c>
      <c r="H55" s="2">
        <v>8635.14</v>
      </c>
      <c r="I55" s="2">
        <v>6584.36</v>
      </c>
      <c r="J55" s="2">
        <v>5655.41</v>
      </c>
      <c r="K55" s="3">
        <v>7617.22</v>
      </c>
    </row>
    <row r="56" spans="1:11" ht="12.75">
      <c r="A56" s="44"/>
      <c r="B56" s="47" t="s">
        <v>104</v>
      </c>
      <c r="C56" s="47"/>
      <c r="D56" s="48" t="s">
        <v>101</v>
      </c>
      <c r="E56" s="4">
        <v>119886.89</v>
      </c>
      <c r="F56" s="5">
        <v>18310.98</v>
      </c>
      <c r="G56" s="5">
        <v>4882.31</v>
      </c>
      <c r="H56" s="5">
        <v>8635.14</v>
      </c>
      <c r="I56" s="5">
        <v>6584.36</v>
      </c>
      <c r="J56" s="5">
        <v>5655.41</v>
      </c>
      <c r="K56" s="6">
        <v>7617.22</v>
      </c>
    </row>
    <row r="57" spans="1:11" ht="5.25" customHeight="1">
      <c r="A57" s="49"/>
      <c r="B57" s="50"/>
      <c r="C57" s="50"/>
      <c r="D57" s="46"/>
      <c r="E57" s="1">
        <v>0</v>
      </c>
      <c r="F57" s="2"/>
      <c r="G57" s="2"/>
      <c r="H57" s="2"/>
      <c r="I57" s="2"/>
      <c r="J57" s="2"/>
      <c r="K57" s="3"/>
    </row>
    <row r="58" spans="1:11" ht="12.75">
      <c r="A58" s="36" t="s">
        <v>105</v>
      </c>
      <c r="B58" s="37" t="s">
        <v>106</v>
      </c>
      <c r="C58" s="38" t="s">
        <v>28</v>
      </c>
      <c r="D58" s="46" t="s">
        <v>107</v>
      </c>
      <c r="E58" s="1">
        <v>11136</v>
      </c>
      <c r="F58" s="2">
        <v>2316</v>
      </c>
      <c r="G58" s="2">
        <v>784</v>
      </c>
      <c r="H58" s="2">
        <v>1131</v>
      </c>
      <c r="I58" s="2">
        <v>336</v>
      </c>
      <c r="J58" s="2">
        <v>0</v>
      </c>
      <c r="K58" s="3">
        <v>1155</v>
      </c>
    </row>
    <row r="59" spans="1:11" ht="12.75">
      <c r="A59" s="44"/>
      <c r="B59" s="45"/>
      <c r="C59" s="38" t="s">
        <v>108</v>
      </c>
      <c r="D59" s="46" t="s">
        <v>109</v>
      </c>
      <c r="E59" s="1">
        <v>111741.73</v>
      </c>
      <c r="F59" s="2">
        <v>38829.95</v>
      </c>
      <c r="G59" s="2">
        <v>852.43</v>
      </c>
      <c r="H59" s="2">
        <v>1083.43</v>
      </c>
      <c r="I59" s="2">
        <v>373.2</v>
      </c>
      <c r="J59" s="2">
        <v>29.35</v>
      </c>
      <c r="K59" s="3">
        <v>6759.97</v>
      </c>
    </row>
    <row r="60" spans="1:11" ht="12.75">
      <c r="A60" s="44"/>
      <c r="B60" s="45"/>
      <c r="C60" s="38" t="s">
        <v>110</v>
      </c>
      <c r="D60" s="46" t="s">
        <v>111</v>
      </c>
      <c r="E60" s="1">
        <v>5586.73</v>
      </c>
      <c r="F60" s="2">
        <v>2888.46</v>
      </c>
      <c r="G60" s="2">
        <v>96.55</v>
      </c>
      <c r="H60" s="2">
        <v>196.19</v>
      </c>
      <c r="I60" s="2">
        <v>597.18</v>
      </c>
      <c r="J60" s="2">
        <v>377.24</v>
      </c>
      <c r="K60" s="3">
        <v>172.87</v>
      </c>
    </row>
    <row r="61" spans="1:11" ht="12.75">
      <c r="A61" s="44"/>
      <c r="B61" s="45"/>
      <c r="C61" s="38" t="s">
        <v>112</v>
      </c>
      <c r="D61" s="46" t="s">
        <v>113</v>
      </c>
      <c r="E61" s="1">
        <v>15000.51</v>
      </c>
      <c r="F61" s="2">
        <v>0</v>
      </c>
      <c r="G61" s="2">
        <v>4338.34</v>
      </c>
      <c r="H61" s="2">
        <v>2627.76</v>
      </c>
      <c r="I61" s="2">
        <v>957.6</v>
      </c>
      <c r="J61" s="2">
        <v>68.83</v>
      </c>
      <c r="K61" s="3">
        <v>726.69</v>
      </c>
    </row>
    <row r="62" spans="1:11" ht="12.75">
      <c r="A62" s="44"/>
      <c r="B62" s="45"/>
      <c r="C62" s="38" t="s">
        <v>114</v>
      </c>
      <c r="D62" s="46" t="s">
        <v>115</v>
      </c>
      <c r="E62" s="1">
        <v>237500</v>
      </c>
      <c r="F62" s="2">
        <v>20773.706491289817</v>
      </c>
      <c r="G62" s="2">
        <v>38424.658029614126</v>
      </c>
      <c r="H62" s="2">
        <v>60222.1059686308</v>
      </c>
      <c r="I62" s="2">
        <v>16819.591033794433</v>
      </c>
      <c r="J62" s="2">
        <v>18731.949219145517</v>
      </c>
      <c r="K62" s="3">
        <v>10080.532398590169</v>
      </c>
    </row>
    <row r="63" spans="1:11" ht="12.75">
      <c r="A63" s="44"/>
      <c r="B63" s="47" t="s">
        <v>116</v>
      </c>
      <c r="C63" s="47"/>
      <c r="D63" s="48" t="s">
        <v>106</v>
      </c>
      <c r="E63" s="4">
        <f aca="true" t="shared" si="0" ref="E63:K63">SUM(E58:E62)</f>
        <v>380964.97</v>
      </c>
      <c r="F63" s="5">
        <f t="shared" si="0"/>
        <v>64808.11649128981</v>
      </c>
      <c r="G63" s="5">
        <f t="shared" si="0"/>
        <v>44495.978029614125</v>
      </c>
      <c r="H63" s="5">
        <f t="shared" si="0"/>
        <v>65260.485968630805</v>
      </c>
      <c r="I63" s="5">
        <f t="shared" si="0"/>
        <v>19083.571033794433</v>
      </c>
      <c r="J63" s="5">
        <f t="shared" si="0"/>
        <v>19207.369219145516</v>
      </c>
      <c r="K63" s="6">
        <f t="shared" si="0"/>
        <v>18895.06239859017</v>
      </c>
    </row>
    <row r="64" spans="1:11" ht="5.25" customHeight="1">
      <c r="A64" s="49"/>
      <c r="B64" s="50"/>
      <c r="C64" s="50"/>
      <c r="D64" s="46"/>
      <c r="E64" s="1">
        <v>0</v>
      </c>
      <c r="F64" s="2"/>
      <c r="G64" s="2"/>
      <c r="H64" s="2"/>
      <c r="I64" s="2"/>
      <c r="J64" s="2"/>
      <c r="K64" s="3"/>
    </row>
    <row r="65" spans="1:11" ht="12.75">
      <c r="A65" s="36" t="s">
        <v>108</v>
      </c>
      <c r="B65" s="37" t="s">
        <v>117</v>
      </c>
      <c r="C65" s="38" t="s">
        <v>34</v>
      </c>
      <c r="D65" s="46" t="s">
        <v>118</v>
      </c>
      <c r="E65" s="1">
        <v>12150</v>
      </c>
      <c r="F65" s="2">
        <v>5455</v>
      </c>
      <c r="G65" s="2">
        <v>238</v>
      </c>
      <c r="H65" s="2">
        <v>347</v>
      </c>
      <c r="I65" s="2">
        <v>1343</v>
      </c>
      <c r="J65" s="2">
        <v>1891</v>
      </c>
      <c r="K65" s="3">
        <v>259</v>
      </c>
    </row>
    <row r="66" spans="1:11" ht="12.75">
      <c r="A66" s="44"/>
      <c r="B66" s="45"/>
      <c r="C66" s="38" t="s">
        <v>105</v>
      </c>
      <c r="D66" s="46" t="s">
        <v>119</v>
      </c>
      <c r="E66" s="1">
        <v>23574</v>
      </c>
      <c r="F66" s="2">
        <v>4057</v>
      </c>
      <c r="G66" s="2">
        <v>1822</v>
      </c>
      <c r="H66" s="2">
        <v>2249</v>
      </c>
      <c r="I66" s="2">
        <v>945</v>
      </c>
      <c r="J66" s="2">
        <v>376</v>
      </c>
      <c r="K66" s="3">
        <v>1079</v>
      </c>
    </row>
    <row r="67" spans="1:11" ht="12.75">
      <c r="A67" s="44"/>
      <c r="B67" s="45"/>
      <c r="C67" s="38" t="s">
        <v>120</v>
      </c>
      <c r="D67" s="46" t="s">
        <v>121</v>
      </c>
      <c r="E67" s="1">
        <v>24451</v>
      </c>
      <c r="F67" s="2">
        <v>9329</v>
      </c>
      <c r="G67" s="2">
        <v>554</v>
      </c>
      <c r="H67" s="2">
        <v>1358</v>
      </c>
      <c r="I67" s="2">
        <v>772</v>
      </c>
      <c r="J67" s="2">
        <v>4031</v>
      </c>
      <c r="K67" s="3">
        <v>1228</v>
      </c>
    </row>
    <row r="68" spans="1:11" ht="12.75">
      <c r="A68" s="44"/>
      <c r="B68" s="47" t="s">
        <v>122</v>
      </c>
      <c r="C68" s="47"/>
      <c r="D68" s="48" t="s">
        <v>123</v>
      </c>
      <c r="E68" s="4">
        <v>60175</v>
      </c>
      <c r="F68" s="5">
        <v>18841</v>
      </c>
      <c r="G68" s="5">
        <v>2614</v>
      </c>
      <c r="H68" s="5">
        <v>3954</v>
      </c>
      <c r="I68" s="5">
        <v>3060</v>
      </c>
      <c r="J68" s="5">
        <v>6298</v>
      </c>
      <c r="K68" s="6">
        <v>2566</v>
      </c>
    </row>
    <row r="69" spans="1:11" ht="5.25" customHeight="1">
      <c r="A69" s="49"/>
      <c r="B69" s="50"/>
      <c r="C69" s="50"/>
      <c r="D69" s="46"/>
      <c r="E69" s="1">
        <v>0</v>
      </c>
      <c r="F69" s="2"/>
      <c r="G69" s="2"/>
      <c r="H69" s="2"/>
      <c r="I69" s="2"/>
      <c r="J69" s="2"/>
      <c r="K69" s="3"/>
    </row>
    <row r="70" spans="1:11" ht="15">
      <c r="A70" s="36" t="s">
        <v>124</v>
      </c>
      <c r="B70" s="37" t="s">
        <v>125</v>
      </c>
      <c r="C70" s="38" t="s">
        <v>126</v>
      </c>
      <c r="D70" s="46" t="s">
        <v>127</v>
      </c>
      <c r="E70" s="1">
        <v>52293.56</v>
      </c>
      <c r="F70" s="2">
        <v>18787.95</v>
      </c>
      <c r="G70" s="2">
        <v>6431.5</v>
      </c>
      <c r="H70" s="2">
        <v>6733.56</v>
      </c>
      <c r="I70" s="2">
        <v>5786.89</v>
      </c>
      <c r="J70" s="2">
        <v>6367.84</v>
      </c>
      <c r="K70" s="3">
        <v>727.38</v>
      </c>
    </row>
    <row r="71" spans="1:11" ht="12.75">
      <c r="A71" s="44"/>
      <c r="B71" s="47" t="s">
        <v>128</v>
      </c>
      <c r="C71" s="47"/>
      <c r="D71" s="48" t="s">
        <v>129</v>
      </c>
      <c r="E71" s="4">
        <v>52293.56</v>
      </c>
      <c r="F71" s="5">
        <v>18787.95</v>
      </c>
      <c r="G71" s="5">
        <v>6431.5</v>
      </c>
      <c r="H71" s="5">
        <v>6733.56</v>
      </c>
      <c r="I71" s="5">
        <v>5786.89</v>
      </c>
      <c r="J71" s="5">
        <v>6367.84</v>
      </c>
      <c r="K71" s="6">
        <v>727.38</v>
      </c>
    </row>
    <row r="72" spans="1:11" ht="5.25" customHeight="1">
      <c r="A72" s="49"/>
      <c r="B72" s="50"/>
      <c r="C72" s="50"/>
      <c r="D72" s="46"/>
      <c r="E72" s="1">
        <v>0</v>
      </c>
      <c r="F72" s="2"/>
      <c r="G72" s="2"/>
      <c r="H72" s="2"/>
      <c r="I72" s="2"/>
      <c r="J72" s="2"/>
      <c r="K72" s="3"/>
    </row>
    <row r="73" spans="1:11" ht="12.75">
      <c r="A73" s="36" t="s">
        <v>19</v>
      </c>
      <c r="B73" s="37" t="s">
        <v>130</v>
      </c>
      <c r="C73" s="38" t="s">
        <v>52</v>
      </c>
      <c r="D73" s="46" t="s">
        <v>131</v>
      </c>
      <c r="E73" s="1">
        <v>292420</v>
      </c>
      <c r="F73" s="2">
        <v>63474</v>
      </c>
      <c r="G73" s="2">
        <v>12839</v>
      </c>
      <c r="H73" s="2">
        <v>6731</v>
      </c>
      <c r="I73" s="2">
        <v>7823</v>
      </c>
      <c r="J73" s="2">
        <v>789</v>
      </c>
      <c r="K73" s="3">
        <v>6458</v>
      </c>
    </row>
    <row r="74" spans="1:11" ht="12.75">
      <c r="A74" s="44"/>
      <c r="B74" s="45"/>
      <c r="C74" s="38" t="s">
        <v>80</v>
      </c>
      <c r="D74" s="46" t="s">
        <v>132</v>
      </c>
      <c r="E74" s="1">
        <v>485843</v>
      </c>
      <c r="F74" s="2">
        <v>112425</v>
      </c>
      <c r="G74" s="2">
        <v>26123</v>
      </c>
      <c r="H74" s="2">
        <v>12812</v>
      </c>
      <c r="I74" s="2">
        <v>27102</v>
      </c>
      <c r="J74" s="2">
        <v>1129</v>
      </c>
      <c r="K74" s="3">
        <v>9956</v>
      </c>
    </row>
    <row r="75" spans="1:11" ht="12.75">
      <c r="A75" s="44"/>
      <c r="B75" s="47" t="s">
        <v>133</v>
      </c>
      <c r="C75" s="47"/>
      <c r="D75" s="48" t="s">
        <v>130</v>
      </c>
      <c r="E75" s="4">
        <v>778263</v>
      </c>
      <c r="F75" s="5">
        <v>175899</v>
      </c>
      <c r="G75" s="5">
        <v>38962</v>
      </c>
      <c r="H75" s="5">
        <v>19543</v>
      </c>
      <c r="I75" s="5">
        <v>34925</v>
      </c>
      <c r="J75" s="5">
        <v>1918</v>
      </c>
      <c r="K75" s="6">
        <v>16414</v>
      </c>
    </row>
    <row r="76" spans="1:11" ht="5.25" customHeight="1">
      <c r="A76" s="49"/>
      <c r="B76" s="50"/>
      <c r="C76" s="50"/>
      <c r="D76" s="46"/>
      <c r="E76" s="1">
        <v>0</v>
      </c>
      <c r="F76" s="2"/>
      <c r="G76" s="2"/>
      <c r="H76" s="2"/>
      <c r="I76" s="2"/>
      <c r="J76" s="2"/>
      <c r="K76" s="3"/>
    </row>
    <row r="77" spans="1:11" ht="12.75">
      <c r="A77" s="36" t="s">
        <v>110</v>
      </c>
      <c r="B77" s="37" t="s">
        <v>134</v>
      </c>
      <c r="C77" s="38" t="s">
        <v>39</v>
      </c>
      <c r="D77" s="46" t="s">
        <v>135</v>
      </c>
      <c r="E77" s="1">
        <v>1679.76</v>
      </c>
      <c r="F77" s="2">
        <v>904.11</v>
      </c>
      <c r="G77" s="2">
        <v>0</v>
      </c>
      <c r="H77" s="2">
        <v>83.56</v>
      </c>
      <c r="I77" s="2">
        <v>2.26</v>
      </c>
      <c r="J77" s="2">
        <v>2.56</v>
      </c>
      <c r="K77" s="3">
        <v>112</v>
      </c>
    </row>
    <row r="78" spans="1:11" ht="12.75">
      <c r="A78" s="44"/>
      <c r="B78" s="45"/>
      <c r="C78" s="38" t="s">
        <v>100</v>
      </c>
      <c r="D78" s="46" t="s">
        <v>136</v>
      </c>
      <c r="E78" s="1">
        <v>255374.03</v>
      </c>
      <c r="F78" s="2">
        <v>2727.29</v>
      </c>
      <c r="G78" s="2">
        <v>29109.86</v>
      </c>
      <c r="H78" s="2">
        <v>27403.8</v>
      </c>
      <c r="I78" s="2">
        <v>8892.94</v>
      </c>
      <c r="J78" s="2">
        <v>4133.07</v>
      </c>
      <c r="K78" s="3">
        <v>14859.46</v>
      </c>
    </row>
    <row r="79" spans="1:11" ht="12.75">
      <c r="A79" s="44"/>
      <c r="B79" s="45"/>
      <c r="C79" s="38" t="s">
        <v>124</v>
      </c>
      <c r="D79" s="46" t="s">
        <v>137</v>
      </c>
      <c r="E79" s="1">
        <v>196731.68</v>
      </c>
      <c r="F79" s="2">
        <v>22601.68</v>
      </c>
      <c r="G79" s="2">
        <v>31.26</v>
      </c>
      <c r="H79" s="2">
        <v>31780.37</v>
      </c>
      <c r="I79" s="2">
        <v>659.55</v>
      </c>
      <c r="J79" s="2">
        <v>6568.27</v>
      </c>
      <c r="K79" s="3">
        <v>23124.07</v>
      </c>
    </row>
    <row r="80" spans="1:11" ht="12.75">
      <c r="A80" s="44"/>
      <c r="B80" s="45"/>
      <c r="C80" s="38" t="s">
        <v>138</v>
      </c>
      <c r="D80" s="46" t="s">
        <v>139</v>
      </c>
      <c r="E80" s="1">
        <v>24844.15</v>
      </c>
      <c r="F80" s="2">
        <v>2445.99</v>
      </c>
      <c r="G80" s="2">
        <v>1576.9</v>
      </c>
      <c r="H80" s="2">
        <v>1811.71</v>
      </c>
      <c r="I80" s="2">
        <v>2965.27</v>
      </c>
      <c r="J80" s="2">
        <v>153.91</v>
      </c>
      <c r="K80" s="3">
        <v>1915.2</v>
      </c>
    </row>
    <row r="81" spans="1:11" ht="12.75">
      <c r="A81" s="44"/>
      <c r="B81" s="45"/>
      <c r="C81" s="38" t="s">
        <v>140</v>
      </c>
      <c r="D81" s="46" t="s">
        <v>141</v>
      </c>
      <c r="E81" s="1">
        <v>84581.44</v>
      </c>
      <c r="F81" s="2">
        <v>115</v>
      </c>
      <c r="G81" s="2">
        <v>12215.13</v>
      </c>
      <c r="H81" s="2">
        <v>12235.45</v>
      </c>
      <c r="I81" s="2">
        <v>1293.17</v>
      </c>
      <c r="J81" s="2">
        <v>170</v>
      </c>
      <c r="K81" s="3">
        <v>4228.97</v>
      </c>
    </row>
    <row r="82" spans="1:11" ht="12.75">
      <c r="A82" s="44"/>
      <c r="B82" s="45"/>
      <c r="C82" s="38" t="s">
        <v>142</v>
      </c>
      <c r="D82" s="46" t="s">
        <v>143</v>
      </c>
      <c r="E82" s="1">
        <v>22739.75</v>
      </c>
      <c r="F82" s="2">
        <v>1189.59</v>
      </c>
      <c r="G82" s="2">
        <v>1623.49</v>
      </c>
      <c r="H82" s="2">
        <v>2785.74</v>
      </c>
      <c r="I82" s="2">
        <v>881.96</v>
      </c>
      <c r="J82" s="2">
        <v>131.68</v>
      </c>
      <c r="K82" s="3">
        <v>1636.7</v>
      </c>
    </row>
    <row r="83" spans="1:11" ht="12.75">
      <c r="A83" s="44"/>
      <c r="B83" s="45"/>
      <c r="C83" s="38" t="s">
        <v>144</v>
      </c>
      <c r="D83" s="46" t="s">
        <v>145</v>
      </c>
      <c r="E83" s="1">
        <v>11567.365585567622</v>
      </c>
      <c r="F83" s="2">
        <v>742.5</v>
      </c>
      <c r="G83" s="2">
        <v>764.1</v>
      </c>
      <c r="H83" s="2">
        <v>651</v>
      </c>
      <c r="I83" s="2">
        <v>804</v>
      </c>
      <c r="J83" s="2">
        <v>216.3300944723618</v>
      </c>
      <c r="K83" s="3">
        <v>1025.2</v>
      </c>
    </row>
    <row r="84" spans="1:11" ht="12.75">
      <c r="A84" s="44"/>
      <c r="B84" s="45"/>
      <c r="C84" s="38" t="s">
        <v>146</v>
      </c>
      <c r="D84" s="46" t="s">
        <v>147</v>
      </c>
      <c r="E84" s="1">
        <v>155988.05</v>
      </c>
      <c r="F84" s="2">
        <v>21014.26</v>
      </c>
      <c r="G84" s="2">
        <v>9014.73</v>
      </c>
      <c r="H84" s="2">
        <v>17700.85</v>
      </c>
      <c r="I84" s="2">
        <v>7238.44</v>
      </c>
      <c r="J84" s="2">
        <v>612.33</v>
      </c>
      <c r="K84" s="3">
        <v>9668.79</v>
      </c>
    </row>
    <row r="85" spans="1:11" ht="12.75">
      <c r="A85" s="44"/>
      <c r="B85" s="47" t="s">
        <v>148</v>
      </c>
      <c r="C85" s="47"/>
      <c r="D85" s="48" t="s">
        <v>134</v>
      </c>
      <c r="E85" s="4">
        <v>753506.2255855678</v>
      </c>
      <c r="F85" s="5">
        <v>51740.42</v>
      </c>
      <c r="G85" s="5">
        <v>54335.47</v>
      </c>
      <c r="H85" s="5">
        <v>94452.48</v>
      </c>
      <c r="I85" s="5">
        <v>22737.59</v>
      </c>
      <c r="J85" s="5">
        <v>11988.150094472363</v>
      </c>
      <c r="K85" s="6">
        <v>56570.39</v>
      </c>
    </row>
    <row r="86" spans="1:11" ht="12.75">
      <c r="A86" s="49"/>
      <c r="B86" s="50"/>
      <c r="C86" s="50"/>
      <c r="D86" s="46"/>
      <c r="E86" s="1">
        <v>0</v>
      </c>
      <c r="F86" s="2"/>
      <c r="G86" s="2"/>
      <c r="H86" s="2"/>
      <c r="I86" s="2"/>
      <c r="J86" s="2"/>
      <c r="K86" s="3"/>
    </row>
    <row r="87" spans="1:11" ht="12.75">
      <c r="A87" s="36" t="s">
        <v>69</v>
      </c>
      <c r="B87" s="37" t="s">
        <v>149</v>
      </c>
      <c r="C87" s="38" t="s">
        <v>150</v>
      </c>
      <c r="D87" s="46" t="s">
        <v>151</v>
      </c>
      <c r="E87" s="1">
        <v>10727.91</v>
      </c>
      <c r="F87" s="2">
        <v>1435.25</v>
      </c>
      <c r="G87" s="2">
        <v>958.94</v>
      </c>
      <c r="H87" s="2">
        <v>673.98</v>
      </c>
      <c r="I87" s="2">
        <v>950.25</v>
      </c>
      <c r="J87" s="2">
        <v>169.34</v>
      </c>
      <c r="K87" s="3">
        <v>658.05</v>
      </c>
    </row>
    <row r="88" spans="1:11" ht="12.75">
      <c r="A88" s="44"/>
      <c r="B88" s="45"/>
      <c r="C88" s="38" t="s">
        <v>152</v>
      </c>
      <c r="D88" s="46" t="s">
        <v>153</v>
      </c>
      <c r="E88" s="1">
        <v>7797.7</v>
      </c>
      <c r="F88" s="2">
        <v>1224.72</v>
      </c>
      <c r="G88" s="2">
        <v>869.11</v>
      </c>
      <c r="H88" s="2">
        <v>940.05</v>
      </c>
      <c r="I88" s="2">
        <v>450.97</v>
      </c>
      <c r="J88" s="2">
        <v>364.96</v>
      </c>
      <c r="K88" s="3">
        <v>415.12</v>
      </c>
    </row>
    <row r="89" spans="1:11" ht="12.75">
      <c r="A89" s="44"/>
      <c r="B89" s="47" t="s">
        <v>154</v>
      </c>
      <c r="C89" s="47"/>
      <c r="D89" s="48" t="s">
        <v>149</v>
      </c>
      <c r="E89" s="4">
        <v>18525.61</v>
      </c>
      <c r="F89" s="5">
        <v>2659.97</v>
      </c>
      <c r="G89" s="5">
        <v>1828.05</v>
      </c>
      <c r="H89" s="5">
        <v>1614.03</v>
      </c>
      <c r="I89" s="5">
        <v>1401.22</v>
      </c>
      <c r="J89" s="5">
        <v>534.3</v>
      </c>
      <c r="K89" s="6">
        <v>1073.17</v>
      </c>
    </row>
    <row r="90" spans="1:11" ht="12.75">
      <c r="A90" s="49"/>
      <c r="B90" s="50"/>
      <c r="C90" s="50"/>
      <c r="D90" s="46"/>
      <c r="E90" s="1">
        <v>0</v>
      </c>
      <c r="F90" s="2"/>
      <c r="G90" s="2"/>
      <c r="H90" s="2"/>
      <c r="I90" s="2"/>
      <c r="J90" s="2"/>
      <c r="K90" s="3"/>
    </row>
    <row r="91" spans="1:11" ht="13.5" thickBot="1">
      <c r="A91" s="51" t="s">
        <v>155</v>
      </c>
      <c r="B91" s="52"/>
      <c r="C91" s="52"/>
      <c r="D91" s="53" t="s">
        <v>156</v>
      </c>
      <c r="E91" s="54">
        <f aca="true" t="shared" si="1" ref="E91:K91">+E89+E85+E75+E71+E68+E63+E56+E53+E42+E39+E33+E28+E25+E22+E17+E14+E11</f>
        <v>6462079.256132793</v>
      </c>
      <c r="F91" s="55">
        <f t="shared" si="1"/>
        <v>1497519.0737486975</v>
      </c>
      <c r="G91" s="55">
        <f t="shared" si="1"/>
        <v>332401.9480296141</v>
      </c>
      <c r="H91" s="55">
        <f t="shared" si="1"/>
        <v>560402.9559686307</v>
      </c>
      <c r="I91" s="55">
        <f t="shared" si="1"/>
        <v>185995.34103379442</v>
      </c>
      <c r="J91" s="55">
        <f t="shared" si="1"/>
        <v>99076.0593136179</v>
      </c>
      <c r="K91" s="56">
        <f t="shared" si="1"/>
        <v>448489.1823985902</v>
      </c>
    </row>
    <row r="92" spans="6:10" ht="13.5" thickTop="1">
      <c r="F92" s="43"/>
      <c r="G92" s="43"/>
      <c r="I92" s="43"/>
      <c r="J92" s="43"/>
    </row>
    <row r="94" spans="4:16" ht="12.75" hidden="1">
      <c r="D94" s="7" t="s">
        <v>157</v>
      </c>
      <c r="F94" s="7">
        <v>31570</v>
      </c>
      <c r="G94" s="7">
        <v>42244</v>
      </c>
      <c r="H94" s="7">
        <v>58783</v>
      </c>
      <c r="I94" s="7">
        <v>15688</v>
      </c>
      <c r="J94" s="7">
        <v>32259</v>
      </c>
      <c r="K94" s="7">
        <v>7550</v>
      </c>
      <c r="L94" s="7">
        <f>SUM(F94:K94)</f>
        <v>188094</v>
      </c>
      <c r="M94" s="7">
        <v>69736</v>
      </c>
      <c r="N94" s="7">
        <f>SUM(L94:M94)</f>
        <v>257830</v>
      </c>
      <c r="P94" s="7">
        <v>32088</v>
      </c>
    </row>
    <row r="95" spans="4:16" ht="12.75" hidden="1">
      <c r="D95" s="7" t="s">
        <v>158</v>
      </c>
      <c r="F95" s="7">
        <v>32304</v>
      </c>
      <c r="G95" s="7">
        <v>40540</v>
      </c>
      <c r="H95" s="7">
        <v>55852</v>
      </c>
      <c r="I95" s="7">
        <v>12854</v>
      </c>
      <c r="J95" s="7">
        <v>32035</v>
      </c>
      <c r="K95" s="7">
        <v>7865</v>
      </c>
      <c r="L95" s="7">
        <f>SUM(F95:K95)</f>
        <v>181450</v>
      </c>
      <c r="M95" s="7">
        <v>73324</v>
      </c>
      <c r="N95" s="7">
        <f>SUM(L95:M95)</f>
        <v>254774</v>
      </c>
      <c r="P95" s="7">
        <v>27953</v>
      </c>
    </row>
    <row r="96" spans="4:16" ht="12.75" hidden="1">
      <c r="D96" s="7" t="s">
        <v>159</v>
      </c>
      <c r="F96" s="7">
        <v>24880</v>
      </c>
      <c r="G96" s="7">
        <v>46831</v>
      </c>
      <c r="H96" s="7">
        <v>57278</v>
      </c>
      <c r="I96" s="7">
        <v>11293</v>
      </c>
      <c r="J96" s="7">
        <v>7743</v>
      </c>
      <c r="K96" s="7">
        <v>9764</v>
      </c>
      <c r="L96" s="7">
        <f>SUM(F96:K96)</f>
        <v>157789</v>
      </c>
      <c r="M96" s="7">
        <v>63234</v>
      </c>
      <c r="N96" s="7">
        <f>SUM(L96:M96)</f>
        <v>221023</v>
      </c>
      <c r="P96" s="7">
        <v>31345</v>
      </c>
    </row>
    <row r="97" spans="4:16" ht="12.75" hidden="1">
      <c r="D97" s="7" t="s">
        <v>160</v>
      </c>
      <c r="F97" s="7">
        <v>25098</v>
      </c>
      <c r="G97" s="7">
        <v>33931</v>
      </c>
      <c r="H97" s="7">
        <v>55998</v>
      </c>
      <c r="I97" s="7">
        <v>11581</v>
      </c>
      <c r="J97" s="7">
        <v>41920</v>
      </c>
      <c r="K97" s="7">
        <v>11362</v>
      </c>
      <c r="L97" s="7">
        <f>SUM(F97:K97)</f>
        <v>179890</v>
      </c>
      <c r="M97" s="7">
        <v>60502</v>
      </c>
      <c r="N97" s="7">
        <f>SUM(L97:M97)</f>
        <v>240392</v>
      </c>
      <c r="P97" s="7">
        <v>30902</v>
      </c>
    </row>
    <row r="98" spans="6:16" ht="12.75" hidden="1">
      <c r="F98" s="7">
        <f aca="true" t="shared" si="2" ref="F98:L98">SUM(F94:F97)/4</f>
        <v>28463</v>
      </c>
      <c r="G98" s="7">
        <f t="shared" si="2"/>
        <v>40886.5</v>
      </c>
      <c r="H98" s="7">
        <f t="shared" si="2"/>
        <v>56977.75</v>
      </c>
      <c r="I98" s="7">
        <f t="shared" si="2"/>
        <v>12854</v>
      </c>
      <c r="J98" s="7">
        <f t="shared" si="2"/>
        <v>28489.25</v>
      </c>
      <c r="K98" s="7">
        <f t="shared" si="2"/>
        <v>9135.25</v>
      </c>
      <c r="L98" s="7">
        <f t="shared" si="2"/>
        <v>176805.75</v>
      </c>
      <c r="M98" s="7">
        <v>66449</v>
      </c>
      <c r="N98" s="7">
        <f>SUM(L98:M98)</f>
        <v>243254.75</v>
      </c>
      <c r="P98" s="7">
        <v>30572</v>
      </c>
    </row>
    <row r="99" ht="12.75" hidden="1"/>
    <row r="100" ht="12.75" hidden="1">
      <c r="I100" s="7">
        <f>+(I94+I96+I97)/3</f>
        <v>12854</v>
      </c>
    </row>
    <row r="101" ht="12.75" hidden="1"/>
    <row r="102" ht="12.75" hidden="1"/>
    <row r="103" spans="4:11" ht="12.75" hidden="1">
      <c r="D103" s="7">
        <f>+(235000+240000)/2</f>
        <v>237500</v>
      </c>
      <c r="E103" s="7">
        <v>210237.255104454</v>
      </c>
      <c r="F103" s="7">
        <v>18389.082236102524</v>
      </c>
      <c r="G103" s="7">
        <v>34013.87213673007</v>
      </c>
      <c r="H103" s="7">
        <v>53309.1800229663</v>
      </c>
      <c r="I103" s="7">
        <v>14888.861688102852</v>
      </c>
      <c r="J103" s="7">
        <v>16581.699311954417</v>
      </c>
      <c r="K103" s="7">
        <v>8923.382995667853</v>
      </c>
    </row>
    <row r="104" spans="4:11" ht="12.75" hidden="1">
      <c r="D104" s="7">
        <f>+D103/E103</f>
        <v>1.1296760884839407</v>
      </c>
      <c r="E104" s="7">
        <f aca="true" t="shared" si="3" ref="E104:K104">+E103*$D$104</f>
        <v>237500</v>
      </c>
      <c r="F104" s="7">
        <f t="shared" si="3"/>
        <v>20773.706491289817</v>
      </c>
      <c r="G104" s="7">
        <f t="shared" si="3"/>
        <v>38424.658029614126</v>
      </c>
      <c r="H104" s="7">
        <f t="shared" si="3"/>
        <v>60222.1059686308</v>
      </c>
      <c r="I104" s="7">
        <f t="shared" si="3"/>
        <v>16819.591033794433</v>
      </c>
      <c r="J104" s="7">
        <f t="shared" si="3"/>
        <v>18731.949219145517</v>
      </c>
      <c r="K104" s="7">
        <f t="shared" si="3"/>
        <v>10080.532398590169</v>
      </c>
    </row>
  </sheetData>
  <mergeCells count="11">
    <mergeCell ref="J5:K5"/>
    <mergeCell ref="D1:K1"/>
    <mergeCell ref="D3:K3"/>
    <mergeCell ref="D4:D6"/>
    <mergeCell ref="D2:K2"/>
    <mergeCell ref="E4:E6"/>
    <mergeCell ref="F4:H4"/>
    <mergeCell ref="I4:K4"/>
    <mergeCell ref="F5:F6"/>
    <mergeCell ref="G5:H5"/>
    <mergeCell ref="I5:I6"/>
  </mergeCells>
  <printOptions horizont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107"/>
  <sheetViews>
    <sheetView showZeros="0" workbookViewId="0" topLeftCell="D1">
      <pane xSplit="1" ySplit="8" topLeftCell="E9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4" sqref="H14"/>
    </sheetView>
  </sheetViews>
  <sheetFormatPr defaultColWidth="11.421875" defaultRowHeight="12.75"/>
  <cols>
    <col min="1" max="1" width="16.140625" style="7" hidden="1" customWidth="1"/>
    <col min="2" max="2" width="27.28125" style="7" hidden="1" customWidth="1"/>
    <col min="3" max="3" width="13.28125" style="7" hidden="1" customWidth="1"/>
    <col min="4" max="4" width="23.28125" style="7" customWidth="1"/>
    <col min="5" max="5" width="11.421875" style="7" customWidth="1"/>
    <col min="6" max="6" width="10.140625" style="7" customWidth="1"/>
    <col min="7" max="8" width="14.00390625" style="7" customWidth="1"/>
    <col min="9" max="9" width="12.57421875" style="7" customWidth="1"/>
    <col min="10" max="10" width="12.28125" style="7" customWidth="1"/>
    <col min="11" max="27" width="11.57421875" style="7" bestFit="1" customWidth="1"/>
    <col min="28" max="29" width="20.140625" style="7" bestFit="1" customWidth="1"/>
    <col min="30" max="33" width="21.28125" style="7" bestFit="1" customWidth="1"/>
    <col min="34" max="16384" width="11.421875" style="7" customWidth="1"/>
  </cols>
  <sheetData>
    <row r="1" spans="4:12" ht="15">
      <c r="D1" s="57" t="s">
        <v>0</v>
      </c>
      <c r="E1" s="58"/>
      <c r="F1" s="58"/>
      <c r="G1" s="58"/>
      <c r="H1" s="58"/>
      <c r="I1" s="58"/>
      <c r="J1" s="58"/>
      <c r="K1" s="58"/>
      <c r="L1" s="59"/>
    </row>
    <row r="2" spans="4:12" ht="12.75">
      <c r="D2" s="12" t="s">
        <v>1</v>
      </c>
      <c r="E2" s="60"/>
      <c r="F2" s="60"/>
      <c r="G2" s="60"/>
      <c r="H2" s="60"/>
      <c r="I2" s="60"/>
      <c r="J2" s="60"/>
      <c r="K2" s="60"/>
      <c r="L2" s="61"/>
    </row>
    <row r="3" spans="4:12" ht="12.75">
      <c r="D3" s="15" t="s">
        <v>2</v>
      </c>
      <c r="E3" s="16"/>
      <c r="F3" s="16"/>
      <c r="G3" s="16"/>
      <c r="H3" s="16"/>
      <c r="I3" s="16"/>
      <c r="J3" s="16"/>
      <c r="K3" s="16"/>
      <c r="L3" s="17"/>
    </row>
    <row r="4" spans="4:12" ht="12.75" customHeight="1">
      <c r="D4" s="18" t="s">
        <v>3</v>
      </c>
      <c r="E4" s="62" t="s">
        <v>161</v>
      </c>
      <c r="F4" s="63"/>
      <c r="G4" s="63"/>
      <c r="H4" s="63"/>
      <c r="I4" s="63"/>
      <c r="J4" s="63"/>
      <c r="K4" s="63"/>
      <c r="L4" s="64"/>
    </row>
    <row r="5" spans="4:12" ht="12.75" customHeight="1">
      <c r="D5" s="65"/>
      <c r="E5" s="66" t="s">
        <v>9</v>
      </c>
      <c r="F5" s="67" t="s">
        <v>14</v>
      </c>
      <c r="G5" s="63"/>
      <c r="H5" s="63"/>
      <c r="I5" s="63"/>
      <c r="J5" s="63"/>
      <c r="K5" s="63"/>
      <c r="L5" s="64"/>
    </row>
    <row r="6" spans="4:12" ht="12.75" customHeight="1">
      <c r="D6" s="65"/>
      <c r="E6" s="68"/>
      <c r="F6" s="67" t="s">
        <v>162</v>
      </c>
      <c r="G6" s="63"/>
      <c r="H6" s="63"/>
      <c r="I6" s="69"/>
      <c r="J6" s="67" t="s">
        <v>163</v>
      </c>
      <c r="K6" s="63"/>
      <c r="L6" s="64"/>
    </row>
    <row r="7" spans="4:12" ht="12.75" customHeight="1">
      <c r="D7" s="65"/>
      <c r="E7" s="68"/>
      <c r="F7" s="70" t="s">
        <v>164</v>
      </c>
      <c r="G7" s="62" t="s">
        <v>165</v>
      </c>
      <c r="H7" s="71"/>
      <c r="I7" s="72" t="s">
        <v>166</v>
      </c>
      <c r="J7" s="67" t="s">
        <v>167</v>
      </c>
      <c r="K7" s="71"/>
      <c r="L7" s="73" t="s">
        <v>168</v>
      </c>
    </row>
    <row r="8" spans="1:12" ht="13.5" thickBot="1">
      <c r="A8" s="29" t="s">
        <v>11</v>
      </c>
      <c r="B8" s="29" t="s">
        <v>12</v>
      </c>
      <c r="C8" s="29" t="s">
        <v>13</v>
      </c>
      <c r="D8" s="65"/>
      <c r="E8" s="68"/>
      <c r="F8" s="74"/>
      <c r="G8" s="32" t="s">
        <v>169</v>
      </c>
      <c r="H8" s="32" t="s">
        <v>170</v>
      </c>
      <c r="I8" s="75"/>
      <c r="J8" s="76" t="s">
        <v>169</v>
      </c>
      <c r="K8" s="77" t="s">
        <v>171</v>
      </c>
      <c r="L8" s="78"/>
    </row>
    <row r="9" spans="1:12" ht="12.75">
      <c r="A9" s="36" t="s">
        <v>17</v>
      </c>
      <c r="B9" s="37" t="s">
        <v>18</v>
      </c>
      <c r="C9" s="38" t="s">
        <v>19</v>
      </c>
      <c r="D9" s="79" t="s">
        <v>20</v>
      </c>
      <c r="E9" s="80">
        <v>613.67</v>
      </c>
      <c r="F9" s="81">
        <v>20.94</v>
      </c>
      <c r="G9" s="41">
        <v>5969.92</v>
      </c>
      <c r="H9" s="41">
        <v>699.64</v>
      </c>
      <c r="I9" s="82">
        <v>1100.16</v>
      </c>
      <c r="J9" s="83">
        <v>149690.07</v>
      </c>
      <c r="K9" s="84">
        <v>5371.73</v>
      </c>
      <c r="L9" s="85">
        <v>68511.53</v>
      </c>
    </row>
    <row r="10" spans="1:12" ht="12.75">
      <c r="A10" s="44"/>
      <c r="B10" s="45"/>
      <c r="C10" s="38" t="s">
        <v>21</v>
      </c>
      <c r="D10" s="86" t="s">
        <v>22</v>
      </c>
      <c r="E10" s="87">
        <v>2897.94</v>
      </c>
      <c r="F10" s="88">
        <v>180.15</v>
      </c>
      <c r="G10" s="2">
        <v>5983.4</v>
      </c>
      <c r="H10" s="2">
        <v>0</v>
      </c>
      <c r="I10" s="89">
        <v>4587.95</v>
      </c>
      <c r="J10" s="90">
        <v>156488.93</v>
      </c>
      <c r="K10" s="91">
        <v>4747.59</v>
      </c>
      <c r="L10" s="92">
        <v>127448.55</v>
      </c>
    </row>
    <row r="11" spans="1:12" ht="12.75">
      <c r="A11" s="44"/>
      <c r="B11" s="45"/>
      <c r="C11" s="38" t="s">
        <v>23</v>
      </c>
      <c r="D11" s="86" t="s">
        <v>24</v>
      </c>
      <c r="E11" s="87">
        <v>286.6</v>
      </c>
      <c r="F11" s="88">
        <v>0</v>
      </c>
      <c r="G11" s="2">
        <v>66.05</v>
      </c>
      <c r="H11" s="2">
        <v>0</v>
      </c>
      <c r="I11" s="89">
        <v>469.35</v>
      </c>
      <c r="J11" s="90">
        <v>3566.66</v>
      </c>
      <c r="K11" s="91">
        <v>211.31</v>
      </c>
      <c r="L11" s="92">
        <v>25200.69</v>
      </c>
    </row>
    <row r="12" spans="1:12" ht="12.75">
      <c r="A12" s="44"/>
      <c r="B12" s="45"/>
      <c r="C12" s="38" t="s">
        <v>25</v>
      </c>
      <c r="D12" s="86" t="s">
        <v>26</v>
      </c>
      <c r="E12" s="87">
        <v>153.17</v>
      </c>
      <c r="F12" s="88">
        <v>0</v>
      </c>
      <c r="G12" s="2">
        <v>2504.78</v>
      </c>
      <c r="H12" s="2">
        <v>202.52</v>
      </c>
      <c r="I12" s="89">
        <v>14.71</v>
      </c>
      <c r="J12" s="90">
        <v>38148.08</v>
      </c>
      <c r="K12" s="91">
        <v>3831.41</v>
      </c>
      <c r="L12" s="92">
        <v>15589.39</v>
      </c>
    </row>
    <row r="13" spans="1:12" ht="12.75" customHeight="1">
      <c r="A13" s="44"/>
      <c r="B13" s="47" t="s">
        <v>27</v>
      </c>
      <c r="C13" s="47"/>
      <c r="D13" s="93" t="s">
        <v>18</v>
      </c>
      <c r="E13" s="94">
        <v>3951.38</v>
      </c>
      <c r="F13" s="95">
        <v>201.09</v>
      </c>
      <c r="G13" s="5">
        <v>14524.15</v>
      </c>
      <c r="H13" s="5">
        <v>902.16</v>
      </c>
      <c r="I13" s="96">
        <v>6172.17</v>
      </c>
      <c r="J13" s="97">
        <v>347893.74</v>
      </c>
      <c r="K13" s="98">
        <v>14162.04</v>
      </c>
      <c r="L13" s="99">
        <v>236750.16</v>
      </c>
    </row>
    <row r="14" spans="1:12" ht="5.25" customHeight="1">
      <c r="A14" s="49"/>
      <c r="B14" s="50"/>
      <c r="C14" s="50"/>
      <c r="D14" s="86"/>
      <c r="E14" s="87"/>
      <c r="F14" s="88"/>
      <c r="G14" s="2"/>
      <c r="H14" s="2"/>
      <c r="I14" s="89"/>
      <c r="J14" s="90"/>
      <c r="K14" s="91"/>
      <c r="L14" s="92"/>
    </row>
    <row r="15" spans="1:12" ht="12.75">
      <c r="A15" s="36" t="s">
        <v>28</v>
      </c>
      <c r="B15" s="37" t="s">
        <v>29</v>
      </c>
      <c r="C15" s="38" t="s">
        <v>30</v>
      </c>
      <c r="D15" s="86" t="s">
        <v>31</v>
      </c>
      <c r="E15" s="87">
        <v>6250</v>
      </c>
      <c r="F15" s="88">
        <v>0</v>
      </c>
      <c r="G15" s="2">
        <v>2738</v>
      </c>
      <c r="H15" s="2">
        <v>0</v>
      </c>
      <c r="I15" s="89">
        <v>12815</v>
      </c>
      <c r="J15" s="90">
        <v>88347</v>
      </c>
      <c r="K15" s="91">
        <v>2409</v>
      </c>
      <c r="L15" s="92">
        <v>133519</v>
      </c>
    </row>
    <row r="16" spans="1:12" ht="12.75" customHeight="1">
      <c r="A16" s="44"/>
      <c r="B16" s="47" t="s">
        <v>32</v>
      </c>
      <c r="C16" s="47"/>
      <c r="D16" s="93" t="s">
        <v>33</v>
      </c>
      <c r="E16" s="94">
        <v>6250</v>
      </c>
      <c r="F16" s="95">
        <v>0</v>
      </c>
      <c r="G16" s="5">
        <v>2738</v>
      </c>
      <c r="H16" s="5">
        <v>0</v>
      </c>
      <c r="I16" s="96">
        <v>12815</v>
      </c>
      <c r="J16" s="97">
        <v>88347</v>
      </c>
      <c r="K16" s="98">
        <v>2409</v>
      </c>
      <c r="L16" s="99">
        <v>133519</v>
      </c>
    </row>
    <row r="17" spans="1:12" ht="5.25" customHeight="1">
      <c r="A17" s="49"/>
      <c r="B17" s="50"/>
      <c r="C17" s="50"/>
      <c r="D17" s="86"/>
      <c r="E17" s="87"/>
      <c r="F17" s="88"/>
      <c r="G17" s="2"/>
      <c r="H17" s="2"/>
      <c r="I17" s="89"/>
      <c r="J17" s="90"/>
      <c r="K17" s="91"/>
      <c r="L17" s="92"/>
    </row>
    <row r="18" spans="1:12" ht="12.75">
      <c r="A18" s="36" t="s">
        <v>34</v>
      </c>
      <c r="B18" s="37" t="s">
        <v>35</v>
      </c>
      <c r="C18" s="38" t="s">
        <v>36</v>
      </c>
      <c r="D18" s="86" t="s">
        <v>37</v>
      </c>
      <c r="E18" s="87">
        <v>2469</v>
      </c>
      <c r="F18" s="88">
        <v>14</v>
      </c>
      <c r="G18" s="2">
        <v>4494</v>
      </c>
      <c r="H18" s="2">
        <v>16</v>
      </c>
      <c r="I18" s="89">
        <v>7815</v>
      </c>
      <c r="J18" s="90">
        <v>66517</v>
      </c>
      <c r="K18" s="91">
        <v>21479</v>
      </c>
      <c r="L18" s="92">
        <v>60287</v>
      </c>
    </row>
    <row r="19" spans="1:12" ht="12.75" customHeight="1">
      <c r="A19" s="44"/>
      <c r="B19" s="47" t="s">
        <v>38</v>
      </c>
      <c r="C19" s="47"/>
      <c r="D19" s="93" t="s">
        <v>35</v>
      </c>
      <c r="E19" s="94">
        <v>2469</v>
      </c>
      <c r="F19" s="95">
        <v>14</v>
      </c>
      <c r="G19" s="5">
        <v>4494</v>
      </c>
      <c r="H19" s="5">
        <v>16</v>
      </c>
      <c r="I19" s="96">
        <v>7815</v>
      </c>
      <c r="J19" s="97">
        <v>66517</v>
      </c>
      <c r="K19" s="98">
        <v>21479</v>
      </c>
      <c r="L19" s="99">
        <v>60287</v>
      </c>
    </row>
    <row r="20" spans="1:12" ht="5.25" customHeight="1">
      <c r="A20" s="49"/>
      <c r="B20" s="50"/>
      <c r="C20" s="50"/>
      <c r="D20" s="86"/>
      <c r="E20" s="87"/>
      <c r="F20" s="88"/>
      <c r="G20" s="2"/>
      <c r="H20" s="2"/>
      <c r="I20" s="89"/>
      <c r="J20" s="90"/>
      <c r="K20" s="91"/>
      <c r="L20" s="92"/>
    </row>
    <row r="21" spans="1:12" ht="12.75">
      <c r="A21" s="36" t="s">
        <v>39</v>
      </c>
      <c r="B21" s="37" t="s">
        <v>40</v>
      </c>
      <c r="C21" s="38" t="s">
        <v>17</v>
      </c>
      <c r="D21" s="86" t="s">
        <v>41</v>
      </c>
      <c r="E21" s="87">
        <v>628</v>
      </c>
      <c r="F21" s="88">
        <v>78</v>
      </c>
      <c r="G21" s="2">
        <v>751</v>
      </c>
      <c r="H21" s="2">
        <v>10</v>
      </c>
      <c r="I21" s="89">
        <v>1777</v>
      </c>
      <c r="J21" s="90">
        <v>5623</v>
      </c>
      <c r="K21" s="91">
        <v>254</v>
      </c>
      <c r="L21" s="92">
        <v>15561</v>
      </c>
    </row>
    <row r="22" spans="1:12" ht="12.75">
      <c r="A22" s="44"/>
      <c r="B22" s="45"/>
      <c r="C22" s="38" t="s">
        <v>42</v>
      </c>
      <c r="D22" s="86" t="s">
        <v>43</v>
      </c>
      <c r="E22" s="87">
        <v>1764</v>
      </c>
      <c r="F22" s="88">
        <v>61</v>
      </c>
      <c r="G22" s="2">
        <v>1227</v>
      </c>
      <c r="H22" s="2">
        <v>46</v>
      </c>
      <c r="I22" s="89">
        <v>1751</v>
      </c>
      <c r="J22" s="90">
        <v>10724</v>
      </c>
      <c r="K22" s="91">
        <v>1702</v>
      </c>
      <c r="L22" s="92">
        <v>15986</v>
      </c>
    </row>
    <row r="23" spans="1:12" ht="12.75">
      <c r="A23" s="44"/>
      <c r="B23" s="45"/>
      <c r="C23" s="38" t="s">
        <v>44</v>
      </c>
      <c r="D23" s="86" t="s">
        <v>45</v>
      </c>
      <c r="E23" s="87">
        <v>2243</v>
      </c>
      <c r="F23" s="88">
        <v>79</v>
      </c>
      <c r="G23" s="2">
        <v>1151</v>
      </c>
      <c r="H23" s="2">
        <v>28</v>
      </c>
      <c r="I23" s="89">
        <v>2158</v>
      </c>
      <c r="J23" s="90">
        <v>9072</v>
      </c>
      <c r="K23" s="91">
        <v>672</v>
      </c>
      <c r="L23" s="92">
        <v>18942</v>
      </c>
    </row>
    <row r="24" spans="1:12" ht="12.75" customHeight="1">
      <c r="A24" s="44"/>
      <c r="B24" s="47" t="s">
        <v>46</v>
      </c>
      <c r="C24" s="47"/>
      <c r="D24" s="93" t="s">
        <v>40</v>
      </c>
      <c r="E24" s="94">
        <v>4635</v>
      </c>
      <c r="F24" s="95">
        <v>218</v>
      </c>
      <c r="G24" s="5">
        <v>3129</v>
      </c>
      <c r="H24" s="5">
        <v>84</v>
      </c>
      <c r="I24" s="96">
        <v>5686</v>
      </c>
      <c r="J24" s="97">
        <v>25419</v>
      </c>
      <c r="K24" s="98">
        <v>2628</v>
      </c>
      <c r="L24" s="99">
        <v>50489</v>
      </c>
    </row>
    <row r="25" spans="1:12" ht="5.25" customHeight="1">
      <c r="A25" s="49"/>
      <c r="B25" s="50"/>
      <c r="C25" s="50"/>
      <c r="D25" s="86"/>
      <c r="E25" s="87"/>
      <c r="F25" s="88"/>
      <c r="G25" s="2"/>
      <c r="H25" s="2"/>
      <c r="I25" s="89"/>
      <c r="J25" s="90"/>
      <c r="K25" s="91"/>
      <c r="L25" s="92"/>
    </row>
    <row r="26" spans="1:12" ht="12.75">
      <c r="A26" s="36" t="s">
        <v>47</v>
      </c>
      <c r="B26" s="37" t="s">
        <v>48</v>
      </c>
      <c r="C26" s="38" t="s">
        <v>49</v>
      </c>
      <c r="D26" s="86" t="s">
        <v>50</v>
      </c>
      <c r="E26" s="87">
        <v>1699.28</v>
      </c>
      <c r="F26" s="88">
        <v>171.15</v>
      </c>
      <c r="G26" s="2">
        <v>1802.17</v>
      </c>
      <c r="H26" s="2">
        <v>0</v>
      </c>
      <c r="I26" s="89">
        <v>3013.65</v>
      </c>
      <c r="J26" s="90">
        <v>21613.97</v>
      </c>
      <c r="K26" s="91">
        <v>0</v>
      </c>
      <c r="L26" s="92">
        <v>32233.64</v>
      </c>
    </row>
    <row r="27" spans="1:12" ht="12.75" customHeight="1">
      <c r="A27" s="44"/>
      <c r="B27" s="47" t="s">
        <v>51</v>
      </c>
      <c r="C27" s="47"/>
      <c r="D27" s="93" t="s">
        <v>48</v>
      </c>
      <c r="E27" s="94">
        <v>1699.28</v>
      </c>
      <c r="F27" s="95">
        <v>171.15</v>
      </c>
      <c r="G27" s="5">
        <v>1802.17</v>
      </c>
      <c r="H27" s="5">
        <v>0</v>
      </c>
      <c r="I27" s="96">
        <v>3013.65</v>
      </c>
      <c r="J27" s="97">
        <v>21613.97</v>
      </c>
      <c r="K27" s="98">
        <v>0</v>
      </c>
      <c r="L27" s="99">
        <v>32233.64</v>
      </c>
    </row>
    <row r="28" spans="1:12" ht="5.25" customHeight="1">
      <c r="A28" s="49"/>
      <c r="B28" s="50"/>
      <c r="C28" s="50"/>
      <c r="D28" s="86"/>
      <c r="E28" s="87"/>
      <c r="F28" s="88"/>
      <c r="G28" s="2"/>
      <c r="H28" s="2"/>
      <c r="I28" s="89"/>
      <c r="J28" s="90"/>
      <c r="K28" s="91"/>
      <c r="L28" s="92"/>
    </row>
    <row r="29" spans="1:12" ht="12.75">
      <c r="A29" s="36" t="s">
        <v>52</v>
      </c>
      <c r="B29" s="37" t="s">
        <v>53</v>
      </c>
      <c r="C29" s="38" t="s">
        <v>54</v>
      </c>
      <c r="D29" s="86" t="s">
        <v>55</v>
      </c>
      <c r="E29" s="87">
        <v>707.29</v>
      </c>
      <c r="F29" s="88">
        <v>76.6</v>
      </c>
      <c r="G29" s="2">
        <v>156</v>
      </c>
      <c r="H29" s="2">
        <v>0</v>
      </c>
      <c r="I29" s="89">
        <v>737.12</v>
      </c>
      <c r="J29" s="90">
        <v>1840</v>
      </c>
      <c r="K29" s="91">
        <v>9</v>
      </c>
      <c r="L29" s="92">
        <v>16510.32</v>
      </c>
    </row>
    <row r="30" spans="1:12" ht="12.75" customHeight="1">
      <c r="A30" s="44"/>
      <c r="B30" s="47" t="s">
        <v>56</v>
      </c>
      <c r="C30" s="47"/>
      <c r="D30" s="93" t="s">
        <v>53</v>
      </c>
      <c r="E30" s="94">
        <v>707.29</v>
      </c>
      <c r="F30" s="95">
        <v>76.6</v>
      </c>
      <c r="G30" s="5">
        <v>156</v>
      </c>
      <c r="H30" s="5">
        <v>0</v>
      </c>
      <c r="I30" s="96">
        <v>737.12</v>
      </c>
      <c r="J30" s="97">
        <v>1840</v>
      </c>
      <c r="K30" s="98">
        <v>9</v>
      </c>
      <c r="L30" s="99">
        <v>16510.32</v>
      </c>
    </row>
    <row r="31" spans="1:12" ht="5.25" customHeight="1">
      <c r="A31" s="49"/>
      <c r="B31" s="50"/>
      <c r="C31" s="50"/>
      <c r="D31" s="86"/>
      <c r="E31" s="87"/>
      <c r="F31" s="88"/>
      <c r="G31" s="2"/>
      <c r="H31" s="2"/>
      <c r="I31" s="89"/>
      <c r="J31" s="90"/>
      <c r="K31" s="91"/>
      <c r="L31" s="92"/>
    </row>
    <row r="32" spans="1:12" ht="12.75">
      <c r="A32" s="36" t="s">
        <v>57</v>
      </c>
      <c r="B32" s="37" t="s">
        <v>58</v>
      </c>
      <c r="C32" s="38" t="s">
        <v>59</v>
      </c>
      <c r="D32" s="86" t="s">
        <v>60</v>
      </c>
      <c r="E32" s="87">
        <v>849.01</v>
      </c>
      <c r="F32" s="88">
        <v>60.97</v>
      </c>
      <c r="G32" s="2">
        <v>812.07</v>
      </c>
      <c r="H32" s="2">
        <v>207.14</v>
      </c>
      <c r="I32" s="89">
        <v>2595.63</v>
      </c>
      <c r="J32" s="90">
        <v>5307.11</v>
      </c>
      <c r="K32" s="91">
        <v>0</v>
      </c>
      <c r="L32" s="92">
        <v>23476.13</v>
      </c>
    </row>
    <row r="33" spans="1:12" ht="12.75">
      <c r="A33" s="44"/>
      <c r="B33" s="45"/>
      <c r="C33" s="38" t="s">
        <v>61</v>
      </c>
      <c r="D33" s="86" t="s">
        <v>62</v>
      </c>
      <c r="E33" s="87">
        <v>957.02</v>
      </c>
      <c r="F33" s="88">
        <v>6</v>
      </c>
      <c r="G33" s="2">
        <v>78</v>
      </c>
      <c r="H33" s="2">
        <v>0</v>
      </c>
      <c r="I33" s="89">
        <v>1418.45</v>
      </c>
      <c r="J33" s="90">
        <v>250</v>
      </c>
      <c r="K33" s="91">
        <v>0</v>
      </c>
      <c r="L33" s="92">
        <v>11682.78</v>
      </c>
    </row>
    <row r="34" spans="1:12" ht="12.75">
      <c r="A34" s="44"/>
      <c r="B34" s="45"/>
      <c r="C34" s="38" t="s">
        <v>63</v>
      </c>
      <c r="D34" s="86" t="s">
        <v>64</v>
      </c>
      <c r="E34" s="87">
        <v>751.95</v>
      </c>
      <c r="F34" s="88">
        <v>2.03</v>
      </c>
      <c r="G34" s="2">
        <v>566.53</v>
      </c>
      <c r="H34" s="2">
        <v>0</v>
      </c>
      <c r="I34" s="89">
        <v>1393.61</v>
      </c>
      <c r="J34" s="90">
        <v>3778.35</v>
      </c>
      <c r="K34" s="91">
        <v>0</v>
      </c>
      <c r="L34" s="92">
        <v>5280.71</v>
      </c>
    </row>
    <row r="35" spans="1:12" ht="12.75" customHeight="1">
      <c r="A35" s="44"/>
      <c r="B35" s="47" t="s">
        <v>65</v>
      </c>
      <c r="C35" s="47"/>
      <c r="D35" s="93" t="s">
        <v>58</v>
      </c>
      <c r="E35" s="94">
        <v>2557.98</v>
      </c>
      <c r="F35" s="95">
        <v>69</v>
      </c>
      <c r="G35" s="5">
        <v>1456.6</v>
      </c>
      <c r="H35" s="5">
        <v>207.14</v>
      </c>
      <c r="I35" s="96">
        <v>5407.69</v>
      </c>
      <c r="J35" s="97">
        <v>9335.46</v>
      </c>
      <c r="K35" s="98">
        <v>0</v>
      </c>
      <c r="L35" s="99">
        <v>40439.62</v>
      </c>
    </row>
    <row r="36" spans="1:12" ht="5.25" customHeight="1">
      <c r="A36" s="49"/>
      <c r="B36" s="50"/>
      <c r="C36" s="50"/>
      <c r="D36" s="86"/>
      <c r="E36" s="87"/>
      <c r="F36" s="88"/>
      <c r="G36" s="2"/>
      <c r="H36" s="2"/>
      <c r="I36" s="89"/>
      <c r="J36" s="90"/>
      <c r="K36" s="91"/>
      <c r="L36" s="92"/>
    </row>
    <row r="37" spans="1:12" ht="12.75">
      <c r="A37" s="36" t="s">
        <v>66</v>
      </c>
      <c r="B37" s="37" t="s">
        <v>67</v>
      </c>
      <c r="C37" s="38" t="s">
        <v>66</v>
      </c>
      <c r="D37" s="86" t="s">
        <v>68</v>
      </c>
      <c r="E37" s="87">
        <v>799</v>
      </c>
      <c r="F37" s="88">
        <v>18</v>
      </c>
      <c r="G37" s="2">
        <v>1927</v>
      </c>
      <c r="H37" s="2">
        <v>20</v>
      </c>
      <c r="I37" s="89">
        <v>1007</v>
      </c>
      <c r="J37" s="90">
        <v>25656</v>
      </c>
      <c r="K37" s="91">
        <v>0</v>
      </c>
      <c r="L37" s="92">
        <v>15102</v>
      </c>
    </row>
    <row r="38" spans="1:12" ht="12.75">
      <c r="A38" s="44"/>
      <c r="B38" s="45"/>
      <c r="C38" s="38" t="s">
        <v>69</v>
      </c>
      <c r="D38" s="86" t="s">
        <v>70</v>
      </c>
      <c r="E38" s="87">
        <v>1343</v>
      </c>
      <c r="F38" s="88">
        <v>290</v>
      </c>
      <c r="G38" s="2">
        <v>1564</v>
      </c>
      <c r="H38" s="2">
        <v>0</v>
      </c>
      <c r="I38" s="89">
        <v>2482</v>
      </c>
      <c r="J38" s="90">
        <v>26797</v>
      </c>
      <c r="K38" s="91">
        <v>1952</v>
      </c>
      <c r="L38" s="92">
        <v>17527</v>
      </c>
    </row>
    <row r="39" spans="1:12" ht="12.75">
      <c r="A39" s="44"/>
      <c r="B39" s="45"/>
      <c r="C39" s="38" t="s">
        <v>71</v>
      </c>
      <c r="D39" s="86" t="s">
        <v>72</v>
      </c>
      <c r="E39" s="87">
        <v>947</v>
      </c>
      <c r="F39" s="88">
        <v>184</v>
      </c>
      <c r="G39" s="2">
        <v>553</v>
      </c>
      <c r="H39" s="2">
        <v>0</v>
      </c>
      <c r="I39" s="89">
        <v>1721</v>
      </c>
      <c r="J39" s="90">
        <v>22160</v>
      </c>
      <c r="K39" s="91">
        <v>241</v>
      </c>
      <c r="L39" s="92">
        <v>24534</v>
      </c>
    </row>
    <row r="40" spans="1:12" ht="12.75">
      <c r="A40" s="44"/>
      <c r="B40" s="45"/>
      <c r="C40" s="38" t="s">
        <v>73</v>
      </c>
      <c r="D40" s="86" t="s">
        <v>74</v>
      </c>
      <c r="E40" s="87">
        <v>285</v>
      </c>
      <c r="F40" s="88">
        <v>104</v>
      </c>
      <c r="G40" s="2">
        <v>0</v>
      </c>
      <c r="H40" s="2">
        <v>335</v>
      </c>
      <c r="I40" s="89">
        <v>134</v>
      </c>
      <c r="J40" s="90">
        <v>279</v>
      </c>
      <c r="K40" s="91">
        <v>0</v>
      </c>
      <c r="L40" s="92">
        <v>1117</v>
      </c>
    </row>
    <row r="41" spans="1:12" ht="12.75" customHeight="1">
      <c r="A41" s="44"/>
      <c r="B41" s="47" t="s">
        <v>75</v>
      </c>
      <c r="C41" s="47"/>
      <c r="D41" s="93" t="s">
        <v>67</v>
      </c>
      <c r="E41" s="94">
        <v>3374</v>
      </c>
      <c r="F41" s="95">
        <v>596</v>
      </c>
      <c r="G41" s="5">
        <v>4044</v>
      </c>
      <c r="H41" s="5">
        <v>355</v>
      </c>
      <c r="I41" s="96">
        <v>5344</v>
      </c>
      <c r="J41" s="97">
        <v>74892</v>
      </c>
      <c r="K41" s="98">
        <v>2193</v>
      </c>
      <c r="L41" s="99">
        <v>58280</v>
      </c>
    </row>
    <row r="42" spans="1:12" ht="5.25" customHeight="1">
      <c r="A42" s="49"/>
      <c r="B42" s="50"/>
      <c r="C42" s="50"/>
      <c r="D42" s="86"/>
      <c r="E42" s="87"/>
      <c r="F42" s="88"/>
      <c r="G42" s="2"/>
      <c r="H42" s="2"/>
      <c r="I42" s="89"/>
      <c r="J42" s="90"/>
      <c r="K42" s="91"/>
      <c r="L42" s="92"/>
    </row>
    <row r="43" spans="1:12" ht="12.75">
      <c r="A43" s="36" t="s">
        <v>76</v>
      </c>
      <c r="B43" s="37" t="s">
        <v>77</v>
      </c>
      <c r="C43" s="38" t="s">
        <v>57</v>
      </c>
      <c r="D43" s="86" t="s">
        <v>78</v>
      </c>
      <c r="E43" s="87">
        <v>443.03</v>
      </c>
      <c r="F43" s="88">
        <v>0</v>
      </c>
      <c r="G43" s="2">
        <v>957.51</v>
      </c>
      <c r="H43" s="2">
        <v>188</v>
      </c>
      <c r="I43" s="89">
        <v>117.77</v>
      </c>
      <c r="J43" s="90">
        <v>11410.51</v>
      </c>
      <c r="K43" s="91">
        <v>0</v>
      </c>
      <c r="L43" s="92">
        <v>3733</v>
      </c>
    </row>
    <row r="44" spans="1:12" ht="12.75" customHeight="1">
      <c r="A44" s="44"/>
      <c r="B44" s="47" t="s">
        <v>79</v>
      </c>
      <c r="C44" s="47"/>
      <c r="D44" s="93" t="s">
        <v>77</v>
      </c>
      <c r="E44" s="94">
        <v>443.03</v>
      </c>
      <c r="F44" s="95">
        <v>0</v>
      </c>
      <c r="G44" s="5">
        <v>957.51</v>
      </c>
      <c r="H44" s="5">
        <v>188</v>
      </c>
      <c r="I44" s="96">
        <v>117.77</v>
      </c>
      <c r="J44" s="97">
        <v>11410.51</v>
      </c>
      <c r="K44" s="98">
        <v>0</v>
      </c>
      <c r="L44" s="99">
        <v>3733</v>
      </c>
    </row>
    <row r="45" spans="1:12" ht="5.25" customHeight="1">
      <c r="A45" s="49"/>
      <c r="B45" s="50"/>
      <c r="C45" s="50"/>
      <c r="D45" s="86"/>
      <c r="E45" s="87"/>
      <c r="F45" s="88"/>
      <c r="G45" s="2"/>
      <c r="H45" s="2"/>
      <c r="I45" s="89"/>
      <c r="J45" s="90"/>
      <c r="K45" s="91"/>
      <c r="L45" s="92"/>
    </row>
    <row r="46" spans="1:12" ht="12.75">
      <c r="A46" s="36" t="s">
        <v>80</v>
      </c>
      <c r="B46" s="37" t="s">
        <v>81</v>
      </c>
      <c r="C46" s="38" t="s">
        <v>47</v>
      </c>
      <c r="D46" s="86" t="s">
        <v>82</v>
      </c>
      <c r="E46" s="87">
        <v>5619.04</v>
      </c>
      <c r="F46" s="88">
        <v>56.99</v>
      </c>
      <c r="G46" s="2">
        <v>1720.44</v>
      </c>
      <c r="H46" s="2">
        <v>0</v>
      </c>
      <c r="I46" s="89">
        <v>12751.98</v>
      </c>
      <c r="J46" s="90">
        <v>13614.53</v>
      </c>
      <c r="K46" s="91">
        <v>0</v>
      </c>
      <c r="L46" s="92">
        <v>99288.47450217772</v>
      </c>
    </row>
    <row r="47" spans="1:12" ht="12.75">
      <c r="A47" s="44"/>
      <c r="B47" s="45"/>
      <c r="C47" s="38" t="s">
        <v>76</v>
      </c>
      <c r="D47" s="86" t="s">
        <v>83</v>
      </c>
      <c r="E47" s="87">
        <v>1365.81</v>
      </c>
      <c r="F47" s="88">
        <v>67.8</v>
      </c>
      <c r="G47" s="2">
        <v>714.14</v>
      </c>
      <c r="H47" s="2">
        <v>13</v>
      </c>
      <c r="I47" s="89">
        <v>1634.57</v>
      </c>
      <c r="J47" s="90">
        <v>9794.34</v>
      </c>
      <c r="K47" s="91">
        <v>294.48</v>
      </c>
      <c r="L47" s="92">
        <v>29385.431064570643</v>
      </c>
    </row>
    <row r="48" spans="1:12" ht="12.75">
      <c r="A48" s="44"/>
      <c r="B48" s="45"/>
      <c r="C48" s="38" t="s">
        <v>84</v>
      </c>
      <c r="D48" s="86" t="s">
        <v>85</v>
      </c>
      <c r="E48" s="87">
        <v>3910.38</v>
      </c>
      <c r="F48" s="88">
        <v>105</v>
      </c>
      <c r="G48" s="2">
        <v>3147.42</v>
      </c>
      <c r="H48" s="2">
        <v>996.53</v>
      </c>
      <c r="I48" s="89">
        <v>4629.4</v>
      </c>
      <c r="J48" s="90">
        <v>29973.11</v>
      </c>
      <c r="K48" s="91">
        <v>7176.23</v>
      </c>
      <c r="L48" s="92">
        <v>32546.070412576137</v>
      </c>
    </row>
    <row r="49" spans="1:12" ht="12.75">
      <c r="A49" s="44"/>
      <c r="B49" s="45"/>
      <c r="C49" s="38" t="s">
        <v>86</v>
      </c>
      <c r="D49" s="86" t="s">
        <v>87</v>
      </c>
      <c r="E49" s="87">
        <v>589.77</v>
      </c>
      <c r="F49" s="88">
        <v>286.22</v>
      </c>
      <c r="G49" s="2">
        <v>481.55</v>
      </c>
      <c r="H49" s="2">
        <v>51.71</v>
      </c>
      <c r="I49" s="89">
        <v>1013.21</v>
      </c>
      <c r="J49" s="90">
        <v>17261.21</v>
      </c>
      <c r="K49" s="91">
        <v>753.35</v>
      </c>
      <c r="L49" s="92">
        <v>16385.046318524954</v>
      </c>
    </row>
    <row r="50" spans="1:12" ht="12.75">
      <c r="A50" s="44"/>
      <c r="B50" s="45"/>
      <c r="C50" s="38" t="s">
        <v>88</v>
      </c>
      <c r="D50" s="86" t="s">
        <v>89</v>
      </c>
      <c r="E50" s="87">
        <v>22423.51</v>
      </c>
      <c r="F50" s="88">
        <v>715.22</v>
      </c>
      <c r="G50" s="2">
        <v>380.32</v>
      </c>
      <c r="H50" s="2">
        <v>0</v>
      </c>
      <c r="I50" s="89">
        <v>34052.23</v>
      </c>
      <c r="J50" s="90">
        <v>5437.53</v>
      </c>
      <c r="K50" s="91">
        <v>83.2</v>
      </c>
      <c r="L50" s="92">
        <v>230184.35615963422</v>
      </c>
    </row>
    <row r="51" spans="1:12" ht="12.75">
      <c r="A51" s="44"/>
      <c r="B51" s="45"/>
      <c r="C51" s="38" t="s">
        <v>90</v>
      </c>
      <c r="D51" s="86" t="s">
        <v>91</v>
      </c>
      <c r="E51" s="87">
        <v>1711.66</v>
      </c>
      <c r="F51" s="88">
        <v>36.74</v>
      </c>
      <c r="G51" s="2">
        <v>514.59</v>
      </c>
      <c r="H51" s="2">
        <v>0</v>
      </c>
      <c r="I51" s="89">
        <v>41.78</v>
      </c>
      <c r="J51" s="90">
        <v>10594.86</v>
      </c>
      <c r="K51" s="91">
        <v>0</v>
      </c>
      <c r="L51" s="92">
        <v>32698.121696155617</v>
      </c>
    </row>
    <row r="52" spans="1:12" ht="12.75">
      <c r="A52" s="44"/>
      <c r="B52" s="45"/>
      <c r="C52" s="38" t="s">
        <v>92</v>
      </c>
      <c r="D52" s="86" t="s">
        <v>93</v>
      </c>
      <c r="E52" s="87">
        <v>329.73</v>
      </c>
      <c r="F52" s="88">
        <v>0</v>
      </c>
      <c r="G52" s="2">
        <v>13</v>
      </c>
      <c r="H52" s="2">
        <v>0</v>
      </c>
      <c r="I52" s="89">
        <v>656.02</v>
      </c>
      <c r="J52" s="90">
        <v>455</v>
      </c>
      <c r="K52" s="91">
        <v>50</v>
      </c>
      <c r="L52" s="92">
        <v>12182.348840388076</v>
      </c>
    </row>
    <row r="53" spans="1:12" ht="12.75">
      <c r="A53" s="44"/>
      <c r="B53" s="45"/>
      <c r="C53" s="38" t="s">
        <v>94</v>
      </c>
      <c r="D53" s="86" t="s">
        <v>95</v>
      </c>
      <c r="E53" s="87">
        <v>1130.94</v>
      </c>
      <c r="F53" s="88">
        <v>23.58</v>
      </c>
      <c r="G53" s="2">
        <v>291.05</v>
      </c>
      <c r="H53" s="2">
        <v>30.83</v>
      </c>
      <c r="I53" s="89">
        <v>746.17</v>
      </c>
      <c r="J53" s="90">
        <v>8001.93</v>
      </c>
      <c r="K53" s="91">
        <v>767.59</v>
      </c>
      <c r="L53" s="92">
        <v>3576.2461897894104</v>
      </c>
    </row>
    <row r="54" spans="1:12" ht="12.75">
      <c r="A54" s="44"/>
      <c r="B54" s="45"/>
      <c r="C54" s="38" t="s">
        <v>96</v>
      </c>
      <c r="D54" s="86" t="s">
        <v>97</v>
      </c>
      <c r="E54" s="87">
        <v>1194.94</v>
      </c>
      <c r="F54" s="88">
        <v>191.14</v>
      </c>
      <c r="G54" s="2">
        <v>697.5</v>
      </c>
      <c r="H54" s="2">
        <v>16.56</v>
      </c>
      <c r="I54" s="89">
        <v>2820.5</v>
      </c>
      <c r="J54" s="90">
        <v>13446.51</v>
      </c>
      <c r="K54" s="91">
        <v>24.36</v>
      </c>
      <c r="L54" s="92">
        <v>15649.118106000262</v>
      </c>
    </row>
    <row r="55" spans="1:12" ht="12.75" customHeight="1">
      <c r="A55" s="44"/>
      <c r="B55" s="47" t="s">
        <v>98</v>
      </c>
      <c r="C55" s="47"/>
      <c r="D55" s="93" t="s">
        <v>99</v>
      </c>
      <c r="E55" s="94">
        <v>38275.78</v>
      </c>
      <c r="F55" s="95">
        <v>1482.69</v>
      </c>
      <c r="G55" s="5">
        <v>7960.01</v>
      </c>
      <c r="H55" s="5">
        <v>1108.63</v>
      </c>
      <c r="I55" s="96">
        <v>58345.86</v>
      </c>
      <c r="J55" s="97">
        <v>108579.02</v>
      </c>
      <c r="K55" s="98">
        <v>9149.21</v>
      </c>
      <c r="L55" s="99">
        <v>471895.21328981704</v>
      </c>
    </row>
    <row r="56" spans="1:12" ht="5.25" customHeight="1">
      <c r="A56" s="49"/>
      <c r="B56" s="50"/>
      <c r="C56" s="50"/>
      <c r="D56" s="86"/>
      <c r="E56" s="87"/>
      <c r="F56" s="88"/>
      <c r="G56" s="2"/>
      <c r="H56" s="2"/>
      <c r="I56" s="89"/>
      <c r="J56" s="90"/>
      <c r="K56" s="91"/>
      <c r="L56" s="92"/>
    </row>
    <row r="57" spans="1:12" ht="12.75">
      <c r="A57" s="36" t="s">
        <v>100</v>
      </c>
      <c r="B57" s="37" t="s">
        <v>101</v>
      </c>
      <c r="C57" s="38" t="s">
        <v>102</v>
      </c>
      <c r="D57" s="86" t="s">
        <v>103</v>
      </c>
      <c r="E57" s="87">
        <v>8917.67</v>
      </c>
      <c r="F57" s="88">
        <v>303.29</v>
      </c>
      <c r="G57" s="2">
        <v>946.48</v>
      </c>
      <c r="H57" s="2">
        <v>0</v>
      </c>
      <c r="I57" s="89">
        <v>3705.36</v>
      </c>
      <c r="J57" s="90">
        <v>8248.64</v>
      </c>
      <c r="K57" s="91">
        <v>616.78</v>
      </c>
      <c r="L57" s="92">
        <v>45463.25</v>
      </c>
    </row>
    <row r="58" spans="1:12" ht="12.75" customHeight="1">
      <c r="A58" s="44"/>
      <c r="B58" s="47" t="s">
        <v>104</v>
      </c>
      <c r="C58" s="47"/>
      <c r="D58" s="93" t="s">
        <v>101</v>
      </c>
      <c r="E58" s="94">
        <v>8917.67</v>
      </c>
      <c r="F58" s="95">
        <v>303.29</v>
      </c>
      <c r="G58" s="5">
        <v>946.48</v>
      </c>
      <c r="H58" s="5">
        <v>0</v>
      </c>
      <c r="I58" s="96">
        <v>3705.36</v>
      </c>
      <c r="J58" s="97">
        <v>8248.64</v>
      </c>
      <c r="K58" s="98">
        <v>616.78</v>
      </c>
      <c r="L58" s="99">
        <v>45463.25</v>
      </c>
    </row>
    <row r="59" spans="1:12" ht="5.25" customHeight="1">
      <c r="A59" s="49"/>
      <c r="B59" s="50"/>
      <c r="C59" s="50"/>
      <c r="D59" s="86"/>
      <c r="E59" s="87"/>
      <c r="F59" s="88"/>
      <c r="G59" s="2"/>
      <c r="H59" s="2"/>
      <c r="I59" s="89"/>
      <c r="J59" s="90"/>
      <c r="K59" s="91"/>
      <c r="L59" s="92"/>
    </row>
    <row r="60" spans="1:12" ht="12.75">
      <c r="A60" s="36" t="s">
        <v>105</v>
      </c>
      <c r="B60" s="37" t="s">
        <v>106</v>
      </c>
      <c r="C60" s="38" t="s">
        <v>28</v>
      </c>
      <c r="D60" s="86" t="s">
        <v>107</v>
      </c>
      <c r="E60" s="87">
        <v>350</v>
      </c>
      <c r="F60" s="88">
        <v>94</v>
      </c>
      <c r="G60" s="2">
        <v>401</v>
      </c>
      <c r="H60" s="2">
        <v>0</v>
      </c>
      <c r="I60" s="89">
        <v>646</v>
      </c>
      <c r="J60" s="90">
        <v>1205</v>
      </c>
      <c r="K60" s="91">
        <v>0</v>
      </c>
      <c r="L60" s="92">
        <v>2718</v>
      </c>
    </row>
    <row r="61" spans="1:12" ht="12.75">
      <c r="A61" s="44"/>
      <c r="B61" s="45"/>
      <c r="C61" s="38" t="s">
        <v>108</v>
      </c>
      <c r="D61" s="86" t="s">
        <v>109</v>
      </c>
      <c r="E61" s="87">
        <v>1913.86</v>
      </c>
      <c r="F61" s="88">
        <v>43.34</v>
      </c>
      <c r="G61" s="2">
        <v>666.02</v>
      </c>
      <c r="H61" s="2">
        <v>0</v>
      </c>
      <c r="I61" s="89">
        <v>1484.35</v>
      </c>
      <c r="J61" s="90">
        <v>4520.73</v>
      </c>
      <c r="K61" s="91">
        <v>0</v>
      </c>
      <c r="L61" s="92">
        <v>55185.1</v>
      </c>
    </row>
    <row r="62" spans="1:12" ht="12.75">
      <c r="A62" s="44"/>
      <c r="B62" s="45"/>
      <c r="C62" s="38" t="s">
        <v>110</v>
      </c>
      <c r="D62" s="86" t="s">
        <v>111</v>
      </c>
      <c r="E62" s="87">
        <v>34.96</v>
      </c>
      <c r="F62" s="88">
        <v>0</v>
      </c>
      <c r="G62" s="2">
        <v>0</v>
      </c>
      <c r="H62" s="2">
        <v>0</v>
      </c>
      <c r="I62" s="89">
        <v>0</v>
      </c>
      <c r="J62" s="90">
        <v>90</v>
      </c>
      <c r="K62" s="91">
        <v>0</v>
      </c>
      <c r="L62" s="92">
        <v>1133.28</v>
      </c>
    </row>
    <row r="63" spans="1:12" ht="12.75">
      <c r="A63" s="44"/>
      <c r="B63" s="45"/>
      <c r="C63" s="38" t="s">
        <v>112</v>
      </c>
      <c r="D63" s="86" t="s">
        <v>113</v>
      </c>
      <c r="E63" s="87">
        <v>319.69</v>
      </c>
      <c r="F63" s="88">
        <v>0</v>
      </c>
      <c r="G63" s="2">
        <v>4</v>
      </c>
      <c r="H63" s="2">
        <v>0</v>
      </c>
      <c r="I63" s="89">
        <v>305.31</v>
      </c>
      <c r="J63" s="90">
        <v>505.03</v>
      </c>
      <c r="K63" s="91">
        <v>4</v>
      </c>
      <c r="L63" s="92">
        <v>5143.26</v>
      </c>
    </row>
    <row r="64" spans="1:14" ht="12.75">
      <c r="A64" s="44"/>
      <c r="B64" s="45"/>
      <c r="C64" s="38" t="s">
        <v>114</v>
      </c>
      <c r="D64" s="86" t="s">
        <v>115</v>
      </c>
      <c r="E64" s="87">
        <v>3336.8932647383563</v>
      </c>
      <c r="F64" s="88">
        <v>364.14964248002656</v>
      </c>
      <c r="G64" s="2">
        <v>2906.326391868891</v>
      </c>
      <c r="H64" s="2">
        <v>0</v>
      </c>
      <c r="I64" s="89">
        <v>3799.523628140654</v>
      </c>
      <c r="J64" s="90">
        <v>22925.395730975255</v>
      </c>
      <c r="K64" s="91">
        <v>0</v>
      </c>
      <c r="L64" s="92">
        <v>39115.16820073191</v>
      </c>
      <c r="N64" s="43"/>
    </row>
    <row r="65" spans="1:12" ht="12.75" customHeight="1">
      <c r="A65" s="44"/>
      <c r="B65" s="47" t="s">
        <v>116</v>
      </c>
      <c r="C65" s="47"/>
      <c r="D65" s="93" t="s">
        <v>106</v>
      </c>
      <c r="E65" s="94">
        <f aca="true" t="shared" si="0" ref="E65:L65">SUM(E60:E64)</f>
        <v>5955.403264738356</v>
      </c>
      <c r="F65" s="94">
        <f t="shared" si="0"/>
        <v>501.48964248002653</v>
      </c>
      <c r="G65" s="94">
        <f t="shared" si="0"/>
        <v>3977.346391868891</v>
      </c>
      <c r="H65" s="94">
        <f t="shared" si="0"/>
        <v>0</v>
      </c>
      <c r="I65" s="94">
        <f t="shared" si="0"/>
        <v>6235.183628140654</v>
      </c>
      <c r="J65" s="94">
        <f t="shared" si="0"/>
        <v>29246.155730975253</v>
      </c>
      <c r="K65" s="94">
        <f t="shared" si="0"/>
        <v>4</v>
      </c>
      <c r="L65" s="94">
        <f t="shared" si="0"/>
        <v>103294.8082007319</v>
      </c>
    </row>
    <row r="66" spans="1:12" ht="5.25" customHeight="1">
      <c r="A66" s="49"/>
      <c r="B66" s="50"/>
      <c r="C66" s="50"/>
      <c r="D66" s="86"/>
      <c r="E66" s="87"/>
      <c r="F66" s="88"/>
      <c r="G66" s="2"/>
      <c r="H66" s="2"/>
      <c r="I66" s="89"/>
      <c r="J66" s="90"/>
      <c r="K66" s="91"/>
      <c r="L66" s="92"/>
    </row>
    <row r="67" spans="1:12" ht="12.75">
      <c r="A67" s="36" t="s">
        <v>108</v>
      </c>
      <c r="B67" s="37" t="s">
        <v>117</v>
      </c>
      <c r="C67" s="38" t="s">
        <v>34</v>
      </c>
      <c r="D67" s="86" t="s">
        <v>118</v>
      </c>
      <c r="E67" s="87">
        <v>390</v>
      </c>
      <c r="F67" s="88">
        <v>66</v>
      </c>
      <c r="G67" s="2">
        <v>219</v>
      </c>
      <c r="H67" s="2">
        <v>37</v>
      </c>
      <c r="I67" s="89">
        <v>344</v>
      </c>
      <c r="J67" s="90">
        <v>826</v>
      </c>
      <c r="K67" s="91">
        <v>51</v>
      </c>
      <c r="L67" s="92">
        <v>684</v>
      </c>
    </row>
    <row r="68" spans="1:12" ht="12.75">
      <c r="A68" s="44"/>
      <c r="B68" s="45"/>
      <c r="C68" s="38" t="s">
        <v>105</v>
      </c>
      <c r="D68" s="86" t="s">
        <v>119</v>
      </c>
      <c r="E68" s="87">
        <v>1746</v>
      </c>
      <c r="F68" s="88">
        <v>14</v>
      </c>
      <c r="G68" s="2">
        <v>37</v>
      </c>
      <c r="H68" s="2">
        <v>0</v>
      </c>
      <c r="I68" s="89">
        <v>1489</v>
      </c>
      <c r="J68" s="90">
        <v>207</v>
      </c>
      <c r="K68" s="91">
        <v>6</v>
      </c>
      <c r="L68" s="92">
        <v>9547</v>
      </c>
    </row>
    <row r="69" spans="1:12" ht="12.75">
      <c r="A69" s="44"/>
      <c r="B69" s="45"/>
      <c r="C69" s="38" t="s">
        <v>120</v>
      </c>
      <c r="D69" s="86" t="s">
        <v>121</v>
      </c>
      <c r="E69" s="87">
        <v>860</v>
      </c>
      <c r="F69" s="88">
        <v>88</v>
      </c>
      <c r="G69" s="2">
        <v>376</v>
      </c>
      <c r="H69" s="2">
        <v>30</v>
      </c>
      <c r="I69" s="89">
        <v>641</v>
      </c>
      <c r="J69" s="90">
        <v>3307</v>
      </c>
      <c r="K69" s="91">
        <v>158</v>
      </c>
      <c r="L69" s="92">
        <v>1719</v>
      </c>
    </row>
    <row r="70" spans="1:12" ht="12" customHeight="1">
      <c r="A70" s="44"/>
      <c r="B70" s="47" t="s">
        <v>122</v>
      </c>
      <c r="C70" s="47"/>
      <c r="D70" s="93" t="s">
        <v>123</v>
      </c>
      <c r="E70" s="94">
        <v>2996</v>
      </c>
      <c r="F70" s="95">
        <v>168</v>
      </c>
      <c r="G70" s="5">
        <v>632</v>
      </c>
      <c r="H70" s="5">
        <v>67</v>
      </c>
      <c r="I70" s="96">
        <v>2474</v>
      </c>
      <c r="J70" s="97">
        <v>4340</v>
      </c>
      <c r="K70" s="98">
        <v>215</v>
      </c>
      <c r="L70" s="99">
        <v>11950</v>
      </c>
    </row>
    <row r="71" spans="1:12" ht="5.25" customHeight="1">
      <c r="A71" s="49"/>
      <c r="B71" s="50"/>
      <c r="C71" s="50"/>
      <c r="D71" s="86"/>
      <c r="E71" s="87"/>
      <c r="F71" s="88"/>
      <c r="G71" s="2"/>
      <c r="H71" s="2"/>
      <c r="I71" s="89"/>
      <c r="J71" s="90"/>
      <c r="K71" s="91"/>
      <c r="L71" s="92"/>
    </row>
    <row r="72" spans="1:12" ht="15">
      <c r="A72" s="36" t="s">
        <v>124</v>
      </c>
      <c r="B72" s="37" t="s">
        <v>125</v>
      </c>
      <c r="C72" s="38" t="s">
        <v>126</v>
      </c>
      <c r="D72" s="86" t="s">
        <v>172</v>
      </c>
      <c r="E72" s="87">
        <v>9.75</v>
      </c>
      <c r="F72" s="88">
        <v>0</v>
      </c>
      <c r="G72" s="2">
        <v>1107.58</v>
      </c>
      <c r="H72" s="2">
        <v>0</v>
      </c>
      <c r="I72" s="89">
        <v>6.08</v>
      </c>
      <c r="J72" s="90">
        <v>6217.3</v>
      </c>
      <c r="K72" s="91">
        <v>0</v>
      </c>
      <c r="L72" s="92">
        <v>117.73</v>
      </c>
    </row>
    <row r="73" spans="1:12" ht="12.75" customHeight="1">
      <c r="A73" s="44"/>
      <c r="B73" s="47" t="s">
        <v>128</v>
      </c>
      <c r="C73" s="47"/>
      <c r="D73" s="93" t="s">
        <v>129</v>
      </c>
      <c r="E73" s="94">
        <v>9.75</v>
      </c>
      <c r="F73" s="95">
        <v>0</v>
      </c>
      <c r="G73" s="5">
        <v>1107.58</v>
      </c>
      <c r="H73" s="5">
        <v>0</v>
      </c>
      <c r="I73" s="96">
        <v>6.08</v>
      </c>
      <c r="J73" s="97">
        <v>6217.3</v>
      </c>
      <c r="K73" s="98">
        <v>0</v>
      </c>
      <c r="L73" s="99">
        <v>117.73</v>
      </c>
    </row>
    <row r="74" spans="1:12" ht="5.25" customHeight="1">
      <c r="A74" s="49"/>
      <c r="B74" s="50"/>
      <c r="C74" s="50"/>
      <c r="D74" s="86"/>
      <c r="E74" s="87"/>
      <c r="F74" s="88"/>
      <c r="G74" s="2"/>
      <c r="H74" s="2"/>
      <c r="I74" s="89"/>
      <c r="J74" s="90"/>
      <c r="K74" s="91"/>
      <c r="L74" s="92"/>
    </row>
    <row r="75" spans="1:12" ht="12.75">
      <c r="A75" s="36" t="s">
        <v>19</v>
      </c>
      <c r="B75" s="37" t="s">
        <v>130</v>
      </c>
      <c r="C75" s="38" t="s">
        <v>52</v>
      </c>
      <c r="D75" s="86" t="s">
        <v>131</v>
      </c>
      <c r="E75" s="87">
        <v>8231</v>
      </c>
      <c r="F75" s="88">
        <v>723</v>
      </c>
      <c r="G75" s="2">
        <v>584</v>
      </c>
      <c r="H75" s="2">
        <v>0</v>
      </c>
      <c r="I75" s="89">
        <v>26623</v>
      </c>
      <c r="J75" s="90">
        <v>2487</v>
      </c>
      <c r="K75" s="91">
        <v>0</v>
      </c>
      <c r="L75" s="92">
        <v>155658</v>
      </c>
    </row>
    <row r="76" spans="1:12" ht="12.75">
      <c r="A76" s="44"/>
      <c r="B76" s="45"/>
      <c r="C76" s="38" t="s">
        <v>80</v>
      </c>
      <c r="D76" s="86" t="s">
        <v>132</v>
      </c>
      <c r="E76" s="87">
        <v>12828</v>
      </c>
      <c r="F76" s="88">
        <v>542</v>
      </c>
      <c r="G76" s="2">
        <v>689</v>
      </c>
      <c r="H76" s="2">
        <v>0</v>
      </c>
      <c r="I76" s="89">
        <v>36445</v>
      </c>
      <c r="J76" s="90">
        <v>2636</v>
      </c>
      <c r="K76" s="91">
        <v>0</v>
      </c>
      <c r="L76" s="92">
        <v>243156</v>
      </c>
    </row>
    <row r="77" spans="1:12" ht="12.75" customHeight="1">
      <c r="A77" s="44"/>
      <c r="B77" s="47" t="s">
        <v>133</v>
      </c>
      <c r="C77" s="47"/>
      <c r="D77" s="93" t="s">
        <v>130</v>
      </c>
      <c r="E77" s="94">
        <v>21059</v>
      </c>
      <c r="F77" s="95">
        <v>1265</v>
      </c>
      <c r="G77" s="5">
        <v>1273</v>
      </c>
      <c r="H77" s="5">
        <v>0</v>
      </c>
      <c r="I77" s="96">
        <v>63068</v>
      </c>
      <c r="J77" s="97">
        <v>5123</v>
      </c>
      <c r="K77" s="98">
        <v>0</v>
      </c>
      <c r="L77" s="99">
        <v>398814</v>
      </c>
    </row>
    <row r="78" spans="1:12" ht="5.25" customHeight="1">
      <c r="A78" s="49"/>
      <c r="B78" s="50"/>
      <c r="C78" s="50"/>
      <c r="D78" s="86"/>
      <c r="E78" s="87"/>
      <c r="F78" s="88"/>
      <c r="G78" s="2"/>
      <c r="H78" s="2"/>
      <c r="I78" s="89"/>
      <c r="J78" s="90"/>
      <c r="K78" s="91"/>
      <c r="L78" s="92"/>
    </row>
    <row r="79" spans="1:12" ht="12.75">
      <c r="A79" s="36" t="s">
        <v>110</v>
      </c>
      <c r="B79" s="37" t="s">
        <v>134</v>
      </c>
      <c r="C79" s="38" t="s">
        <v>39</v>
      </c>
      <c r="D79" s="86" t="s">
        <v>135</v>
      </c>
      <c r="E79" s="87">
        <v>5.5</v>
      </c>
      <c r="F79" s="88">
        <v>0</v>
      </c>
      <c r="G79" s="2">
        <v>0</v>
      </c>
      <c r="H79" s="2">
        <v>0</v>
      </c>
      <c r="I79" s="89">
        <v>0</v>
      </c>
      <c r="J79" s="90">
        <v>338.17</v>
      </c>
      <c r="K79" s="91">
        <v>0</v>
      </c>
      <c r="L79" s="92">
        <v>231.6</v>
      </c>
    </row>
    <row r="80" spans="1:12" ht="12.75">
      <c r="A80" s="44"/>
      <c r="B80" s="45"/>
      <c r="C80" s="38" t="s">
        <v>100</v>
      </c>
      <c r="D80" s="86" t="s">
        <v>136</v>
      </c>
      <c r="E80" s="87">
        <v>10629.66</v>
      </c>
      <c r="F80" s="88">
        <v>2849</v>
      </c>
      <c r="G80" s="2">
        <v>497.64</v>
      </c>
      <c r="H80" s="2">
        <v>467.17</v>
      </c>
      <c r="I80" s="89">
        <v>7751.24</v>
      </c>
      <c r="J80" s="90">
        <v>8891.38</v>
      </c>
      <c r="K80" s="91">
        <v>64.92</v>
      </c>
      <c r="L80" s="92">
        <v>137096.6</v>
      </c>
    </row>
    <row r="81" spans="1:12" ht="12.75">
      <c r="A81" s="44"/>
      <c r="B81" s="45"/>
      <c r="C81" s="38" t="s">
        <v>124</v>
      </c>
      <c r="D81" s="86" t="s">
        <v>137</v>
      </c>
      <c r="E81" s="87">
        <v>3371.22</v>
      </c>
      <c r="F81" s="88">
        <v>5405.53</v>
      </c>
      <c r="G81" s="2">
        <v>5799.89</v>
      </c>
      <c r="H81" s="2">
        <v>0</v>
      </c>
      <c r="I81" s="89">
        <v>11428.73</v>
      </c>
      <c r="J81" s="90">
        <v>32048.13</v>
      </c>
      <c r="K81" s="91">
        <v>0</v>
      </c>
      <c r="L81" s="92">
        <v>53912.98</v>
      </c>
    </row>
    <row r="82" spans="1:12" ht="12.75">
      <c r="A82" s="44"/>
      <c r="B82" s="45"/>
      <c r="C82" s="38" t="s">
        <v>138</v>
      </c>
      <c r="D82" s="86" t="s">
        <v>139</v>
      </c>
      <c r="E82" s="87">
        <v>406.1</v>
      </c>
      <c r="F82" s="88">
        <v>244.21</v>
      </c>
      <c r="G82" s="2">
        <v>1164.65</v>
      </c>
      <c r="H82" s="2">
        <v>0</v>
      </c>
      <c r="I82" s="89">
        <v>364.82</v>
      </c>
      <c r="J82" s="90">
        <v>5344.6</v>
      </c>
      <c r="K82" s="91">
        <v>0</v>
      </c>
      <c r="L82" s="92">
        <v>6450.79</v>
      </c>
    </row>
    <row r="83" spans="1:12" ht="12.75">
      <c r="A83" s="44"/>
      <c r="B83" s="45"/>
      <c r="C83" s="38" t="s">
        <v>140</v>
      </c>
      <c r="D83" s="86" t="s">
        <v>141</v>
      </c>
      <c r="E83" s="87">
        <v>3474.79</v>
      </c>
      <c r="F83" s="88">
        <v>30</v>
      </c>
      <c r="G83" s="2">
        <v>0</v>
      </c>
      <c r="H83" s="2">
        <v>0</v>
      </c>
      <c r="I83" s="89">
        <v>60.75</v>
      </c>
      <c r="J83" s="90">
        <v>20</v>
      </c>
      <c r="K83" s="91">
        <v>0</v>
      </c>
      <c r="L83" s="92">
        <v>50738.18</v>
      </c>
    </row>
    <row r="84" spans="1:12" ht="12.75">
      <c r="A84" s="44"/>
      <c r="B84" s="45"/>
      <c r="C84" s="38" t="s">
        <v>142</v>
      </c>
      <c r="D84" s="86" t="s">
        <v>143</v>
      </c>
      <c r="E84" s="87">
        <v>1657.7</v>
      </c>
      <c r="F84" s="88">
        <v>0</v>
      </c>
      <c r="G84" s="2">
        <v>369.47</v>
      </c>
      <c r="H84" s="2">
        <v>0</v>
      </c>
      <c r="I84" s="89">
        <v>661.03</v>
      </c>
      <c r="J84" s="90">
        <v>4191.67</v>
      </c>
      <c r="K84" s="91">
        <v>0</v>
      </c>
      <c r="L84" s="92">
        <v>7610.72</v>
      </c>
    </row>
    <row r="85" spans="1:12" ht="12.75">
      <c r="A85" s="44"/>
      <c r="B85" s="45"/>
      <c r="C85" s="38" t="s">
        <v>144</v>
      </c>
      <c r="D85" s="86" t="s">
        <v>145</v>
      </c>
      <c r="E85" s="87">
        <v>244.1</v>
      </c>
      <c r="F85" s="88">
        <v>0</v>
      </c>
      <c r="G85" s="2">
        <v>474.3</v>
      </c>
      <c r="H85" s="2">
        <v>0</v>
      </c>
      <c r="I85" s="89">
        <v>686.4</v>
      </c>
      <c r="J85" s="90">
        <v>2703.5</v>
      </c>
      <c r="K85" s="91">
        <v>0</v>
      </c>
      <c r="L85" s="92">
        <v>3255.935491095262</v>
      </c>
    </row>
    <row r="86" spans="1:12" ht="12.75">
      <c r="A86" s="44"/>
      <c r="B86" s="45"/>
      <c r="C86" s="38" t="s">
        <v>146</v>
      </c>
      <c r="D86" s="86" t="s">
        <v>147</v>
      </c>
      <c r="E86" s="87">
        <v>17838.58</v>
      </c>
      <c r="F86" s="88">
        <v>0</v>
      </c>
      <c r="G86" s="2">
        <v>300.09</v>
      </c>
      <c r="H86" s="2">
        <v>0</v>
      </c>
      <c r="I86" s="89">
        <v>1003.19</v>
      </c>
      <c r="J86" s="90">
        <v>9538.05</v>
      </c>
      <c r="K86" s="91">
        <v>0</v>
      </c>
      <c r="L86" s="92">
        <v>62058.74</v>
      </c>
    </row>
    <row r="87" spans="1:12" ht="12.75">
      <c r="A87" s="44"/>
      <c r="B87" s="47" t="s">
        <v>148</v>
      </c>
      <c r="C87" s="47"/>
      <c r="D87" s="93" t="s">
        <v>134</v>
      </c>
      <c r="E87" s="94">
        <v>37627.65</v>
      </c>
      <c r="F87" s="95">
        <v>8528.74</v>
      </c>
      <c r="G87" s="5">
        <v>8606.04</v>
      </c>
      <c r="H87" s="5">
        <v>467.17</v>
      </c>
      <c r="I87" s="96">
        <v>21956.16</v>
      </c>
      <c r="J87" s="97">
        <v>63075.5</v>
      </c>
      <c r="K87" s="98">
        <v>64.92</v>
      </c>
      <c r="L87" s="99">
        <v>321355.5454910953</v>
      </c>
    </row>
    <row r="88" spans="1:12" ht="5.25" customHeight="1">
      <c r="A88" s="49"/>
      <c r="B88" s="50"/>
      <c r="C88" s="50"/>
      <c r="D88" s="86"/>
      <c r="E88" s="87"/>
      <c r="F88" s="88"/>
      <c r="G88" s="2"/>
      <c r="H88" s="2"/>
      <c r="I88" s="89"/>
      <c r="J88" s="90"/>
      <c r="K88" s="91"/>
      <c r="L88" s="92"/>
    </row>
    <row r="89" spans="1:12" ht="12.75">
      <c r="A89" s="36" t="s">
        <v>69</v>
      </c>
      <c r="B89" s="37" t="s">
        <v>149</v>
      </c>
      <c r="C89" s="38" t="s">
        <v>150</v>
      </c>
      <c r="D89" s="86" t="s">
        <v>151</v>
      </c>
      <c r="E89" s="87">
        <v>190.27</v>
      </c>
      <c r="F89" s="88">
        <v>21.68</v>
      </c>
      <c r="G89" s="2">
        <v>66.08</v>
      </c>
      <c r="H89" s="2">
        <v>13.91</v>
      </c>
      <c r="I89" s="89">
        <v>7</v>
      </c>
      <c r="J89" s="90">
        <v>4930.55</v>
      </c>
      <c r="K89" s="91">
        <v>561.9</v>
      </c>
      <c r="L89" s="92">
        <v>90.71</v>
      </c>
    </row>
    <row r="90" spans="1:12" ht="12.75">
      <c r="A90" s="44"/>
      <c r="B90" s="45"/>
      <c r="C90" s="38" t="s">
        <v>152</v>
      </c>
      <c r="D90" s="86" t="s">
        <v>153</v>
      </c>
      <c r="E90" s="87">
        <v>295.58</v>
      </c>
      <c r="F90" s="88">
        <v>156.48</v>
      </c>
      <c r="G90" s="2">
        <v>78.5</v>
      </c>
      <c r="H90" s="2">
        <v>72.8</v>
      </c>
      <c r="I90" s="89">
        <v>108.09</v>
      </c>
      <c r="J90" s="90">
        <v>1605.73</v>
      </c>
      <c r="K90" s="91">
        <v>393.87</v>
      </c>
      <c r="L90" s="92">
        <v>821.72</v>
      </c>
    </row>
    <row r="91" spans="1:12" ht="12.75">
      <c r="A91" s="44"/>
      <c r="B91" s="47" t="s">
        <v>154</v>
      </c>
      <c r="C91" s="47"/>
      <c r="D91" s="93" t="s">
        <v>149</v>
      </c>
      <c r="E91" s="94">
        <v>485.85</v>
      </c>
      <c r="F91" s="95">
        <v>178.16</v>
      </c>
      <c r="G91" s="5">
        <v>144.58</v>
      </c>
      <c r="H91" s="5">
        <v>86.71</v>
      </c>
      <c r="I91" s="96">
        <v>115.09</v>
      </c>
      <c r="J91" s="97">
        <v>6536.28</v>
      </c>
      <c r="K91" s="98">
        <v>955.77</v>
      </c>
      <c r="L91" s="99">
        <v>912.43</v>
      </c>
    </row>
    <row r="92" spans="1:12" ht="5.25" customHeight="1">
      <c r="A92" s="49"/>
      <c r="B92" s="50"/>
      <c r="C92" s="50"/>
      <c r="D92" s="86"/>
      <c r="E92" s="87"/>
      <c r="F92" s="88"/>
      <c r="G92" s="2"/>
      <c r="H92" s="2"/>
      <c r="I92" s="89"/>
      <c r="J92" s="90"/>
      <c r="K92" s="91"/>
      <c r="L92" s="92"/>
    </row>
    <row r="93" spans="1:12" ht="13.5" thickBot="1">
      <c r="A93" s="51" t="s">
        <v>155</v>
      </c>
      <c r="B93" s="52"/>
      <c r="C93" s="52"/>
      <c r="D93" s="100" t="s">
        <v>156</v>
      </c>
      <c r="E93" s="101">
        <f aca="true" t="shared" si="1" ref="E93:L93">+E91+E87+E77+E73+E70+E65+E58+E55+E44+E41+E35+E30+E27+E24+E19+E16+E13</f>
        <v>141414.06326473836</v>
      </c>
      <c r="F93" s="102">
        <f t="shared" si="1"/>
        <v>13773.209642480027</v>
      </c>
      <c r="G93" s="55">
        <f t="shared" si="1"/>
        <v>57948.46639186889</v>
      </c>
      <c r="H93" s="55">
        <f t="shared" si="1"/>
        <v>3481.81</v>
      </c>
      <c r="I93" s="103">
        <f t="shared" si="1"/>
        <v>203014.13362814064</v>
      </c>
      <c r="J93" s="104">
        <f t="shared" si="1"/>
        <v>878634.5757309753</v>
      </c>
      <c r="K93" s="105">
        <f t="shared" si="1"/>
        <v>53885.72</v>
      </c>
      <c r="L93" s="106">
        <f t="shared" si="1"/>
        <v>1986044.7169816443</v>
      </c>
    </row>
    <row r="94" spans="6:10" ht="13.5" thickTop="1">
      <c r="F94" s="43"/>
      <c r="G94" s="43"/>
      <c r="J94" s="43"/>
    </row>
    <row r="96" ht="12.75">
      <c r="M96" s="7" t="s">
        <v>169</v>
      </c>
    </row>
    <row r="97" spans="4:14" ht="12.75" hidden="1">
      <c r="D97" s="7" t="s">
        <v>157</v>
      </c>
      <c r="E97" s="7">
        <v>1115</v>
      </c>
      <c r="F97" s="7">
        <v>1037</v>
      </c>
      <c r="G97" s="7">
        <v>3456</v>
      </c>
      <c r="I97" s="7">
        <v>2786</v>
      </c>
      <c r="J97" s="7">
        <v>28632</v>
      </c>
      <c r="K97" s="7">
        <v>6</v>
      </c>
      <c r="L97" s="7">
        <v>32704</v>
      </c>
      <c r="M97" s="7">
        <f>+G97+J97</f>
        <v>32088</v>
      </c>
      <c r="N97" s="7">
        <f>SUM(E97:L97)</f>
        <v>69736</v>
      </c>
    </row>
    <row r="98" spans="4:14" ht="12.75" hidden="1">
      <c r="D98" s="7" t="s">
        <v>158</v>
      </c>
      <c r="E98" s="7">
        <v>1639</v>
      </c>
      <c r="F98" s="7">
        <v>418</v>
      </c>
      <c r="G98" s="7">
        <v>3291</v>
      </c>
      <c r="I98" s="7">
        <v>3368</v>
      </c>
      <c r="J98" s="7">
        <v>24662</v>
      </c>
      <c r="K98" s="7">
        <v>4</v>
      </c>
      <c r="L98" s="7">
        <v>39942</v>
      </c>
      <c r="M98" s="7">
        <f>+G98+J98</f>
        <v>27953</v>
      </c>
      <c r="N98" s="7">
        <f>SUM(E98:L98)</f>
        <v>73324</v>
      </c>
    </row>
    <row r="99" spans="4:14" ht="12.75" hidden="1">
      <c r="D99" s="7" t="s">
        <v>159</v>
      </c>
      <c r="E99" s="7">
        <v>883</v>
      </c>
      <c r="F99" s="7">
        <v>908</v>
      </c>
      <c r="G99" s="7">
        <v>3887</v>
      </c>
      <c r="I99" s="7">
        <v>1190</v>
      </c>
      <c r="J99" s="7">
        <v>27458</v>
      </c>
      <c r="L99" s="7">
        <v>27908</v>
      </c>
      <c r="M99" s="7">
        <f>+G99+J99</f>
        <v>31345</v>
      </c>
      <c r="N99" s="7">
        <f>SUM(E99:L99)</f>
        <v>62234</v>
      </c>
    </row>
    <row r="100" spans="4:14" ht="12.75" hidden="1">
      <c r="D100" s="7" t="s">
        <v>160</v>
      </c>
      <c r="E100" s="7">
        <v>1152</v>
      </c>
      <c r="F100" s="7">
        <v>561</v>
      </c>
      <c r="G100" s="7">
        <v>3453</v>
      </c>
      <c r="I100" s="7">
        <v>870</v>
      </c>
      <c r="J100" s="7">
        <v>27449</v>
      </c>
      <c r="L100" s="7">
        <v>27017</v>
      </c>
      <c r="M100" s="7">
        <f>+G100+J100</f>
        <v>30902</v>
      </c>
      <c r="N100" s="7">
        <f>SUM(E100:L100)</f>
        <v>60502</v>
      </c>
    </row>
    <row r="101" spans="5:14" ht="12.75" hidden="1">
      <c r="E101" s="7">
        <f aca="true" t="shared" si="2" ref="E101:L101">SUM(E97:E100)/4</f>
        <v>1197.25</v>
      </c>
      <c r="F101" s="7">
        <f t="shared" si="2"/>
        <v>731</v>
      </c>
      <c r="G101" s="7">
        <f t="shared" si="2"/>
        <v>3521.75</v>
      </c>
      <c r="H101" s="7">
        <f t="shared" si="2"/>
        <v>0</v>
      </c>
      <c r="I101" s="7">
        <f t="shared" si="2"/>
        <v>2053.5</v>
      </c>
      <c r="J101" s="7">
        <f t="shared" si="2"/>
        <v>27050.25</v>
      </c>
      <c r="K101" s="7">
        <f t="shared" si="2"/>
        <v>2.5</v>
      </c>
      <c r="L101" s="7">
        <f t="shared" si="2"/>
        <v>31892.75</v>
      </c>
      <c r="M101" s="7">
        <f>+G101+J101</f>
        <v>30572</v>
      </c>
      <c r="N101" s="7">
        <f>SUM(E101:L101)</f>
        <v>66449</v>
      </c>
    </row>
    <row r="102" ht="12.75" hidden="1"/>
    <row r="103" ht="12.75" hidden="1"/>
    <row r="104" ht="12.75" hidden="1"/>
    <row r="105" ht="12.75" hidden="1"/>
    <row r="106" spans="5:12" ht="12.75" hidden="1">
      <c r="E106" s="7">
        <v>2953.8496023373987</v>
      </c>
      <c r="F106" s="7">
        <v>322.3487211885013</v>
      </c>
      <c r="G106" s="7">
        <v>2572.707718164831</v>
      </c>
      <c r="H106" s="7">
        <v>0</v>
      </c>
      <c r="I106" s="7">
        <v>3363.374392778136</v>
      </c>
      <c r="J106" s="7">
        <v>20293.777981741496</v>
      </c>
      <c r="K106" s="7">
        <v>0</v>
      </c>
      <c r="L106" s="7">
        <v>34625.118296719585</v>
      </c>
    </row>
    <row r="107" spans="4:13" ht="12.75" hidden="1">
      <c r="D107" s="7">
        <v>1.1296760884839407</v>
      </c>
      <c r="E107" s="7">
        <f aca="true" t="shared" si="3" ref="E107:L107">+E106*$D$107</f>
        <v>3336.8932647383563</v>
      </c>
      <c r="F107" s="7">
        <f t="shared" si="3"/>
        <v>364.14964248002656</v>
      </c>
      <c r="G107" s="7">
        <f t="shared" si="3"/>
        <v>2906.326391868891</v>
      </c>
      <c r="H107" s="7">
        <f t="shared" si="3"/>
        <v>0</v>
      </c>
      <c r="I107" s="7">
        <f t="shared" si="3"/>
        <v>3799.523628140654</v>
      </c>
      <c r="J107" s="7">
        <f t="shared" si="3"/>
        <v>22925.395730975255</v>
      </c>
      <c r="K107" s="7">
        <f t="shared" si="3"/>
        <v>0</v>
      </c>
      <c r="L107" s="7">
        <f t="shared" si="3"/>
        <v>39115.16820073191</v>
      </c>
      <c r="M107" s="7">
        <f>+G107+J107</f>
        <v>25831.722122844145</v>
      </c>
    </row>
  </sheetData>
  <mergeCells count="14">
    <mergeCell ref="D1:L1"/>
    <mergeCell ref="E5:E8"/>
    <mergeCell ref="F5:L5"/>
    <mergeCell ref="F6:I6"/>
    <mergeCell ref="J6:L6"/>
    <mergeCell ref="F7:F8"/>
    <mergeCell ref="G7:H7"/>
    <mergeCell ref="I7:I8"/>
    <mergeCell ref="J7:K7"/>
    <mergeCell ref="L7:L8"/>
    <mergeCell ref="D4:D8"/>
    <mergeCell ref="D2:L2"/>
    <mergeCell ref="D3:L3"/>
    <mergeCell ref="E4:L4"/>
  </mergeCells>
  <printOptions horizont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Agricultura, Pesca y Alimentacion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afuertes</dc:creator>
  <cp:keywords/>
  <dc:description/>
  <cp:lastModifiedBy>afuertes</cp:lastModifiedBy>
  <dcterms:created xsi:type="dcterms:W3CDTF">2007-12-19T17:43:41Z</dcterms:created>
  <dcterms:modified xsi:type="dcterms:W3CDTF">2007-12-19T17:44:30Z</dcterms:modified>
  <cp:category/>
  <cp:version/>
  <cp:contentType/>
  <cp:contentStatus/>
</cp:coreProperties>
</file>