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0665" tabRatio="951" firstSheet="2" activeTab="2"/>
  </bookViews>
  <sheets>
    <sheet name="portada" sheetId="1" r:id="rId1"/>
    <sheet name="índice" sheetId="2" r:id="rId2"/>
    <sheet name="resumen nacional" sheetId="3" r:id="rId3"/>
    <sheet name="tri0ndo" sheetId="4" r:id="rId4"/>
    <sheet name="tri1uro" sheetId="5" r:id="rId5"/>
    <sheet name="tri2tal" sheetId="6" r:id="rId6"/>
    <sheet name="ceb3ras" sheetId="7" r:id="rId7"/>
    <sheet name="ceb4ras" sheetId="8" r:id="rId8"/>
    <sheet name="ceb5tal" sheetId="9" r:id="rId9"/>
    <sheet name="ave6ena" sheetId="10" r:id="rId10"/>
    <sheet name="cen7eno" sheetId="11" r:id="rId11"/>
    <sheet name="maí9aíz" sheetId="12" r:id="rId12"/>
    <sheet name="tri8ale" sheetId="13" r:id="rId13"/>
    <sheet name="arr10roz" sheetId="14" r:id="rId14"/>
    <sheet name="gui11cos" sheetId="15" r:id="rId15"/>
    <sheet name="alt12lce" sheetId="16" r:id="rId16"/>
    <sheet name="pat13ana" sheetId="17" r:id="rId17"/>
    <sheet name="pat14ana" sheetId="18" r:id="rId18"/>
    <sheet name="pat15ión" sheetId="19" r:id="rId19"/>
    <sheet name="rem16no)" sheetId="20" r:id="rId20"/>
    <sheet name="rem17no)" sheetId="21" r:id="rId21"/>
    <sheet name="gir18sol" sheetId="22" r:id="rId22"/>
    <sheet name="alf19lfa" sheetId="23" r:id="rId23"/>
    <sheet name="esp20ago" sheetId="24" r:id="rId24"/>
    <sheet name="tom21-V)" sheetId="25" r:id="rId25"/>
    <sheet name="tom22rva" sheetId="26" r:id="rId26"/>
    <sheet name="pim23rva" sheetId="27" r:id="rId27"/>
    <sheet name="alc24ofa" sheetId="28" r:id="rId28"/>
    <sheet name="ceb25osa" sheetId="29" r:id="rId29"/>
    <sheet name="ceb26ano" sheetId="30" r:id="rId30"/>
    <sheet name="gui27des" sheetId="31" r:id="rId31"/>
    <sheet name="hab28des" sheetId="32" r:id="rId32"/>
    <sheet name="esc29las" sheetId="33" r:id="rId33"/>
    <sheet name="esp30cas" sheetId="34" r:id="rId34"/>
    <sheet name="otr31tas" sheetId="35" r:id="rId35"/>
    <sheet name="bró32oli" sheetId="36" r:id="rId36"/>
    <sheet name="api33pio" sheetId="37" r:id="rId37"/>
    <sheet name="pep34ino" sheetId="38" r:id="rId38"/>
    <sheet name="pep35llo" sheetId="39" r:id="rId39"/>
    <sheet name="ber36ena" sheetId="40" r:id="rId40"/>
    <sheet name="cal37cín" sheetId="41" r:id="rId41"/>
    <sheet name="zan38ria" sheetId="42" r:id="rId42"/>
    <sheet name="nab39abo" sheetId="43" r:id="rId43"/>
    <sheet name="ráb40ano" sheetId="44" r:id="rId44"/>
    <sheet name="pue41rro" sheetId="45" r:id="rId45"/>
    <sheet name="híb42na)" sheetId="46" r:id="rId46"/>
    <sheet name="alb43que" sheetId="47" r:id="rId47"/>
    <sheet name="cer44nda" sheetId="48" r:id="rId48"/>
    <sheet name="mel45tón" sheetId="49" r:id="rId49"/>
    <sheet name="cir46ela" sheetId="50" r:id="rId50"/>
    <sheet name="agu47ate" sheetId="51" r:id="rId51"/>
    <sheet name="alm48dra" sheetId="52" r:id="rId52"/>
    <sheet name="uva49ión" sheetId="53" r:id="rId53"/>
    <sheet name="vin50sto" sheetId="54" r:id="rId54"/>
    <sheet name="ace51ara" sheetId="55" r:id="rId55"/>
    <sheet name="ace52ite" sheetId="56" r:id="rId56"/>
  </sheets>
  <externalReferences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</externalReferences>
  <definedNames>
    <definedName name="_xlfn.AGGREGATE" hidden="1">#NAME?</definedName>
    <definedName name="_xlnm.Print_Area" localSheetId="0">'portada'!$A$1:$K$70</definedName>
    <definedName name="_xlnm.Print_Area" localSheetId="2">'resumen nacional'!$A$1:$AB$102</definedName>
    <definedName name="CALEABRIL">#REF!</definedName>
    <definedName name="CALEAGOSTO">#REF!</definedName>
    <definedName name="CALEAÑOAVANCE">#REF!</definedName>
    <definedName name="CALEDICIEMBRE">#REF!</definedName>
    <definedName name="CALEENERO">#REF!</definedName>
    <definedName name="CALEFEBRERO">#REF!</definedName>
    <definedName name="CALEJULIO">#REF!</definedName>
    <definedName name="CALEJUNIO">#REF!</definedName>
    <definedName name="CALEMARZO">#REF!</definedName>
    <definedName name="CALEMAYO">#REF!</definedName>
    <definedName name="CALENOVIEMBRE">#REF!</definedName>
    <definedName name="CALEOCTUBRE">#REF!</definedName>
    <definedName name="CALESEPTIEMBRE">#REF!</definedName>
    <definedName name="CALETOTAL">#REF!</definedName>
    <definedName name="menú_cua_cebolla" localSheetId="0">'[2]cuaderno_cebolla'!#REF!</definedName>
    <definedName name="menú_cua_cebolla">'[3]cuaderno_cebolla'!#REF!</definedName>
    <definedName name="menú_cua_patata" localSheetId="0">'[4]cuaderno_patata'!#REF!</definedName>
    <definedName name="menú_cua_patata">#REF!</definedName>
    <definedName name="menú_cua_tomate" localSheetId="0">'[4]cuaderno_tomate'!#REF!</definedName>
    <definedName name="menú_cua_tomate">#REF!</definedName>
    <definedName name="Menú_cuaderno" localSheetId="54">'ace51ara'!#REF!</definedName>
    <definedName name="Menú_cuaderno" localSheetId="55">'ace52ite'!#REF!</definedName>
    <definedName name="Menú_cuaderno" localSheetId="50">'agu47ate'!#REF!</definedName>
    <definedName name="Menú_cuaderno" localSheetId="46">'alb43que'!#REF!</definedName>
    <definedName name="Menú_cuaderno" localSheetId="27">'alc24ofa'!#REF!</definedName>
    <definedName name="Menú_cuaderno" localSheetId="22">'alf19lfa'!#REF!</definedName>
    <definedName name="Menú_cuaderno" localSheetId="51">'alm48dra'!#REF!</definedName>
    <definedName name="Menú_cuaderno" localSheetId="15">'alt12lce'!#REF!</definedName>
    <definedName name="Menú_cuaderno" localSheetId="36">'api33pio'!#REF!</definedName>
    <definedName name="Menú_cuaderno" localSheetId="13">'arr10roz'!#REF!</definedName>
    <definedName name="Menú_cuaderno" localSheetId="9">'ave6ena'!#REF!</definedName>
    <definedName name="Menú_cuaderno" localSheetId="39">'ber36ena'!#REF!</definedName>
    <definedName name="Menú_cuaderno" localSheetId="35">'bró32oli'!#REF!</definedName>
    <definedName name="Menú_cuaderno" localSheetId="40">'cal37cín'!#REF!</definedName>
    <definedName name="Menú_cuaderno" localSheetId="28">'ceb25osa'!#REF!</definedName>
    <definedName name="Menú_cuaderno" localSheetId="29">'ceb26ano'!#REF!</definedName>
    <definedName name="Menú_cuaderno" localSheetId="6">'ceb3ras'!#REF!</definedName>
    <definedName name="Menú_cuaderno" localSheetId="7">'ceb4ras'!#REF!</definedName>
    <definedName name="Menú_cuaderno" localSheetId="8">'ceb5tal'!#REF!</definedName>
    <definedName name="Menú_cuaderno" localSheetId="10">'cen7eno'!#REF!</definedName>
    <definedName name="Menú_cuaderno" localSheetId="47">'cer44nda'!#REF!</definedName>
    <definedName name="Menú_cuaderno" localSheetId="49">'cir46ela'!#REF!</definedName>
    <definedName name="Menú_cuaderno" localSheetId="32">'esc29las'!#REF!</definedName>
    <definedName name="Menú_cuaderno" localSheetId="23">'esp20ago'!#REF!</definedName>
    <definedName name="Menú_cuaderno" localSheetId="33">'esp30cas'!#REF!</definedName>
    <definedName name="Menú_cuaderno" localSheetId="21">'gir18sol'!#REF!</definedName>
    <definedName name="Menú_cuaderno" localSheetId="14">'gui11cos'!#REF!</definedName>
    <definedName name="Menú_cuaderno" localSheetId="30">'gui27des'!#REF!</definedName>
    <definedName name="Menú_cuaderno" localSheetId="31">'hab28des'!#REF!</definedName>
    <definedName name="Menú_cuaderno" localSheetId="45">'híb42na)'!#REF!</definedName>
    <definedName name="Menú_cuaderno" localSheetId="11">'maí9aíz'!#REF!</definedName>
    <definedName name="Menú_cuaderno" localSheetId="48">'mel45tón'!#REF!</definedName>
    <definedName name="Menú_cuaderno" localSheetId="42">'nab39abo'!#REF!</definedName>
    <definedName name="Menú_cuaderno" localSheetId="34">'otr31tas'!#REF!</definedName>
    <definedName name="Menú_cuaderno" localSheetId="16">'pat13ana'!#REF!</definedName>
    <definedName name="Menú_cuaderno" localSheetId="17">'pat14ana'!#REF!</definedName>
    <definedName name="Menú_cuaderno" localSheetId="18">'pat15ión'!#REF!</definedName>
    <definedName name="Menú_cuaderno" localSheetId="37">'pep34ino'!#REF!</definedName>
    <definedName name="Menú_cuaderno" localSheetId="38">'pep35llo'!#REF!</definedName>
    <definedName name="Menú_cuaderno" localSheetId="26">'pim23rva'!#REF!</definedName>
    <definedName name="Menú_cuaderno" localSheetId="0">'[6]tri0ndo'!#REF!</definedName>
    <definedName name="Menú_cuaderno" localSheetId="44">'pue41rro'!#REF!</definedName>
    <definedName name="Menú_cuaderno" localSheetId="43">'ráb40ano'!#REF!</definedName>
    <definedName name="Menú_cuaderno" localSheetId="19">'rem16no)'!#REF!</definedName>
    <definedName name="Menú_cuaderno" localSheetId="20">'rem17no)'!#REF!</definedName>
    <definedName name="Menú_cuaderno" localSheetId="2">'[8]tri0ndo'!#REF!</definedName>
    <definedName name="Menú_cuaderno" localSheetId="24">'tom21-V)'!#REF!</definedName>
    <definedName name="Menú_cuaderno" localSheetId="25">'tom22rva'!#REF!</definedName>
    <definedName name="Menú_cuaderno" localSheetId="4">'tri1uro'!#REF!</definedName>
    <definedName name="Menú_cuaderno" localSheetId="5">'tri2tal'!#REF!</definedName>
    <definedName name="Menú_cuaderno" localSheetId="12">'tri8ale'!#REF!</definedName>
    <definedName name="Menú_cuaderno" localSheetId="52">'uva49ión'!#REF!</definedName>
    <definedName name="Menú_cuaderno" localSheetId="53">'vin50sto'!#REF!</definedName>
    <definedName name="Menú_cuaderno" localSheetId="41">'zan38ria'!#REF!</definedName>
    <definedName name="Menú_cuaderno">'tri0ndo'!#REF!</definedName>
    <definedName name="menú_hoja_patata">'[7]cabeceras_patata'!#REF!</definedName>
    <definedName name="Menú_índice" localSheetId="0">'[6]índice'!#REF!</definedName>
    <definedName name="Menú_índice" localSheetId="2">'[8]índice'!#REF!</definedName>
    <definedName name="Menú_índice">'índice'!#REF!</definedName>
    <definedName name="Menú_portada" localSheetId="0">'portada'!#REF!</definedName>
    <definedName name="Menú_portada">#REF!</definedName>
    <definedName name="Menú_resumen" localSheetId="0">'[6]resumen nacional'!#REF!</definedName>
    <definedName name="Menú_resumen" localSheetId="2">'resumen nacional'!#REF!</definedName>
    <definedName name="Menú_resumen">#REF!</definedName>
    <definedName name="MESCORTO">#REF!</definedName>
  </definedNames>
  <calcPr fullCalcOnLoad="1"/>
</workbook>
</file>

<file path=xl/sharedStrings.xml><?xml version="1.0" encoding="utf-8"?>
<sst xmlns="http://schemas.openxmlformats.org/spreadsheetml/2006/main" count="4163" uniqueCount="342">
  <si>
    <t>AVANCES DE SUPERFICIE Y PRODUCCIÓN</t>
  </si>
  <si>
    <t>PROVINCIAS</t>
  </si>
  <si>
    <t>SUPERFICIES (HA)</t>
  </si>
  <si>
    <t>PRODUCCIONES (1000 TM)</t>
  </si>
  <si>
    <t>Y</t>
  </si>
  <si>
    <t>CC-AA</t>
  </si>
  <si>
    <t>PROVISIONAL</t>
  </si>
  <si>
    <t>15 A Coruña</t>
  </si>
  <si>
    <t>27 Lugo</t>
  </si>
  <si>
    <t>32 Ourense</t>
  </si>
  <si>
    <t>36 Pontevedra</t>
  </si>
  <si>
    <t xml:space="preserve">   GALICIA</t>
  </si>
  <si>
    <t>33 P. DE ASTURIAS</t>
  </si>
  <si>
    <t>39 CANTABRIA</t>
  </si>
  <si>
    <t xml:space="preserve"> 1 Álava</t>
  </si>
  <si>
    <t>20 Guipúzcoa</t>
  </si>
  <si>
    <t>48 Vizcaya</t>
  </si>
  <si>
    <t xml:space="preserve">   PAIS VASCO</t>
  </si>
  <si>
    <t>31 NAVARRA</t>
  </si>
  <si>
    <t>26 LA RIOJA</t>
  </si>
  <si>
    <t>22 Huesca</t>
  </si>
  <si>
    <t>44 Teruel</t>
  </si>
  <si>
    <t>50 Zaragoza</t>
  </si>
  <si>
    <t xml:space="preserve">   ARAGÓN</t>
  </si>
  <si>
    <t xml:space="preserve"> 8 Barcelona</t>
  </si>
  <si>
    <t>17 Girona</t>
  </si>
  <si>
    <t>25 Lleida</t>
  </si>
  <si>
    <t>43 Tarragona</t>
  </si>
  <si>
    <t xml:space="preserve">   CATALUÑA</t>
  </si>
  <si>
    <t xml:space="preserve"> 7 BALEARES</t>
  </si>
  <si>
    <t xml:space="preserve"> 5 Ávila</t>
  </si>
  <si>
    <t xml:space="preserve"> 9 Burgos</t>
  </si>
  <si>
    <t>24 León</t>
  </si>
  <si>
    <t>34 Palencia</t>
  </si>
  <si>
    <t>37 Salamanca</t>
  </si>
  <si>
    <t>40 Segovia</t>
  </si>
  <si>
    <t>42 Soria</t>
  </si>
  <si>
    <t>47 Valladolid</t>
  </si>
  <si>
    <t>49 Zamora</t>
  </si>
  <si>
    <t xml:space="preserve">   CASTILLA Y LEÓN</t>
  </si>
  <si>
    <t>28 MADRID</t>
  </si>
  <si>
    <t xml:space="preserve"> 2 Albacete</t>
  </si>
  <si>
    <t>13 Ciudad Real</t>
  </si>
  <si>
    <t>16 Cuenca</t>
  </si>
  <si>
    <t>19 Guadalajara</t>
  </si>
  <si>
    <t>45 Toledo</t>
  </si>
  <si>
    <t xml:space="preserve">   CASTILLA-MANCHA</t>
  </si>
  <si>
    <t xml:space="preserve"> 3 Alicante</t>
  </si>
  <si>
    <t>12 Castellón</t>
  </si>
  <si>
    <t>46 Valencia</t>
  </si>
  <si>
    <t xml:space="preserve">   C. VALENCIANA</t>
  </si>
  <si>
    <t>30 R. DE MURCIA</t>
  </si>
  <si>
    <t xml:space="preserve"> 6 Badajoz</t>
  </si>
  <si>
    <t>10 Cáceres</t>
  </si>
  <si>
    <t xml:space="preserve">   EXTREMADURA</t>
  </si>
  <si>
    <t xml:space="preserve"> 4 Almería</t>
  </si>
  <si>
    <t>11 Cádiz</t>
  </si>
  <si>
    <t>14 Córdoba</t>
  </si>
  <si>
    <t>18 Granada</t>
  </si>
  <si>
    <t>21 Huelva</t>
  </si>
  <si>
    <t>23 Jaén</t>
  </si>
  <si>
    <t>29 Málaga</t>
  </si>
  <si>
    <t>41 Sevilla</t>
  </si>
  <si>
    <t xml:space="preserve">   ANDALUCÍA</t>
  </si>
  <si>
    <t>35 Palmas (Las)</t>
  </si>
  <si>
    <t>38 S. C. Tenerife</t>
  </si>
  <si>
    <t xml:space="preserve">   CANARIAS</t>
  </si>
  <si>
    <t xml:space="preserve">   ESPAÑA</t>
  </si>
  <si>
    <t>TRIGO BLANDO</t>
  </si>
  <si>
    <t>2023 MARZO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</si>
  <si>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</si>
  <si>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</si>
  <si>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</si>
  <si>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</si>
  <si>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</si>
  <si>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</si>
  <si>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</si>
  <si>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</si>
  <si>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</si>
  <si>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ARROZ</t>
  </si>
  <si>
    <t>GUISANTES SECOS</t>
  </si>
  <si>
    <t>ALTRAMUZ DULCE</t>
  </si>
  <si>
    <t>PATATA EXTRATEMPRANA</t>
  </si>
  <si>
    <t>PATATA TEMPRANA</t>
  </si>
  <si>
    <t>PATATA MEDIA ESTACIÓN</t>
  </si>
  <si>
    <t>REMOLACHA AZUCARERA (R. VERANO)</t>
  </si>
  <si>
    <t>REMOLACHA AZUCARERA (R. INVIERNO)</t>
  </si>
  <si>
    <t>GIRASOL</t>
  </si>
  <si>
    <t>ALFALFA</t>
  </si>
  <si>
    <t>ESPÁRRAGO</t>
  </si>
  <si>
    <t>TOMATE (REC. 1-I/31-V)</t>
  </si>
  <si>
    <t>TOMATE CONSERVA</t>
  </si>
  <si>
    <t>PIMIENTO CONSERVA</t>
  </si>
  <si>
    <t>ALCACHOFA</t>
  </si>
  <si>
    <t>CEBOLLA BABOSA</t>
  </si>
  <si>
    <t>CEBOLLA GRANO Y MEDIO GRANO</t>
  </si>
  <si>
    <t>GUISANTES VERDES</t>
  </si>
  <si>
    <t>HABAS VERDES</t>
  </si>
  <si>
    <t>ESCAROLAS</t>
  </si>
  <si>
    <t>ESPINACAS</t>
  </si>
  <si>
    <t>OTRAS SETAS</t>
  </si>
  <si>
    <t>BRÓCOLI</t>
  </si>
  <si>
    <t>APIO</t>
  </si>
  <si>
    <t>PEPINO</t>
  </si>
  <si>
    <t>PEPINILLO</t>
  </si>
  <si>
    <t>BERENJENA</t>
  </si>
  <si>
    <t>CALABACÍN</t>
  </si>
  <si>
    <t>ZANAHORIA</t>
  </si>
  <si>
    <t>NABO</t>
  </si>
  <si>
    <t>RÁBANO</t>
  </si>
  <si>
    <t>PUERRO</t>
  </si>
  <si>
    <t>HÍBRIDOS (MANDARINA)</t>
  </si>
  <si>
    <t>ALBARICOQUE</t>
  </si>
  <si>
    <t>CEREZA Y GUINDA</t>
  </si>
  <si>
    <t>MELOCOTÓN</t>
  </si>
  <si>
    <t>CIRUELA</t>
  </si>
  <si>
    <t>AGUACATE</t>
  </si>
  <si>
    <t>ALMENDRA</t>
  </si>
  <si>
    <t>UVA VINIFICACIÓN</t>
  </si>
  <si>
    <t>VINO + MOSTO</t>
  </si>
  <si>
    <t>ACEITUNA DE ALMAZARA</t>
  </si>
  <si>
    <t>ACEITE</t>
  </si>
  <si>
    <t>RESUMEN DE LOS AVANCES DE SUPERFICIES Y PRODUCCIONES AGRÍCOLAS</t>
  </si>
  <si>
    <t>TOTALES NACIONALES</t>
  </si>
  <si>
    <t>SUPERFICIES (Miles de Hectáreas)</t>
  </si>
  <si>
    <t>PRODUCCIONES (Miles de Toneladas)</t>
  </si>
  <si>
    <t>CULTIVOS</t>
  </si>
  <si>
    <t>PROVIS.</t>
  </si>
  <si>
    <t>AVANCE</t>
  </si>
  <si>
    <t>MARZO 2023</t>
  </si>
  <si>
    <t>CEREALES</t>
  </si>
  <si>
    <t>trigo blando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</si>
  <si>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</si>
  <si>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</si>
  <si>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</si>
  <si>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</si>
  <si>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</si>
  <si>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</si>
  <si>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</si>
  <si>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</si>
  <si>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</si>
  <si>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sorgo</t>
  </si>
  <si>
    <t>LEGUMINOSAS GRANO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</si>
  <si>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</si>
  <si>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</si>
  <si>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</si>
  <si>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</si>
  <si>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</si>
  <si>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</si>
  <si>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</si>
  <si>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</si>
  <si>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TUBÉRCULOS</t>
  </si>
  <si>
    <t>patata extratemprana</t>
  </si>
  <si>
    <t>patata temprana</t>
  </si>
  <si>
    <t>patata media estación</t>
  </si>
  <si>
    <t>patata tardía</t>
  </si>
  <si>
    <t>patata total</t>
  </si>
  <si>
    <t>CULTIVOS INDUSTRIALES</t>
  </si>
  <si>
    <t>remolacha azucarera (r. verano)</t>
  </si>
  <si>
    <t>remolacha azucarera (r. invierno)</t>
  </si>
  <si>
    <t>girasol</t>
  </si>
  <si>
    <t>soja</t>
  </si>
  <si>
    <t>colza</t>
  </si>
  <si>
    <t>CULTIVOS FORRAJEROS</t>
  </si>
  <si>
    <t>HORTALIZAS</t>
  </si>
  <si>
    <t>col repollo total</t>
  </si>
  <si>
    <t>espárrago</t>
  </si>
  <si>
    <t>lechuga total</t>
  </si>
  <si>
    <t>sandía</t>
  </si>
  <si>
    <t>melón</t>
  </si>
  <si>
    <t>tomate (rec. 1-i/31-v)</t>
  </si>
  <si>
    <t>tomate (rec. 1-vi/30-ix)</t>
  </si>
  <si>
    <t>tomate (rec. 1-x/31xii)</t>
  </si>
  <si>
    <t>tomate total</t>
  </si>
  <si>
    <t>pimiento conserva</t>
  </si>
  <si>
    <t>fresa y fresón</t>
  </si>
  <si>
    <t>alcachofa</t>
  </si>
  <si>
    <t>coliflor</t>
  </si>
  <si>
    <t>ajo</t>
  </si>
  <si>
    <t>cebolla babosa</t>
  </si>
  <si>
    <t>cebolla grano y medio grano</t>
  </si>
  <si>
    <t>otras cebollas</t>
  </si>
  <si>
    <t>cebolla total</t>
  </si>
  <si>
    <t>judías verdes</t>
  </si>
  <si>
    <t>escarolas</t>
  </si>
  <si>
    <t>espinacas</t>
  </si>
  <si>
    <t>brócoli</t>
  </si>
  <si>
    <t>apio</t>
  </si>
  <si>
    <t>pepino</t>
  </si>
  <si>
    <t>berenjena</t>
  </si>
  <si>
    <t>calabaza</t>
  </si>
  <si>
    <t>calabacín</t>
  </si>
  <si>
    <t>zanahoria</t>
  </si>
  <si>
    <t>puerro</t>
  </si>
  <si>
    <t>CÍTRICOS</t>
  </si>
  <si>
    <t>naranja dulce</t>
  </si>
  <si>
    <t>limón</t>
  </si>
  <si>
    <t>pomelo</t>
  </si>
  <si>
    <t>satsumas</t>
  </si>
  <si>
    <t>clementinas</t>
  </si>
  <si>
    <t>híbridos (mandarina)</t>
  </si>
  <si>
    <t>FRUTALES</t>
  </si>
  <si>
    <t>manzana sidra</t>
  </si>
  <si>
    <t>manzana de mesa</t>
  </si>
  <si>
    <t>pera total</t>
  </si>
  <si>
    <t>albaricoque</t>
  </si>
  <si>
    <t>cereza y guinda</t>
  </si>
  <si>
    <t>ciruela</t>
  </si>
  <si>
    <t>plátano</t>
  </si>
  <si>
    <t>higo</t>
  </si>
  <si>
    <t>kiwi</t>
  </si>
  <si>
    <t>aguacate</t>
  </si>
  <si>
    <t>nectarina</t>
  </si>
  <si>
    <t>castaña</t>
  </si>
  <si>
    <t>frambuesa</t>
  </si>
  <si>
    <t>VIÑEDO</t>
  </si>
  <si>
    <t>uva de mesa</t>
  </si>
  <si>
    <t>uva vinificación</t>
  </si>
  <si>
    <t>vino + mosto</t>
  </si>
  <si>
    <t>OLIVAR</t>
  </si>
  <si>
    <t>aceituna de aderezo</t>
  </si>
  <si>
    <t>aceituna de almazara</t>
  </si>
  <si>
    <t>aceite</t>
  </si>
  <si>
    <t>ÍNDICE</t>
  </si>
  <si>
    <t xml:space="preserve">   Resumen de cifras nacionales ......................................................................................................... páginas 7 y 8</t>
  </si>
  <si>
    <t>AGRÍCOLAS</t>
  </si>
  <si>
    <t>página:</t>
  </si>
  <si>
    <t xml:space="preserve"> trigo blando</t>
  </si>
  <si>
    <t xml:space="preserve"> trigo duro</t>
  </si>
  <si>
    <t xml:space="preserve"> trigo total</t>
  </si>
  <si>
    <t xml:space="preserve"> cebada de seis carreras</t>
  </si>
  <si>
    <t xml:space="preserve"> cebada de dos carreras</t>
  </si>
  <si>
    <t xml:space="preserve"> cebada total</t>
  </si>
  <si>
    <t xml:space="preserve"> avena</t>
  </si>
  <si>
    <t xml:space="preserve"> centeno</t>
  </si>
  <si>
    <t xml:space="preserve"> triticale</t>
  </si>
  <si>
    <t xml:space="preserve"> maíz</t>
  </si>
  <si>
    <t xml:space="preserve"> arroz</t>
  </si>
  <si>
    <t xml:space="preserve"> guisantes secos</t>
  </si>
  <si>
    <t xml:space="preserve"> altramuz dulce</t>
  </si>
  <si>
    <t xml:space="preserve"> patata extratemprana</t>
  </si>
  <si>
    <t xml:space="preserve"> patata temprana</t>
  </si>
  <si>
    <t xml:space="preserve"> patata media estación</t>
  </si>
  <si>
    <t xml:space="preserve"> remolacha azucarera (r. verano)</t>
  </si>
  <si>
    <t xml:space="preserve"> remolacha azucarera (r. invierno)</t>
  </si>
  <si>
    <t xml:space="preserve"> girasol</t>
  </si>
  <si>
    <t xml:space="preserve"> alfalfa</t>
  </si>
  <si>
    <t xml:space="preserve"> espárrago</t>
  </si>
  <si>
    <t xml:space="preserve"> tomate (rec. 1-i/31-v)</t>
  </si>
  <si>
    <t xml:space="preserve"> tomate conserva</t>
  </si>
  <si>
    <t xml:space="preserve"> pimiento conserva</t>
  </si>
  <si>
    <t xml:space="preserve"> alcachofa</t>
  </si>
  <si>
    <t xml:space="preserve"> cebolla babosa</t>
  </si>
  <si>
    <t xml:space="preserve"> cebolla grano y medio grano</t>
  </si>
  <si>
    <t xml:space="preserve"> guisantes verdes</t>
  </si>
  <si>
    <t xml:space="preserve"> habas verdes</t>
  </si>
  <si>
    <t xml:space="preserve"> escarolas</t>
  </si>
  <si>
    <t xml:space="preserve"> espinacas</t>
  </si>
  <si>
    <t xml:space="preserve"> otras setas</t>
  </si>
  <si>
    <t xml:space="preserve"> brócoli</t>
  </si>
  <si>
    <t xml:space="preserve"> apio</t>
  </si>
  <si>
    <t xml:space="preserve"> pepino</t>
  </si>
  <si>
    <t xml:space="preserve"> pepinillo</t>
  </si>
  <si>
    <t xml:space="preserve"> berenjena</t>
  </si>
  <si>
    <t xml:space="preserve"> calabacín</t>
  </si>
  <si>
    <t xml:space="preserve"> zanahoria</t>
  </si>
  <si>
    <t xml:space="preserve"> nabo</t>
  </si>
  <si>
    <t xml:space="preserve"> rábano</t>
  </si>
  <si>
    <t xml:space="preserve"> puerro</t>
  </si>
  <si>
    <t xml:space="preserve"> híbridos (mandarina)</t>
  </si>
  <si>
    <t xml:space="preserve"> albaricoque</t>
  </si>
  <si>
    <t xml:space="preserve"> cereza y guinda</t>
  </si>
  <si>
    <t xml:space="preserve"> melocotón</t>
  </si>
  <si>
    <t xml:space="preserve"> ciruela</t>
  </si>
  <si>
    <t xml:space="preserve"> aguacate</t>
  </si>
  <si>
    <t xml:space="preserve"> almendra</t>
  </si>
  <si>
    <t xml:space="preserve"> uva vinificación</t>
  </si>
  <si>
    <t xml:space="preserve"> vino + mosto</t>
  </si>
  <si>
    <t xml:space="preserve"> aceituna de almazara</t>
  </si>
  <si>
    <t xml:space="preserve"> aceite</t>
  </si>
  <si>
    <t>Servicio de Estadísticas Agrarias</t>
  </si>
  <si>
    <t>AVANCES DE SUPERFICIES Y PRODUCCIONES AGRÍCOLAS</t>
  </si>
  <si>
    <t>1. COMENTARIO</t>
  </si>
  <si>
    <t>2. ÍNDICE</t>
  </si>
  <si>
    <t>ESTIMACIONES DE MARZO</t>
  </si>
  <si>
    <t>cereales otoño invierno</t>
  </si>
  <si>
    <t>Subsecretaría de Agricultura, Pesca y Alimentación.</t>
  </si>
  <si>
    <t>Subdirección General de Análisis, Coordinación y Estadística</t>
  </si>
  <si>
    <t>3. DISPONIBLE EN LA WEB DEL MAPA:</t>
  </si>
  <si>
    <t xml:space="preserve">     http://www.mapa.es/</t>
  </si>
  <si>
    <t>remolacha total</t>
  </si>
  <si>
    <t>habas verdes (8)</t>
  </si>
  <si>
    <t>endivias (9) (17)</t>
  </si>
  <si>
    <t>champiñón (9)</t>
  </si>
  <si>
    <t>otras setas (9)</t>
  </si>
  <si>
    <t>pepinillo (9)</t>
  </si>
  <si>
    <t>nabo (10)</t>
  </si>
  <si>
    <t>rábano (9)</t>
  </si>
  <si>
    <t>mandarina total (11)</t>
  </si>
  <si>
    <t>arroz (2)</t>
  </si>
  <si>
    <t>algodón (3)</t>
  </si>
  <si>
    <t>tabaco (4)</t>
  </si>
  <si>
    <t>maíz forrajero (5)</t>
  </si>
  <si>
    <t>alfalfa (5)</t>
  </si>
  <si>
    <t>veza para forraje (5)</t>
  </si>
  <si>
    <t>tomate conserva (6)</t>
  </si>
  <si>
    <t>pimiento total (7)</t>
  </si>
  <si>
    <t>guisantes verdes (8)</t>
  </si>
  <si>
    <t>(1) Mes al que corresponde la última estimación</t>
  </si>
  <si>
    <t>(2) Arroz cáscara</t>
  </si>
  <si>
    <t>(3) Producción bruta para fibra</t>
  </si>
  <si>
    <t>(4) Tabaco seco no fermentado</t>
  </si>
  <si>
    <t>(5) Producción en verde</t>
  </si>
  <si>
    <t>(6) Incluido en el tomate "de verano" (rec. 1-vi/30-ix)</t>
  </si>
  <si>
    <t>(7) Incluye el de conserva y el destinado a pimentón</t>
  </si>
  <si>
    <t>(8) Con vaina</t>
  </si>
  <si>
    <t xml:space="preserve">(9) La superficie se expresa en miles de áreas </t>
  </si>
  <si>
    <t/>
  </si>
  <si>
    <t>(10) Incluye los grelos pero no el nabo forrajero</t>
  </si>
  <si>
    <t>(11) Satsumas, Clementinas e Híbridos de mandarina</t>
  </si>
  <si>
    <t>(12) Incluye el paraguayo o "melocotón plano" y las "pavías", pero no las nectarinas</t>
  </si>
  <si>
    <t xml:space="preserve">(13) Los datos se dan con cáscara, no en grano. Coeficientes de conversión, según variedades: Almendra y Nuez: 3´3 - 4 , Avellana: 2 - 2´3 </t>
  </si>
  <si>
    <t>(14) Producción total de Vino y Mosto en miles de Hectolitros. Incluye a los pequeños productores (autoconsumo) y los mostos concentrados convertidos a mosto natural,</t>
  </si>
  <si>
    <t>(15) Producción de uva, no de pasa</t>
  </si>
  <si>
    <t xml:space="preserve">(16) Datos de ccaa de uva de vinificación producida. </t>
  </si>
  <si>
    <t xml:space="preserve">(17) La superficie de endivia indica la superficie de raíz de endivia mientras que la producción de endivia recoge la endivia de hoja por lo que no tienen que estar ligadas. </t>
  </si>
  <si>
    <t>manzana total</t>
  </si>
  <si>
    <t>melocotón (12)</t>
  </si>
  <si>
    <t>nuez (13)</t>
  </si>
  <si>
    <t>almendra (13)</t>
  </si>
  <si>
    <t>avellana (13)</t>
  </si>
  <si>
    <t>uva vinificación (16)</t>
  </si>
  <si>
    <t>vino + mosto (14)</t>
  </si>
  <si>
    <t>uva pasa (15)</t>
  </si>
  <si>
    <t>MES (1)</t>
  </si>
  <si>
    <t>DEFINIT.</t>
  </si>
  <si>
    <t>DEFINITIVO</t>
  </si>
  <si>
    <t>PRODUCCIONES (1000 hl)</t>
  </si>
  <si>
    <t>2021=100</t>
  </si>
  <si>
    <t xml:space="preserve">DEFINITIVO </t>
  </si>
  <si>
    <t xml:space="preserve">     con coeficiente 3´5. INFOVI</t>
  </si>
  <si>
    <t>FECHA: Madrid, 15/05/2023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</si>
</sst>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_);\(#,##0.0\)"/>
    <numFmt numFmtId="165" formatCode="#,##0.0"/>
    <numFmt numFmtId="166" formatCode="#,##0.000"/>
    <numFmt numFmtId="167" formatCode="#,##0__;\–#,##0__;0__;@__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name val="Courier"/>
      <family val="3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189">
    <xf numFmtId="0" fontId="0" fillId="0" borderId="0" xfId="0" applyFont="1" applyAlignment="1">
      <alignment/>
    </xf>
    <xf numFmtId="0" fontId="4" fillId="0" borderId="0" xfId="54" applyFont="1" applyAlignment="1">
      <alignment vertical="justify"/>
      <protection/>
    </xf>
    <xf numFmtId="0" fontId="4" fillId="33" borderId="0" xfId="54" applyFont="1" applyFill="1" applyAlignment="1">
      <alignment vertical="justify"/>
      <protection/>
    </xf>
    <xf numFmtId="0" fontId="5" fillId="33" borderId="0" xfId="54" applyFont="1" applyFill="1" applyAlignment="1">
      <alignment vertical="center"/>
      <protection/>
    </xf>
    <xf numFmtId="0" fontId="5" fillId="33" borderId="0" xfId="54" applyFont="1" applyFill="1" applyAlignment="1" quotePrefix="1">
      <alignment horizontal="left" vertical="justify"/>
      <protection/>
    </xf>
    <xf numFmtId="0" fontId="5" fillId="33" borderId="0" xfId="54" applyFont="1" applyFill="1" applyAlignment="1">
      <alignment horizontal="left" vertical="center"/>
      <protection/>
    </xf>
    <xf numFmtId="0" fontId="2" fillId="0" borderId="0" xfId="54">
      <alignment/>
      <protection/>
    </xf>
    <xf numFmtId="0" fontId="6" fillId="34" borderId="10" xfId="54" applyFont="1" applyFill="1" applyBorder="1" applyAlignment="1" quotePrefix="1">
      <alignment horizontal="center" vertical="justify"/>
      <protection/>
    </xf>
    <xf numFmtId="0" fontId="6" fillId="33" borderId="0" xfId="54" applyFont="1" applyFill="1" applyAlignment="1">
      <alignment vertical="justify"/>
      <protection/>
    </xf>
    <xf numFmtId="0" fontId="5" fillId="0" borderId="0" xfId="54" applyFont="1" applyAlignment="1">
      <alignment vertical="justify"/>
      <protection/>
    </xf>
    <xf numFmtId="0" fontId="6" fillId="34" borderId="11" xfId="54" applyFont="1" applyFill="1" applyBorder="1" applyAlignment="1" quotePrefix="1">
      <alignment horizontal="center" vertical="justify"/>
      <protection/>
    </xf>
    <xf numFmtId="0" fontId="6" fillId="34" borderId="12" xfId="54" applyFont="1" applyFill="1" applyBorder="1" applyAlignment="1">
      <alignment vertical="justify"/>
      <protection/>
    </xf>
    <xf numFmtId="0" fontId="6" fillId="34" borderId="13" xfId="54" applyFont="1" applyFill="1" applyBorder="1" applyAlignment="1">
      <alignment vertical="justify"/>
      <protection/>
    </xf>
    <xf numFmtId="0" fontId="6" fillId="34" borderId="14" xfId="54" applyFont="1" applyFill="1" applyBorder="1" applyAlignment="1">
      <alignment vertical="justify"/>
      <protection/>
    </xf>
    <xf numFmtId="1" fontId="6" fillId="34" borderId="15" xfId="54" applyNumberFormat="1" applyFont="1" applyFill="1" applyBorder="1" applyAlignment="1">
      <alignment horizontal="center" vertical="justify"/>
      <protection/>
    </xf>
    <xf numFmtId="1" fontId="6" fillId="34" borderId="16" xfId="54" applyNumberFormat="1" applyFont="1" applyFill="1" applyBorder="1" applyAlignment="1">
      <alignment horizontal="center" vertical="justify"/>
      <protection/>
    </xf>
    <xf numFmtId="1" fontId="6" fillId="34" borderId="17" xfId="54" applyNumberFormat="1" applyFont="1" applyFill="1" applyBorder="1" applyAlignment="1">
      <alignment horizontal="center" vertical="justify"/>
      <protection/>
    </xf>
    <xf numFmtId="1" fontId="6" fillId="33" borderId="0" xfId="54" applyNumberFormat="1" applyFont="1" applyFill="1" applyAlignment="1">
      <alignment horizontal="center" vertical="justify"/>
      <protection/>
    </xf>
    <xf numFmtId="0" fontId="6" fillId="34" borderId="18" xfId="54" applyFont="1" applyFill="1" applyBorder="1" applyAlignment="1">
      <alignment vertical="justify"/>
      <protection/>
    </xf>
    <xf numFmtId="0" fontId="6" fillId="34" borderId="12" xfId="54" applyFont="1" applyFill="1" applyBorder="1" applyAlignment="1">
      <alignment horizontal="center" vertical="justify"/>
      <protection/>
    </xf>
    <xf numFmtId="0" fontId="6" fillId="34" borderId="13" xfId="54" applyFont="1" applyFill="1" applyBorder="1" applyAlignment="1">
      <alignment horizontal="center" vertical="justify"/>
      <protection/>
    </xf>
    <xf numFmtId="0" fontId="6" fillId="34" borderId="14" xfId="54" applyFont="1" applyFill="1" applyBorder="1" applyAlignment="1">
      <alignment horizontal="center" vertical="justify"/>
      <protection/>
    </xf>
    <xf numFmtId="0" fontId="6" fillId="33" borderId="0" xfId="54" applyFont="1" applyFill="1" applyAlignment="1">
      <alignment horizontal="center" vertical="justify"/>
      <protection/>
    </xf>
    <xf numFmtId="0" fontId="6" fillId="0" borderId="0" xfId="54" applyFont="1" applyAlignment="1">
      <alignment vertical="justify"/>
      <protection/>
    </xf>
    <xf numFmtId="0" fontId="4" fillId="33" borderId="19" xfId="54" applyFont="1" applyFill="1" applyBorder="1" applyAlignment="1">
      <alignment horizontal="fill" vertical="justify"/>
      <protection/>
    </xf>
    <xf numFmtId="0" fontId="4" fillId="33" borderId="0" xfId="54" applyFont="1" applyFill="1" applyAlignment="1">
      <alignment horizontal="fill" vertical="justify"/>
      <protection/>
    </xf>
    <xf numFmtId="0" fontId="4" fillId="33" borderId="20" xfId="54" applyFont="1" applyFill="1" applyBorder="1" applyAlignment="1">
      <alignment horizontal="fill" vertical="justify"/>
      <protection/>
    </xf>
    <xf numFmtId="0" fontId="7" fillId="33" borderId="19" xfId="54" applyFont="1" applyFill="1" applyBorder="1" applyAlignment="1" quotePrefix="1">
      <alignment horizontal="left" vertical="justify"/>
      <protection/>
    </xf>
    <xf numFmtId="0" fontId="7" fillId="33" borderId="0" xfId="54" applyFont="1" applyFill="1" applyAlignment="1">
      <alignment vertical="justify"/>
      <protection/>
    </xf>
    <xf numFmtId="3" fontId="7" fillId="33" borderId="0" xfId="54" applyNumberFormat="1" applyFont="1" applyFill="1" applyAlignment="1">
      <alignment vertical="justify"/>
      <protection/>
    </xf>
    <xf numFmtId="164" fontId="7" fillId="33" borderId="0" xfId="54" applyNumberFormat="1" applyFont="1" applyFill="1" applyAlignment="1">
      <alignment vertical="justify"/>
      <protection/>
    </xf>
    <xf numFmtId="164" fontId="7" fillId="33" borderId="20" xfId="54" applyNumberFormat="1" applyFont="1" applyFill="1" applyBorder="1" applyAlignment="1">
      <alignment vertical="justify"/>
      <protection/>
    </xf>
    <xf numFmtId="0" fontId="7" fillId="0" borderId="0" xfId="54" applyFont="1" applyAlignment="1">
      <alignment vertical="justify"/>
      <protection/>
    </xf>
    <xf numFmtId="0" fontId="7" fillId="0" borderId="19" xfId="54" applyFont="1" applyBorder="1" applyAlignment="1">
      <alignment vertical="justify"/>
      <protection/>
    </xf>
    <xf numFmtId="0" fontId="7" fillId="33" borderId="19" xfId="54" applyFont="1" applyFill="1" applyBorder="1" applyAlignment="1">
      <alignment vertical="justify"/>
      <protection/>
    </xf>
    <xf numFmtId="0" fontId="6" fillId="34" borderId="21" xfId="54" applyFont="1" applyFill="1" applyBorder="1" applyAlignment="1">
      <alignment vertical="justify"/>
      <protection/>
    </xf>
    <xf numFmtId="0" fontId="6" fillId="34" borderId="22" xfId="54" applyFont="1" applyFill="1" applyBorder="1" applyAlignment="1">
      <alignment vertical="justify"/>
      <protection/>
    </xf>
    <xf numFmtId="3" fontId="6" fillId="34" borderId="22" xfId="54" applyNumberFormat="1" applyFont="1" applyFill="1" applyBorder="1" applyAlignment="1">
      <alignment vertical="justify"/>
      <protection/>
    </xf>
    <xf numFmtId="164" fontId="6" fillId="34" borderId="23" xfId="54" applyNumberFormat="1" applyFont="1" applyFill="1" applyBorder="1" applyAlignment="1">
      <alignment vertical="justify"/>
      <protection/>
    </xf>
    <xf numFmtId="164" fontId="6" fillId="33" borderId="0" xfId="54" applyNumberFormat="1" applyFont="1" applyFill="1" applyAlignment="1">
      <alignment vertical="justify"/>
      <protection/>
    </xf>
    <xf numFmtId="164" fontId="6" fillId="34" borderId="24" xfId="54" applyNumberFormat="1" applyFont="1" applyFill="1" applyBorder="1" applyAlignment="1">
      <alignment vertical="justify"/>
      <protection/>
    </xf>
    <xf numFmtId="0" fontId="6" fillId="34" borderId="21" xfId="54" applyFont="1" applyFill="1" applyBorder="1" applyAlignment="1" quotePrefix="1">
      <alignment horizontal="left" vertical="justify"/>
      <protection/>
    </xf>
    <xf numFmtId="0" fontId="7" fillId="34" borderId="25" xfId="54" applyFont="1" applyFill="1" applyBorder="1" applyAlignment="1">
      <alignment vertical="justify"/>
      <protection/>
    </xf>
    <xf numFmtId="0" fontId="7" fillId="34" borderId="16" xfId="54" applyFont="1" applyFill="1" applyBorder="1" applyAlignment="1">
      <alignment vertical="justify"/>
      <protection/>
    </xf>
    <xf numFmtId="3" fontId="7" fillId="34" borderId="16" xfId="54" applyNumberFormat="1" applyFont="1" applyFill="1" applyBorder="1" applyAlignment="1">
      <alignment vertical="justify"/>
      <protection/>
    </xf>
    <xf numFmtId="164" fontId="7" fillId="34" borderId="17" xfId="54" applyNumberFormat="1" applyFont="1" applyFill="1" applyBorder="1" applyAlignment="1">
      <alignment vertical="justify"/>
      <protection/>
    </xf>
    <xf numFmtId="0" fontId="6" fillId="34" borderId="19" xfId="54" applyFont="1" applyFill="1" applyBorder="1" applyAlignment="1">
      <alignment vertical="justify"/>
      <protection/>
    </xf>
    <xf numFmtId="0" fontId="6" fillId="34" borderId="0" xfId="54" applyFont="1" applyFill="1" applyAlignment="1">
      <alignment vertical="justify"/>
      <protection/>
    </xf>
    <xf numFmtId="3" fontId="6" fillId="34" borderId="0" xfId="54" applyNumberFormat="1" applyFont="1" applyFill="1" applyAlignment="1">
      <alignment vertical="justify"/>
      <protection/>
    </xf>
    <xf numFmtId="164" fontId="6" fillId="34" borderId="20" xfId="54" applyNumberFormat="1" applyFont="1" applyFill="1" applyBorder="1" applyAlignment="1">
      <alignment vertical="justify"/>
      <protection/>
    </xf>
    <xf numFmtId="0" fontId="2" fillId="34" borderId="26" xfId="54" applyFont="1" applyFill="1" applyBorder="1" applyAlignment="1">
      <alignment vertical="justify"/>
      <protection/>
    </xf>
    <xf numFmtId="0" fontId="2" fillId="34" borderId="13" xfId="54" applyFont="1" applyFill="1" applyBorder="1" applyAlignment="1">
      <alignment vertical="justify"/>
      <protection/>
    </xf>
    <xf numFmtId="3" fontId="2" fillId="34" borderId="13" xfId="54" applyNumberFormat="1" applyFont="1" applyFill="1" applyBorder="1" applyAlignment="1">
      <alignment vertical="justify"/>
      <protection/>
    </xf>
    <xf numFmtId="0" fontId="2" fillId="34" borderId="14" xfId="54" applyFont="1" applyFill="1" applyBorder="1" applyAlignment="1">
      <alignment vertical="justify"/>
      <protection/>
    </xf>
    <xf numFmtId="0" fontId="2" fillId="33" borderId="13" xfId="54" applyFont="1" applyFill="1" applyBorder="1" applyAlignment="1">
      <alignment vertical="justify"/>
      <protection/>
    </xf>
    <xf numFmtId="165" fontId="2" fillId="34" borderId="12" xfId="54" applyNumberFormat="1" applyFont="1" applyFill="1" applyBorder="1" applyAlignment="1">
      <alignment vertical="justify"/>
      <protection/>
    </xf>
    <xf numFmtId="165" fontId="2" fillId="34" borderId="13" xfId="54" applyNumberFormat="1" applyFont="1" applyFill="1" applyBorder="1" applyAlignment="1">
      <alignment vertical="justify"/>
      <protection/>
    </xf>
    <xf numFmtId="0" fontId="2" fillId="0" borderId="0" xfId="54" applyFont="1" applyAlignment="1">
      <alignment vertical="justify"/>
      <protection/>
    </xf>
    <xf numFmtId="37" fontId="2" fillId="0" borderId="0" xfId="54" applyNumberFormat="1" applyFont="1" applyAlignment="1">
      <alignment vertical="justify"/>
      <protection/>
    </xf>
    <xf numFmtId="0" fontId="9" fillId="0" borderId="0" xfId="57" applyFont="1">
      <alignment/>
      <protection/>
    </xf>
    <xf numFmtId="0" fontId="6" fillId="0" borderId="0" xfId="57" applyFont="1" applyAlignment="1" quotePrefix="1">
      <alignment horizontal="left"/>
      <protection/>
    </xf>
    <xf numFmtId="0" fontId="6" fillId="0" borderId="0" xfId="57" applyFont="1">
      <alignment/>
      <protection/>
    </xf>
    <xf numFmtId="0" fontId="6" fillId="34" borderId="15" xfId="57" applyFont="1" applyFill="1" applyBorder="1">
      <alignment/>
      <protection/>
    </xf>
    <xf numFmtId="0" fontId="6" fillId="34" borderId="17" xfId="57" applyFont="1" applyFill="1" applyBorder="1">
      <alignment/>
      <protection/>
    </xf>
    <xf numFmtId="0" fontId="6" fillId="34" borderId="27" xfId="57" applyFont="1" applyFill="1" applyBorder="1" applyAlignment="1" quotePrefix="1">
      <alignment horizontal="center"/>
      <protection/>
    </xf>
    <xf numFmtId="0" fontId="6" fillId="34" borderId="20" xfId="57" applyFont="1" applyFill="1" applyBorder="1">
      <alignment/>
      <protection/>
    </xf>
    <xf numFmtId="0" fontId="6" fillId="34" borderId="16" xfId="57" applyFont="1" applyFill="1" applyBorder="1" applyAlignment="1">
      <alignment horizontal="center"/>
      <protection/>
    </xf>
    <xf numFmtId="0" fontId="6" fillId="34" borderId="17" xfId="57" applyFont="1" applyFill="1" applyBorder="1" applyAlignment="1">
      <alignment horizontal="center"/>
      <protection/>
    </xf>
    <xf numFmtId="0" fontId="6" fillId="34" borderId="12" xfId="57" applyFont="1" applyFill="1" applyBorder="1" applyAlignment="1">
      <alignment vertical="center"/>
      <protection/>
    </xf>
    <xf numFmtId="0" fontId="6" fillId="34" borderId="14" xfId="57" applyFont="1" applyFill="1" applyBorder="1" applyAlignment="1">
      <alignment vertical="center"/>
      <protection/>
    </xf>
    <xf numFmtId="0" fontId="6" fillId="0" borderId="0" xfId="57" applyFont="1" applyAlignment="1">
      <alignment vertical="center"/>
      <protection/>
    </xf>
    <xf numFmtId="0" fontId="6" fillId="34" borderId="12" xfId="57" applyFont="1" applyFill="1" applyBorder="1" applyAlignment="1">
      <alignment horizontal="center" vertical="center"/>
      <protection/>
    </xf>
    <xf numFmtId="0" fontId="6" fillId="34" borderId="13" xfId="57" applyFont="1" applyFill="1" applyBorder="1" applyAlignment="1">
      <alignment horizontal="center" vertical="center"/>
      <protection/>
    </xf>
    <xf numFmtId="0" fontId="6" fillId="34" borderId="14" xfId="54" applyFont="1" applyFill="1" applyBorder="1" applyAlignment="1">
      <alignment horizontal="center" vertical="center"/>
      <protection/>
    </xf>
    <xf numFmtId="0" fontId="7" fillId="0" borderId="0" xfId="57" applyFont="1" applyAlignment="1">
      <alignment vertical="justify"/>
      <protection/>
    </xf>
    <xf numFmtId="0" fontId="4" fillId="0" borderId="0" xfId="57" applyFont="1" applyAlignment="1">
      <alignment vertical="justify"/>
      <protection/>
    </xf>
    <xf numFmtId="165" fontId="4" fillId="0" borderId="0" xfId="57" applyNumberFormat="1" applyFont="1" applyAlignment="1">
      <alignment vertical="justify"/>
      <protection/>
    </xf>
    <xf numFmtId="0" fontId="4" fillId="0" borderId="0" xfId="57" applyFont="1" applyAlignment="1">
      <alignment horizontal="right" vertical="justify"/>
      <protection/>
    </xf>
    <xf numFmtId="0" fontId="7" fillId="0" borderId="0" xfId="57" applyFont="1" applyAlignment="1">
      <alignment vertical="center"/>
      <protection/>
    </xf>
    <xf numFmtId="0" fontId="4" fillId="0" borderId="0" xfId="57" applyFont="1">
      <alignment/>
      <protection/>
    </xf>
    <xf numFmtId="0" fontId="6" fillId="34" borderId="12" xfId="57" applyFont="1" applyFill="1" applyBorder="1">
      <alignment/>
      <protection/>
    </xf>
    <xf numFmtId="0" fontId="6" fillId="34" borderId="14" xfId="57" applyFont="1" applyFill="1" applyBorder="1">
      <alignment/>
      <protection/>
    </xf>
    <xf numFmtId="0" fontId="6" fillId="34" borderId="13" xfId="57" applyFont="1" applyFill="1" applyBorder="1" applyAlignment="1">
      <alignment horizontal="center"/>
      <protection/>
    </xf>
    <xf numFmtId="0" fontId="7" fillId="0" borderId="0" xfId="57" applyFont="1" applyAlignment="1">
      <alignment horizontal="fill" vertical="justify"/>
      <protection/>
    </xf>
    <xf numFmtId="164" fontId="4" fillId="0" borderId="0" xfId="57" applyNumberFormat="1" applyFont="1" applyAlignment="1">
      <alignment vertical="justify"/>
      <protection/>
    </xf>
    <xf numFmtId="0" fontId="7" fillId="0" borderId="0" xfId="57" applyFont="1">
      <alignment/>
      <protection/>
    </xf>
    <xf numFmtId="165" fontId="4" fillId="0" borderId="0" xfId="57" applyNumberFormat="1" applyFont="1" applyAlignment="1">
      <alignment horizontal="right" vertical="justify"/>
      <protection/>
    </xf>
    <xf numFmtId="3" fontId="7" fillId="0" borderId="0" xfId="57" applyNumberFormat="1" applyFont="1" applyAlignment="1">
      <alignment horizontal="right" vertical="justify"/>
      <protection/>
    </xf>
    <xf numFmtId="0" fontId="2" fillId="33" borderId="0" xfId="55" applyFill="1">
      <alignment/>
      <protection/>
    </xf>
    <xf numFmtId="0" fontId="2" fillId="0" borderId="0" xfId="55">
      <alignment/>
      <protection/>
    </xf>
    <xf numFmtId="0" fontId="5" fillId="33" borderId="0" xfId="55" applyFont="1" applyFill="1" applyAlignment="1" quotePrefix="1">
      <alignment horizontal="left"/>
      <protection/>
    </xf>
    <xf numFmtId="0" fontId="5" fillId="33" borderId="0" xfId="55" applyFont="1" applyFill="1" quotePrefix="1">
      <alignment/>
      <protection/>
    </xf>
    <xf numFmtId="0" fontId="5" fillId="33" borderId="0" xfId="55" applyFont="1" applyFill="1">
      <alignment/>
      <protection/>
    </xf>
    <xf numFmtId="0" fontId="11" fillId="33" borderId="0" xfId="55" applyFont="1" applyFill="1">
      <alignment/>
      <protection/>
    </xf>
    <xf numFmtId="0" fontId="5" fillId="34" borderId="28" xfId="55" applyFont="1" applyFill="1" applyBorder="1">
      <alignment/>
      <protection/>
    </xf>
    <xf numFmtId="0" fontId="5" fillId="34" borderId="29" xfId="55" applyFont="1" applyFill="1" applyBorder="1">
      <alignment/>
      <protection/>
    </xf>
    <xf numFmtId="0" fontId="5" fillId="34" borderId="30" xfId="55" applyFont="1" applyFill="1" applyBorder="1" applyAlignment="1" quotePrefix="1">
      <alignment horizontal="center"/>
      <protection/>
    </xf>
    <xf numFmtId="0" fontId="5" fillId="34" borderId="19" xfId="55" applyFont="1" applyFill="1" applyBorder="1" applyAlignment="1">
      <alignment horizontal="left"/>
      <protection/>
    </xf>
    <xf numFmtId="0" fontId="5" fillId="34" borderId="0" xfId="55" applyFont="1" applyFill="1" applyAlignment="1">
      <alignment horizontal="left"/>
      <protection/>
    </xf>
    <xf numFmtId="0" fontId="5" fillId="34" borderId="31" xfId="55" applyFont="1" applyFill="1" applyBorder="1" applyAlignment="1">
      <alignment horizontal="center"/>
      <protection/>
    </xf>
    <xf numFmtId="0" fontId="5" fillId="33" borderId="19" xfId="55" applyFont="1" applyFill="1" applyBorder="1" applyAlignment="1">
      <alignment horizontal="left"/>
      <protection/>
    </xf>
    <xf numFmtId="0" fontId="5" fillId="33" borderId="0" xfId="55" applyFont="1" applyFill="1" applyAlignment="1">
      <alignment horizontal="left"/>
      <protection/>
    </xf>
    <xf numFmtId="0" fontId="5" fillId="33" borderId="31" xfId="55" applyFont="1" applyFill="1" applyBorder="1" applyAlignment="1">
      <alignment horizontal="center"/>
      <protection/>
    </xf>
    <xf numFmtId="0" fontId="5" fillId="34" borderId="32" xfId="55" applyFont="1" applyFill="1" applyBorder="1" applyAlignment="1">
      <alignment horizontal="left"/>
      <protection/>
    </xf>
    <xf numFmtId="0" fontId="5" fillId="34" borderId="33" xfId="55" applyFont="1" applyFill="1" applyBorder="1" applyAlignment="1">
      <alignment horizontal="left"/>
      <protection/>
    </xf>
    <xf numFmtId="0" fontId="5" fillId="34" borderId="34" xfId="55" applyFont="1" applyFill="1" applyBorder="1" applyAlignment="1">
      <alignment horizontal="center"/>
      <protection/>
    </xf>
    <xf numFmtId="0" fontId="6" fillId="34" borderId="35" xfId="57" applyFont="1" applyFill="1" applyBorder="1" applyAlignment="1" quotePrefix="1">
      <alignment horizontal="center"/>
      <protection/>
    </xf>
    <xf numFmtId="0" fontId="6" fillId="34" borderId="36" xfId="57" applyFont="1" applyFill="1" applyBorder="1" applyAlignment="1" quotePrefix="1">
      <alignment horizontal="center"/>
      <protection/>
    </xf>
    <xf numFmtId="0" fontId="6" fillId="34" borderId="37" xfId="57" applyFont="1" applyFill="1" applyBorder="1" applyAlignment="1" quotePrefix="1">
      <alignment horizontal="center"/>
      <protection/>
    </xf>
    <xf numFmtId="0" fontId="2" fillId="33" borderId="0" xfId="56" applyFill="1">
      <alignment/>
      <protection/>
    </xf>
    <xf numFmtId="0" fontId="2" fillId="0" borderId="0" xfId="56">
      <alignment/>
      <protection/>
    </xf>
    <xf numFmtId="0" fontId="2" fillId="33" borderId="19" xfId="56" applyFill="1" applyBorder="1" applyAlignment="1">
      <alignment horizontal="left"/>
      <protection/>
    </xf>
    <xf numFmtId="0" fontId="4" fillId="33" borderId="0" xfId="56" applyFont="1" applyFill="1" applyAlignment="1">
      <alignment horizontal="left"/>
      <protection/>
    </xf>
    <xf numFmtId="0" fontId="4" fillId="33" borderId="31" xfId="56" applyFont="1" applyFill="1" applyBorder="1" applyAlignment="1">
      <alignment horizontal="left"/>
      <protection/>
    </xf>
    <xf numFmtId="0" fontId="2" fillId="33" borderId="0" xfId="56" applyFill="1" applyAlignment="1">
      <alignment horizontal="left"/>
      <protection/>
    </xf>
    <xf numFmtId="0" fontId="7" fillId="33" borderId="0" xfId="56" applyFont="1" applyFill="1" applyAlignment="1">
      <alignment horizontal="center"/>
      <protection/>
    </xf>
    <xf numFmtId="0" fontId="2" fillId="34" borderId="38" xfId="56" applyFill="1" applyBorder="1">
      <alignment/>
      <protection/>
    </xf>
    <xf numFmtId="0" fontId="2" fillId="34" borderId="39" xfId="56" applyFill="1" applyBorder="1">
      <alignment/>
      <protection/>
    </xf>
    <xf numFmtId="0" fontId="2" fillId="34" borderId="40" xfId="56" applyFill="1" applyBorder="1">
      <alignment/>
      <protection/>
    </xf>
    <xf numFmtId="0" fontId="2" fillId="34" borderId="41" xfId="56" applyFill="1" applyBorder="1">
      <alignment/>
      <protection/>
    </xf>
    <xf numFmtId="0" fontId="2" fillId="34" borderId="0" xfId="56" applyFill="1">
      <alignment/>
      <protection/>
    </xf>
    <xf numFmtId="0" fontId="2" fillId="34" borderId="42" xfId="56" applyFill="1" applyBorder="1">
      <alignment/>
      <protection/>
    </xf>
    <xf numFmtId="0" fontId="2" fillId="34" borderId="43" xfId="56" applyFill="1" applyBorder="1">
      <alignment/>
      <protection/>
    </xf>
    <xf numFmtId="0" fontId="2" fillId="34" borderId="44" xfId="56" applyFill="1" applyBorder="1">
      <alignment/>
      <protection/>
    </xf>
    <xf numFmtId="0" fontId="2" fillId="34" borderId="45" xfId="56" applyFill="1" applyBorder="1">
      <alignment/>
      <protection/>
    </xf>
    <xf numFmtId="0" fontId="10" fillId="33" borderId="0" xfId="56" applyFont="1" applyFill="1">
      <alignment/>
      <protection/>
    </xf>
    <xf numFmtId="0" fontId="13" fillId="33" borderId="0" xfId="56" applyFont="1" applyFill="1">
      <alignment/>
      <protection/>
    </xf>
    <xf numFmtId="0" fontId="3" fillId="33" borderId="0" xfId="56" applyFont="1" applyFill="1" applyAlignment="1">
      <alignment horizontal="center"/>
      <protection/>
    </xf>
    <xf numFmtId="0" fontId="10" fillId="33" borderId="0" xfId="56" applyFont="1" applyFill="1" applyAlignment="1" quotePrefix="1">
      <alignment horizontal="center" vertical="center"/>
      <protection/>
    </xf>
    <xf numFmtId="0" fontId="13" fillId="0" borderId="0" xfId="56" applyFont="1">
      <alignment/>
      <protection/>
    </xf>
    <xf numFmtId="0" fontId="7" fillId="0" borderId="0" xfId="57" applyFont="1" applyAlignment="1">
      <alignment horizontal="left" vertical="center"/>
      <protection/>
    </xf>
    <xf numFmtId="166" fontId="7" fillId="33" borderId="0" xfId="54" applyNumberFormat="1" applyFont="1" applyFill="1" applyAlignment="1">
      <alignment vertical="justify"/>
      <protection/>
    </xf>
    <xf numFmtId="166" fontId="6" fillId="34" borderId="21" xfId="54" applyNumberFormat="1" applyFont="1" applyFill="1" applyBorder="1" applyAlignment="1">
      <alignment vertical="justify"/>
      <protection/>
    </xf>
    <xf numFmtId="166" fontId="6" fillId="34" borderId="22" xfId="54" applyNumberFormat="1" applyFont="1" applyFill="1" applyBorder="1" applyAlignment="1">
      <alignment vertical="justify"/>
      <protection/>
    </xf>
    <xf numFmtId="166" fontId="7" fillId="34" borderId="15" xfId="54" applyNumberFormat="1" applyFont="1" applyFill="1" applyBorder="1" applyAlignment="1">
      <alignment vertical="justify"/>
      <protection/>
    </xf>
    <xf numFmtId="166" fontId="7" fillId="34" borderId="16" xfId="54" applyNumberFormat="1" applyFont="1" applyFill="1" applyBorder="1" applyAlignment="1">
      <alignment vertical="justify"/>
      <protection/>
    </xf>
    <xf numFmtId="166" fontId="6" fillId="34" borderId="27" xfId="54" applyNumberFormat="1" applyFont="1" applyFill="1" applyBorder="1" applyAlignment="1">
      <alignment vertical="justify"/>
      <protection/>
    </xf>
    <xf numFmtId="166" fontId="6" fillId="34" borderId="0" xfId="54" applyNumberFormat="1" applyFont="1" applyFill="1" applyAlignment="1">
      <alignment vertical="justify"/>
      <protection/>
    </xf>
    <xf numFmtId="0" fontId="6" fillId="35" borderId="12" xfId="0" applyFont="1" applyFill="1" applyBorder="1" applyAlignment="1">
      <alignment horizontal="center" vertical="justify"/>
    </xf>
    <xf numFmtId="0" fontId="6" fillId="35" borderId="13" xfId="0" applyFont="1" applyFill="1" applyBorder="1" applyAlignment="1">
      <alignment horizontal="center" vertical="justify"/>
    </xf>
    <xf numFmtId="0" fontId="3" fillId="33" borderId="0" xfId="54" applyFont="1" applyFill="1" applyAlignment="1" quotePrefix="1">
      <alignment vertical="center"/>
      <protection/>
    </xf>
    <xf numFmtId="0" fontId="5" fillId="33" borderId="0" xfId="54" applyFont="1" applyFill="1" applyAlignment="1">
      <alignment vertical="justify"/>
      <protection/>
    </xf>
    <xf numFmtId="0" fontId="3" fillId="33" borderId="0" xfId="54" applyFont="1" applyFill="1" applyBorder="1" applyAlignment="1" quotePrefix="1">
      <alignment vertical="center"/>
      <protection/>
    </xf>
    <xf numFmtId="0" fontId="4" fillId="33" borderId="0" xfId="54" applyFont="1" applyFill="1" applyBorder="1" applyAlignment="1">
      <alignment vertical="justify"/>
      <protection/>
    </xf>
    <xf numFmtId="0" fontId="4" fillId="33" borderId="0" xfId="54" applyFont="1" applyFill="1" applyBorder="1" applyAlignment="1">
      <alignment horizontal="fill" vertical="justify"/>
      <protection/>
    </xf>
    <xf numFmtId="164" fontId="7" fillId="33" borderId="0" xfId="54" applyNumberFormat="1" applyFont="1" applyFill="1" applyBorder="1" applyAlignment="1">
      <alignment vertical="justify"/>
      <protection/>
    </xf>
    <xf numFmtId="0" fontId="2" fillId="0" borderId="0" xfId="54" applyFont="1" applyBorder="1" applyAlignment="1">
      <alignment vertical="justify"/>
      <protection/>
    </xf>
    <xf numFmtId="0" fontId="6" fillId="34" borderId="15" xfId="54" applyFont="1" applyFill="1" applyBorder="1" applyAlignment="1">
      <alignment horizontal="left" vertical="center"/>
      <protection/>
    </xf>
    <xf numFmtId="0" fontId="6" fillId="34" borderId="16" xfId="54" applyFont="1" applyFill="1" applyBorder="1" applyAlignment="1">
      <alignment horizontal="left" vertical="center"/>
      <protection/>
    </xf>
    <xf numFmtId="0" fontId="6" fillId="34" borderId="17" xfId="54" applyFont="1" applyFill="1" applyBorder="1" applyAlignment="1">
      <alignment horizontal="left" vertical="center"/>
      <protection/>
    </xf>
    <xf numFmtId="0" fontId="51" fillId="0" borderId="0" xfId="59" applyNumberFormat="1" applyFont="1" applyAlignment="1">
      <alignment vertical="justify"/>
    </xf>
    <xf numFmtId="0" fontId="4" fillId="33" borderId="28" xfId="56" applyFont="1" applyFill="1" applyBorder="1" applyAlignment="1">
      <alignment horizontal="left"/>
      <protection/>
    </xf>
    <xf numFmtId="0" fontId="4" fillId="33" borderId="29" xfId="56" applyFont="1" applyFill="1" applyBorder="1" applyAlignment="1">
      <alignment horizontal="left"/>
      <protection/>
    </xf>
    <xf numFmtId="0" fontId="4" fillId="33" borderId="30" xfId="56" applyFont="1" applyFill="1" applyBorder="1" applyAlignment="1">
      <alignment horizontal="left"/>
      <protection/>
    </xf>
    <xf numFmtId="0" fontId="4" fillId="33" borderId="19" xfId="56" applyFont="1" applyFill="1" applyBorder="1" applyAlignment="1">
      <alignment horizontal="left"/>
      <protection/>
    </xf>
    <xf numFmtId="0" fontId="4" fillId="33" borderId="0" xfId="56" applyFont="1" applyFill="1" applyAlignment="1">
      <alignment horizontal="left"/>
      <protection/>
    </xf>
    <xf numFmtId="0" fontId="4" fillId="33" borderId="31" xfId="56" applyFont="1" applyFill="1" applyBorder="1" applyAlignment="1">
      <alignment horizontal="left"/>
      <protection/>
    </xf>
    <xf numFmtId="0" fontId="4" fillId="33" borderId="32" xfId="56" applyFont="1" applyFill="1" applyBorder="1" applyAlignment="1">
      <alignment horizontal="left"/>
      <protection/>
    </xf>
    <xf numFmtId="0" fontId="4" fillId="33" borderId="33" xfId="56" applyFont="1" applyFill="1" applyBorder="1" applyAlignment="1">
      <alignment horizontal="left"/>
      <protection/>
    </xf>
    <xf numFmtId="0" fontId="4" fillId="33" borderId="34" xfId="56" applyFont="1" applyFill="1" applyBorder="1" applyAlignment="1">
      <alignment horizontal="left"/>
      <protection/>
    </xf>
    <xf numFmtId="0" fontId="7" fillId="33" borderId="0" xfId="56" applyFont="1" applyFill="1" applyAlignment="1">
      <alignment horizontal="left"/>
      <protection/>
    </xf>
    <xf numFmtId="0" fontId="12" fillId="34" borderId="41" xfId="56" applyFont="1" applyFill="1" applyBorder="1" applyAlignment="1">
      <alignment horizontal="center" vertical="center"/>
      <protection/>
    </xf>
    <xf numFmtId="0" fontId="12" fillId="34" borderId="0" xfId="56" applyFont="1" applyFill="1" applyAlignment="1">
      <alignment horizontal="center" vertical="center"/>
      <protection/>
    </xf>
    <xf numFmtId="0" fontId="12" fillId="34" borderId="42" xfId="56" applyFont="1" applyFill="1" applyBorder="1" applyAlignment="1">
      <alignment horizontal="center" vertical="center"/>
      <protection/>
    </xf>
    <xf numFmtId="0" fontId="10" fillId="33" borderId="46" xfId="56" applyFont="1" applyFill="1" applyBorder="1" applyAlignment="1" quotePrefix="1">
      <alignment horizontal="center" vertical="center"/>
      <protection/>
    </xf>
    <xf numFmtId="0" fontId="10" fillId="33" borderId="47" xfId="56" applyFont="1" applyFill="1" applyBorder="1" applyAlignment="1" quotePrefix="1">
      <alignment horizontal="center" vertical="center"/>
      <protection/>
    </xf>
    <xf numFmtId="0" fontId="10" fillId="33" borderId="48" xfId="56" applyFont="1" applyFill="1" applyBorder="1" applyAlignment="1" quotePrefix="1">
      <alignment horizontal="center" vertical="center"/>
      <protection/>
    </xf>
    <xf numFmtId="0" fontId="10" fillId="33" borderId="0" xfId="56" applyFont="1" applyFill="1" applyAlignment="1">
      <alignment horizontal="left"/>
      <protection/>
    </xf>
    <xf numFmtId="0" fontId="2" fillId="33" borderId="0" xfId="56" applyFill="1" applyAlignment="1">
      <alignment horizontal="center"/>
      <protection/>
    </xf>
    <xf numFmtId="0" fontId="3" fillId="33" borderId="0" xfId="56" applyFont="1" applyFill="1" applyAlignment="1">
      <alignment horizontal="left"/>
      <protection/>
    </xf>
    <xf numFmtId="0" fontId="10" fillId="33" borderId="0" xfId="55" applyFont="1" applyFill="1" applyAlignment="1">
      <alignment horizontal="center"/>
      <protection/>
    </xf>
    <xf numFmtId="0" fontId="6" fillId="34" borderId="35" xfId="57" applyFont="1" applyFill="1" applyBorder="1" applyAlignment="1" quotePrefix="1">
      <alignment horizontal="center"/>
      <protection/>
    </xf>
    <xf numFmtId="0" fontId="6" fillId="34" borderId="36" xfId="57" applyFont="1" applyFill="1" applyBorder="1" applyAlignment="1" quotePrefix="1">
      <alignment horizontal="center"/>
      <protection/>
    </xf>
    <xf numFmtId="0" fontId="6" fillId="34" borderId="37" xfId="57" applyFont="1" applyFill="1" applyBorder="1" applyAlignment="1" quotePrefix="1">
      <alignment horizontal="center"/>
      <protection/>
    </xf>
    <xf numFmtId="0" fontId="7" fillId="0" borderId="0" xfId="57" applyFont="1" applyAlignment="1">
      <alignment horizontal="left" vertical="center"/>
      <protection/>
    </xf>
    <xf numFmtId="0" fontId="6" fillId="34" borderId="15" xfId="54" applyFont="1" applyFill="1" applyBorder="1" applyAlignment="1">
      <alignment horizontal="center" vertical="center"/>
      <protection/>
    </xf>
    <xf numFmtId="0" fontId="6" fillId="34" borderId="16" xfId="54" applyFont="1" applyFill="1" applyBorder="1" applyAlignment="1">
      <alignment horizontal="center" vertical="center"/>
      <protection/>
    </xf>
    <xf numFmtId="0" fontId="6" fillId="34" borderId="17" xfId="54" applyFont="1" applyFill="1" applyBorder="1" applyAlignment="1">
      <alignment horizontal="center" vertical="center"/>
      <protection/>
    </xf>
    <xf numFmtId="0" fontId="6" fillId="34" borderId="12" xfId="54" applyFont="1" applyFill="1" applyBorder="1" applyAlignment="1">
      <alignment horizontal="center" vertical="center"/>
      <protection/>
    </xf>
    <xf numFmtId="0" fontId="6" fillId="34" borderId="13" xfId="54" applyFont="1" applyFill="1" applyBorder="1" applyAlignment="1">
      <alignment horizontal="center" vertical="center"/>
      <protection/>
    </xf>
    <xf numFmtId="0" fontId="6" fillId="34" borderId="14" xfId="54" applyFont="1" applyFill="1" applyBorder="1" applyAlignment="1">
      <alignment horizontal="center" vertical="center"/>
      <protection/>
    </xf>
    <xf numFmtId="0" fontId="6" fillId="34" borderId="15" xfId="54" applyFont="1" applyFill="1" applyBorder="1" applyAlignment="1" quotePrefix="1">
      <alignment horizontal="center" vertical="center"/>
      <protection/>
    </xf>
    <xf numFmtId="0" fontId="6" fillId="34" borderId="16" xfId="54" applyFont="1" applyFill="1" applyBorder="1" applyAlignment="1" quotePrefix="1">
      <alignment horizontal="center" vertical="center"/>
      <protection/>
    </xf>
    <xf numFmtId="0" fontId="6" fillId="34" borderId="17" xfId="54" applyFont="1" applyFill="1" applyBorder="1" applyAlignment="1" quotePrefix="1">
      <alignment horizontal="center" vertical="center"/>
      <protection/>
    </xf>
    <xf numFmtId="0" fontId="6" fillId="34" borderId="12" xfId="54" applyFont="1" applyFill="1" applyBorder="1" applyAlignment="1" quotePrefix="1">
      <alignment horizontal="center" vertical="center"/>
      <protection/>
    </xf>
    <xf numFmtId="0" fontId="6" fillId="34" borderId="13" xfId="54" applyFont="1" applyFill="1" applyBorder="1" applyAlignment="1" quotePrefix="1">
      <alignment horizontal="center" vertical="center"/>
      <protection/>
    </xf>
    <xf numFmtId="0" fontId="6" fillId="34" borderId="14" xfId="54" applyFont="1" applyFill="1" applyBorder="1" applyAlignment="1" quotePrefix="1">
      <alignment horizontal="center" vertical="center"/>
      <protection/>
    </xf>
    <xf numFmtId="0" fontId="5" fillId="33" borderId="0" xfId="54" applyFont="1" applyFill="1" applyAlignment="1">
      <alignment horizontal="center" vertical="justify"/>
      <protection/>
    </xf>
    <xf numFmtId="0" fontId="3" fillId="33" borderId="0" xfId="54" applyFont="1" applyFill="1" applyAlignment="1" quotePrefix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3 2" xfId="56"/>
    <cellStyle name="Normal_AVAGFORM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styles" Target="styles.xml" /><Relationship Id="rId58" Type="http://schemas.openxmlformats.org/officeDocument/2006/relationships/sharedStrings" Target="sharedStrings.xml" /><Relationship Id="rId59" Type="http://schemas.openxmlformats.org/officeDocument/2006/relationships/externalLink" Target="externalLinks/externalLink1.xml" /><Relationship Id="rId60" Type="http://schemas.openxmlformats.org/officeDocument/2006/relationships/externalLink" Target="externalLinks/externalLink2.xml" /><Relationship Id="rId61" Type="http://schemas.openxmlformats.org/officeDocument/2006/relationships/externalLink" Target="externalLinks/externalLink3.xml" /><Relationship Id="rId62" Type="http://schemas.openxmlformats.org/officeDocument/2006/relationships/externalLink" Target="externalLinks/externalLink4.xml" /><Relationship Id="rId63" Type="http://schemas.openxmlformats.org/officeDocument/2006/relationships/externalLink" Target="externalLinks/externalLink5.xml" /><Relationship Id="rId64" Type="http://schemas.openxmlformats.org/officeDocument/2006/relationships/externalLink" Target="externalLinks/externalLink6.xml" /><Relationship Id="rId65" Type="http://schemas.openxmlformats.org/officeDocument/2006/relationships/externalLink" Target="externalLinks/externalLink7.xml" /><Relationship Id="rId66" Type="http://schemas.openxmlformats.org/officeDocument/2006/relationships/externalLink" Target="externalLinks/externalLink8.xml" /><Relationship Id="rId6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161925</xdr:rowOff>
    </xdr:from>
    <xdr:to>
      <xdr:col>1</xdr:col>
      <xdr:colOff>180975</xdr:colOff>
      <xdr:row>7</xdr:row>
      <xdr:rowOff>85725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895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123825</xdr:rowOff>
    </xdr:from>
    <xdr:to>
      <xdr:col>8</xdr:col>
      <xdr:colOff>485775</xdr:colOff>
      <xdr:row>8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123825"/>
          <a:ext cx="56483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programa\cabecer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21\BME%20y%20publicaci&#243;n%20Avances\11.%20Avances%20Noviembre%202021\cuaderno_Noviembre2021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22\BME%20y%20publicaci&#243;n%20Avances\12.%20Avances%20Diciembre%202022\Diciembre%202022%20Publicaci&#243;n\11.%20Avances%20Noviembre%202022\cuaderno_Noviembre202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21\BME%20y%20publicaci&#243;n%20Avances\12.%20Avances%20Diciembre%202021\cuaderno_Diciembre202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22\BME%20y%20publicaci&#243;n%20Avances\12.%20Avances%20Diciembre%202022\Diciembre%202022%20Publicaci&#243;n\cuaderno_Diciembre202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21\BME%20y%20publicaci&#243;n%20Avances\10.%20Avances%20Octubre%202021\02.%20Avances%20Febrero%202021\Febrero%202021%20Publicaci&#243;n\cuaderno_Febrero202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21\especiales202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cangas\Documents\Copia%20de%20Cuaderno_Marzo2023VERSION2%20(003)%20serg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beceras_uno"/>
      <sheetName val="cabeceras_dos"/>
      <sheetName val="cabeceras_tres"/>
      <sheetName val="cabeceras_cuatro"/>
      <sheetName val="cabeceras_cinco"/>
      <sheetName val="cabeceras_seis"/>
      <sheetName val="cabeceras_siete"/>
      <sheetName val="cabeceras_ocho"/>
      <sheetName val="cabeceras_cuestionario"/>
      <sheetName val="Instrucciones"/>
      <sheetName val="cabeceras_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ave4ena"/>
      <sheetName val="cen5eno"/>
      <sheetName val="tri6ale"/>
      <sheetName val="maí7aíz"/>
      <sheetName val="sor8rgo"/>
      <sheetName val="arr9roz"/>
      <sheetName val="jud10cas"/>
      <sheetName val="hab11cas"/>
      <sheetName val="gui12cos"/>
      <sheetName val="vez13eza"/>
      <sheetName val="alt14lce"/>
      <sheetName val="yer15ros"/>
      <sheetName val="pat16ana"/>
      <sheetName val="pat17día"/>
      <sheetName val="pat18tal"/>
      <sheetName val="rem19no)"/>
      <sheetName val="alg20dón"/>
      <sheetName val="gir21sol"/>
      <sheetName val="soj22oja"/>
      <sheetName val="col23lza"/>
      <sheetName val="tab24aco"/>
      <sheetName val="maí25ero"/>
      <sheetName val="alf26lfa"/>
      <sheetName val="vez27aje"/>
      <sheetName val="col28tal"/>
      <sheetName val="lec29tal"/>
      <sheetName val="san30día"/>
      <sheetName val="mel31lón"/>
      <sheetName val="tom32-V)"/>
      <sheetName val="tom33II)"/>
      <sheetName val="tom34rva"/>
      <sheetName val="pim35tal"/>
      <sheetName val="pim36rva"/>
      <sheetName val="fre37són"/>
      <sheetName val="alc38ofa"/>
      <sheetName val="col39lor"/>
      <sheetName val="ceb40osa"/>
      <sheetName val="otr41las"/>
      <sheetName val="ceb42tal"/>
      <sheetName val="cuaderno_cebolla"/>
      <sheetName val="jud43des"/>
      <sheetName val="end44ias"/>
      <sheetName val="esp45cas"/>
      <sheetName val="cha46ñón"/>
      <sheetName val="otr47tas"/>
      <sheetName val="bró48oli"/>
      <sheetName val="api49pio"/>
      <sheetName val="pep50llo"/>
      <sheetName val="ber51ena"/>
      <sheetName val="cal52aza"/>
      <sheetName val="zan53ria"/>
      <sheetName val="pue54rro"/>
      <sheetName val="nar55lce"/>
      <sheetName val="lim57món"/>
      <sheetName val="man58dra"/>
      <sheetName val="man59esa"/>
      <sheetName val="per60tal"/>
      <sheetName val="alb61que"/>
      <sheetName val="cer62nda"/>
      <sheetName val="cir63ela"/>
      <sheetName val="plá64ano"/>
      <sheetName val="kiw65iwi"/>
      <sheetName val="agu66ate"/>
      <sheetName val="nue67uez"/>
      <sheetName val="cas68aña"/>
      <sheetName val="alm69dra"/>
      <sheetName val="ave70ana"/>
      <sheetName val="uva71esa"/>
      <sheetName val="uva72ión"/>
      <sheetName val="uva74asa"/>
      <sheetName val="ace75ezo"/>
      <sheetName val="ace76ara"/>
      <sheetName val="ace77it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ave4ena"/>
      <sheetName val="cen5eno"/>
      <sheetName val="tri6ale"/>
      <sheetName val="maí7aíz"/>
      <sheetName val="sor8rgo"/>
      <sheetName val="arr9roz"/>
      <sheetName val="jud10cas"/>
      <sheetName val="hab11cas"/>
      <sheetName val="gui12cos"/>
      <sheetName val="vez13eza"/>
      <sheetName val="alt14lce"/>
      <sheetName val="yer15ros"/>
      <sheetName val="pat16ana"/>
      <sheetName val="pat17día"/>
      <sheetName val="pat18tal"/>
      <sheetName val="rem19no)"/>
      <sheetName val="alg20dón"/>
      <sheetName val="gir21sol"/>
      <sheetName val="soj22oja"/>
      <sheetName val="col23lza"/>
      <sheetName val="tab24aco"/>
      <sheetName val="maí25ero"/>
      <sheetName val="alf26lfa"/>
      <sheetName val="vez27aje"/>
      <sheetName val="col28tal"/>
      <sheetName val="lec29tal"/>
      <sheetName val="san30día"/>
      <sheetName val="mel31lón"/>
      <sheetName val="tom32-V)"/>
      <sheetName val="tom33II)"/>
      <sheetName val="tom34rva"/>
      <sheetName val="pim35tal"/>
      <sheetName val="pim36rva"/>
      <sheetName val="fre37són"/>
      <sheetName val="alc38ofa"/>
      <sheetName val="col39lor"/>
      <sheetName val="ceb40osa"/>
      <sheetName val="otr41las"/>
      <sheetName val="cuaderno_cebolla"/>
      <sheetName val="ceb42tal"/>
      <sheetName val="jud43des"/>
      <sheetName val="end44ias"/>
      <sheetName val="esp45cas"/>
      <sheetName val="cha46ñón"/>
      <sheetName val="otr47tas"/>
      <sheetName val="bró48oli"/>
      <sheetName val="api49pio"/>
      <sheetName val="pep50llo"/>
      <sheetName val="ber51ena"/>
      <sheetName val="cal52aza"/>
      <sheetName val="zan53ria"/>
      <sheetName val="pue54rro"/>
      <sheetName val="nar55lce"/>
      <sheetName val="lim57món"/>
      <sheetName val="man58dra"/>
      <sheetName val="man59esa"/>
      <sheetName val="per60tal"/>
      <sheetName val="alb61que"/>
      <sheetName val="cer62nda"/>
      <sheetName val="cir63ela"/>
      <sheetName val="plá64ano"/>
      <sheetName val="kiw65iwi"/>
      <sheetName val="agu66ate"/>
      <sheetName val="nue67uez"/>
      <sheetName val="cas68aña"/>
      <sheetName val="alm69dra"/>
      <sheetName val="ave70ana"/>
      <sheetName val="uva71esa"/>
      <sheetName val="uva72ión"/>
      <sheetName val="uva74asa"/>
      <sheetName val="ace75ezo"/>
      <sheetName val="ace76ara"/>
      <sheetName val="ace77i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sor9rgo"/>
      <sheetName val="pat10ana"/>
      <sheetName val="pat11día"/>
      <sheetName val="pat12tal"/>
      <sheetName val="cuaderno_patata"/>
      <sheetName val="rem13no)"/>
      <sheetName val="rem14no)"/>
      <sheetName val="alg15dón"/>
      <sheetName val="tom16-V)"/>
      <sheetName val="tom17II)"/>
      <sheetName val="tom18tal"/>
      <sheetName val="cuaderno_tomate"/>
      <sheetName val="alc19ofa"/>
      <sheetName val="ceb20osa"/>
      <sheetName val="end21ias"/>
      <sheetName val="esc22las"/>
      <sheetName val="esp23cas"/>
      <sheetName val="cha24ñón"/>
      <sheetName val="otr25tas"/>
      <sheetName val="bró26oli"/>
      <sheetName val="api27pio"/>
      <sheetName val="pep28ino"/>
      <sheetName val="ber29ena"/>
      <sheetName val="cal30cín"/>
      <sheetName val="nab31abo"/>
      <sheetName val="ráb32ano"/>
      <sheetName val="pue33rro"/>
      <sheetName val="pom34elo"/>
      <sheetName val="sat35mas"/>
      <sheetName val="cle36nas"/>
      <sheetName val="híb37na)"/>
      <sheetName val="kiw38iwi"/>
      <sheetName val="cas39aña"/>
      <sheetName val="ace40ara"/>
      <sheetName val="ace41it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sor9rgo"/>
      <sheetName val="pat10ana"/>
      <sheetName val="pat11día"/>
      <sheetName val="pat12tal"/>
      <sheetName val="cuaderno_patata"/>
      <sheetName val="rem13no)"/>
      <sheetName val="rem14no)"/>
      <sheetName val="alg15dón"/>
      <sheetName val="tom16-V)"/>
      <sheetName val="tom17II)"/>
      <sheetName val="tom18tal"/>
      <sheetName val="cuaderno_tomate "/>
      <sheetName val="alc19ofa"/>
      <sheetName val="ceb20osa"/>
      <sheetName val="end21ias"/>
      <sheetName val="esc22las"/>
      <sheetName val="esp23cas"/>
      <sheetName val="cha24ñón"/>
      <sheetName val="otr25tas"/>
      <sheetName val="bró26oli"/>
      <sheetName val="api27pio"/>
      <sheetName val="pep28ino"/>
      <sheetName val="ber29ena"/>
      <sheetName val="cal30cín"/>
      <sheetName val="nab31abo"/>
      <sheetName val="ráb32ano"/>
      <sheetName val="pue33rro"/>
      <sheetName val="pom34elo"/>
      <sheetName val="sat35mas"/>
      <sheetName val="cle36nas"/>
      <sheetName val="híb37na)"/>
      <sheetName val="kiw38iwi"/>
      <sheetName val="cas39aña"/>
      <sheetName val="ace40ara"/>
      <sheetName val="ace41it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arr9roz"/>
      <sheetName val="hab10cas"/>
      <sheetName val="len11jas"/>
      <sheetName val="gar12zos"/>
      <sheetName val="vez13eza"/>
      <sheetName val="yer14ros"/>
      <sheetName val="pat15ana"/>
      <sheetName val="pat16ana"/>
      <sheetName val="pat17ión"/>
      <sheetName val="gir18sol"/>
      <sheetName val="col19lza"/>
      <sheetName val="vez20aje"/>
      <sheetName val="lec21tal"/>
      <sheetName val="tom22-V)"/>
      <sheetName val="tom23rva"/>
      <sheetName val="fre24són"/>
      <sheetName val="alc25ofa"/>
      <sheetName val="ceb26osa"/>
      <sheetName val="ceb27ano"/>
      <sheetName val="esp28cas"/>
      <sheetName val="cha29ñón"/>
      <sheetName val="otr30tas"/>
      <sheetName val="bró31oli"/>
      <sheetName val="cal32cín"/>
      <sheetName val="zan33ria"/>
      <sheetName val="nar34lce"/>
      <sheetName val="lim35món"/>
      <sheetName val="pom36elo"/>
      <sheetName val="plá37ano"/>
      <sheetName val="fra38esa"/>
      <sheetName val="ace39ara"/>
      <sheetName val="ace40it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beceras_patata"/>
      <sheetName val="cuaderno_patata"/>
      <sheetName val="cabeceras_tomate"/>
      <sheetName val="cuaderno_tomate"/>
      <sheetName val="cabeceras_cebolla"/>
      <sheetName val="cuaderno_ceboll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maí9aíz"/>
      <sheetName val="tri8ale"/>
      <sheetName val="arr10roz"/>
      <sheetName val="gui11cos"/>
      <sheetName val="alt12lce"/>
      <sheetName val="pat13ana"/>
      <sheetName val="pat14ana"/>
      <sheetName val="pat15ión"/>
      <sheetName val="rem16no)"/>
      <sheetName val="rem17no)"/>
      <sheetName val="gir18sol"/>
      <sheetName val="alf19lfa"/>
      <sheetName val="esp20ago"/>
      <sheetName val="tom21-V)"/>
      <sheetName val="tom22rva"/>
      <sheetName val="pim23rva"/>
      <sheetName val="alc24ofa"/>
      <sheetName val="ceb25osa"/>
      <sheetName val="ceb26ano"/>
      <sheetName val="gui27des"/>
      <sheetName val="hab28des"/>
      <sheetName val="esc29las"/>
      <sheetName val="esp30cas"/>
      <sheetName val="otr31tas"/>
      <sheetName val="bró32oli"/>
      <sheetName val="api33pio"/>
      <sheetName val="pep34ino"/>
      <sheetName val="pep35llo"/>
      <sheetName val="ber36ena"/>
      <sheetName val="cal37cín"/>
      <sheetName val="zan38ria"/>
      <sheetName val="nab39abo"/>
      <sheetName val="ráb40ano"/>
      <sheetName val="pue41rro"/>
      <sheetName val="híb42na)"/>
      <sheetName val="alb43que"/>
      <sheetName val="cer44nda"/>
      <sheetName val="mel45tón"/>
      <sheetName val="cir46ela"/>
      <sheetName val="agu47ate"/>
      <sheetName val="alm48dra"/>
      <sheetName val="uva49ión"/>
      <sheetName val="vin50sto"/>
      <sheetName val="ace51ara"/>
      <sheetName val="ace52i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K73"/>
  <sheetViews>
    <sheetView view="pageBreakPreview" zoomScaleSheetLayoutView="100" zoomScalePageLayoutView="0" workbookViewId="0" topLeftCell="A1">
      <selection activeCell="G75" sqref="G75"/>
    </sheetView>
  </sheetViews>
  <sheetFormatPr defaultColWidth="11.421875" defaultRowHeight="15"/>
  <cols>
    <col min="1" max="5" width="11.421875" style="110" customWidth="1"/>
    <col min="6" max="6" width="10.57421875" style="110" customWidth="1"/>
    <col min="7" max="9" width="11.421875" style="110" customWidth="1"/>
    <col min="10" max="10" width="21.7109375" style="110" customWidth="1"/>
    <col min="11" max="11" width="0.13671875" style="110" customWidth="1"/>
    <col min="12" max="16384" width="11.421875" style="110" customWidth="1"/>
  </cols>
  <sheetData>
    <row r="1" spans="1:11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12.75">
      <c r="A2" s="109"/>
      <c r="B2" s="109"/>
      <c r="C2" s="109"/>
      <c r="D2" s="109"/>
      <c r="E2" s="109"/>
      <c r="F2" s="109"/>
      <c r="G2" s="151"/>
      <c r="H2" s="152"/>
      <c r="I2" s="152"/>
      <c r="J2" s="153"/>
      <c r="K2" s="109"/>
    </row>
    <row r="3" spans="1:11" ht="5.25" customHeight="1">
      <c r="A3" s="109"/>
      <c r="B3" s="109"/>
      <c r="C3" s="109"/>
      <c r="D3" s="109"/>
      <c r="E3" s="109"/>
      <c r="F3" s="109"/>
      <c r="G3" s="111"/>
      <c r="H3" s="112"/>
      <c r="I3" s="112"/>
      <c r="J3" s="113"/>
      <c r="K3" s="109"/>
    </row>
    <row r="4" spans="1:11" ht="12.75">
      <c r="A4" s="109"/>
      <c r="B4" s="109"/>
      <c r="C4" s="109"/>
      <c r="D4" s="109"/>
      <c r="E4" s="109"/>
      <c r="F4" s="109"/>
      <c r="G4" s="154" t="s">
        <v>286</v>
      </c>
      <c r="H4" s="155"/>
      <c r="I4" s="155"/>
      <c r="J4" s="156"/>
      <c r="K4" s="109"/>
    </row>
    <row r="5" spans="1:11" ht="12.75">
      <c r="A5" s="109"/>
      <c r="B5" s="109"/>
      <c r="C5" s="109"/>
      <c r="D5" s="109"/>
      <c r="E5" s="109"/>
      <c r="F5" s="109"/>
      <c r="G5" s="157"/>
      <c r="H5" s="158"/>
      <c r="I5" s="158"/>
      <c r="J5" s="159"/>
      <c r="K5" s="109"/>
    </row>
    <row r="6" spans="1:11" ht="12.75">
      <c r="A6" s="109"/>
      <c r="B6" s="109"/>
      <c r="C6" s="109"/>
      <c r="D6" s="109"/>
      <c r="E6" s="109"/>
      <c r="F6" s="109"/>
      <c r="G6" s="112"/>
      <c r="H6" s="112"/>
      <c r="I6" s="112"/>
      <c r="J6" s="112"/>
      <c r="K6" s="109"/>
    </row>
    <row r="7" spans="1:11" ht="5.25" customHeight="1">
      <c r="A7" s="109"/>
      <c r="B7" s="109"/>
      <c r="C7" s="109"/>
      <c r="D7" s="109"/>
      <c r="E7" s="109"/>
      <c r="F7" s="109"/>
      <c r="G7" s="114"/>
      <c r="H7" s="114"/>
      <c r="I7" s="114"/>
      <c r="J7" s="114"/>
      <c r="K7" s="109"/>
    </row>
    <row r="8" spans="1:11" ht="12.75">
      <c r="A8" s="109"/>
      <c r="B8" s="109"/>
      <c r="C8" s="109"/>
      <c r="D8" s="109"/>
      <c r="E8" s="109"/>
      <c r="F8" s="109"/>
      <c r="G8" s="160" t="s">
        <v>287</v>
      </c>
      <c r="H8" s="160"/>
      <c r="I8" s="160"/>
      <c r="J8" s="160"/>
      <c r="K8" s="160"/>
    </row>
    <row r="9" spans="1:11" ht="12.75">
      <c r="A9" s="109"/>
      <c r="B9" s="109"/>
      <c r="C9" s="109"/>
      <c r="D9" s="115"/>
      <c r="E9" s="115"/>
      <c r="F9" s="109"/>
      <c r="G9" s="160" t="s">
        <v>280</v>
      </c>
      <c r="H9" s="160"/>
      <c r="I9" s="160"/>
      <c r="J9" s="160"/>
      <c r="K9" s="160"/>
    </row>
    <row r="10" spans="1:11" ht="12.75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</row>
    <row r="11" spans="1:11" ht="12.75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</row>
    <row r="12" spans="1:11" ht="12.75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</row>
    <row r="13" spans="1:11" ht="12.75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</row>
    <row r="14" spans="1:11" ht="12.75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</row>
    <row r="15" spans="1:11" ht="12.75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</row>
    <row r="16" spans="1:11" ht="12.75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</row>
    <row r="17" spans="1:11" ht="12.75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</row>
    <row r="18" spans="1:11" ht="12.75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</row>
    <row r="19" spans="1:11" ht="12.75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</row>
    <row r="20" spans="1:11" ht="12.7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</row>
    <row r="21" spans="1:11" ht="12.75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</row>
    <row r="22" spans="1:11" ht="12.7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</row>
    <row r="23" spans="1:11" ht="13.5" thickBot="1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</row>
    <row r="24" spans="1:11" ht="13.5" thickTop="1">
      <c r="A24" s="109"/>
      <c r="B24" s="109"/>
      <c r="C24" s="116"/>
      <c r="D24" s="117"/>
      <c r="E24" s="117"/>
      <c r="F24" s="117"/>
      <c r="G24" s="117"/>
      <c r="H24" s="117"/>
      <c r="I24" s="118"/>
      <c r="J24" s="109"/>
      <c r="K24" s="109"/>
    </row>
    <row r="25" spans="1:11" ht="12.75">
      <c r="A25" s="109"/>
      <c r="B25" s="109"/>
      <c r="C25" s="119"/>
      <c r="D25" s="120"/>
      <c r="E25" s="120"/>
      <c r="F25" s="120"/>
      <c r="G25" s="120"/>
      <c r="H25" s="120"/>
      <c r="I25" s="121"/>
      <c r="J25" s="109"/>
      <c r="K25" s="109"/>
    </row>
    <row r="26" spans="1:11" ht="12.75">
      <c r="A26" s="109"/>
      <c r="B26" s="109"/>
      <c r="C26" s="119"/>
      <c r="D26" s="120"/>
      <c r="E26" s="120"/>
      <c r="F26" s="120"/>
      <c r="G26" s="120"/>
      <c r="H26" s="120"/>
      <c r="I26" s="121"/>
      <c r="J26" s="109"/>
      <c r="K26" s="109"/>
    </row>
    <row r="27" spans="1:11" ht="18.75" customHeight="1">
      <c r="A27" s="109"/>
      <c r="B27" s="109"/>
      <c r="C27" s="161" t="s">
        <v>281</v>
      </c>
      <c r="D27" s="162"/>
      <c r="E27" s="162"/>
      <c r="F27" s="162"/>
      <c r="G27" s="162"/>
      <c r="H27" s="162"/>
      <c r="I27" s="163"/>
      <c r="J27" s="109"/>
      <c r="K27" s="109"/>
    </row>
    <row r="28" spans="1:11" ht="12.75">
      <c r="A28" s="109"/>
      <c r="B28" s="109"/>
      <c r="C28" s="119"/>
      <c r="D28" s="120"/>
      <c r="E28" s="120"/>
      <c r="F28" s="120"/>
      <c r="G28" s="120"/>
      <c r="H28" s="120"/>
      <c r="I28" s="121"/>
      <c r="J28" s="109"/>
      <c r="K28" s="109"/>
    </row>
    <row r="29" spans="1:11" ht="12.75">
      <c r="A29" s="109"/>
      <c r="B29" s="109"/>
      <c r="C29" s="119"/>
      <c r="D29" s="120"/>
      <c r="E29" s="120"/>
      <c r="F29" s="120"/>
      <c r="G29" s="120"/>
      <c r="H29" s="120"/>
      <c r="I29" s="121"/>
      <c r="J29" s="109"/>
      <c r="K29" s="109"/>
    </row>
    <row r="30" spans="1:11" ht="18.75" customHeight="1">
      <c r="A30" s="109"/>
      <c r="B30" s="109"/>
      <c r="C30" s="161" t="s">
        <v>284</v>
      </c>
      <c r="D30" s="162"/>
      <c r="E30" s="162"/>
      <c r="F30" s="162"/>
      <c r="G30" s="162"/>
      <c r="H30" s="162"/>
      <c r="I30" s="163"/>
      <c r="J30" s="109"/>
      <c r="K30" s="109"/>
    </row>
    <row r="31" spans="1:11" ht="12.75">
      <c r="A31" s="109"/>
      <c r="B31" s="109"/>
      <c r="C31" s="119"/>
      <c r="D31" s="120"/>
      <c r="E31" s="120"/>
      <c r="F31" s="120"/>
      <c r="G31" s="120"/>
      <c r="H31" s="120"/>
      <c r="I31" s="121"/>
      <c r="J31" s="109"/>
      <c r="K31" s="109"/>
    </row>
    <row r="32" spans="1:11" ht="12.75">
      <c r="A32" s="109"/>
      <c r="B32" s="109"/>
      <c r="C32" s="119"/>
      <c r="D32" s="120"/>
      <c r="E32" s="120"/>
      <c r="F32" s="120"/>
      <c r="G32" s="120"/>
      <c r="H32" s="120"/>
      <c r="I32" s="121"/>
      <c r="J32" s="109"/>
      <c r="K32" s="109"/>
    </row>
    <row r="33" spans="1:11" ht="12.75">
      <c r="A33" s="109"/>
      <c r="B33" s="109"/>
      <c r="C33" s="119"/>
      <c r="D33" s="120"/>
      <c r="E33" s="120"/>
      <c r="F33" s="120"/>
      <c r="G33" s="120"/>
      <c r="H33" s="120"/>
      <c r="I33" s="121"/>
      <c r="J33" s="109"/>
      <c r="K33" s="109"/>
    </row>
    <row r="34" spans="1:11" ht="13.5" thickBot="1">
      <c r="A34" s="109"/>
      <c r="B34" s="109"/>
      <c r="C34" s="122"/>
      <c r="D34" s="123"/>
      <c r="E34" s="123"/>
      <c r="F34" s="123"/>
      <c r="G34" s="123"/>
      <c r="H34" s="123"/>
      <c r="I34" s="124"/>
      <c r="J34" s="109"/>
      <c r="K34" s="109"/>
    </row>
    <row r="35" spans="1:11" ht="13.5" thickTop="1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</row>
    <row r="36" spans="1:11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</row>
    <row r="37" spans="1:11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</row>
    <row r="38" spans="1:11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</row>
    <row r="39" spans="1:11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</row>
    <row r="40" spans="1:11" ht="15.75">
      <c r="A40" s="109"/>
      <c r="B40" s="109"/>
      <c r="C40" s="109"/>
      <c r="D40" s="109"/>
      <c r="E40" s="167" t="s">
        <v>282</v>
      </c>
      <c r="F40" s="167"/>
      <c r="G40" s="167"/>
      <c r="H40" s="109"/>
      <c r="I40" s="109"/>
      <c r="J40" s="109"/>
      <c r="K40" s="109"/>
    </row>
    <row r="41" spans="1:11" ht="12.75">
      <c r="A41" s="109"/>
      <c r="B41" s="109"/>
      <c r="C41" s="109"/>
      <c r="D41" s="109"/>
      <c r="E41" s="168"/>
      <c r="F41" s="168"/>
      <c r="G41" s="168"/>
      <c r="H41" s="109"/>
      <c r="I41" s="109"/>
      <c r="J41" s="109"/>
      <c r="K41" s="109"/>
    </row>
    <row r="42" spans="1:11" ht="15.75">
      <c r="A42" s="109"/>
      <c r="B42" s="109"/>
      <c r="C42" s="109"/>
      <c r="D42" s="109"/>
      <c r="E42" s="167" t="s">
        <v>283</v>
      </c>
      <c r="F42" s="167"/>
      <c r="G42" s="167"/>
      <c r="H42" s="109"/>
      <c r="I42" s="109"/>
      <c r="J42" s="109"/>
      <c r="K42" s="109"/>
    </row>
    <row r="43" spans="1:11" ht="12.75">
      <c r="A43" s="109"/>
      <c r="B43" s="109"/>
      <c r="C43" s="109"/>
      <c r="D43" s="109"/>
      <c r="E43" s="168"/>
      <c r="F43" s="168"/>
      <c r="G43" s="168"/>
      <c r="H43" s="109"/>
      <c r="I43" s="109"/>
      <c r="J43" s="109"/>
      <c r="K43" s="109"/>
    </row>
    <row r="44" spans="1:11" ht="15.75">
      <c r="A44" s="109"/>
      <c r="B44" s="109"/>
      <c r="C44" s="109"/>
      <c r="D44" s="109"/>
      <c r="E44" s="125" t="s">
        <v>288</v>
      </c>
      <c r="F44" s="125"/>
      <c r="G44" s="125"/>
      <c r="H44" s="109"/>
      <c r="I44" s="109"/>
      <c r="J44" s="109"/>
      <c r="K44" s="109"/>
    </row>
    <row r="45" spans="1:11" ht="12.75">
      <c r="A45" s="109"/>
      <c r="B45" s="109"/>
      <c r="C45" s="109"/>
      <c r="D45" s="109"/>
      <c r="E45" s="169" t="s">
        <v>289</v>
      </c>
      <c r="F45" s="169"/>
      <c r="G45" s="169"/>
      <c r="H45" s="109"/>
      <c r="I45" s="109"/>
      <c r="J45" s="109"/>
      <c r="K45" s="109"/>
    </row>
    <row r="46" spans="1:11" ht="12.75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</row>
    <row r="47" spans="1:11" ht="12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</row>
    <row r="48" spans="1:11" ht="12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</row>
    <row r="49" spans="1:11" ht="12.75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</row>
    <row r="50" spans="1:11" ht="12.75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</row>
    <row r="51" spans="1:11" ht="12.75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</row>
    <row r="52" spans="1:11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</row>
    <row r="53" spans="1:11" ht="15">
      <c r="A53" s="109"/>
      <c r="B53" s="109"/>
      <c r="C53" s="109"/>
      <c r="D53" s="126"/>
      <c r="E53" s="109"/>
      <c r="F53" s="127"/>
      <c r="G53" s="127"/>
      <c r="H53" s="109"/>
      <c r="I53" s="109"/>
      <c r="J53" s="109"/>
      <c r="K53" s="109"/>
    </row>
    <row r="54" spans="1:11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</row>
    <row r="55" spans="1:11" ht="12.7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</row>
    <row r="56" spans="1:11" ht="12.7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</row>
    <row r="57" spans="1:11" ht="12.75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</row>
    <row r="58" spans="1:11" ht="12.75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</row>
    <row r="59" spans="1:11" ht="12.75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</row>
    <row r="60" spans="1:11" ht="12.7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</row>
    <row r="61" spans="1:11" ht="12.75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</row>
    <row r="62" spans="1:11" ht="12.75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</row>
    <row r="63" spans="1:11" ht="12.75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</row>
    <row r="64" spans="1:11" ht="12.75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</row>
    <row r="65" spans="1:11" ht="12.75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</row>
    <row r="66" spans="1:11" ht="12.75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</row>
    <row r="67" spans="1:11" ht="13.5" thickBot="1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</row>
    <row r="68" spans="1:11" ht="19.5" customHeight="1" thickBot="1" thickTop="1">
      <c r="A68" s="109"/>
      <c r="B68" s="109"/>
      <c r="C68" s="109"/>
      <c r="D68" s="109"/>
      <c r="E68" s="109"/>
      <c r="F68" s="109"/>
      <c r="G68" s="109"/>
      <c r="H68" s="164" t="s">
        <v>341</v>
      </c>
      <c r="I68" s="165"/>
      <c r="J68" s="166"/>
      <c r="K68" s="128"/>
    </row>
    <row r="69" spans="1:11" s="129" customFormat="1" ht="12.75" customHeight="1" thickTop="1">
      <c r="A69" s="126"/>
      <c r="B69" s="126"/>
      <c r="C69" s="126"/>
      <c r="D69" s="126"/>
      <c r="E69" s="126"/>
      <c r="F69" s="126"/>
      <c r="G69" s="126"/>
      <c r="H69" s="126"/>
      <c r="I69" s="126"/>
      <c r="J69" s="126"/>
      <c r="K69" s="126"/>
    </row>
    <row r="70" spans="1:11" ht="12.75" customHeight="1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</row>
    <row r="71" spans="1:11" ht="12.75" customHeight="1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</row>
    <row r="72" spans="1:11" ht="12.75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</row>
    <row r="73" spans="1:11" ht="12.75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</row>
  </sheetData>
  <sheetProtection/>
  <mergeCells count="13">
    <mergeCell ref="H68:J68"/>
    <mergeCell ref="C30:I30"/>
    <mergeCell ref="E40:G40"/>
    <mergeCell ref="E41:G41"/>
    <mergeCell ref="E42:G42"/>
    <mergeCell ref="E43:G43"/>
    <mergeCell ref="E45:G45"/>
    <mergeCell ref="G2:J2"/>
    <mergeCell ref="G4:J4"/>
    <mergeCell ref="G5:J5"/>
    <mergeCell ref="G8:K8"/>
    <mergeCell ref="G9:K9"/>
    <mergeCell ref="C27:I27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portrait" paperSize="9" scale="7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/>
  <dimension ref="A1:K625"/>
  <sheetViews>
    <sheetView view="pageBreakPreview" zoomScaleSheetLayoutView="100" zoomScalePageLayoutView="0" workbookViewId="0" topLeftCell="A1">
      <selection activeCell="M15" sqref="M15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5" width="12.421875" style="57" customWidth="1"/>
    <col min="6" max="6" width="9.8515625" style="146" customWidth="1"/>
    <col min="7" max="7" width="3.00390625" style="57" customWidth="1"/>
    <col min="8" max="10" width="12.421875" style="57" customWidth="1"/>
    <col min="11" max="11" width="9.8515625" style="146" customWidth="1"/>
    <col min="12" max="12" width="11.421875" style="6" customWidth="1"/>
    <col min="13" max="16384" width="9.8515625" style="57" customWidth="1"/>
  </cols>
  <sheetData>
    <row r="1" spans="1:11" s="1" customFormat="1" ht="12.75" customHeight="1">
      <c r="A1" s="140" t="s">
        <v>0</v>
      </c>
      <c r="B1" s="140"/>
      <c r="C1" s="140"/>
      <c r="D1" s="140"/>
      <c r="E1" s="140"/>
      <c r="F1" s="142"/>
      <c r="G1" s="140"/>
      <c r="H1" s="140"/>
      <c r="I1" s="140"/>
      <c r="J1" s="140"/>
      <c r="K1" s="142"/>
    </row>
    <row r="2" spans="1:11" s="1" customFormat="1" ht="11.25" customHeight="1">
      <c r="A2" s="3" t="s">
        <v>75</v>
      </c>
      <c r="B2" s="2"/>
      <c r="C2" s="2"/>
      <c r="D2" s="2"/>
      <c r="E2" s="4"/>
      <c r="F2" s="143"/>
      <c r="G2" s="2"/>
      <c r="H2" s="2"/>
      <c r="I2" s="5"/>
      <c r="J2" s="141" t="s">
        <v>69</v>
      </c>
      <c r="K2" s="143"/>
    </row>
    <row r="3" spans="1:11" s="1" customFormat="1" ht="11.25" customHeight="1" thickBot="1">
      <c r="A3" s="2"/>
      <c r="B3" s="2"/>
      <c r="C3" s="2"/>
      <c r="D3" s="2"/>
      <c r="E3" s="2"/>
      <c r="F3" s="143"/>
      <c r="G3" s="2"/>
      <c r="H3" s="2"/>
      <c r="I3" s="2"/>
      <c r="J3" s="2"/>
      <c r="K3" s="143"/>
    </row>
    <row r="4" spans="1:11" s="9" customFormat="1" ht="11.25" customHeight="1">
      <c r="A4" s="7" t="s">
        <v>1</v>
      </c>
      <c r="B4" s="8"/>
      <c r="C4" s="175" t="s">
        <v>2</v>
      </c>
      <c r="D4" s="176"/>
      <c r="E4" s="176"/>
      <c r="F4" s="177"/>
      <c r="G4" s="8"/>
      <c r="H4" s="181" t="s">
        <v>3</v>
      </c>
      <c r="I4" s="182"/>
      <c r="J4" s="182"/>
      <c r="K4" s="183"/>
    </row>
    <row r="5" spans="1:11" s="9" customFormat="1" ht="11.25" customHeight="1" thickBot="1">
      <c r="A5" s="10" t="s">
        <v>4</v>
      </c>
      <c r="B5" s="8"/>
      <c r="C5" s="178"/>
      <c r="D5" s="179"/>
      <c r="E5" s="179"/>
      <c r="F5" s="180"/>
      <c r="G5" s="8"/>
      <c r="H5" s="184"/>
      <c r="I5" s="185"/>
      <c r="J5" s="185"/>
      <c r="K5" s="186"/>
    </row>
    <row r="6" spans="1:11" s="9" customFormat="1" ht="11.25" customHeight="1">
      <c r="A6" s="10" t="s">
        <v>5</v>
      </c>
      <c r="B6" s="8"/>
      <c r="C6" s="14">
        <f>E6-2</f>
        <v>2021</v>
      </c>
      <c r="D6" s="15">
        <f>E6-1</f>
        <v>2022</v>
      </c>
      <c r="E6" s="15">
        <v>2023</v>
      </c>
      <c r="F6" s="16"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v>2023</v>
      </c>
    </row>
    <row r="7" spans="1:11" s="9" customFormat="1" ht="11.25" customHeight="1" thickBot="1">
      <c r="A7" s="18"/>
      <c r="B7" s="8"/>
      <c r="C7" s="19" t="s">
        <v>336</v>
      </c>
      <c r="D7" s="20" t="s">
        <v>6</v>
      </c>
      <c r="E7" s="20">
        <v>3</v>
      </c>
      <c r="F7" s="21" t="s">
        <v>338</v>
      </c>
      <c r="G7" s="22"/>
      <c r="H7" s="19" t="s">
        <v>336</v>
      </c>
      <c r="I7" s="20" t="s">
        <v>6</v>
      </c>
      <c r="J7" s="20">
        <v>3</v>
      </c>
      <c r="K7" s="21" t="s">
        <v>338</v>
      </c>
    </row>
    <row r="8" spans="1:11" s="1" customFormat="1" ht="11.25" customHeight="1">
      <c r="A8" s="24"/>
      <c r="B8" s="25"/>
      <c r="C8" s="25"/>
      <c r="D8" s="25"/>
      <c r="E8" s="25"/>
      <c r="F8" s="144"/>
      <c r="G8" s="2"/>
      <c r="H8" s="25"/>
      <c r="I8" s="25"/>
      <c r="J8" s="25"/>
      <c r="K8" s="144"/>
    </row>
    <row r="9" spans="1:11" s="32" customFormat="1" ht="11.25" customHeight="1">
      <c r="A9" s="27" t="s">
        <v>7</v>
      </c>
      <c r="B9" s="28"/>
      <c r="C9" s="29">
        <v>65</v>
      </c>
      <c r="D9" s="29">
        <v>150</v>
      </c>
      <c r="E9" s="29">
        <v>125</v>
      </c>
      <c r="F9" s="145"/>
      <c r="G9" s="30"/>
      <c r="H9" s="131">
        <v>0.19</v>
      </c>
      <c r="I9" s="131">
        <v>0.224</v>
      </c>
      <c r="J9" s="131">
        <v>0.188</v>
      </c>
      <c r="K9" s="145"/>
    </row>
    <row r="10" spans="1:11" s="32" customFormat="1" ht="11.25" customHeight="1">
      <c r="A10" s="34" t="s">
        <v>8</v>
      </c>
      <c r="B10" s="28"/>
      <c r="C10" s="29">
        <v>94</v>
      </c>
      <c r="D10" s="29">
        <v>73</v>
      </c>
      <c r="E10" s="29">
        <v>73</v>
      </c>
      <c r="F10" s="145"/>
      <c r="G10" s="30"/>
      <c r="H10" s="131">
        <v>0.174</v>
      </c>
      <c r="I10" s="131">
        <v>0.094</v>
      </c>
      <c r="J10" s="131">
        <v>0.094</v>
      </c>
      <c r="K10" s="145"/>
    </row>
    <row r="11" spans="1:11" s="32" customFormat="1" ht="11.25" customHeight="1">
      <c r="A11" s="27" t="s">
        <v>9</v>
      </c>
      <c r="B11" s="28"/>
      <c r="C11" s="29">
        <v>23</v>
      </c>
      <c r="D11" s="29">
        <v>40</v>
      </c>
      <c r="E11" s="29">
        <v>30</v>
      </c>
      <c r="F11" s="145"/>
      <c r="G11" s="30"/>
      <c r="H11" s="131">
        <v>0.054</v>
      </c>
      <c r="I11" s="131">
        <v>0.092</v>
      </c>
      <c r="J11" s="131">
        <v>0.092</v>
      </c>
      <c r="K11" s="145"/>
    </row>
    <row r="12" spans="1:11" s="32" customFormat="1" ht="11.25" customHeight="1">
      <c r="A12" s="34" t="s">
        <v>10</v>
      </c>
      <c r="B12" s="28"/>
      <c r="C12" s="29">
        <v>16</v>
      </c>
      <c r="D12" s="29">
        <v>25</v>
      </c>
      <c r="E12" s="29">
        <v>17</v>
      </c>
      <c r="F12" s="145"/>
      <c r="G12" s="30"/>
      <c r="H12" s="131">
        <v>0.03</v>
      </c>
      <c r="I12" s="131">
        <v>0.044</v>
      </c>
      <c r="J12" s="131">
        <v>0.03</v>
      </c>
      <c r="K12" s="145"/>
    </row>
    <row r="13" spans="1:11" s="23" customFormat="1" ht="11.25" customHeight="1">
      <c r="A13" s="35" t="s">
        <v>11</v>
      </c>
      <c r="B13" s="36"/>
      <c r="C13" s="37">
        <v>198</v>
      </c>
      <c r="D13" s="37">
        <v>288</v>
      </c>
      <c r="E13" s="37">
        <v>245</v>
      </c>
      <c r="F13" s="38">
        <f>IF(AND(C13&gt;0,E13&gt;0),E13*100/C13,"")</f>
        <v>123.73737373737374</v>
      </c>
      <c r="G13" s="39"/>
      <c r="H13" s="132">
        <v>0.44799999999999995</v>
      </c>
      <c r="I13" s="133">
        <v>0.454</v>
      </c>
      <c r="J13" s="133">
        <v>0.404</v>
      </c>
      <c r="K13" s="38">
        <f>IF(AND(H13&gt;0,J13&gt;0),J13*100/H13,"")</f>
        <v>90.17857142857144</v>
      </c>
    </row>
    <row r="14" spans="1:11" s="32" customFormat="1" ht="11.25" customHeight="1">
      <c r="A14" s="34"/>
      <c r="B14" s="28"/>
      <c r="C14" s="29"/>
      <c r="D14" s="29"/>
      <c r="E14" s="29"/>
      <c r="F14" s="145"/>
      <c r="G14" s="30"/>
      <c r="H14" s="131"/>
      <c r="I14" s="131"/>
      <c r="J14" s="131"/>
      <c r="K14" s="145"/>
    </row>
    <row r="15" spans="1:11" s="23" customFormat="1" ht="11.25" customHeight="1">
      <c r="A15" s="35" t="s">
        <v>12</v>
      </c>
      <c r="B15" s="36"/>
      <c r="C15" s="37"/>
      <c r="D15" s="37"/>
      <c r="E15" s="37">
        <v>3</v>
      </c>
      <c r="F15" s="38">
        <f>IF(AND(C15&gt;0,E15&gt;0),E15*100/C15,"")</f>
      </c>
      <c r="G15" s="39"/>
      <c r="H15" s="132"/>
      <c r="I15" s="133"/>
      <c r="J15" s="133">
        <v>0.009</v>
      </c>
      <c r="K15" s="38">
        <f>IF(AND(H15&gt;0,J15&gt;0),J15*100/H15,"")</f>
      </c>
    </row>
    <row r="16" spans="1:11" s="32" customFormat="1" ht="11.25" customHeight="1">
      <c r="A16" s="33"/>
      <c r="B16" s="28"/>
      <c r="C16" s="29"/>
      <c r="D16" s="29"/>
      <c r="E16" s="29"/>
      <c r="F16" s="145"/>
      <c r="G16" s="30"/>
      <c r="H16" s="131"/>
      <c r="I16" s="131"/>
      <c r="J16" s="131"/>
      <c r="K16" s="145"/>
    </row>
    <row r="17" spans="1:11" s="23" customFormat="1" ht="11.25" customHeight="1">
      <c r="A17" s="35" t="s">
        <v>13</v>
      </c>
      <c r="B17" s="36"/>
      <c r="C17" s="37">
        <v>124</v>
      </c>
      <c r="D17" s="37">
        <v>81</v>
      </c>
      <c r="E17" s="37">
        <v>48</v>
      </c>
      <c r="F17" s="38">
        <f>IF(AND(C17&gt;0,E17&gt;0),E17*100/C17,"")</f>
        <v>38.70967741935484</v>
      </c>
      <c r="G17" s="39"/>
      <c r="H17" s="132">
        <v>0.162</v>
      </c>
      <c r="I17" s="133">
        <v>0.137</v>
      </c>
      <c r="J17" s="133">
        <v>0.058</v>
      </c>
      <c r="K17" s="38">
        <f>IF(AND(H17&gt;0,J17&gt;0),J17*100/H17,"")</f>
        <v>35.802469135802475</v>
      </c>
    </row>
    <row r="18" spans="1:11" s="32" customFormat="1" ht="11.25" customHeight="1">
      <c r="A18" s="34"/>
      <c r="B18" s="28"/>
      <c r="C18" s="29"/>
      <c r="D18" s="29"/>
      <c r="E18" s="29"/>
      <c r="F18" s="145"/>
      <c r="G18" s="30"/>
      <c r="H18" s="131"/>
      <c r="I18" s="131"/>
      <c r="J18" s="131"/>
      <c r="K18" s="145"/>
    </row>
    <row r="19" spans="1:11" s="32" customFormat="1" ht="11.25" customHeight="1">
      <c r="A19" s="27" t="s">
        <v>14</v>
      </c>
      <c r="B19" s="28"/>
      <c r="C19" s="29">
        <v>6676</v>
      </c>
      <c r="D19" s="29">
        <v>6138</v>
      </c>
      <c r="E19" s="29">
        <v>6138</v>
      </c>
      <c r="F19" s="145"/>
      <c r="G19" s="30"/>
      <c r="H19" s="131">
        <v>38.387</v>
      </c>
      <c r="I19" s="131">
        <v>24.552</v>
      </c>
      <c r="J19" s="131">
        <v>24.552</v>
      </c>
      <c r="K19" s="145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145"/>
      <c r="G20" s="30"/>
      <c r="H20" s="131"/>
      <c r="I20" s="131"/>
      <c r="J20" s="131"/>
      <c r="K20" s="145"/>
    </row>
    <row r="21" spans="1:11" s="32" customFormat="1" ht="11.25" customHeight="1">
      <c r="A21" s="34" t="s">
        <v>16</v>
      </c>
      <c r="B21" s="28"/>
      <c r="C21" s="29">
        <v>2</v>
      </c>
      <c r="D21" s="29"/>
      <c r="E21" s="29"/>
      <c r="F21" s="145"/>
      <c r="G21" s="30"/>
      <c r="H21" s="131">
        <v>0.011</v>
      </c>
      <c r="I21" s="131"/>
      <c r="J21" s="131"/>
      <c r="K21" s="145"/>
    </row>
    <row r="22" spans="1:11" s="23" customFormat="1" ht="11.25" customHeight="1">
      <c r="A22" s="35" t="s">
        <v>17</v>
      </c>
      <c r="B22" s="36"/>
      <c r="C22" s="37">
        <v>6678</v>
      </c>
      <c r="D22" s="37">
        <v>6138</v>
      </c>
      <c r="E22" s="37">
        <v>6138</v>
      </c>
      <c r="F22" s="38">
        <f>IF(AND(C22&gt;0,E22&gt;0),E22*100/C22,"")</f>
        <v>91.91374663072776</v>
      </c>
      <c r="G22" s="39"/>
      <c r="H22" s="132">
        <v>38.398</v>
      </c>
      <c r="I22" s="133">
        <v>24.552</v>
      </c>
      <c r="J22" s="133">
        <v>24.552</v>
      </c>
      <c r="K22" s="38">
        <f>IF(AND(H22&gt;0,J22&gt;0),J22*100/H22,"")</f>
        <v>63.94083025157559</v>
      </c>
    </row>
    <row r="23" spans="1:11" s="32" customFormat="1" ht="11.25" customHeight="1">
      <c r="A23" s="34"/>
      <c r="B23" s="28"/>
      <c r="C23" s="29"/>
      <c r="D23" s="29"/>
      <c r="E23" s="29"/>
      <c r="F23" s="145"/>
      <c r="G23" s="30"/>
      <c r="H23" s="131"/>
      <c r="I23" s="131"/>
      <c r="J23" s="131"/>
      <c r="K23" s="145"/>
    </row>
    <row r="24" spans="1:11" s="23" customFormat="1" ht="11.25" customHeight="1">
      <c r="A24" s="35" t="s">
        <v>18</v>
      </c>
      <c r="B24" s="36"/>
      <c r="C24" s="37">
        <v>11853</v>
      </c>
      <c r="D24" s="37">
        <v>11457</v>
      </c>
      <c r="E24" s="37">
        <v>11500</v>
      </c>
      <c r="F24" s="38">
        <f>IF(AND(C24&gt;0,E24&gt;0),E24*100/C24,"")</f>
        <v>97.02185100818359</v>
      </c>
      <c r="G24" s="39"/>
      <c r="H24" s="132">
        <v>51.781</v>
      </c>
      <c r="I24" s="133">
        <v>35.117</v>
      </c>
      <c r="J24" s="133">
        <v>35.249</v>
      </c>
      <c r="K24" s="38">
        <f>IF(AND(H24&gt;0,J24&gt;0),J24*100/H24,"")</f>
        <v>68.0732314941774</v>
      </c>
    </row>
    <row r="25" spans="1:11" s="32" customFormat="1" ht="11.25" customHeight="1">
      <c r="A25" s="34"/>
      <c r="B25" s="28"/>
      <c r="C25" s="29"/>
      <c r="D25" s="29"/>
      <c r="E25" s="29"/>
      <c r="F25" s="145"/>
      <c r="G25" s="30"/>
      <c r="H25" s="131"/>
      <c r="I25" s="131"/>
      <c r="J25" s="131"/>
      <c r="K25" s="145"/>
    </row>
    <row r="26" spans="1:11" s="23" customFormat="1" ht="11.25" customHeight="1">
      <c r="A26" s="35" t="s">
        <v>19</v>
      </c>
      <c r="B26" s="36"/>
      <c r="C26" s="37">
        <v>339</v>
      </c>
      <c r="D26" s="37">
        <v>300</v>
      </c>
      <c r="E26" s="37">
        <v>350</v>
      </c>
      <c r="F26" s="38">
        <f>IF(AND(C26&gt;0,E26&gt;0),E26*100/C26,"")</f>
        <v>103.2448377581121</v>
      </c>
      <c r="G26" s="39"/>
      <c r="H26" s="132">
        <v>1.301</v>
      </c>
      <c r="I26" s="133">
        <v>1.1</v>
      </c>
      <c r="J26" s="133">
        <v>1.3</v>
      </c>
      <c r="K26" s="38">
        <f>IF(AND(H26&gt;0,J26&gt;0),J26*100/H26,"")</f>
        <v>99.92313604919293</v>
      </c>
    </row>
    <row r="27" spans="1:11" s="32" customFormat="1" ht="11.25" customHeight="1">
      <c r="A27" s="34"/>
      <c r="B27" s="28"/>
      <c r="C27" s="29"/>
      <c r="D27" s="29"/>
      <c r="E27" s="29"/>
      <c r="F27" s="145">
        <f>IF(AND(C27&gt;0,E27&gt;0),E27*100/C27,"")</f>
      </c>
      <c r="G27" s="30"/>
      <c r="H27" s="131"/>
      <c r="I27" s="131"/>
      <c r="J27" s="131"/>
      <c r="K27" s="145">
        <f>IF(AND(H27&gt;0,J27&gt;0),J27*100/H27,"")</f>
      </c>
    </row>
    <row r="28" spans="1:11" s="32" customFormat="1" ht="11.25" customHeight="1">
      <c r="A28" s="34" t="s">
        <v>20</v>
      </c>
      <c r="B28" s="28"/>
      <c r="C28" s="29">
        <v>3602</v>
      </c>
      <c r="D28" s="29">
        <v>3842</v>
      </c>
      <c r="E28" s="29">
        <v>3500</v>
      </c>
      <c r="F28" s="145"/>
      <c r="G28" s="30"/>
      <c r="H28" s="131">
        <v>13.326</v>
      </c>
      <c r="I28" s="131">
        <v>11.8</v>
      </c>
      <c r="J28" s="131">
        <v>11.9</v>
      </c>
      <c r="K28" s="145"/>
    </row>
    <row r="29" spans="1:11" s="32" customFormat="1" ht="11.25" customHeight="1">
      <c r="A29" s="34" t="s">
        <v>21</v>
      </c>
      <c r="B29" s="28"/>
      <c r="C29" s="29">
        <v>13745</v>
      </c>
      <c r="D29" s="29">
        <v>13096</v>
      </c>
      <c r="E29" s="29">
        <v>11785</v>
      </c>
      <c r="F29" s="145"/>
      <c r="G29" s="30"/>
      <c r="H29" s="131">
        <v>33.263</v>
      </c>
      <c r="I29" s="131">
        <v>12.1</v>
      </c>
      <c r="J29" s="131">
        <v>18.56</v>
      </c>
      <c r="K29" s="145"/>
    </row>
    <row r="30" spans="1:11" s="32" customFormat="1" ht="11.25" customHeight="1">
      <c r="A30" s="34" t="s">
        <v>22</v>
      </c>
      <c r="B30" s="28"/>
      <c r="C30" s="29">
        <v>8600</v>
      </c>
      <c r="D30" s="29">
        <v>7667</v>
      </c>
      <c r="E30" s="29">
        <v>7550</v>
      </c>
      <c r="F30" s="145"/>
      <c r="G30" s="30"/>
      <c r="H30" s="131">
        <v>14.095</v>
      </c>
      <c r="I30" s="131">
        <v>14.095</v>
      </c>
      <c r="J30" s="131">
        <v>14</v>
      </c>
      <c r="K30" s="145"/>
    </row>
    <row r="31" spans="1:11" s="23" customFormat="1" ht="11.25" customHeight="1">
      <c r="A31" s="41" t="s">
        <v>23</v>
      </c>
      <c r="B31" s="36"/>
      <c r="C31" s="37">
        <v>25947</v>
      </c>
      <c r="D31" s="37">
        <v>24605</v>
      </c>
      <c r="E31" s="37">
        <v>22835</v>
      </c>
      <c r="F31" s="38">
        <f>IF(AND(C31&gt;0,E31&gt;0),E31*100/C31,"")</f>
        <v>88.00632057655992</v>
      </c>
      <c r="G31" s="39"/>
      <c r="H31" s="132">
        <v>60.684</v>
      </c>
      <c r="I31" s="133">
        <v>37.995</v>
      </c>
      <c r="J31" s="133">
        <v>44.46</v>
      </c>
      <c r="K31" s="38">
        <f>IF(AND(H31&gt;0,J31&gt;0),J31*100/H31,"")</f>
        <v>73.26478149100258</v>
      </c>
    </row>
    <row r="32" spans="1:11" s="32" customFormat="1" ht="11.25" customHeight="1">
      <c r="A32" s="34"/>
      <c r="B32" s="28"/>
      <c r="C32" s="29"/>
      <c r="D32" s="29"/>
      <c r="E32" s="29"/>
      <c r="F32" s="145"/>
      <c r="G32" s="30"/>
      <c r="H32" s="131"/>
      <c r="I32" s="131"/>
      <c r="J32" s="131"/>
      <c r="K32" s="145"/>
    </row>
    <row r="33" spans="1:11" s="32" customFormat="1" ht="11.25" customHeight="1">
      <c r="A33" s="34" t="s">
        <v>24</v>
      </c>
      <c r="B33" s="28"/>
      <c r="C33" s="29">
        <v>1250</v>
      </c>
      <c r="D33" s="29">
        <v>1051</v>
      </c>
      <c r="E33" s="29">
        <v>1000</v>
      </c>
      <c r="F33" s="145"/>
      <c r="G33" s="30"/>
      <c r="H33" s="131">
        <v>4.017</v>
      </c>
      <c r="I33" s="131">
        <v>2.752</v>
      </c>
      <c r="J33" s="131">
        <v>1.225</v>
      </c>
      <c r="K33" s="145"/>
    </row>
    <row r="34" spans="1:11" s="32" customFormat="1" ht="11.25" customHeight="1">
      <c r="A34" s="34" t="s">
        <v>25</v>
      </c>
      <c r="B34" s="28"/>
      <c r="C34" s="29">
        <v>900</v>
      </c>
      <c r="D34" s="29">
        <v>848</v>
      </c>
      <c r="E34" s="29">
        <v>1899</v>
      </c>
      <c r="F34" s="145"/>
      <c r="G34" s="30"/>
      <c r="H34" s="131">
        <v>2.512</v>
      </c>
      <c r="I34" s="131">
        <v>2.25</v>
      </c>
      <c r="J34" s="131">
        <v>2.088</v>
      </c>
      <c r="K34" s="145"/>
    </row>
    <row r="35" spans="1:11" s="32" customFormat="1" ht="11.25" customHeight="1">
      <c r="A35" s="34" t="s">
        <v>26</v>
      </c>
      <c r="B35" s="28"/>
      <c r="C35" s="29">
        <v>1694</v>
      </c>
      <c r="D35" s="29">
        <v>1694</v>
      </c>
      <c r="E35" s="29">
        <v>1565</v>
      </c>
      <c r="F35" s="145"/>
      <c r="G35" s="30"/>
      <c r="H35" s="131">
        <v>7.483</v>
      </c>
      <c r="I35" s="131">
        <v>6</v>
      </c>
      <c r="J35" s="131">
        <v>3.236</v>
      </c>
      <c r="K35" s="145"/>
    </row>
    <row r="36" spans="1:11" s="32" customFormat="1" ht="11.25" customHeight="1">
      <c r="A36" s="34" t="s">
        <v>27</v>
      </c>
      <c r="B36" s="28"/>
      <c r="C36" s="29">
        <v>1018</v>
      </c>
      <c r="D36" s="29">
        <v>1018</v>
      </c>
      <c r="E36" s="29">
        <v>1340</v>
      </c>
      <c r="F36" s="145"/>
      <c r="G36" s="30"/>
      <c r="H36" s="131">
        <v>2.108</v>
      </c>
      <c r="I36" s="131">
        <v>2.447</v>
      </c>
      <c r="J36" s="131">
        <v>1.26</v>
      </c>
      <c r="K36" s="145"/>
    </row>
    <row r="37" spans="1:11" s="23" customFormat="1" ht="11.25" customHeight="1">
      <c r="A37" s="35" t="s">
        <v>28</v>
      </c>
      <c r="B37" s="36"/>
      <c r="C37" s="37">
        <v>4862</v>
      </c>
      <c r="D37" s="37">
        <v>4611</v>
      </c>
      <c r="E37" s="37">
        <v>5804</v>
      </c>
      <c r="F37" s="38">
        <f>IF(AND(C37&gt;0,E37&gt;0),E37*100/C37,"")</f>
        <v>119.37474290415467</v>
      </c>
      <c r="G37" s="39"/>
      <c r="H37" s="132">
        <v>16.12</v>
      </c>
      <c r="I37" s="133">
        <v>13.448999999999998</v>
      </c>
      <c r="J37" s="133">
        <v>7.809</v>
      </c>
      <c r="K37" s="38">
        <f>IF(AND(H37&gt;0,J37&gt;0),J37*100/H37,"")</f>
        <v>48.44292803970223</v>
      </c>
    </row>
    <row r="38" spans="1:11" s="32" customFormat="1" ht="11.25" customHeight="1">
      <c r="A38" s="34"/>
      <c r="B38" s="28"/>
      <c r="C38" s="29"/>
      <c r="D38" s="29"/>
      <c r="E38" s="29"/>
      <c r="F38" s="145"/>
      <c r="G38" s="30"/>
      <c r="H38" s="131"/>
      <c r="I38" s="131"/>
      <c r="J38" s="131"/>
      <c r="K38" s="145"/>
    </row>
    <row r="39" spans="1:11" s="23" customFormat="1" ht="11.25" customHeight="1">
      <c r="A39" s="35" t="s">
        <v>29</v>
      </c>
      <c r="B39" s="36"/>
      <c r="C39" s="37">
        <v>14446</v>
      </c>
      <c r="D39" s="37">
        <v>14400</v>
      </c>
      <c r="E39" s="37">
        <v>13400</v>
      </c>
      <c r="F39" s="38">
        <f>IF(AND(C39&gt;0,E39&gt;0),E39*100/C39,"")</f>
        <v>92.75924131247405</v>
      </c>
      <c r="G39" s="39"/>
      <c r="H39" s="132">
        <v>6.14</v>
      </c>
      <c r="I39" s="133">
        <v>5.9</v>
      </c>
      <c r="J39" s="133">
        <v>6</v>
      </c>
      <c r="K39" s="38">
        <f>IF(AND(H39&gt;0,J39&gt;0),J39*100/H39,"")</f>
        <v>97.7198697068404</v>
      </c>
    </row>
    <row r="40" spans="1:11" s="32" customFormat="1" ht="11.25" customHeight="1">
      <c r="A40" s="34"/>
      <c r="B40" s="28"/>
      <c r="C40" s="29"/>
      <c r="D40" s="29"/>
      <c r="E40" s="29"/>
      <c r="F40" s="145"/>
      <c r="G40" s="30"/>
      <c r="H40" s="131"/>
      <c r="I40" s="131"/>
      <c r="J40" s="131"/>
      <c r="K40" s="145"/>
    </row>
    <row r="41" spans="1:11" s="32" customFormat="1" ht="11.25" customHeight="1">
      <c r="A41" s="27" t="s">
        <v>30</v>
      </c>
      <c r="B41" s="28"/>
      <c r="C41" s="29">
        <v>4164</v>
      </c>
      <c r="D41" s="29">
        <v>3121</v>
      </c>
      <c r="E41" s="29">
        <v>2930</v>
      </c>
      <c r="F41" s="145"/>
      <c r="G41" s="30"/>
      <c r="H41" s="131">
        <v>11.809</v>
      </c>
      <c r="I41" s="131">
        <v>4.937</v>
      </c>
      <c r="J41" s="131">
        <v>6.537</v>
      </c>
      <c r="K41" s="145"/>
    </row>
    <row r="42" spans="1:11" s="32" customFormat="1" ht="11.25" customHeight="1">
      <c r="A42" s="34" t="s">
        <v>31</v>
      </c>
      <c r="B42" s="28"/>
      <c r="C42" s="29">
        <v>9670</v>
      </c>
      <c r="D42" s="29">
        <v>9483</v>
      </c>
      <c r="E42" s="29">
        <v>10300</v>
      </c>
      <c r="F42" s="145"/>
      <c r="G42" s="30"/>
      <c r="H42" s="131">
        <v>38.304</v>
      </c>
      <c r="I42" s="131">
        <v>25.298</v>
      </c>
      <c r="J42" s="131">
        <v>37.054</v>
      </c>
      <c r="K42" s="145"/>
    </row>
    <row r="43" spans="1:11" s="32" customFormat="1" ht="11.25" customHeight="1">
      <c r="A43" s="34" t="s">
        <v>32</v>
      </c>
      <c r="B43" s="28"/>
      <c r="C43" s="29">
        <v>11461</v>
      </c>
      <c r="D43" s="29">
        <v>11814</v>
      </c>
      <c r="E43" s="29">
        <v>10500</v>
      </c>
      <c r="F43" s="145"/>
      <c r="G43" s="30"/>
      <c r="H43" s="131">
        <v>27.263</v>
      </c>
      <c r="I43" s="131">
        <v>23.079</v>
      </c>
      <c r="J43" s="131">
        <v>24.9</v>
      </c>
      <c r="K43" s="145"/>
    </row>
    <row r="44" spans="1:11" s="32" customFormat="1" ht="11.25" customHeight="1">
      <c r="A44" s="34" t="s">
        <v>33</v>
      </c>
      <c r="B44" s="28"/>
      <c r="C44" s="29">
        <v>18216</v>
      </c>
      <c r="D44" s="29">
        <v>15009</v>
      </c>
      <c r="E44" s="29">
        <v>18300</v>
      </c>
      <c r="F44" s="145"/>
      <c r="G44" s="30"/>
      <c r="H44" s="131">
        <v>63.894</v>
      </c>
      <c r="I44" s="131">
        <v>39.917</v>
      </c>
      <c r="J44" s="131">
        <v>48.22</v>
      </c>
      <c r="K44" s="145"/>
    </row>
    <row r="45" spans="1:11" s="32" customFormat="1" ht="11.25" customHeight="1">
      <c r="A45" s="34" t="s">
        <v>34</v>
      </c>
      <c r="B45" s="28"/>
      <c r="C45" s="29">
        <v>12152</v>
      </c>
      <c r="D45" s="29">
        <v>11273</v>
      </c>
      <c r="E45" s="29">
        <v>12350</v>
      </c>
      <c r="F45" s="145"/>
      <c r="G45" s="30"/>
      <c r="H45" s="131">
        <v>34.939</v>
      </c>
      <c r="I45" s="131">
        <v>22.301</v>
      </c>
      <c r="J45" s="131">
        <v>35.96</v>
      </c>
      <c r="K45" s="145"/>
    </row>
    <row r="46" spans="1:11" s="32" customFormat="1" ht="11.25" customHeight="1">
      <c r="A46" s="34" t="s">
        <v>35</v>
      </c>
      <c r="B46" s="28"/>
      <c r="C46" s="29">
        <v>2353</v>
      </c>
      <c r="D46" s="29">
        <v>1749</v>
      </c>
      <c r="E46" s="29">
        <v>2360</v>
      </c>
      <c r="F46" s="145"/>
      <c r="G46" s="30"/>
      <c r="H46" s="131">
        <v>6.422</v>
      </c>
      <c r="I46" s="131">
        <v>2.572</v>
      </c>
      <c r="J46" s="131">
        <v>5.263</v>
      </c>
      <c r="K46" s="145"/>
    </row>
    <row r="47" spans="1:11" s="32" customFormat="1" ht="11.25" customHeight="1">
      <c r="A47" s="34" t="s">
        <v>36</v>
      </c>
      <c r="B47" s="28"/>
      <c r="C47" s="29">
        <v>1295</v>
      </c>
      <c r="D47" s="29">
        <v>1369</v>
      </c>
      <c r="E47" s="29">
        <v>1350</v>
      </c>
      <c r="F47" s="145"/>
      <c r="G47" s="30"/>
      <c r="H47" s="131">
        <v>4.01</v>
      </c>
      <c r="I47" s="131">
        <v>1.497</v>
      </c>
      <c r="J47" s="131">
        <v>2.89</v>
      </c>
      <c r="K47" s="145"/>
    </row>
    <row r="48" spans="1:11" s="32" customFormat="1" ht="11.25" customHeight="1">
      <c r="A48" s="34" t="s">
        <v>37</v>
      </c>
      <c r="B48" s="28"/>
      <c r="C48" s="29">
        <v>9545</v>
      </c>
      <c r="D48" s="29">
        <v>2731</v>
      </c>
      <c r="E48" s="29">
        <v>2800</v>
      </c>
      <c r="F48" s="145"/>
      <c r="G48" s="30"/>
      <c r="H48" s="131">
        <v>26.923</v>
      </c>
      <c r="I48" s="131">
        <v>6.031</v>
      </c>
      <c r="J48" s="131">
        <v>9</v>
      </c>
      <c r="K48" s="145"/>
    </row>
    <row r="49" spans="1:11" s="32" customFormat="1" ht="11.25" customHeight="1">
      <c r="A49" s="34" t="s">
        <v>38</v>
      </c>
      <c r="B49" s="28"/>
      <c r="C49" s="29">
        <v>6080</v>
      </c>
      <c r="D49" s="29">
        <v>11486</v>
      </c>
      <c r="E49" s="29">
        <v>11486</v>
      </c>
      <c r="F49" s="145"/>
      <c r="G49" s="30"/>
      <c r="H49" s="131">
        <v>13.916</v>
      </c>
      <c r="I49" s="131">
        <v>14.497</v>
      </c>
      <c r="J49" s="131">
        <v>20.428</v>
      </c>
      <c r="K49" s="145"/>
    </row>
    <row r="50" spans="1:11" s="23" customFormat="1" ht="11.25" customHeight="1">
      <c r="A50" s="41" t="s">
        <v>39</v>
      </c>
      <c r="B50" s="36"/>
      <c r="C50" s="37">
        <v>74936</v>
      </c>
      <c r="D50" s="37">
        <v>68035</v>
      </c>
      <c r="E50" s="37">
        <v>72376</v>
      </c>
      <c r="F50" s="38">
        <f>IF(AND(C50&gt;0,E50&gt;0),E50*100/C50,"")</f>
        <v>96.58375146791929</v>
      </c>
      <c r="G50" s="39"/>
      <c r="H50" s="132">
        <v>227.48</v>
      </c>
      <c r="I50" s="133">
        <v>140.12900000000002</v>
      </c>
      <c r="J50" s="133">
        <v>190.25199999999998</v>
      </c>
      <c r="K50" s="38">
        <f>IF(AND(H50&gt;0,J50&gt;0),J50*100/H50,"")</f>
        <v>83.63460524002109</v>
      </c>
    </row>
    <row r="51" spans="1:11" s="32" customFormat="1" ht="11.25" customHeight="1">
      <c r="A51" s="34"/>
      <c r="B51" s="28"/>
      <c r="C51" s="29"/>
      <c r="D51" s="29"/>
      <c r="E51" s="29"/>
      <c r="F51" s="145"/>
      <c r="G51" s="30"/>
      <c r="H51" s="131"/>
      <c r="I51" s="131"/>
      <c r="J51" s="131"/>
      <c r="K51" s="145"/>
    </row>
    <row r="52" spans="1:11" s="23" customFormat="1" ht="11.25" customHeight="1">
      <c r="A52" s="35" t="s">
        <v>40</v>
      </c>
      <c r="B52" s="36"/>
      <c r="C52" s="37">
        <v>6598</v>
      </c>
      <c r="D52" s="37">
        <v>6263</v>
      </c>
      <c r="E52" s="37">
        <v>5860</v>
      </c>
      <c r="F52" s="38">
        <f>IF(AND(C52&gt;0,E52&gt;0),E52*100/C52,"")</f>
        <v>88.81479236132161</v>
      </c>
      <c r="G52" s="39"/>
      <c r="H52" s="132">
        <v>14.481</v>
      </c>
      <c r="I52" s="133">
        <v>11.017</v>
      </c>
      <c r="J52" s="133">
        <v>13.662</v>
      </c>
      <c r="K52" s="38">
        <f>IF(AND(H52&gt;0,J52&gt;0),J52*100/H52,"")</f>
        <v>94.34431323803605</v>
      </c>
    </row>
    <row r="53" spans="1:11" s="32" customFormat="1" ht="11.25" customHeight="1">
      <c r="A53" s="34"/>
      <c r="B53" s="28"/>
      <c r="C53" s="29"/>
      <c r="D53" s="29"/>
      <c r="E53" s="29"/>
      <c r="F53" s="145"/>
      <c r="G53" s="30"/>
      <c r="H53" s="131"/>
      <c r="I53" s="131"/>
      <c r="J53" s="131"/>
      <c r="K53" s="145"/>
    </row>
    <row r="54" spans="1:11" s="32" customFormat="1" ht="11.25" customHeight="1">
      <c r="A54" s="34" t="s">
        <v>41</v>
      </c>
      <c r="B54" s="28"/>
      <c r="C54" s="29">
        <v>43194</v>
      </c>
      <c r="D54" s="29">
        <v>37394</v>
      </c>
      <c r="E54" s="29">
        <v>40000</v>
      </c>
      <c r="F54" s="145"/>
      <c r="G54" s="30"/>
      <c r="H54" s="131">
        <v>108.144</v>
      </c>
      <c r="I54" s="131">
        <v>79.517</v>
      </c>
      <c r="J54" s="131">
        <v>80.75</v>
      </c>
      <c r="K54" s="145"/>
    </row>
    <row r="55" spans="1:11" s="32" customFormat="1" ht="11.25" customHeight="1">
      <c r="A55" s="34" t="s">
        <v>42</v>
      </c>
      <c r="B55" s="28"/>
      <c r="C55" s="29">
        <v>76903</v>
      </c>
      <c r="D55" s="29">
        <v>70261</v>
      </c>
      <c r="E55" s="29">
        <v>70268</v>
      </c>
      <c r="F55" s="145"/>
      <c r="G55" s="30"/>
      <c r="H55" s="131">
        <v>192.496</v>
      </c>
      <c r="I55" s="131">
        <v>105.392</v>
      </c>
      <c r="J55" s="131">
        <v>117.004</v>
      </c>
      <c r="K55" s="145"/>
    </row>
    <row r="56" spans="1:11" s="32" customFormat="1" ht="11.25" customHeight="1">
      <c r="A56" s="34" t="s">
        <v>43</v>
      </c>
      <c r="B56" s="28"/>
      <c r="C56" s="29">
        <v>14341</v>
      </c>
      <c r="D56" s="29">
        <v>11210</v>
      </c>
      <c r="E56" s="29">
        <v>11100</v>
      </c>
      <c r="F56" s="145"/>
      <c r="G56" s="30"/>
      <c r="H56" s="131">
        <v>37.195</v>
      </c>
      <c r="I56" s="131">
        <v>21.9</v>
      </c>
      <c r="J56" s="131">
        <v>26.25</v>
      </c>
      <c r="K56" s="145"/>
    </row>
    <row r="57" spans="1:11" s="32" customFormat="1" ht="11.25" customHeight="1">
      <c r="A57" s="34" t="s">
        <v>44</v>
      </c>
      <c r="B57" s="28"/>
      <c r="C57" s="29">
        <v>6393</v>
      </c>
      <c r="D57" s="29">
        <v>6433</v>
      </c>
      <c r="E57" s="29">
        <v>5842</v>
      </c>
      <c r="F57" s="145"/>
      <c r="G57" s="30"/>
      <c r="H57" s="131">
        <v>16.161</v>
      </c>
      <c r="I57" s="131">
        <v>14.769</v>
      </c>
      <c r="J57" s="131">
        <v>13.633</v>
      </c>
      <c r="K57" s="145"/>
    </row>
    <row r="58" spans="1:11" s="32" customFormat="1" ht="11.25" customHeight="1">
      <c r="A58" s="34" t="s">
        <v>45</v>
      </c>
      <c r="B58" s="28"/>
      <c r="C58" s="29">
        <v>45983</v>
      </c>
      <c r="D58" s="29">
        <v>42483</v>
      </c>
      <c r="E58" s="29">
        <v>42000</v>
      </c>
      <c r="F58" s="145"/>
      <c r="G58" s="30"/>
      <c r="H58" s="131">
        <v>70.833</v>
      </c>
      <c r="I58" s="131">
        <v>64.444</v>
      </c>
      <c r="J58" s="131">
        <v>55.4</v>
      </c>
      <c r="K58" s="145"/>
    </row>
    <row r="59" spans="1:11" s="23" customFormat="1" ht="11.25" customHeight="1">
      <c r="A59" s="35" t="s">
        <v>46</v>
      </c>
      <c r="B59" s="36"/>
      <c r="C59" s="37">
        <v>186814</v>
      </c>
      <c r="D59" s="37">
        <v>167781</v>
      </c>
      <c r="E59" s="37">
        <v>169210</v>
      </c>
      <c r="F59" s="38">
        <f>IF(AND(C59&gt;0,E59&gt;0),E59*100/C59,"")</f>
        <v>90.57672337191003</v>
      </c>
      <c r="G59" s="39"/>
      <c r="H59" s="132">
        <v>424.82899999999995</v>
      </c>
      <c r="I59" s="133">
        <v>286.022</v>
      </c>
      <c r="J59" s="133">
        <v>293.03700000000003</v>
      </c>
      <c r="K59" s="38">
        <f>IF(AND(H59&gt;0,J59&gt;0),J59*100/H59,"")</f>
        <v>68.97763570754353</v>
      </c>
    </row>
    <row r="60" spans="1:11" s="32" customFormat="1" ht="11.25" customHeight="1">
      <c r="A60" s="34"/>
      <c r="B60" s="28"/>
      <c r="C60" s="29"/>
      <c r="D60" s="29"/>
      <c r="E60" s="29"/>
      <c r="F60" s="145"/>
      <c r="G60" s="30"/>
      <c r="H60" s="131"/>
      <c r="I60" s="131"/>
      <c r="J60" s="131"/>
      <c r="K60" s="145"/>
    </row>
    <row r="61" spans="1:11" s="32" customFormat="1" ht="11.25" customHeight="1">
      <c r="A61" s="34" t="s">
        <v>47</v>
      </c>
      <c r="B61" s="28"/>
      <c r="C61" s="29">
        <v>1831</v>
      </c>
      <c r="D61" s="29">
        <v>1957</v>
      </c>
      <c r="E61" s="29">
        <v>1680</v>
      </c>
      <c r="F61" s="145"/>
      <c r="G61" s="30"/>
      <c r="H61" s="131">
        <v>5.465</v>
      </c>
      <c r="I61" s="131">
        <v>4.768</v>
      </c>
      <c r="J61" s="131">
        <v>4.059</v>
      </c>
      <c r="K61" s="145"/>
    </row>
    <row r="62" spans="1:11" s="32" customFormat="1" ht="11.25" customHeight="1">
      <c r="A62" s="34" t="s">
        <v>48</v>
      </c>
      <c r="B62" s="28"/>
      <c r="C62" s="29">
        <v>1368</v>
      </c>
      <c r="D62" s="29">
        <v>1368</v>
      </c>
      <c r="E62" s="29">
        <v>1296</v>
      </c>
      <c r="F62" s="145"/>
      <c r="G62" s="30"/>
      <c r="H62" s="131">
        <v>2.282</v>
      </c>
      <c r="I62" s="131">
        <v>1.615</v>
      </c>
      <c r="J62" s="131">
        <v>2.173</v>
      </c>
      <c r="K62" s="145"/>
    </row>
    <row r="63" spans="1:11" s="32" customFormat="1" ht="11.25" customHeight="1">
      <c r="A63" s="34" t="s">
        <v>49</v>
      </c>
      <c r="B63" s="28"/>
      <c r="C63" s="29">
        <v>1889</v>
      </c>
      <c r="D63" s="29">
        <v>1889</v>
      </c>
      <c r="E63" s="29">
        <v>1903</v>
      </c>
      <c r="F63" s="145"/>
      <c r="G63" s="30"/>
      <c r="H63" s="131">
        <v>4.215</v>
      </c>
      <c r="I63" s="131">
        <v>4.219</v>
      </c>
      <c r="J63" s="131">
        <v>1.354</v>
      </c>
      <c r="K63" s="145"/>
    </row>
    <row r="64" spans="1:11" s="23" customFormat="1" ht="11.25" customHeight="1">
      <c r="A64" s="35" t="s">
        <v>50</v>
      </c>
      <c r="B64" s="36"/>
      <c r="C64" s="37">
        <v>5088</v>
      </c>
      <c r="D64" s="37">
        <v>5214</v>
      </c>
      <c r="E64" s="37">
        <v>4879</v>
      </c>
      <c r="F64" s="38">
        <f>IF(AND(C64&gt;0,E64&gt;0),E64*100/C64,"")</f>
        <v>95.89229559748428</v>
      </c>
      <c r="G64" s="39"/>
      <c r="H64" s="132">
        <v>11.962</v>
      </c>
      <c r="I64" s="133">
        <v>10.602</v>
      </c>
      <c r="J64" s="133">
        <v>7.586</v>
      </c>
      <c r="K64" s="38">
        <f>IF(AND(H64&gt;0,J64&gt;0),J64*100/H64,"")</f>
        <v>63.41748871426183</v>
      </c>
    </row>
    <row r="65" spans="1:11" s="32" customFormat="1" ht="11.25" customHeight="1">
      <c r="A65" s="34"/>
      <c r="B65" s="28"/>
      <c r="C65" s="29"/>
      <c r="D65" s="29"/>
      <c r="E65" s="29"/>
      <c r="F65" s="145"/>
      <c r="G65" s="30"/>
      <c r="H65" s="131"/>
      <c r="I65" s="131"/>
      <c r="J65" s="131"/>
      <c r="K65" s="145"/>
    </row>
    <row r="66" spans="1:11" s="23" customFormat="1" ht="11.25" customHeight="1">
      <c r="A66" s="35" t="s">
        <v>51</v>
      </c>
      <c r="B66" s="36"/>
      <c r="C66" s="37">
        <v>15034</v>
      </c>
      <c r="D66" s="37">
        <v>15184.34</v>
      </c>
      <c r="E66" s="37">
        <v>14020</v>
      </c>
      <c r="F66" s="38">
        <f>IF(AND(C66&gt;0,E66&gt;0),E66*100/C66,"")</f>
        <v>93.25528801383531</v>
      </c>
      <c r="G66" s="39"/>
      <c r="H66" s="132">
        <v>23.96</v>
      </c>
      <c r="I66" s="133">
        <v>27.332</v>
      </c>
      <c r="J66" s="133">
        <v>13.039</v>
      </c>
      <c r="K66" s="38">
        <f>IF(AND(H66&gt;0,J66&gt;0),J66*100/H66,"")</f>
        <v>54.41986644407345</v>
      </c>
    </row>
    <row r="67" spans="1:11" s="32" customFormat="1" ht="11.25" customHeight="1">
      <c r="A67" s="34"/>
      <c r="B67" s="28"/>
      <c r="C67" s="29"/>
      <c r="D67" s="29"/>
      <c r="E67" s="29"/>
      <c r="F67" s="145"/>
      <c r="G67" s="30"/>
      <c r="H67" s="131"/>
      <c r="I67" s="131"/>
      <c r="J67" s="131"/>
      <c r="K67" s="145"/>
    </row>
    <row r="68" spans="1:11" s="32" customFormat="1" ht="11.25" customHeight="1">
      <c r="A68" s="34" t="s">
        <v>52</v>
      </c>
      <c r="B68" s="28"/>
      <c r="C68" s="29">
        <v>44903</v>
      </c>
      <c r="D68" s="29">
        <v>40500</v>
      </c>
      <c r="E68" s="29">
        <v>33600</v>
      </c>
      <c r="F68" s="145"/>
      <c r="G68" s="30"/>
      <c r="H68" s="131">
        <v>79.719</v>
      </c>
      <c r="I68" s="131">
        <v>63</v>
      </c>
      <c r="J68" s="131">
        <v>33</v>
      </c>
      <c r="K68" s="145"/>
    </row>
    <row r="69" spans="1:11" s="32" customFormat="1" ht="11.25" customHeight="1">
      <c r="A69" s="34" t="s">
        <v>53</v>
      </c>
      <c r="B69" s="28"/>
      <c r="C69" s="29">
        <v>6419</v>
      </c>
      <c r="D69" s="29">
        <v>4800</v>
      </c>
      <c r="E69" s="29">
        <v>4700</v>
      </c>
      <c r="F69" s="145"/>
      <c r="G69" s="30"/>
      <c r="H69" s="131">
        <v>8.257</v>
      </c>
      <c r="I69" s="131">
        <v>5.4</v>
      </c>
      <c r="J69" s="131">
        <v>3.7</v>
      </c>
      <c r="K69" s="145"/>
    </row>
    <row r="70" spans="1:11" s="23" customFormat="1" ht="11.25" customHeight="1">
      <c r="A70" s="35" t="s">
        <v>54</v>
      </c>
      <c r="B70" s="36"/>
      <c r="C70" s="37">
        <v>51322</v>
      </c>
      <c r="D70" s="37">
        <v>45300</v>
      </c>
      <c r="E70" s="37">
        <v>38300</v>
      </c>
      <c r="F70" s="38">
        <f>IF(AND(C70&gt;0,E70&gt;0),E70*100/C70,"")</f>
        <v>74.6268656716418</v>
      </c>
      <c r="G70" s="39"/>
      <c r="H70" s="132">
        <v>87.976</v>
      </c>
      <c r="I70" s="133">
        <v>68.4</v>
      </c>
      <c r="J70" s="133">
        <v>36.7</v>
      </c>
      <c r="K70" s="38">
        <f>IF(AND(H70&gt;0,J70&gt;0),J70*100/H70,"")</f>
        <v>41.715922524324824</v>
      </c>
    </row>
    <row r="71" spans="1:11" s="32" customFormat="1" ht="11.25" customHeight="1">
      <c r="A71" s="34"/>
      <c r="B71" s="28"/>
      <c r="C71" s="29"/>
      <c r="D71" s="29"/>
      <c r="E71" s="29"/>
      <c r="F71" s="145"/>
      <c r="G71" s="30"/>
      <c r="H71" s="131"/>
      <c r="I71" s="131"/>
      <c r="J71" s="131"/>
      <c r="K71" s="145"/>
    </row>
    <row r="72" spans="1:11" s="32" customFormat="1" ht="11.25" customHeight="1">
      <c r="A72" s="34" t="s">
        <v>55</v>
      </c>
      <c r="B72" s="28"/>
      <c r="C72" s="29">
        <v>3191</v>
      </c>
      <c r="D72" s="29">
        <v>2966</v>
      </c>
      <c r="E72" s="29">
        <v>2966</v>
      </c>
      <c r="F72" s="145"/>
      <c r="G72" s="30"/>
      <c r="H72" s="131">
        <v>3.621</v>
      </c>
      <c r="I72" s="131">
        <v>2.829</v>
      </c>
      <c r="J72" s="131">
        <v>2.966</v>
      </c>
      <c r="K72" s="145"/>
    </row>
    <row r="73" spans="1:11" s="32" customFormat="1" ht="11.25" customHeight="1">
      <c r="A73" s="34" t="s">
        <v>56</v>
      </c>
      <c r="B73" s="28"/>
      <c r="C73" s="29">
        <v>12915</v>
      </c>
      <c r="D73" s="29">
        <v>12081</v>
      </c>
      <c r="E73" s="29">
        <v>12025</v>
      </c>
      <c r="F73" s="145"/>
      <c r="G73" s="30"/>
      <c r="H73" s="131">
        <v>18.081</v>
      </c>
      <c r="I73" s="131">
        <v>17.88</v>
      </c>
      <c r="J73" s="131">
        <v>17.787</v>
      </c>
      <c r="K73" s="145"/>
    </row>
    <row r="74" spans="1:11" s="32" customFormat="1" ht="11.25" customHeight="1">
      <c r="A74" s="34" t="s">
        <v>57</v>
      </c>
      <c r="B74" s="28"/>
      <c r="C74" s="29">
        <v>27670</v>
      </c>
      <c r="D74" s="29">
        <v>24734</v>
      </c>
      <c r="E74" s="29">
        <v>18000</v>
      </c>
      <c r="F74" s="145"/>
      <c r="G74" s="30"/>
      <c r="H74" s="131">
        <v>56.824</v>
      </c>
      <c r="I74" s="131">
        <v>46.114</v>
      </c>
      <c r="J74" s="131">
        <v>33.559</v>
      </c>
      <c r="K74" s="145"/>
    </row>
    <row r="75" spans="1:11" s="32" customFormat="1" ht="11.25" customHeight="1">
      <c r="A75" s="34" t="s">
        <v>58</v>
      </c>
      <c r="B75" s="28"/>
      <c r="C75" s="29">
        <v>22571</v>
      </c>
      <c r="D75" s="29">
        <v>19099</v>
      </c>
      <c r="E75" s="29">
        <v>22150</v>
      </c>
      <c r="F75" s="145"/>
      <c r="G75" s="30"/>
      <c r="H75" s="131">
        <v>30.612</v>
      </c>
      <c r="I75" s="131">
        <v>25.908</v>
      </c>
      <c r="J75" s="131">
        <v>31.01</v>
      </c>
      <c r="K75" s="145"/>
    </row>
    <row r="76" spans="1:11" s="32" customFormat="1" ht="11.25" customHeight="1">
      <c r="A76" s="34" t="s">
        <v>59</v>
      </c>
      <c r="B76" s="28"/>
      <c r="C76" s="29">
        <v>2610</v>
      </c>
      <c r="D76" s="29">
        <v>2683</v>
      </c>
      <c r="E76" s="29">
        <v>2683</v>
      </c>
      <c r="F76" s="145"/>
      <c r="G76" s="30"/>
      <c r="H76" s="131">
        <v>6.118</v>
      </c>
      <c r="I76" s="131">
        <v>5.097</v>
      </c>
      <c r="J76" s="131">
        <v>5.902</v>
      </c>
      <c r="K76" s="145"/>
    </row>
    <row r="77" spans="1:11" s="32" customFormat="1" ht="11.25" customHeight="1">
      <c r="A77" s="34" t="s">
        <v>60</v>
      </c>
      <c r="B77" s="28"/>
      <c r="C77" s="29">
        <v>5034</v>
      </c>
      <c r="D77" s="29">
        <v>4598</v>
      </c>
      <c r="E77" s="29">
        <v>4605</v>
      </c>
      <c r="F77" s="145"/>
      <c r="G77" s="30"/>
      <c r="H77" s="131">
        <v>8.21</v>
      </c>
      <c r="I77" s="131">
        <v>7.132</v>
      </c>
      <c r="J77" s="131">
        <v>7.138</v>
      </c>
      <c r="K77" s="145"/>
    </row>
    <row r="78" spans="1:11" s="32" customFormat="1" ht="11.25" customHeight="1">
      <c r="A78" s="34" t="s">
        <v>61</v>
      </c>
      <c r="B78" s="28"/>
      <c r="C78" s="29">
        <v>9622</v>
      </c>
      <c r="D78" s="29">
        <v>9153</v>
      </c>
      <c r="E78" s="29">
        <v>8500</v>
      </c>
      <c r="F78" s="145"/>
      <c r="G78" s="30"/>
      <c r="H78" s="131">
        <v>17.32</v>
      </c>
      <c r="I78" s="131">
        <v>18.306</v>
      </c>
      <c r="J78" s="131">
        <v>17</v>
      </c>
      <c r="K78" s="145"/>
    </row>
    <row r="79" spans="1:11" s="32" customFormat="1" ht="11.25" customHeight="1">
      <c r="A79" s="34" t="s">
        <v>62</v>
      </c>
      <c r="B79" s="28"/>
      <c r="C79" s="29">
        <v>15855</v>
      </c>
      <c r="D79" s="29">
        <v>14660</v>
      </c>
      <c r="E79" s="29">
        <v>14660</v>
      </c>
      <c r="F79" s="145"/>
      <c r="G79" s="30"/>
      <c r="H79" s="131">
        <v>41.059</v>
      </c>
      <c r="I79" s="131">
        <v>21.99</v>
      </c>
      <c r="J79" s="131">
        <v>19.058</v>
      </c>
      <c r="K79" s="145"/>
    </row>
    <row r="80" spans="1:11" s="23" customFormat="1" ht="11.25" customHeight="1">
      <c r="A80" s="41" t="s">
        <v>63</v>
      </c>
      <c r="B80" s="36"/>
      <c r="C80" s="37">
        <v>99468</v>
      </c>
      <c r="D80" s="37">
        <v>89974</v>
      </c>
      <c r="E80" s="37">
        <v>85589</v>
      </c>
      <c r="F80" s="38">
        <f>IF(AND(C80&gt;0,E80&gt;0),E80*100/C80,"")</f>
        <v>86.04676881006957</v>
      </c>
      <c r="G80" s="39"/>
      <c r="H80" s="132">
        <v>181.84499999999997</v>
      </c>
      <c r="I80" s="133">
        <v>145.256</v>
      </c>
      <c r="J80" s="133">
        <v>134.42000000000002</v>
      </c>
      <c r="K80" s="38">
        <f>IF(AND(H80&gt;0,J80&gt;0),J80*100/H80,"")</f>
        <v>73.92009678572413</v>
      </c>
    </row>
    <row r="81" spans="1:11" s="32" customFormat="1" ht="11.25" customHeight="1">
      <c r="A81" s="34"/>
      <c r="B81" s="28"/>
      <c r="C81" s="29"/>
      <c r="D81" s="29"/>
      <c r="E81" s="29"/>
      <c r="F81" s="145"/>
      <c r="G81" s="30"/>
      <c r="H81" s="131"/>
      <c r="I81" s="131"/>
      <c r="J81" s="131"/>
      <c r="K81" s="145"/>
    </row>
    <row r="82" spans="1:11" s="32" customFormat="1" ht="11.25" customHeight="1">
      <c r="A82" s="34" t="s">
        <v>64</v>
      </c>
      <c r="B82" s="28"/>
      <c r="C82" s="29">
        <v>71</v>
      </c>
      <c r="D82" s="29">
        <v>71</v>
      </c>
      <c r="E82" s="29">
        <v>84</v>
      </c>
      <c r="F82" s="145"/>
      <c r="G82" s="30"/>
      <c r="H82" s="131">
        <v>0.079</v>
      </c>
      <c r="I82" s="131">
        <v>0.079</v>
      </c>
      <c r="J82" s="131">
        <v>0.093</v>
      </c>
      <c r="K82" s="145"/>
    </row>
    <row r="83" spans="1:11" s="32" customFormat="1" ht="11.25" customHeight="1">
      <c r="A83" s="34" t="s">
        <v>65</v>
      </c>
      <c r="B83" s="28"/>
      <c r="C83" s="29">
        <v>225</v>
      </c>
      <c r="D83" s="29">
        <v>225</v>
      </c>
      <c r="E83" s="29">
        <v>225</v>
      </c>
      <c r="F83" s="145"/>
      <c r="G83" s="30"/>
      <c r="H83" s="131">
        <v>0.145</v>
      </c>
      <c r="I83" s="131">
        <v>0.145</v>
      </c>
      <c r="J83" s="131">
        <v>0.16</v>
      </c>
      <c r="K83" s="145"/>
    </row>
    <row r="84" spans="1:11" s="23" customFormat="1" ht="11.25" customHeight="1">
      <c r="A84" s="35" t="s">
        <v>66</v>
      </c>
      <c r="B84" s="36"/>
      <c r="C84" s="37">
        <v>296</v>
      </c>
      <c r="D84" s="37">
        <v>296</v>
      </c>
      <c r="E84" s="37">
        <v>309</v>
      </c>
      <c r="F84" s="38">
        <f>IF(AND(C84&gt;0,E84&gt;0),E84*100/C84,"")</f>
        <v>104.39189189189189</v>
      </c>
      <c r="G84" s="39"/>
      <c r="H84" s="132">
        <v>0.22399999999999998</v>
      </c>
      <c r="I84" s="133">
        <v>0.22399999999999998</v>
      </c>
      <c r="J84" s="133">
        <v>0.253</v>
      </c>
      <c r="K84" s="38">
        <f>IF(AND(H84&gt;0,J84&gt;0),J84*100/H84,"")</f>
        <v>112.94642857142858</v>
      </c>
    </row>
    <row r="85" spans="1:11" s="32" customFormat="1" ht="11.25" customHeight="1" thickBot="1">
      <c r="A85" s="34"/>
      <c r="B85" s="28"/>
      <c r="C85" s="29"/>
      <c r="D85" s="29"/>
      <c r="E85" s="29"/>
      <c r="F85" s="145"/>
      <c r="G85" s="30"/>
      <c r="H85" s="131"/>
      <c r="I85" s="131"/>
      <c r="J85" s="131"/>
      <c r="K85" s="145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>
        <v>504003</v>
      </c>
      <c r="D87" s="48">
        <v>459927.34</v>
      </c>
      <c r="E87" s="48">
        <f>E13+E15+E17+E22+E24+E26+E31+E37+E39+E50+E52+E59+E64+E66+E70+E80+E84</f>
        <v>450866</v>
      </c>
      <c r="F87" s="49">
        <f>IF(AND(C87&gt;0,E87&gt;0),E87*100/C87,"")</f>
        <v>89.45700720035397</v>
      </c>
      <c r="G87" s="39"/>
      <c r="H87" s="136">
        <v>1147.791</v>
      </c>
      <c r="I87" s="137">
        <v>807.686</v>
      </c>
      <c r="J87" s="137">
        <f>J13+J15+J17+J22+J24+J26+J31+J37+J39+J50+J52+J59+J64+J66+J70+J80+J84</f>
        <v>808.7900000000001</v>
      </c>
      <c r="K87" s="49">
        <f>IF(AND(H87&gt;0,J87&gt;0),J87*100/H87,"")</f>
        <v>70.46491913597512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2">
    <mergeCell ref="C4:F5"/>
    <mergeCell ref="H4:K5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horizontalDpi="600" verticalDpi="600" orientation="portrait" paperSize="9" scale="73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/>
  <dimension ref="A1:K625"/>
  <sheetViews>
    <sheetView view="pageBreakPreview" zoomScaleSheetLayoutView="100" zoomScalePageLayoutView="0" workbookViewId="0" topLeftCell="A1">
      <selection activeCell="M15" sqref="M15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5" width="12.421875" style="57" customWidth="1"/>
    <col min="6" max="6" width="9.8515625" style="146" customWidth="1"/>
    <col min="7" max="7" width="3.00390625" style="57" customWidth="1"/>
    <col min="8" max="10" width="12.421875" style="57" customWidth="1"/>
    <col min="11" max="11" width="9.8515625" style="146" customWidth="1"/>
    <col min="12" max="12" width="11.421875" style="6" customWidth="1"/>
    <col min="13" max="16384" width="9.8515625" style="57" customWidth="1"/>
  </cols>
  <sheetData>
    <row r="1" spans="1:11" s="1" customFormat="1" ht="12.75" customHeight="1">
      <c r="A1" s="140" t="s">
        <v>0</v>
      </c>
      <c r="B1" s="140"/>
      <c r="C1" s="140"/>
      <c r="D1" s="140"/>
      <c r="E1" s="140"/>
      <c r="F1" s="142"/>
      <c r="G1" s="140"/>
      <c r="H1" s="140"/>
      <c r="I1" s="140"/>
      <c r="J1" s="140"/>
      <c r="K1" s="142"/>
    </row>
    <row r="2" spans="1:11" s="1" customFormat="1" ht="11.25" customHeight="1">
      <c r="A2" s="3" t="s">
        <v>76</v>
      </c>
      <c r="B2" s="2"/>
      <c r="C2" s="2"/>
      <c r="D2" s="2"/>
      <c r="E2" s="4"/>
      <c r="F2" s="143"/>
      <c r="G2" s="2"/>
      <c r="H2" s="2"/>
      <c r="I2" s="5"/>
      <c r="J2" s="141" t="s">
        <v>69</v>
      </c>
      <c r="K2" s="143"/>
    </row>
    <row r="3" spans="1:11" s="1" customFormat="1" ht="11.25" customHeight="1" thickBot="1">
      <c r="A3" s="2"/>
      <c r="B3" s="2"/>
      <c r="C3" s="2"/>
      <c r="D3" s="2"/>
      <c r="E3" s="2"/>
      <c r="F3" s="143"/>
      <c r="G3" s="2"/>
      <c r="H3" s="2"/>
      <c r="I3" s="2"/>
      <c r="J3" s="2"/>
      <c r="K3" s="143"/>
    </row>
    <row r="4" spans="1:11" s="9" customFormat="1" ht="11.25" customHeight="1">
      <c r="A4" s="7" t="s">
        <v>1</v>
      </c>
      <c r="B4" s="8"/>
      <c r="C4" s="175" t="s">
        <v>2</v>
      </c>
      <c r="D4" s="176"/>
      <c r="E4" s="176"/>
      <c r="F4" s="177"/>
      <c r="G4" s="8"/>
      <c r="H4" s="181" t="s">
        <v>3</v>
      </c>
      <c r="I4" s="182"/>
      <c r="J4" s="182"/>
      <c r="K4" s="183"/>
    </row>
    <row r="5" spans="1:11" s="9" customFormat="1" ht="11.25" customHeight="1" thickBot="1">
      <c r="A5" s="10" t="s">
        <v>4</v>
      </c>
      <c r="B5" s="8"/>
      <c r="C5" s="178"/>
      <c r="D5" s="179"/>
      <c r="E5" s="179"/>
      <c r="F5" s="180"/>
      <c r="G5" s="8"/>
      <c r="H5" s="184"/>
      <c r="I5" s="185"/>
      <c r="J5" s="185"/>
      <c r="K5" s="186"/>
    </row>
    <row r="6" spans="1:11" s="9" customFormat="1" ht="11.25" customHeight="1">
      <c r="A6" s="10" t="s">
        <v>5</v>
      </c>
      <c r="B6" s="8"/>
      <c r="C6" s="14">
        <f>E6-2</f>
        <v>2021</v>
      </c>
      <c r="D6" s="15">
        <f>E6-1</f>
        <v>2022</v>
      </c>
      <c r="E6" s="15">
        <v>2023</v>
      </c>
      <c r="F6" s="16"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v>2023</v>
      </c>
    </row>
    <row r="7" spans="1:11" s="9" customFormat="1" ht="11.25" customHeight="1" thickBot="1">
      <c r="A7" s="18"/>
      <c r="B7" s="8"/>
      <c r="C7" s="19" t="s">
        <v>336</v>
      </c>
      <c r="D7" s="20" t="s">
        <v>6</v>
      </c>
      <c r="E7" s="20">
        <v>3</v>
      </c>
      <c r="F7" s="21" t="s">
        <v>338</v>
      </c>
      <c r="G7" s="22"/>
      <c r="H7" s="19" t="s">
        <v>336</v>
      </c>
      <c r="I7" s="20" t="s">
        <v>6</v>
      </c>
      <c r="J7" s="20">
        <v>3</v>
      </c>
      <c r="K7" s="21" t="s">
        <v>338</v>
      </c>
    </row>
    <row r="8" spans="1:11" s="1" customFormat="1" ht="11.25" customHeight="1">
      <c r="A8" s="24"/>
      <c r="B8" s="25"/>
      <c r="C8" s="25"/>
      <c r="D8" s="25"/>
      <c r="E8" s="25"/>
      <c r="F8" s="144"/>
      <c r="G8" s="2"/>
      <c r="H8" s="25"/>
      <c r="I8" s="25"/>
      <c r="J8" s="25"/>
      <c r="K8" s="144"/>
    </row>
    <row r="9" spans="1:11" s="32" customFormat="1" ht="11.25" customHeight="1">
      <c r="A9" s="27" t="s">
        <v>7</v>
      </c>
      <c r="B9" s="28"/>
      <c r="C9" s="29">
        <v>79</v>
      </c>
      <c r="D9" s="29">
        <v>100</v>
      </c>
      <c r="E9" s="29">
        <v>80</v>
      </c>
      <c r="F9" s="145"/>
      <c r="G9" s="30"/>
      <c r="H9" s="131">
        <v>0.325</v>
      </c>
      <c r="I9" s="131">
        <v>0.295</v>
      </c>
      <c r="J9" s="131">
        <v>0.236</v>
      </c>
      <c r="K9" s="145"/>
    </row>
    <row r="10" spans="1:11" s="32" customFormat="1" ht="11.25" customHeight="1">
      <c r="A10" s="34" t="s">
        <v>8</v>
      </c>
      <c r="B10" s="28"/>
      <c r="C10" s="29">
        <v>415</v>
      </c>
      <c r="D10" s="29">
        <v>453</v>
      </c>
      <c r="E10" s="29">
        <v>453</v>
      </c>
      <c r="F10" s="145"/>
      <c r="G10" s="30"/>
      <c r="H10" s="131">
        <v>1.608</v>
      </c>
      <c r="I10" s="131">
        <v>1.676</v>
      </c>
      <c r="J10" s="131">
        <v>1.676</v>
      </c>
      <c r="K10" s="145"/>
    </row>
    <row r="11" spans="1:11" s="32" customFormat="1" ht="11.25" customHeight="1">
      <c r="A11" s="27" t="s">
        <v>9</v>
      </c>
      <c r="B11" s="28"/>
      <c r="C11" s="29">
        <v>4525</v>
      </c>
      <c r="D11" s="29">
        <v>3500</v>
      </c>
      <c r="E11" s="29">
        <v>3620</v>
      </c>
      <c r="F11" s="145"/>
      <c r="G11" s="30"/>
      <c r="H11" s="131">
        <v>15.498</v>
      </c>
      <c r="I11" s="131">
        <v>11.82</v>
      </c>
      <c r="J11" s="131">
        <v>11.801</v>
      </c>
      <c r="K11" s="145"/>
    </row>
    <row r="12" spans="1:11" s="32" customFormat="1" ht="11.25" customHeight="1">
      <c r="A12" s="34" t="s">
        <v>10</v>
      </c>
      <c r="B12" s="28"/>
      <c r="C12" s="29">
        <v>30</v>
      </c>
      <c r="D12" s="29">
        <v>50</v>
      </c>
      <c r="E12" s="29">
        <v>35</v>
      </c>
      <c r="F12" s="145"/>
      <c r="G12" s="30"/>
      <c r="H12" s="131">
        <v>0.098</v>
      </c>
      <c r="I12" s="131">
        <v>0.155</v>
      </c>
      <c r="J12" s="131">
        <v>0.109</v>
      </c>
      <c r="K12" s="145"/>
    </row>
    <row r="13" spans="1:11" s="23" customFormat="1" ht="11.25" customHeight="1">
      <c r="A13" s="35" t="s">
        <v>11</v>
      </c>
      <c r="B13" s="36"/>
      <c r="C13" s="37">
        <v>5049</v>
      </c>
      <c r="D13" s="37">
        <v>4103</v>
      </c>
      <c r="E13" s="37">
        <v>4188</v>
      </c>
      <c r="F13" s="38">
        <f>IF(AND(C13&gt;0,E13&gt;0),E13*100/C13,"")</f>
        <v>82.94711824123588</v>
      </c>
      <c r="G13" s="39"/>
      <c r="H13" s="132">
        <v>17.529</v>
      </c>
      <c r="I13" s="133">
        <v>13.946</v>
      </c>
      <c r="J13" s="133">
        <v>13.822000000000001</v>
      </c>
      <c r="K13" s="38">
        <f>IF(AND(H13&gt;0,J13&gt;0),J13*100/H13,"")</f>
        <v>78.8521878030692</v>
      </c>
    </row>
    <row r="14" spans="1:11" s="32" customFormat="1" ht="11.25" customHeight="1">
      <c r="A14" s="34"/>
      <c r="B14" s="28"/>
      <c r="C14" s="29"/>
      <c r="D14" s="29"/>
      <c r="E14" s="29"/>
      <c r="F14" s="145"/>
      <c r="G14" s="30"/>
      <c r="H14" s="131"/>
      <c r="I14" s="131"/>
      <c r="J14" s="131"/>
      <c r="K14" s="145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>
        <f>IF(AND(C15&gt;0,E15&gt;0),E15*100/C15,"")</f>
      </c>
      <c r="G15" s="39"/>
      <c r="H15" s="132"/>
      <c r="I15" s="133"/>
      <c r="J15" s="133"/>
      <c r="K15" s="38">
        <f>IF(AND(H15&gt;0,J15&gt;0),J15*100/H15,"")</f>
      </c>
    </row>
    <row r="16" spans="1:11" s="32" customFormat="1" ht="11.25" customHeight="1">
      <c r="A16" s="33"/>
      <c r="B16" s="28"/>
      <c r="C16" s="29"/>
      <c r="D16" s="29"/>
      <c r="E16" s="29"/>
      <c r="F16" s="145"/>
      <c r="G16" s="30"/>
      <c r="H16" s="131"/>
      <c r="I16" s="131"/>
      <c r="J16" s="131"/>
      <c r="K16" s="145"/>
    </row>
    <row r="17" spans="1:11" s="23" customFormat="1" ht="11.25" customHeight="1">
      <c r="A17" s="35" t="s">
        <v>13</v>
      </c>
      <c r="B17" s="36"/>
      <c r="C17" s="37">
        <v>28</v>
      </c>
      <c r="D17" s="37">
        <v>22</v>
      </c>
      <c r="E17" s="37">
        <v>30</v>
      </c>
      <c r="F17" s="38">
        <f>IF(AND(C17&gt;0,E17&gt;0),E17*100/C17,"")</f>
        <v>107.14285714285714</v>
      </c>
      <c r="G17" s="39"/>
      <c r="H17" s="132">
        <v>0.066</v>
      </c>
      <c r="I17" s="133">
        <v>0.039</v>
      </c>
      <c r="J17" s="133">
        <v>0.055</v>
      </c>
      <c r="K17" s="38">
        <f>IF(AND(H17&gt;0,J17&gt;0),J17*100/H17,"")</f>
        <v>83.33333333333333</v>
      </c>
    </row>
    <row r="18" spans="1:11" s="32" customFormat="1" ht="11.25" customHeight="1">
      <c r="A18" s="34"/>
      <c r="B18" s="28"/>
      <c r="C18" s="29"/>
      <c r="D18" s="29"/>
      <c r="E18" s="29"/>
      <c r="F18" s="145"/>
      <c r="G18" s="30"/>
      <c r="H18" s="131"/>
      <c r="I18" s="131"/>
      <c r="J18" s="131"/>
      <c r="K18" s="145"/>
    </row>
    <row r="19" spans="1:11" s="32" customFormat="1" ht="11.25" customHeight="1">
      <c r="A19" s="27" t="s">
        <v>14</v>
      </c>
      <c r="B19" s="28"/>
      <c r="C19" s="29">
        <v>192</v>
      </c>
      <c r="D19" s="29">
        <v>191</v>
      </c>
      <c r="E19" s="29">
        <v>191</v>
      </c>
      <c r="F19" s="145"/>
      <c r="G19" s="30"/>
      <c r="H19" s="131">
        <v>0.839</v>
      </c>
      <c r="I19" s="131">
        <v>0.65</v>
      </c>
      <c r="J19" s="131">
        <v>0.65</v>
      </c>
      <c r="K19" s="145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145"/>
      <c r="G20" s="30"/>
      <c r="H20" s="131"/>
      <c r="I20" s="131"/>
      <c r="J20" s="131"/>
      <c r="K20" s="145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145"/>
      <c r="G21" s="30"/>
      <c r="H21" s="131"/>
      <c r="I21" s="131"/>
      <c r="J21" s="131"/>
      <c r="K21" s="145"/>
    </row>
    <row r="22" spans="1:11" s="23" customFormat="1" ht="11.25" customHeight="1">
      <c r="A22" s="35" t="s">
        <v>17</v>
      </c>
      <c r="B22" s="36"/>
      <c r="C22" s="37">
        <v>192</v>
      </c>
      <c r="D22" s="37">
        <v>191</v>
      </c>
      <c r="E22" s="37">
        <v>191</v>
      </c>
      <c r="F22" s="38">
        <f>IF(AND(C22&gt;0,E22&gt;0),E22*100/C22,"")</f>
        <v>99.47916666666667</v>
      </c>
      <c r="G22" s="39"/>
      <c r="H22" s="132">
        <v>0.839</v>
      </c>
      <c r="I22" s="133">
        <v>0.65</v>
      </c>
      <c r="J22" s="133">
        <v>0.65</v>
      </c>
      <c r="K22" s="38">
        <f>IF(AND(H22&gt;0,J22&gt;0),J22*100/H22,"")</f>
        <v>77.47318235995233</v>
      </c>
    </row>
    <row r="23" spans="1:11" s="32" customFormat="1" ht="11.25" customHeight="1">
      <c r="A23" s="34"/>
      <c r="B23" s="28"/>
      <c r="C23" s="29"/>
      <c r="D23" s="29"/>
      <c r="E23" s="29"/>
      <c r="F23" s="145"/>
      <c r="G23" s="30"/>
      <c r="H23" s="131"/>
      <c r="I23" s="131"/>
      <c r="J23" s="131"/>
      <c r="K23" s="145"/>
    </row>
    <row r="24" spans="1:11" s="23" customFormat="1" ht="11.25" customHeight="1">
      <c r="A24" s="35" t="s">
        <v>18</v>
      </c>
      <c r="B24" s="36"/>
      <c r="C24" s="37">
        <v>60</v>
      </c>
      <c r="D24" s="37">
        <v>99</v>
      </c>
      <c r="E24" s="37">
        <v>100</v>
      </c>
      <c r="F24" s="38">
        <f>IF(AND(C24&gt;0,E24&gt;0),E24*100/C24,"")</f>
        <v>166.66666666666666</v>
      </c>
      <c r="G24" s="39"/>
      <c r="H24" s="132">
        <v>0.118</v>
      </c>
      <c r="I24" s="133">
        <v>0.246</v>
      </c>
      <c r="J24" s="133">
        <v>0.15</v>
      </c>
      <c r="K24" s="38">
        <f>IF(AND(H24&gt;0,J24&gt;0),J24*100/H24,"")</f>
        <v>127.11864406779662</v>
      </c>
    </row>
    <row r="25" spans="1:11" s="32" customFormat="1" ht="11.25" customHeight="1">
      <c r="A25" s="34"/>
      <c r="B25" s="28"/>
      <c r="C25" s="29"/>
      <c r="D25" s="29"/>
      <c r="E25" s="29"/>
      <c r="F25" s="145"/>
      <c r="G25" s="30"/>
      <c r="H25" s="131"/>
      <c r="I25" s="131"/>
      <c r="J25" s="131"/>
      <c r="K25" s="145"/>
    </row>
    <row r="26" spans="1:11" s="23" customFormat="1" ht="11.25" customHeight="1">
      <c r="A26" s="35" t="s">
        <v>19</v>
      </c>
      <c r="B26" s="36"/>
      <c r="C26" s="37">
        <v>43</v>
      </c>
      <c r="D26" s="37">
        <v>60</v>
      </c>
      <c r="E26" s="37">
        <v>100</v>
      </c>
      <c r="F26" s="38">
        <f>IF(AND(C26&gt;0,E26&gt;0),E26*100/C26,"")</f>
        <v>232.5581395348837</v>
      </c>
      <c r="G26" s="39"/>
      <c r="H26" s="132">
        <v>0.146</v>
      </c>
      <c r="I26" s="133">
        <v>0.2</v>
      </c>
      <c r="J26" s="133">
        <v>0.36</v>
      </c>
      <c r="K26" s="38">
        <f>IF(AND(H26&gt;0,J26&gt;0),J26*100/H26,"")</f>
        <v>246.57534246575344</v>
      </c>
    </row>
    <row r="27" spans="1:11" s="32" customFormat="1" ht="11.25" customHeight="1">
      <c r="A27" s="34"/>
      <c r="B27" s="28"/>
      <c r="C27" s="29"/>
      <c r="D27" s="29"/>
      <c r="E27" s="29"/>
      <c r="F27" s="145">
        <f>IF(AND(C27&gt;0,E27&gt;0),E27*100/C27,"")</f>
      </c>
      <c r="G27" s="30"/>
      <c r="H27" s="131"/>
      <c r="I27" s="131"/>
      <c r="J27" s="131"/>
      <c r="K27" s="145">
        <f>IF(AND(H27&gt;0,J27&gt;0),J27*100/H27,"")</f>
      </c>
    </row>
    <row r="28" spans="1:11" s="32" customFormat="1" ht="11.25" customHeight="1">
      <c r="A28" s="34" t="s">
        <v>20</v>
      </c>
      <c r="B28" s="28"/>
      <c r="C28" s="29">
        <v>446</v>
      </c>
      <c r="D28" s="29">
        <v>299</v>
      </c>
      <c r="E28" s="29">
        <v>350</v>
      </c>
      <c r="F28" s="145"/>
      <c r="G28" s="30"/>
      <c r="H28" s="131">
        <v>1.192</v>
      </c>
      <c r="I28" s="131">
        <v>0.7</v>
      </c>
      <c r="J28" s="131">
        <v>1.2</v>
      </c>
      <c r="K28" s="145"/>
    </row>
    <row r="29" spans="1:11" s="32" customFormat="1" ht="11.25" customHeight="1">
      <c r="A29" s="34" t="s">
        <v>21</v>
      </c>
      <c r="B29" s="28"/>
      <c r="C29" s="29">
        <v>5544</v>
      </c>
      <c r="D29" s="29">
        <v>3421</v>
      </c>
      <c r="E29" s="29">
        <v>2990</v>
      </c>
      <c r="F29" s="145"/>
      <c r="G29" s="30"/>
      <c r="H29" s="131">
        <v>13.811</v>
      </c>
      <c r="I29" s="131">
        <v>11.8</v>
      </c>
      <c r="J29" s="131">
        <v>6.578</v>
      </c>
      <c r="K29" s="145"/>
    </row>
    <row r="30" spans="1:11" s="32" customFormat="1" ht="11.25" customHeight="1">
      <c r="A30" s="34" t="s">
        <v>22</v>
      </c>
      <c r="B30" s="28"/>
      <c r="C30" s="29">
        <v>3435</v>
      </c>
      <c r="D30" s="29">
        <v>3827</v>
      </c>
      <c r="E30" s="29">
        <v>4980</v>
      </c>
      <c r="F30" s="145"/>
      <c r="G30" s="30"/>
      <c r="H30" s="131">
        <v>5.877</v>
      </c>
      <c r="I30" s="131">
        <v>5.877</v>
      </c>
      <c r="J30" s="131">
        <v>6</v>
      </c>
      <c r="K30" s="145"/>
    </row>
    <row r="31" spans="1:11" s="23" customFormat="1" ht="11.25" customHeight="1">
      <c r="A31" s="41" t="s">
        <v>23</v>
      </c>
      <c r="B31" s="36"/>
      <c r="C31" s="37">
        <v>9425</v>
      </c>
      <c r="D31" s="37">
        <v>7547</v>
      </c>
      <c r="E31" s="37">
        <v>8320</v>
      </c>
      <c r="F31" s="38">
        <f>IF(AND(C31&gt;0,E31&gt;0),E31*100/C31,"")</f>
        <v>88.27586206896552</v>
      </c>
      <c r="G31" s="39"/>
      <c r="H31" s="132">
        <v>20.88</v>
      </c>
      <c r="I31" s="133">
        <v>18.377</v>
      </c>
      <c r="J31" s="133">
        <v>13.778</v>
      </c>
      <c r="K31" s="38">
        <f>IF(AND(H31&gt;0,J31&gt;0),J31*100/H31,"")</f>
        <v>65.98659003831418</v>
      </c>
    </row>
    <row r="32" spans="1:11" s="32" customFormat="1" ht="11.25" customHeight="1">
      <c r="A32" s="34"/>
      <c r="B32" s="28"/>
      <c r="C32" s="29"/>
      <c r="D32" s="29"/>
      <c r="E32" s="29"/>
      <c r="F32" s="145"/>
      <c r="G32" s="30"/>
      <c r="H32" s="131"/>
      <c r="I32" s="131"/>
      <c r="J32" s="131"/>
      <c r="K32" s="145"/>
    </row>
    <row r="33" spans="1:11" s="32" customFormat="1" ht="11.25" customHeight="1">
      <c r="A33" s="34" t="s">
        <v>24</v>
      </c>
      <c r="B33" s="28"/>
      <c r="C33" s="29">
        <v>65</v>
      </c>
      <c r="D33" s="29">
        <v>56</v>
      </c>
      <c r="E33" s="29">
        <v>40</v>
      </c>
      <c r="F33" s="145"/>
      <c r="G33" s="30"/>
      <c r="H33" s="131">
        <v>0.209</v>
      </c>
      <c r="I33" s="131">
        <v>0.175</v>
      </c>
      <c r="J33" s="131">
        <v>0.052</v>
      </c>
      <c r="K33" s="145"/>
    </row>
    <row r="34" spans="1:11" s="32" customFormat="1" ht="11.25" customHeight="1">
      <c r="A34" s="34" t="s">
        <v>25</v>
      </c>
      <c r="B34" s="28"/>
      <c r="C34" s="29">
        <v>482</v>
      </c>
      <c r="D34" s="29">
        <v>420</v>
      </c>
      <c r="E34" s="29">
        <v>399</v>
      </c>
      <c r="F34" s="145"/>
      <c r="G34" s="30"/>
      <c r="H34" s="131">
        <v>1.65</v>
      </c>
      <c r="I34" s="131">
        <v>1.36</v>
      </c>
      <c r="J34" s="131">
        <v>0.798</v>
      </c>
      <c r="K34" s="145"/>
    </row>
    <row r="35" spans="1:11" s="32" customFormat="1" ht="11.25" customHeight="1">
      <c r="A35" s="34" t="s">
        <v>26</v>
      </c>
      <c r="B35" s="28"/>
      <c r="C35" s="29">
        <v>810</v>
      </c>
      <c r="D35" s="29">
        <v>810</v>
      </c>
      <c r="E35" s="29">
        <v>606</v>
      </c>
      <c r="F35" s="145"/>
      <c r="G35" s="30"/>
      <c r="H35" s="131">
        <v>3.268</v>
      </c>
      <c r="I35" s="131">
        <v>2</v>
      </c>
      <c r="J35" s="131">
        <v>1.264</v>
      </c>
      <c r="K35" s="145"/>
    </row>
    <row r="36" spans="1:11" s="32" customFormat="1" ht="11.25" customHeight="1">
      <c r="A36" s="34" t="s">
        <v>27</v>
      </c>
      <c r="B36" s="28"/>
      <c r="C36" s="29">
        <v>1</v>
      </c>
      <c r="D36" s="29">
        <v>1</v>
      </c>
      <c r="E36" s="29">
        <v>1</v>
      </c>
      <c r="F36" s="145"/>
      <c r="G36" s="30"/>
      <c r="H36" s="131">
        <v>0.002</v>
      </c>
      <c r="I36" s="131">
        <v>0.001</v>
      </c>
      <c r="J36" s="131">
        <v>0.001</v>
      </c>
      <c r="K36" s="145"/>
    </row>
    <row r="37" spans="1:11" s="23" customFormat="1" ht="11.25" customHeight="1">
      <c r="A37" s="35" t="s">
        <v>28</v>
      </c>
      <c r="B37" s="36"/>
      <c r="C37" s="37">
        <v>1358</v>
      </c>
      <c r="D37" s="37">
        <v>1287</v>
      </c>
      <c r="E37" s="37">
        <v>1046</v>
      </c>
      <c r="F37" s="38">
        <f>IF(AND(C37&gt;0,E37&gt;0),E37*100/C37,"")</f>
        <v>77.02503681885125</v>
      </c>
      <c r="G37" s="39"/>
      <c r="H37" s="132">
        <v>5.129</v>
      </c>
      <c r="I37" s="133">
        <v>3.536</v>
      </c>
      <c r="J37" s="133">
        <v>2.1149999999999998</v>
      </c>
      <c r="K37" s="38">
        <f>IF(AND(H37&gt;0,J37&gt;0),J37*100/H37,"")</f>
        <v>41.236108403197505</v>
      </c>
    </row>
    <row r="38" spans="1:11" s="32" customFormat="1" ht="11.25" customHeight="1">
      <c r="A38" s="34"/>
      <c r="B38" s="28"/>
      <c r="C38" s="29"/>
      <c r="D38" s="29"/>
      <c r="E38" s="29"/>
      <c r="F38" s="145"/>
      <c r="G38" s="30"/>
      <c r="H38" s="131"/>
      <c r="I38" s="131"/>
      <c r="J38" s="131"/>
      <c r="K38" s="145"/>
    </row>
    <row r="39" spans="1:11" s="23" customFormat="1" ht="11.25" customHeight="1">
      <c r="A39" s="35" t="s">
        <v>29</v>
      </c>
      <c r="B39" s="36"/>
      <c r="C39" s="37">
        <v>4</v>
      </c>
      <c r="D39" s="37">
        <v>4</v>
      </c>
      <c r="E39" s="37">
        <v>18</v>
      </c>
      <c r="F39" s="38">
        <f>IF(AND(C39&gt;0,E39&gt;0),E39*100/C39,"")</f>
        <v>450</v>
      </c>
      <c r="G39" s="39"/>
      <c r="H39" s="132">
        <v>0.005</v>
      </c>
      <c r="I39" s="133">
        <v>0.004</v>
      </c>
      <c r="J39" s="133">
        <v>0.017</v>
      </c>
      <c r="K39" s="38">
        <f>IF(AND(H39&gt;0,J39&gt;0),J39*100/H39,"")</f>
        <v>340.00000000000006</v>
      </c>
    </row>
    <row r="40" spans="1:11" s="32" customFormat="1" ht="11.25" customHeight="1">
      <c r="A40" s="34"/>
      <c r="B40" s="28"/>
      <c r="C40" s="29"/>
      <c r="D40" s="29"/>
      <c r="E40" s="29"/>
      <c r="F40" s="145"/>
      <c r="G40" s="30"/>
      <c r="H40" s="131"/>
      <c r="I40" s="131"/>
      <c r="J40" s="131"/>
      <c r="K40" s="145"/>
    </row>
    <row r="41" spans="1:11" s="32" customFormat="1" ht="11.25" customHeight="1">
      <c r="A41" s="27" t="s">
        <v>30</v>
      </c>
      <c r="B41" s="28"/>
      <c r="C41" s="29">
        <v>11227</v>
      </c>
      <c r="D41" s="29">
        <v>9943</v>
      </c>
      <c r="E41" s="29">
        <v>9520</v>
      </c>
      <c r="F41" s="145"/>
      <c r="G41" s="30"/>
      <c r="H41" s="131">
        <v>23.431</v>
      </c>
      <c r="I41" s="131">
        <v>9.975</v>
      </c>
      <c r="J41" s="131">
        <v>18.11</v>
      </c>
      <c r="K41" s="145"/>
    </row>
    <row r="42" spans="1:11" s="32" customFormat="1" ht="11.25" customHeight="1">
      <c r="A42" s="34" t="s">
        <v>31</v>
      </c>
      <c r="B42" s="28"/>
      <c r="C42" s="29">
        <v>3449</v>
      </c>
      <c r="D42" s="29">
        <v>3744</v>
      </c>
      <c r="E42" s="29">
        <v>3755</v>
      </c>
      <c r="F42" s="145"/>
      <c r="G42" s="30"/>
      <c r="H42" s="131">
        <v>11.238</v>
      </c>
      <c r="I42" s="131">
        <v>8.15</v>
      </c>
      <c r="J42" s="131">
        <v>11.767</v>
      </c>
      <c r="K42" s="145"/>
    </row>
    <row r="43" spans="1:11" s="32" customFormat="1" ht="11.25" customHeight="1">
      <c r="A43" s="34" t="s">
        <v>32</v>
      </c>
      <c r="B43" s="28"/>
      <c r="C43" s="29">
        <v>11421</v>
      </c>
      <c r="D43" s="29">
        <v>9605</v>
      </c>
      <c r="E43" s="29">
        <v>9000</v>
      </c>
      <c r="F43" s="145"/>
      <c r="G43" s="30"/>
      <c r="H43" s="131">
        <v>25.99</v>
      </c>
      <c r="I43" s="131">
        <v>15.078</v>
      </c>
      <c r="J43" s="131">
        <v>19.1</v>
      </c>
      <c r="K43" s="145"/>
    </row>
    <row r="44" spans="1:11" s="32" customFormat="1" ht="11.25" customHeight="1">
      <c r="A44" s="34" t="s">
        <v>33</v>
      </c>
      <c r="B44" s="28"/>
      <c r="C44" s="29">
        <v>14634</v>
      </c>
      <c r="D44" s="29">
        <v>15206</v>
      </c>
      <c r="E44" s="29">
        <v>14000</v>
      </c>
      <c r="F44" s="145"/>
      <c r="G44" s="30"/>
      <c r="H44" s="131">
        <v>45.795</v>
      </c>
      <c r="I44" s="131">
        <v>39.526</v>
      </c>
      <c r="J44" s="131">
        <v>34.38</v>
      </c>
      <c r="K44" s="145"/>
    </row>
    <row r="45" spans="1:11" s="32" customFormat="1" ht="11.25" customHeight="1">
      <c r="A45" s="34" t="s">
        <v>34</v>
      </c>
      <c r="B45" s="28"/>
      <c r="C45" s="29">
        <v>8176</v>
      </c>
      <c r="D45" s="29">
        <v>4701</v>
      </c>
      <c r="E45" s="29">
        <v>7480</v>
      </c>
      <c r="F45" s="145"/>
      <c r="G45" s="30"/>
      <c r="H45" s="131">
        <v>21.232</v>
      </c>
      <c r="I45" s="131">
        <v>9.006</v>
      </c>
      <c r="J45" s="131">
        <v>18.907</v>
      </c>
      <c r="K45" s="145"/>
    </row>
    <row r="46" spans="1:11" s="32" customFormat="1" ht="11.25" customHeight="1">
      <c r="A46" s="34" t="s">
        <v>35</v>
      </c>
      <c r="B46" s="28"/>
      <c r="C46" s="29">
        <v>9296</v>
      </c>
      <c r="D46" s="29">
        <v>7166</v>
      </c>
      <c r="E46" s="29">
        <v>9700</v>
      </c>
      <c r="F46" s="145"/>
      <c r="G46" s="30"/>
      <c r="H46" s="131">
        <v>27.008</v>
      </c>
      <c r="I46" s="131">
        <v>11.838</v>
      </c>
      <c r="J46" s="131">
        <v>23.28</v>
      </c>
      <c r="K46" s="145"/>
    </row>
    <row r="47" spans="1:11" s="32" customFormat="1" ht="11.25" customHeight="1">
      <c r="A47" s="34" t="s">
        <v>36</v>
      </c>
      <c r="B47" s="28"/>
      <c r="C47" s="29">
        <v>12039</v>
      </c>
      <c r="D47" s="29">
        <v>9262</v>
      </c>
      <c r="E47" s="29">
        <v>7200</v>
      </c>
      <c r="F47" s="145"/>
      <c r="G47" s="30"/>
      <c r="H47" s="131">
        <v>37.182</v>
      </c>
      <c r="I47" s="131">
        <v>15.144</v>
      </c>
      <c r="J47" s="131">
        <v>19.08</v>
      </c>
      <c r="K47" s="145"/>
    </row>
    <row r="48" spans="1:11" s="32" customFormat="1" ht="11.25" customHeight="1">
      <c r="A48" s="34" t="s">
        <v>37</v>
      </c>
      <c r="B48" s="28"/>
      <c r="C48" s="29">
        <v>7483</v>
      </c>
      <c r="D48" s="29">
        <v>6922</v>
      </c>
      <c r="E48" s="29">
        <v>7000</v>
      </c>
      <c r="F48" s="145"/>
      <c r="G48" s="30"/>
      <c r="H48" s="131">
        <v>23.277</v>
      </c>
      <c r="I48" s="131">
        <v>12.954</v>
      </c>
      <c r="J48" s="131">
        <v>19.5</v>
      </c>
      <c r="K48" s="145"/>
    </row>
    <row r="49" spans="1:11" s="32" customFormat="1" ht="11.25" customHeight="1">
      <c r="A49" s="34" t="s">
        <v>38</v>
      </c>
      <c r="B49" s="28"/>
      <c r="C49" s="29">
        <v>7693</v>
      </c>
      <c r="D49" s="29">
        <v>4392</v>
      </c>
      <c r="E49" s="29">
        <v>4402</v>
      </c>
      <c r="F49" s="145"/>
      <c r="G49" s="30"/>
      <c r="H49" s="131">
        <v>13.609</v>
      </c>
      <c r="I49" s="131">
        <v>5.074</v>
      </c>
      <c r="J49" s="131">
        <v>6.413</v>
      </c>
      <c r="K49" s="145"/>
    </row>
    <row r="50" spans="1:11" s="23" customFormat="1" ht="11.25" customHeight="1">
      <c r="A50" s="41" t="s">
        <v>39</v>
      </c>
      <c r="B50" s="36"/>
      <c r="C50" s="37">
        <v>85418</v>
      </c>
      <c r="D50" s="37">
        <v>70941</v>
      </c>
      <c r="E50" s="37">
        <v>72057</v>
      </c>
      <c r="F50" s="38">
        <f>IF(AND(C50&gt;0,E50&gt;0),E50*100/C50,"")</f>
        <v>84.35809782481444</v>
      </c>
      <c r="G50" s="39"/>
      <c r="H50" s="132">
        <v>228.76199999999997</v>
      </c>
      <c r="I50" s="133">
        <v>126.74500000000002</v>
      </c>
      <c r="J50" s="133">
        <v>170.537</v>
      </c>
      <c r="K50" s="38">
        <f>IF(AND(H50&gt;0,J50&gt;0),J50*100/H50,"")</f>
        <v>74.54778328568557</v>
      </c>
    </row>
    <row r="51" spans="1:11" s="32" customFormat="1" ht="11.25" customHeight="1">
      <c r="A51" s="34"/>
      <c r="B51" s="28"/>
      <c r="C51" s="29"/>
      <c r="D51" s="29"/>
      <c r="E51" s="29"/>
      <c r="F51" s="145"/>
      <c r="G51" s="30"/>
      <c r="H51" s="131"/>
      <c r="I51" s="131"/>
      <c r="J51" s="131"/>
      <c r="K51" s="145"/>
    </row>
    <row r="52" spans="1:11" s="23" customFormat="1" ht="11.25" customHeight="1">
      <c r="A52" s="35" t="s">
        <v>40</v>
      </c>
      <c r="B52" s="36"/>
      <c r="C52" s="37">
        <v>1380</v>
      </c>
      <c r="D52" s="37">
        <v>507</v>
      </c>
      <c r="E52" s="37">
        <v>1458</v>
      </c>
      <c r="F52" s="38">
        <f>IF(AND(C52&gt;0,E52&gt;0),E52*100/C52,"")</f>
        <v>105.65217391304348</v>
      </c>
      <c r="G52" s="39"/>
      <c r="H52" s="132">
        <v>1.759</v>
      </c>
      <c r="I52" s="133">
        <v>0.677</v>
      </c>
      <c r="J52" s="133">
        <v>1.923</v>
      </c>
      <c r="K52" s="38">
        <f>IF(AND(H52&gt;0,J52&gt;0),J52*100/H52,"")</f>
        <v>109.32347924957364</v>
      </c>
    </row>
    <row r="53" spans="1:11" s="32" customFormat="1" ht="11.25" customHeight="1">
      <c r="A53" s="34"/>
      <c r="B53" s="28"/>
      <c r="C53" s="29"/>
      <c r="D53" s="29"/>
      <c r="E53" s="29"/>
      <c r="F53" s="145"/>
      <c r="G53" s="30"/>
      <c r="H53" s="131"/>
      <c r="I53" s="131"/>
      <c r="J53" s="131"/>
      <c r="K53" s="145"/>
    </row>
    <row r="54" spans="1:11" s="32" customFormat="1" ht="11.25" customHeight="1">
      <c r="A54" s="34" t="s">
        <v>41</v>
      </c>
      <c r="B54" s="28"/>
      <c r="C54" s="29">
        <v>1536</v>
      </c>
      <c r="D54" s="29">
        <v>1668</v>
      </c>
      <c r="E54" s="29">
        <v>1620</v>
      </c>
      <c r="F54" s="145"/>
      <c r="G54" s="30"/>
      <c r="H54" s="131">
        <v>2.911</v>
      </c>
      <c r="I54" s="131">
        <v>2.699</v>
      </c>
      <c r="J54" s="131">
        <v>2.46</v>
      </c>
      <c r="K54" s="145"/>
    </row>
    <row r="55" spans="1:11" s="32" customFormat="1" ht="11.25" customHeight="1">
      <c r="A55" s="34" t="s">
        <v>42</v>
      </c>
      <c r="B55" s="28"/>
      <c r="C55" s="29">
        <v>1589</v>
      </c>
      <c r="D55" s="29">
        <v>1570</v>
      </c>
      <c r="E55" s="29">
        <v>1567</v>
      </c>
      <c r="F55" s="145"/>
      <c r="G55" s="30"/>
      <c r="H55" s="131">
        <v>2.701</v>
      </c>
      <c r="I55" s="131">
        <v>2.67</v>
      </c>
      <c r="J55" s="131">
        <v>2.766</v>
      </c>
      <c r="K55" s="145"/>
    </row>
    <row r="56" spans="1:11" s="32" customFormat="1" ht="11.25" customHeight="1">
      <c r="A56" s="34" t="s">
        <v>43</v>
      </c>
      <c r="B56" s="28"/>
      <c r="C56" s="29">
        <v>600</v>
      </c>
      <c r="D56" s="29">
        <v>480</v>
      </c>
      <c r="E56" s="29">
        <v>800</v>
      </c>
      <c r="F56" s="145"/>
      <c r="G56" s="30"/>
      <c r="H56" s="131">
        <v>1.49</v>
      </c>
      <c r="I56" s="131">
        <v>0.86</v>
      </c>
      <c r="J56" s="131">
        <v>1.78</v>
      </c>
      <c r="K56" s="145"/>
    </row>
    <row r="57" spans="1:11" s="32" customFormat="1" ht="11.25" customHeight="1">
      <c r="A57" s="34" t="s">
        <v>44</v>
      </c>
      <c r="B57" s="28"/>
      <c r="C57" s="29">
        <v>1794</v>
      </c>
      <c r="D57" s="29">
        <v>1830</v>
      </c>
      <c r="E57" s="29">
        <v>1580</v>
      </c>
      <c r="F57" s="145"/>
      <c r="G57" s="30"/>
      <c r="H57" s="131">
        <v>5.742</v>
      </c>
      <c r="I57" s="131">
        <v>5.056</v>
      </c>
      <c r="J57" s="131">
        <v>4.74</v>
      </c>
      <c r="K57" s="145"/>
    </row>
    <row r="58" spans="1:11" s="32" customFormat="1" ht="11.25" customHeight="1">
      <c r="A58" s="34" t="s">
        <v>45</v>
      </c>
      <c r="B58" s="28"/>
      <c r="C58" s="29">
        <v>7888</v>
      </c>
      <c r="D58" s="29">
        <v>7844</v>
      </c>
      <c r="E58" s="29">
        <v>7675</v>
      </c>
      <c r="F58" s="145"/>
      <c r="G58" s="30"/>
      <c r="H58" s="131">
        <v>12.941</v>
      </c>
      <c r="I58" s="131">
        <v>10.543</v>
      </c>
      <c r="J58" s="131">
        <v>12.578</v>
      </c>
      <c r="K58" s="145"/>
    </row>
    <row r="59" spans="1:11" s="23" customFormat="1" ht="11.25" customHeight="1">
      <c r="A59" s="35" t="s">
        <v>46</v>
      </c>
      <c r="B59" s="36"/>
      <c r="C59" s="37">
        <v>13407</v>
      </c>
      <c r="D59" s="37">
        <v>13392</v>
      </c>
      <c r="E59" s="37">
        <v>13242</v>
      </c>
      <c r="F59" s="38">
        <f>IF(AND(C59&gt;0,E59&gt;0),E59*100/C59,"")</f>
        <v>98.7692996196017</v>
      </c>
      <c r="G59" s="39"/>
      <c r="H59" s="132">
        <v>25.785000000000004</v>
      </c>
      <c r="I59" s="133">
        <v>21.828</v>
      </c>
      <c r="J59" s="133">
        <v>24.323999999999998</v>
      </c>
      <c r="K59" s="38">
        <f>IF(AND(H59&gt;0,J59&gt;0),J59*100/H59,"")</f>
        <v>94.33391506689934</v>
      </c>
    </row>
    <row r="60" spans="1:11" s="32" customFormat="1" ht="11.25" customHeight="1">
      <c r="A60" s="34"/>
      <c r="B60" s="28"/>
      <c r="C60" s="29"/>
      <c r="D60" s="29"/>
      <c r="E60" s="29"/>
      <c r="F60" s="145"/>
      <c r="G60" s="30"/>
      <c r="H60" s="131"/>
      <c r="I60" s="131"/>
      <c r="J60" s="131"/>
      <c r="K60" s="145"/>
    </row>
    <row r="61" spans="1:11" s="32" customFormat="1" ht="11.25" customHeight="1">
      <c r="A61" s="34" t="s">
        <v>47</v>
      </c>
      <c r="B61" s="28"/>
      <c r="C61" s="29">
        <v>8</v>
      </c>
      <c r="D61" s="29"/>
      <c r="E61" s="29"/>
      <c r="F61" s="145"/>
      <c r="G61" s="30"/>
      <c r="H61" s="131">
        <v>0.006</v>
      </c>
      <c r="I61" s="131"/>
      <c r="J61" s="131"/>
      <c r="K61" s="145"/>
    </row>
    <row r="62" spans="1:11" s="32" customFormat="1" ht="11.25" customHeight="1">
      <c r="A62" s="34" t="s">
        <v>48</v>
      </c>
      <c r="B62" s="28"/>
      <c r="C62" s="29">
        <v>355</v>
      </c>
      <c r="D62" s="29">
        <v>355</v>
      </c>
      <c r="E62" s="29">
        <v>331</v>
      </c>
      <c r="F62" s="145"/>
      <c r="G62" s="30"/>
      <c r="H62" s="131">
        <v>0.446</v>
      </c>
      <c r="I62" s="131">
        <v>0.314</v>
      </c>
      <c r="J62" s="131">
        <v>0.418</v>
      </c>
      <c r="K62" s="145"/>
    </row>
    <row r="63" spans="1:11" s="32" customFormat="1" ht="11.25" customHeight="1">
      <c r="A63" s="34" t="s">
        <v>49</v>
      </c>
      <c r="B63" s="28"/>
      <c r="C63" s="29">
        <v>56</v>
      </c>
      <c r="D63" s="29">
        <v>56</v>
      </c>
      <c r="E63" s="29">
        <v>58</v>
      </c>
      <c r="F63" s="145"/>
      <c r="G63" s="30"/>
      <c r="H63" s="131">
        <v>0.142</v>
      </c>
      <c r="I63" s="131">
        <v>0.1</v>
      </c>
      <c r="J63" s="131">
        <v>0.015</v>
      </c>
      <c r="K63" s="145"/>
    </row>
    <row r="64" spans="1:11" s="23" customFormat="1" ht="11.25" customHeight="1">
      <c r="A64" s="35" t="s">
        <v>50</v>
      </c>
      <c r="B64" s="36"/>
      <c r="C64" s="37">
        <v>419</v>
      </c>
      <c r="D64" s="37">
        <v>411</v>
      </c>
      <c r="E64" s="37">
        <v>389</v>
      </c>
      <c r="F64" s="38">
        <f>IF(AND(C64&gt;0,E64&gt;0),E64*100/C64,"")</f>
        <v>92.8400954653938</v>
      </c>
      <c r="G64" s="39"/>
      <c r="H64" s="132">
        <v>0.594</v>
      </c>
      <c r="I64" s="133">
        <v>0.41400000000000003</v>
      </c>
      <c r="J64" s="133">
        <v>0.433</v>
      </c>
      <c r="K64" s="38">
        <f>IF(AND(H64&gt;0,J64&gt;0),J64*100/H64,"")</f>
        <v>72.89562289562289</v>
      </c>
    </row>
    <row r="65" spans="1:11" s="32" customFormat="1" ht="11.25" customHeight="1">
      <c r="A65" s="34"/>
      <c r="B65" s="28"/>
      <c r="C65" s="29"/>
      <c r="D65" s="29"/>
      <c r="E65" s="29"/>
      <c r="F65" s="145"/>
      <c r="G65" s="30"/>
      <c r="H65" s="131"/>
      <c r="I65" s="131"/>
      <c r="J65" s="131"/>
      <c r="K65" s="145"/>
    </row>
    <row r="66" spans="1:11" s="23" customFormat="1" ht="11.25" customHeight="1">
      <c r="A66" s="35" t="s">
        <v>51</v>
      </c>
      <c r="B66" s="36"/>
      <c r="C66" s="37">
        <v>167</v>
      </c>
      <c r="D66" s="37">
        <v>168.67</v>
      </c>
      <c r="E66" s="37">
        <v>120</v>
      </c>
      <c r="F66" s="38">
        <f>IF(AND(C66&gt;0,E66&gt;0),E66*100/C66,"")</f>
        <v>71.8562874251497</v>
      </c>
      <c r="G66" s="39"/>
      <c r="H66" s="132">
        <v>0.134</v>
      </c>
      <c r="I66" s="133">
        <v>0.152</v>
      </c>
      <c r="J66" s="133">
        <v>0.036</v>
      </c>
      <c r="K66" s="38">
        <f>IF(AND(H66&gt;0,J66&gt;0),J66*100/H66,"")</f>
        <v>26.86567164179104</v>
      </c>
    </row>
    <row r="67" spans="1:11" s="32" customFormat="1" ht="11.25" customHeight="1">
      <c r="A67" s="34"/>
      <c r="B67" s="28"/>
      <c r="C67" s="29"/>
      <c r="D67" s="29"/>
      <c r="E67" s="29"/>
      <c r="F67" s="145"/>
      <c r="G67" s="30"/>
      <c r="H67" s="131"/>
      <c r="I67" s="131"/>
      <c r="J67" s="131"/>
      <c r="K67" s="145"/>
    </row>
    <row r="68" spans="1:11" s="32" customFormat="1" ht="11.25" customHeight="1">
      <c r="A68" s="34" t="s">
        <v>52</v>
      </c>
      <c r="B68" s="28"/>
      <c r="C68" s="29">
        <v>45</v>
      </c>
      <c r="D68" s="29">
        <v>100</v>
      </c>
      <c r="E68" s="29">
        <v>75</v>
      </c>
      <c r="F68" s="145"/>
      <c r="G68" s="30"/>
      <c r="H68" s="131">
        <v>0.05</v>
      </c>
      <c r="I68" s="131">
        <v>0.085</v>
      </c>
      <c r="J68" s="131">
        <v>0.04</v>
      </c>
      <c r="K68" s="145"/>
    </row>
    <row r="69" spans="1:11" s="32" customFormat="1" ht="11.25" customHeight="1">
      <c r="A69" s="34" t="s">
        <v>53</v>
      </c>
      <c r="B69" s="28"/>
      <c r="C69" s="29">
        <v>66</v>
      </c>
      <c r="D69" s="29">
        <v>50</v>
      </c>
      <c r="E69" s="29">
        <v>45</v>
      </c>
      <c r="F69" s="145"/>
      <c r="G69" s="30"/>
      <c r="H69" s="131">
        <v>0.084</v>
      </c>
      <c r="I69" s="131">
        <v>0.05</v>
      </c>
      <c r="J69" s="131">
        <v>0.025</v>
      </c>
      <c r="K69" s="145"/>
    </row>
    <row r="70" spans="1:11" s="23" customFormat="1" ht="11.25" customHeight="1">
      <c r="A70" s="35" t="s">
        <v>54</v>
      </c>
      <c r="B70" s="36"/>
      <c r="C70" s="37">
        <v>111</v>
      </c>
      <c r="D70" s="37">
        <v>150</v>
      </c>
      <c r="E70" s="37">
        <v>120</v>
      </c>
      <c r="F70" s="38">
        <f>IF(AND(C70&gt;0,E70&gt;0),E70*100/C70,"")</f>
        <v>108.10810810810811</v>
      </c>
      <c r="G70" s="39"/>
      <c r="H70" s="132">
        <v>0.134</v>
      </c>
      <c r="I70" s="133">
        <v>0.135</v>
      </c>
      <c r="J70" s="133">
        <v>0.065</v>
      </c>
      <c r="K70" s="38">
        <f>IF(AND(H70&gt;0,J70&gt;0),J70*100/H70,"")</f>
        <v>48.50746268656716</v>
      </c>
    </row>
    <row r="71" spans="1:11" s="32" customFormat="1" ht="11.25" customHeight="1">
      <c r="A71" s="34"/>
      <c r="B71" s="28"/>
      <c r="C71" s="29"/>
      <c r="D71" s="29"/>
      <c r="E71" s="29"/>
      <c r="F71" s="145"/>
      <c r="G71" s="30"/>
      <c r="H71" s="131"/>
      <c r="I71" s="131"/>
      <c r="J71" s="131"/>
      <c r="K71" s="145"/>
    </row>
    <row r="72" spans="1:11" s="32" customFormat="1" ht="11.25" customHeight="1">
      <c r="A72" s="34" t="s">
        <v>55</v>
      </c>
      <c r="B72" s="28"/>
      <c r="C72" s="29">
        <v>254</v>
      </c>
      <c r="D72" s="29">
        <v>142</v>
      </c>
      <c r="E72" s="29">
        <v>142</v>
      </c>
      <c r="F72" s="145"/>
      <c r="G72" s="30"/>
      <c r="H72" s="131">
        <v>0.35</v>
      </c>
      <c r="I72" s="131">
        <v>0.156</v>
      </c>
      <c r="J72" s="131">
        <v>0.156</v>
      </c>
      <c r="K72" s="145"/>
    </row>
    <row r="73" spans="1:11" s="32" customFormat="1" ht="11.25" customHeight="1">
      <c r="A73" s="34" t="s">
        <v>56</v>
      </c>
      <c r="B73" s="28"/>
      <c r="C73" s="29">
        <v>6</v>
      </c>
      <c r="D73" s="29">
        <v>1</v>
      </c>
      <c r="E73" s="29">
        <v>1</v>
      </c>
      <c r="F73" s="145"/>
      <c r="G73" s="30"/>
      <c r="H73" s="131">
        <v>0.006</v>
      </c>
      <c r="I73" s="131">
        <v>0.002</v>
      </c>
      <c r="J73" s="131">
        <v>0.002</v>
      </c>
      <c r="K73" s="145"/>
    </row>
    <row r="74" spans="1:11" s="32" customFormat="1" ht="11.25" customHeight="1">
      <c r="A74" s="34" t="s">
        <v>57</v>
      </c>
      <c r="B74" s="28"/>
      <c r="C74" s="29">
        <v>243</v>
      </c>
      <c r="D74" s="29">
        <v>300</v>
      </c>
      <c r="E74" s="29">
        <v>400</v>
      </c>
      <c r="F74" s="145"/>
      <c r="G74" s="30"/>
      <c r="H74" s="131">
        <v>0.486</v>
      </c>
      <c r="I74" s="131">
        <v>0.45</v>
      </c>
      <c r="J74" s="131">
        <v>0.6</v>
      </c>
      <c r="K74" s="145"/>
    </row>
    <row r="75" spans="1:11" s="32" customFormat="1" ht="11.25" customHeight="1">
      <c r="A75" s="34" t="s">
        <v>58</v>
      </c>
      <c r="B75" s="28"/>
      <c r="C75" s="29">
        <v>494</v>
      </c>
      <c r="D75" s="29">
        <v>337</v>
      </c>
      <c r="E75" s="29">
        <v>420</v>
      </c>
      <c r="F75" s="145"/>
      <c r="G75" s="30"/>
      <c r="H75" s="131">
        <v>0.524</v>
      </c>
      <c r="I75" s="131">
        <v>0.357</v>
      </c>
      <c r="J75" s="131">
        <v>0.42</v>
      </c>
      <c r="K75" s="145"/>
    </row>
    <row r="76" spans="1:11" s="32" customFormat="1" ht="11.25" customHeight="1">
      <c r="A76" s="34" t="s">
        <v>59</v>
      </c>
      <c r="B76" s="28"/>
      <c r="C76" s="29">
        <v>9</v>
      </c>
      <c r="D76" s="29">
        <v>9</v>
      </c>
      <c r="E76" s="29">
        <v>9</v>
      </c>
      <c r="F76" s="145"/>
      <c r="G76" s="30"/>
      <c r="H76" s="131">
        <v>0.017</v>
      </c>
      <c r="I76" s="131">
        <v>0.014</v>
      </c>
      <c r="J76" s="131">
        <v>0.015</v>
      </c>
      <c r="K76" s="145"/>
    </row>
    <row r="77" spans="1:11" s="32" customFormat="1" ht="11.25" customHeight="1">
      <c r="A77" s="34" t="s">
        <v>60</v>
      </c>
      <c r="B77" s="28"/>
      <c r="C77" s="29">
        <v>32</v>
      </c>
      <c r="D77" s="29"/>
      <c r="E77" s="29">
        <v>1</v>
      </c>
      <c r="F77" s="145"/>
      <c r="G77" s="30"/>
      <c r="H77" s="131">
        <v>0.046</v>
      </c>
      <c r="I77" s="131"/>
      <c r="J77" s="131">
        <v>0.002</v>
      </c>
      <c r="K77" s="145"/>
    </row>
    <row r="78" spans="1:11" s="32" customFormat="1" ht="11.25" customHeight="1">
      <c r="A78" s="34" t="s">
        <v>61</v>
      </c>
      <c r="B78" s="28"/>
      <c r="C78" s="29">
        <v>2</v>
      </c>
      <c r="D78" s="29">
        <v>22</v>
      </c>
      <c r="E78" s="29">
        <v>22</v>
      </c>
      <c r="F78" s="145"/>
      <c r="G78" s="30"/>
      <c r="H78" s="131">
        <v>0.004</v>
      </c>
      <c r="I78" s="131">
        <v>0.022</v>
      </c>
      <c r="J78" s="131">
        <v>0.022</v>
      </c>
      <c r="K78" s="145"/>
    </row>
    <row r="79" spans="1:11" s="32" customFormat="1" ht="11.25" customHeight="1">
      <c r="A79" s="34" t="s">
        <v>62</v>
      </c>
      <c r="B79" s="28"/>
      <c r="C79" s="29"/>
      <c r="D79" s="29">
        <v>32</v>
      </c>
      <c r="E79" s="29">
        <v>32</v>
      </c>
      <c r="F79" s="145"/>
      <c r="G79" s="30"/>
      <c r="H79" s="131"/>
      <c r="I79" s="131">
        <v>0.035</v>
      </c>
      <c r="J79" s="131">
        <v>0.026</v>
      </c>
      <c r="K79" s="145"/>
    </row>
    <row r="80" spans="1:11" s="23" customFormat="1" ht="11.25" customHeight="1">
      <c r="A80" s="41" t="s">
        <v>63</v>
      </c>
      <c r="B80" s="36"/>
      <c r="C80" s="37">
        <v>1040</v>
      </c>
      <c r="D80" s="37">
        <v>843</v>
      </c>
      <c r="E80" s="37">
        <v>1027</v>
      </c>
      <c r="F80" s="38">
        <f>IF(AND(C80&gt;0,E80&gt;0),E80*100/C80,"")</f>
        <v>98.75</v>
      </c>
      <c r="G80" s="39"/>
      <c r="H80" s="132">
        <v>1.433</v>
      </c>
      <c r="I80" s="133">
        <v>1.0359999999999998</v>
      </c>
      <c r="J80" s="133">
        <v>1.2429999999999999</v>
      </c>
      <c r="K80" s="38">
        <f>IF(AND(H80&gt;0,J80&gt;0),J80*100/H80,"")</f>
        <v>86.7411025819958</v>
      </c>
    </row>
    <row r="81" spans="1:11" s="32" customFormat="1" ht="11.25" customHeight="1">
      <c r="A81" s="34"/>
      <c r="B81" s="28"/>
      <c r="C81" s="29"/>
      <c r="D81" s="29"/>
      <c r="E81" s="29"/>
      <c r="F81" s="145"/>
      <c r="G81" s="30"/>
      <c r="H81" s="131"/>
      <c r="I81" s="131"/>
      <c r="J81" s="131"/>
      <c r="K81" s="145"/>
    </row>
    <row r="82" spans="1:11" s="32" customFormat="1" ht="11.25" customHeight="1">
      <c r="A82" s="34" t="s">
        <v>64</v>
      </c>
      <c r="B82" s="28"/>
      <c r="C82" s="29">
        <v>32</v>
      </c>
      <c r="D82" s="29">
        <v>32</v>
      </c>
      <c r="E82" s="29">
        <v>35</v>
      </c>
      <c r="F82" s="145"/>
      <c r="G82" s="30"/>
      <c r="H82" s="131">
        <v>0.046</v>
      </c>
      <c r="I82" s="131">
        <v>0.046</v>
      </c>
      <c r="J82" s="131">
        <v>0.049</v>
      </c>
      <c r="K82" s="145"/>
    </row>
    <row r="83" spans="1:11" s="32" customFormat="1" ht="11.25" customHeight="1">
      <c r="A83" s="34" t="s">
        <v>65</v>
      </c>
      <c r="B83" s="28"/>
      <c r="C83" s="29">
        <v>68</v>
      </c>
      <c r="D83" s="29">
        <v>68</v>
      </c>
      <c r="E83" s="29">
        <v>67</v>
      </c>
      <c r="F83" s="145"/>
      <c r="G83" s="30"/>
      <c r="H83" s="131">
        <v>0.044</v>
      </c>
      <c r="I83" s="131">
        <v>0.044</v>
      </c>
      <c r="J83" s="131">
        <v>0.048</v>
      </c>
      <c r="K83" s="145"/>
    </row>
    <row r="84" spans="1:11" s="23" customFormat="1" ht="11.25" customHeight="1">
      <c r="A84" s="35" t="s">
        <v>66</v>
      </c>
      <c r="B84" s="36"/>
      <c r="C84" s="37">
        <v>100</v>
      </c>
      <c r="D84" s="37">
        <v>100</v>
      </c>
      <c r="E84" s="37">
        <v>102</v>
      </c>
      <c r="F84" s="38">
        <f>IF(AND(C84&gt;0,E84&gt;0),E84*100/C84,"")</f>
        <v>102</v>
      </c>
      <c r="G84" s="39"/>
      <c r="H84" s="132">
        <v>0.09</v>
      </c>
      <c r="I84" s="133">
        <v>0.09</v>
      </c>
      <c r="J84" s="133">
        <v>0.097</v>
      </c>
      <c r="K84" s="38">
        <f>IF(AND(H84&gt;0,J84&gt;0),J84*100/H84,"")</f>
        <v>107.7777777777778</v>
      </c>
    </row>
    <row r="85" spans="1:11" s="32" customFormat="1" ht="11.25" customHeight="1" thickBot="1">
      <c r="A85" s="34"/>
      <c r="B85" s="28"/>
      <c r="C85" s="29"/>
      <c r="D85" s="29"/>
      <c r="E85" s="29"/>
      <c r="F85" s="145"/>
      <c r="G85" s="30"/>
      <c r="H85" s="131"/>
      <c r="I85" s="131"/>
      <c r="J85" s="131"/>
      <c r="K85" s="145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>
        <v>118201</v>
      </c>
      <c r="D87" s="48">
        <v>99825.67</v>
      </c>
      <c r="E87" s="48">
        <v>102503</v>
      </c>
      <c r="F87" s="49">
        <f>IF(AND(C87&gt;0,E87&gt;0),E87*100/C87,"")</f>
        <v>86.71923249380293</v>
      </c>
      <c r="G87" s="39"/>
      <c r="H87" s="136">
        <v>303.403</v>
      </c>
      <c r="I87" s="137">
        <v>188.075</v>
      </c>
      <c r="J87" s="137">
        <f>J13+J15+J17+J22+J24+J26+J31+J37+J39+J50+J52+J59+J64+J66+J70+J80+J84</f>
        <v>229.605</v>
      </c>
      <c r="K87" s="49">
        <f>IF(AND(H87&gt;0,J87&gt;0),J87*100/H87,"")</f>
        <v>75.6765753799402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2">
    <mergeCell ref="C4:F5"/>
    <mergeCell ref="H4:K5"/>
  </mergeCells>
  <printOptions horizontalCentered="1"/>
  <pageMargins left="0.7874015748031497" right="0.5905511811023623" top="0.7874015748031497" bottom="0.5905511811023623" header="0" footer="0.3937007874015748"/>
  <pageSetup firstPageNumber="16" useFirstPageNumber="1" horizontalDpi="600" verticalDpi="600" orientation="portrait" paperSize="9" scale="73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20"/>
  <dimension ref="A1:K625"/>
  <sheetViews>
    <sheetView view="pageBreakPreview" zoomScaleSheetLayoutView="100" zoomScalePageLayoutView="0" workbookViewId="0" topLeftCell="A1">
      <selection activeCell="M15" sqref="M15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5" width="12.421875" style="57" customWidth="1"/>
    <col min="6" max="6" width="9.8515625" style="146" customWidth="1"/>
    <col min="7" max="7" width="3.00390625" style="57" customWidth="1"/>
    <col min="8" max="10" width="12.421875" style="57" customWidth="1"/>
    <col min="11" max="11" width="9.8515625" style="146" customWidth="1"/>
    <col min="12" max="12" width="11.421875" style="6" customWidth="1"/>
    <col min="13" max="16384" width="9.8515625" style="57" customWidth="1"/>
  </cols>
  <sheetData>
    <row r="1" spans="1:11" s="1" customFormat="1" ht="12.75" customHeight="1">
      <c r="A1" s="140" t="s">
        <v>0</v>
      </c>
      <c r="B1" s="140"/>
      <c r="C1" s="140"/>
      <c r="D1" s="140"/>
      <c r="E1" s="140"/>
      <c r="F1" s="142"/>
      <c r="G1" s="140"/>
      <c r="H1" s="140"/>
      <c r="I1" s="140"/>
      <c r="J1" s="140"/>
      <c r="K1" s="142"/>
    </row>
    <row r="2" spans="1:11" s="1" customFormat="1" ht="11.25" customHeight="1">
      <c r="A2" s="3" t="s">
        <v>78</v>
      </c>
      <c r="B2" s="2"/>
      <c r="C2" s="2"/>
      <c r="D2" s="2"/>
      <c r="E2" s="4"/>
      <c r="F2" s="143"/>
      <c r="G2" s="2"/>
      <c r="H2" s="2"/>
      <c r="I2" s="5"/>
      <c r="J2" s="141" t="s">
        <v>69</v>
      </c>
      <c r="K2" s="143"/>
    </row>
    <row r="3" spans="1:11" s="1" customFormat="1" ht="11.25" customHeight="1" thickBot="1">
      <c r="A3" s="2"/>
      <c r="B3" s="2"/>
      <c r="C3" s="2"/>
      <c r="D3" s="2"/>
      <c r="E3" s="2"/>
      <c r="F3" s="143"/>
      <c r="G3" s="2"/>
      <c r="H3" s="2"/>
      <c r="I3" s="2"/>
      <c r="J3" s="2"/>
      <c r="K3" s="143"/>
    </row>
    <row r="4" spans="1:11" s="9" customFormat="1" ht="11.25" customHeight="1">
      <c r="A4" s="7" t="s">
        <v>1</v>
      </c>
      <c r="B4" s="8"/>
      <c r="C4" s="175" t="s">
        <v>2</v>
      </c>
      <c r="D4" s="176"/>
      <c r="E4" s="176"/>
      <c r="F4" s="177"/>
      <c r="G4" s="8"/>
      <c r="H4" s="181" t="s">
        <v>3</v>
      </c>
      <c r="I4" s="182"/>
      <c r="J4" s="182"/>
      <c r="K4" s="183"/>
    </row>
    <row r="5" spans="1:11" s="9" customFormat="1" ht="11.25" customHeight="1" thickBot="1">
      <c r="A5" s="10" t="s">
        <v>4</v>
      </c>
      <c r="B5" s="8"/>
      <c r="C5" s="178"/>
      <c r="D5" s="179"/>
      <c r="E5" s="179"/>
      <c r="F5" s="180"/>
      <c r="G5" s="8"/>
      <c r="H5" s="184"/>
      <c r="I5" s="185"/>
      <c r="J5" s="185"/>
      <c r="K5" s="186"/>
    </row>
    <row r="6" spans="1:11" s="9" customFormat="1" ht="11.25" customHeight="1">
      <c r="A6" s="10" t="s">
        <v>5</v>
      </c>
      <c r="B6" s="8"/>
      <c r="C6" s="14">
        <f>E6-2</f>
        <v>2021</v>
      </c>
      <c r="D6" s="15">
        <f>E6-1</f>
        <v>2022</v>
      </c>
      <c r="E6" s="15">
        <v>2023</v>
      </c>
      <c r="F6" s="16"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v>2023</v>
      </c>
    </row>
    <row r="7" spans="1:11" s="9" customFormat="1" ht="11.25" customHeight="1" thickBot="1">
      <c r="A7" s="18"/>
      <c r="B7" s="8"/>
      <c r="C7" s="19" t="s">
        <v>336</v>
      </c>
      <c r="D7" s="20" t="s">
        <v>6</v>
      </c>
      <c r="E7" s="20">
        <v>3</v>
      </c>
      <c r="F7" s="21" t="s">
        <v>338</v>
      </c>
      <c r="G7" s="22"/>
      <c r="H7" s="19" t="s">
        <v>336</v>
      </c>
      <c r="I7" s="20" t="s">
        <v>6</v>
      </c>
      <c r="J7" s="20"/>
      <c r="K7" s="21" t="s">
        <v>338</v>
      </c>
    </row>
    <row r="8" spans="1:11" s="1" customFormat="1" ht="11.25" customHeight="1">
      <c r="A8" s="24"/>
      <c r="B8" s="25"/>
      <c r="C8" s="25"/>
      <c r="D8" s="25"/>
      <c r="E8" s="25"/>
      <c r="F8" s="144"/>
      <c r="G8" s="2"/>
      <c r="H8" s="25"/>
      <c r="I8" s="25"/>
      <c r="J8" s="25"/>
      <c r="K8" s="144"/>
    </row>
    <row r="9" spans="1:11" s="32" customFormat="1" ht="11.25" customHeight="1">
      <c r="A9" s="27" t="s">
        <v>7</v>
      </c>
      <c r="B9" s="28"/>
      <c r="C9" s="29">
        <v>6631</v>
      </c>
      <c r="D9" s="29">
        <v>7700</v>
      </c>
      <c r="E9" s="29">
        <v>7500</v>
      </c>
      <c r="F9" s="145"/>
      <c r="G9" s="30"/>
      <c r="H9" s="131">
        <v>46.196</v>
      </c>
      <c r="I9" s="131">
        <v>53.34</v>
      </c>
      <c r="J9" s="131"/>
      <c r="K9" s="145"/>
    </row>
    <row r="10" spans="1:11" s="32" customFormat="1" ht="11.25" customHeight="1">
      <c r="A10" s="34" t="s">
        <v>8</v>
      </c>
      <c r="B10" s="28"/>
      <c r="C10" s="29">
        <v>1913</v>
      </c>
      <c r="D10" s="29">
        <v>2300</v>
      </c>
      <c r="E10" s="29">
        <v>2300</v>
      </c>
      <c r="F10" s="145"/>
      <c r="G10" s="30"/>
      <c r="H10" s="131">
        <v>12.865</v>
      </c>
      <c r="I10" s="131">
        <v>15.157</v>
      </c>
      <c r="J10" s="131"/>
      <c r="K10" s="145"/>
    </row>
    <row r="11" spans="1:11" s="32" customFormat="1" ht="11.25" customHeight="1">
      <c r="A11" s="27" t="s">
        <v>9</v>
      </c>
      <c r="B11" s="28"/>
      <c r="C11" s="29">
        <v>1917</v>
      </c>
      <c r="D11" s="29">
        <v>1970</v>
      </c>
      <c r="E11" s="29">
        <v>1970</v>
      </c>
      <c r="F11" s="145"/>
      <c r="G11" s="30"/>
      <c r="H11" s="131">
        <v>12.025</v>
      </c>
      <c r="I11" s="131">
        <v>11.82</v>
      </c>
      <c r="J11" s="131"/>
      <c r="K11" s="145"/>
    </row>
    <row r="12" spans="1:11" s="32" customFormat="1" ht="11.25" customHeight="1">
      <c r="A12" s="34" t="s">
        <v>10</v>
      </c>
      <c r="B12" s="28"/>
      <c r="C12" s="29">
        <v>4805</v>
      </c>
      <c r="D12" s="29">
        <v>5900</v>
      </c>
      <c r="E12" s="29">
        <v>5900</v>
      </c>
      <c r="F12" s="145"/>
      <c r="G12" s="30"/>
      <c r="H12" s="131">
        <v>24.634</v>
      </c>
      <c r="I12" s="131">
        <v>28</v>
      </c>
      <c r="J12" s="131"/>
      <c r="K12" s="145"/>
    </row>
    <row r="13" spans="1:11" s="23" customFormat="1" ht="11.25" customHeight="1">
      <c r="A13" s="35" t="s">
        <v>11</v>
      </c>
      <c r="B13" s="36"/>
      <c r="C13" s="37">
        <v>15266</v>
      </c>
      <c r="D13" s="37">
        <v>17870</v>
      </c>
      <c r="E13" s="37">
        <v>17670</v>
      </c>
      <c r="F13" s="38">
        <f>IF(AND(C13&gt;0,E13&gt;0),E13*100/C13,"")</f>
        <v>115.74741255076641</v>
      </c>
      <c r="G13" s="39"/>
      <c r="H13" s="132">
        <v>95.72</v>
      </c>
      <c r="I13" s="133">
        <v>108.31700000000001</v>
      </c>
      <c r="J13" s="133"/>
      <c r="K13" s="38">
        <f>IF(AND(H13&gt;0,J13&gt;0),J13*100/H13,"")</f>
      </c>
    </row>
    <row r="14" spans="1:11" s="32" customFormat="1" ht="11.25" customHeight="1">
      <c r="A14" s="34"/>
      <c r="B14" s="28"/>
      <c r="C14" s="29"/>
      <c r="D14" s="29"/>
      <c r="E14" s="29"/>
      <c r="F14" s="145"/>
      <c r="G14" s="30"/>
      <c r="H14" s="131"/>
      <c r="I14" s="131"/>
      <c r="J14" s="131"/>
      <c r="K14" s="145"/>
    </row>
    <row r="15" spans="1:11" s="23" customFormat="1" ht="11.25" customHeight="1">
      <c r="A15" s="35" t="s">
        <v>12</v>
      </c>
      <c r="B15" s="36"/>
      <c r="C15" s="37">
        <v>464</v>
      </c>
      <c r="D15" s="37">
        <v>500</v>
      </c>
      <c r="E15" s="37">
        <v>400</v>
      </c>
      <c r="F15" s="38">
        <f>IF(AND(C15&gt;0,E15&gt;0),E15*100/C15,"")</f>
        <v>86.20689655172414</v>
      </c>
      <c r="G15" s="39"/>
      <c r="H15" s="132">
        <v>1.207</v>
      </c>
      <c r="I15" s="133">
        <v>1</v>
      </c>
      <c r="J15" s="133"/>
      <c r="K15" s="38">
        <f>IF(AND(H15&gt;0,J15&gt;0),J15*100/H15,"")</f>
      </c>
    </row>
    <row r="16" spans="1:11" s="32" customFormat="1" ht="11.25" customHeight="1">
      <c r="A16" s="33"/>
      <c r="B16" s="28"/>
      <c r="C16" s="29"/>
      <c r="D16" s="29"/>
      <c r="E16" s="29"/>
      <c r="F16" s="145"/>
      <c r="G16" s="30"/>
      <c r="H16" s="131"/>
      <c r="I16" s="131"/>
      <c r="J16" s="131"/>
      <c r="K16" s="145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>
        <f>IF(AND(C17&gt;0,E17&gt;0),E17*100/C17,"")</f>
      </c>
      <c r="G17" s="39"/>
      <c r="H17" s="132"/>
      <c r="I17" s="133"/>
      <c r="J17" s="133"/>
      <c r="K17" s="38">
        <f>IF(AND(H17&gt;0,J17&gt;0),J17*100/H17,"")</f>
      </c>
    </row>
    <row r="18" spans="1:11" s="32" customFormat="1" ht="11.25" customHeight="1">
      <c r="A18" s="34"/>
      <c r="B18" s="28"/>
      <c r="C18" s="29"/>
      <c r="D18" s="29"/>
      <c r="E18" s="29"/>
      <c r="F18" s="145"/>
      <c r="G18" s="30"/>
      <c r="H18" s="131"/>
      <c r="I18" s="131"/>
      <c r="J18" s="131"/>
      <c r="K18" s="145"/>
    </row>
    <row r="19" spans="1:11" s="32" customFormat="1" ht="11.25" customHeight="1">
      <c r="A19" s="27" t="s">
        <v>14</v>
      </c>
      <c r="B19" s="28"/>
      <c r="C19" s="29">
        <v>3</v>
      </c>
      <c r="D19" s="29">
        <v>3</v>
      </c>
      <c r="E19" s="29">
        <v>3</v>
      </c>
      <c r="F19" s="145"/>
      <c r="G19" s="30"/>
      <c r="H19" s="131">
        <v>0.013</v>
      </c>
      <c r="I19" s="131">
        <v>0.008</v>
      </c>
      <c r="J19" s="131"/>
      <c r="K19" s="145"/>
    </row>
    <row r="20" spans="1:11" s="32" customFormat="1" ht="11.25" customHeight="1">
      <c r="A20" s="34" t="s">
        <v>15</v>
      </c>
      <c r="B20" s="28"/>
      <c r="C20" s="29">
        <v>99</v>
      </c>
      <c r="D20" s="29">
        <v>99</v>
      </c>
      <c r="E20" s="29">
        <v>99</v>
      </c>
      <c r="F20" s="145"/>
      <c r="G20" s="30"/>
      <c r="H20" s="131">
        <v>0.347</v>
      </c>
      <c r="I20" s="131">
        <v>0.312</v>
      </c>
      <c r="J20" s="131"/>
      <c r="K20" s="145"/>
    </row>
    <row r="21" spans="1:11" s="32" customFormat="1" ht="11.25" customHeight="1">
      <c r="A21" s="34" t="s">
        <v>16</v>
      </c>
      <c r="B21" s="28"/>
      <c r="C21" s="29">
        <v>71</v>
      </c>
      <c r="D21" s="29">
        <v>71</v>
      </c>
      <c r="E21" s="29">
        <v>71</v>
      </c>
      <c r="F21" s="145"/>
      <c r="G21" s="30"/>
      <c r="H21" s="131">
        <v>0.278</v>
      </c>
      <c r="I21" s="131">
        <v>0.18</v>
      </c>
      <c r="J21" s="131"/>
      <c r="K21" s="145"/>
    </row>
    <row r="22" spans="1:11" s="23" customFormat="1" ht="11.25" customHeight="1">
      <c r="A22" s="35" t="s">
        <v>17</v>
      </c>
      <c r="B22" s="36"/>
      <c r="C22" s="37">
        <v>173</v>
      </c>
      <c r="D22" s="37">
        <v>173</v>
      </c>
      <c r="E22" s="37">
        <v>173</v>
      </c>
      <c r="F22" s="38">
        <f>IF(AND(C22&gt;0,E22&gt;0),E22*100/C22,"")</f>
        <v>100</v>
      </c>
      <c r="G22" s="39"/>
      <c r="H22" s="132">
        <v>0.638</v>
      </c>
      <c r="I22" s="133">
        <v>0.5</v>
      </c>
      <c r="J22" s="133"/>
      <c r="K22" s="38">
        <f>IF(AND(H22&gt;0,J22&gt;0),J22*100/H22,"")</f>
      </c>
    </row>
    <row r="23" spans="1:11" s="32" customFormat="1" ht="11.25" customHeight="1">
      <c r="A23" s="34"/>
      <c r="B23" s="28"/>
      <c r="C23" s="29"/>
      <c r="D23" s="29"/>
      <c r="E23" s="29"/>
      <c r="F23" s="145"/>
      <c r="G23" s="30"/>
      <c r="H23" s="131"/>
      <c r="I23" s="131"/>
      <c r="J23" s="131"/>
      <c r="K23" s="145"/>
    </row>
    <row r="24" spans="1:11" s="23" customFormat="1" ht="11.25" customHeight="1">
      <c r="A24" s="35" t="s">
        <v>18</v>
      </c>
      <c r="B24" s="36"/>
      <c r="C24" s="37">
        <v>16655</v>
      </c>
      <c r="D24" s="37">
        <v>17764</v>
      </c>
      <c r="E24" s="37">
        <v>15750</v>
      </c>
      <c r="F24" s="38">
        <f>IF(AND(C24&gt;0,E24&gt;0),E24*100/C24,"")</f>
        <v>94.56619633743621</v>
      </c>
      <c r="G24" s="39"/>
      <c r="H24" s="132">
        <v>198.103</v>
      </c>
      <c r="I24" s="133">
        <v>196.524</v>
      </c>
      <c r="J24" s="133"/>
      <c r="K24" s="38">
        <f>IF(AND(H24&gt;0,J24&gt;0),J24*100/H24,"")</f>
      </c>
    </row>
    <row r="25" spans="1:11" s="32" customFormat="1" ht="11.25" customHeight="1">
      <c r="A25" s="34"/>
      <c r="B25" s="28"/>
      <c r="C25" s="29"/>
      <c r="D25" s="29"/>
      <c r="E25" s="29"/>
      <c r="F25" s="145"/>
      <c r="G25" s="30"/>
      <c r="H25" s="131"/>
      <c r="I25" s="131"/>
      <c r="J25" s="131"/>
      <c r="K25" s="145"/>
    </row>
    <row r="26" spans="1:11" s="23" customFormat="1" ht="11.25" customHeight="1">
      <c r="A26" s="35" t="s">
        <v>19</v>
      </c>
      <c r="B26" s="36"/>
      <c r="C26" s="37">
        <v>388</v>
      </c>
      <c r="D26" s="37">
        <v>260</v>
      </c>
      <c r="E26" s="37">
        <v>250</v>
      </c>
      <c r="F26" s="38">
        <f>IF(AND(C26&gt;0,E26&gt;0),E26*100/C26,"")</f>
        <v>64.43298969072166</v>
      </c>
      <c r="G26" s="39"/>
      <c r="H26" s="132">
        <v>4.677</v>
      </c>
      <c r="I26" s="133">
        <v>3.2</v>
      </c>
      <c r="J26" s="133"/>
      <c r="K26" s="38">
        <f>IF(AND(H26&gt;0,J26&gt;0),J26*100/H26,"")</f>
      </c>
    </row>
    <row r="27" spans="1:11" s="32" customFormat="1" ht="11.25" customHeight="1">
      <c r="A27" s="34"/>
      <c r="B27" s="28"/>
      <c r="C27" s="29"/>
      <c r="D27" s="29"/>
      <c r="E27" s="29"/>
      <c r="F27" s="145">
        <f>IF(AND(C27&gt;0,E27&gt;0),E27*100/C27,"")</f>
      </c>
      <c r="G27" s="30"/>
      <c r="H27" s="131"/>
      <c r="I27" s="131"/>
      <c r="J27" s="131"/>
      <c r="K27" s="145">
        <f>IF(AND(H27&gt;0,J27&gt;0),J27*100/H27,"")</f>
      </c>
    </row>
    <row r="28" spans="1:11" s="32" customFormat="1" ht="11.25" customHeight="1">
      <c r="A28" s="34" t="s">
        <v>20</v>
      </c>
      <c r="B28" s="28"/>
      <c r="C28" s="29">
        <v>71927</v>
      </c>
      <c r="D28" s="29">
        <v>64500</v>
      </c>
      <c r="E28" s="29">
        <v>67000</v>
      </c>
      <c r="F28" s="145"/>
      <c r="G28" s="30"/>
      <c r="H28" s="131">
        <v>1037.664</v>
      </c>
      <c r="I28" s="131">
        <v>800</v>
      </c>
      <c r="J28" s="131"/>
      <c r="K28" s="145"/>
    </row>
    <row r="29" spans="1:11" s="32" customFormat="1" ht="11.25" customHeight="1">
      <c r="A29" s="34" t="s">
        <v>21</v>
      </c>
      <c r="B29" s="28"/>
      <c r="C29" s="29">
        <v>1990</v>
      </c>
      <c r="D29" s="29">
        <v>2239</v>
      </c>
      <c r="E29" s="29">
        <v>1900</v>
      </c>
      <c r="F29" s="145"/>
      <c r="G29" s="30"/>
      <c r="H29" s="131">
        <v>21.42</v>
      </c>
      <c r="I29" s="131">
        <v>23.8</v>
      </c>
      <c r="J29" s="131"/>
      <c r="K29" s="145"/>
    </row>
    <row r="30" spans="1:11" s="32" customFormat="1" ht="11.25" customHeight="1">
      <c r="A30" s="34" t="s">
        <v>22</v>
      </c>
      <c r="B30" s="28"/>
      <c r="C30" s="29">
        <v>17797</v>
      </c>
      <c r="D30" s="29">
        <v>18830</v>
      </c>
      <c r="E30" s="29">
        <v>17500</v>
      </c>
      <c r="F30" s="145"/>
      <c r="G30" s="30"/>
      <c r="H30" s="131">
        <v>227.581</v>
      </c>
      <c r="I30" s="131">
        <v>221.834</v>
      </c>
      <c r="J30" s="131"/>
      <c r="K30" s="145"/>
    </row>
    <row r="31" spans="1:11" s="23" customFormat="1" ht="11.25" customHeight="1">
      <c r="A31" s="41" t="s">
        <v>23</v>
      </c>
      <c r="B31" s="36"/>
      <c r="C31" s="37">
        <v>91714</v>
      </c>
      <c r="D31" s="37">
        <v>85569</v>
      </c>
      <c r="E31" s="37">
        <v>86400</v>
      </c>
      <c r="F31" s="38">
        <f>IF(AND(C31&gt;0,E31&gt;0),E31*100/C31,"")</f>
        <v>94.20590095296247</v>
      </c>
      <c r="G31" s="39"/>
      <c r="H31" s="132">
        <v>1286.665</v>
      </c>
      <c r="I31" s="133">
        <v>1045.634</v>
      </c>
      <c r="J31" s="133"/>
      <c r="K31" s="38">
        <f>IF(AND(H31&gt;0,J31&gt;0),J31*100/H31,"")</f>
      </c>
    </row>
    <row r="32" spans="1:11" s="32" customFormat="1" ht="11.25" customHeight="1">
      <c r="A32" s="34"/>
      <c r="B32" s="28"/>
      <c r="C32" s="29"/>
      <c r="D32" s="29"/>
      <c r="E32" s="29"/>
      <c r="F32" s="145"/>
      <c r="G32" s="30"/>
      <c r="H32" s="131"/>
      <c r="I32" s="131"/>
      <c r="J32" s="131"/>
      <c r="K32" s="145"/>
    </row>
    <row r="33" spans="1:11" s="32" customFormat="1" ht="11.25" customHeight="1">
      <c r="A33" s="34" t="s">
        <v>24</v>
      </c>
      <c r="B33" s="28"/>
      <c r="C33" s="29">
        <v>201</v>
      </c>
      <c r="D33" s="29">
        <v>99</v>
      </c>
      <c r="E33" s="29">
        <v>99</v>
      </c>
      <c r="F33" s="145"/>
      <c r="G33" s="30"/>
      <c r="H33" s="131">
        <v>1.175</v>
      </c>
      <c r="I33" s="131">
        <v>0.621</v>
      </c>
      <c r="J33" s="131"/>
      <c r="K33" s="145"/>
    </row>
    <row r="34" spans="1:11" s="32" customFormat="1" ht="11.25" customHeight="1">
      <c r="A34" s="34" t="s">
        <v>25</v>
      </c>
      <c r="B34" s="28"/>
      <c r="C34" s="29">
        <v>6136</v>
      </c>
      <c r="D34" s="29">
        <v>4908</v>
      </c>
      <c r="E34" s="29">
        <v>5285</v>
      </c>
      <c r="F34" s="145"/>
      <c r="G34" s="30"/>
      <c r="H34" s="131">
        <v>65.206</v>
      </c>
      <c r="I34" s="131">
        <v>60</v>
      </c>
      <c r="J34" s="131"/>
      <c r="K34" s="145"/>
    </row>
    <row r="35" spans="1:11" s="32" customFormat="1" ht="11.25" customHeight="1">
      <c r="A35" s="34" t="s">
        <v>26</v>
      </c>
      <c r="B35" s="28"/>
      <c r="C35" s="29">
        <v>31459</v>
      </c>
      <c r="D35" s="29">
        <v>35000</v>
      </c>
      <c r="E35" s="29">
        <v>28000</v>
      </c>
      <c r="F35" s="145"/>
      <c r="G35" s="30"/>
      <c r="H35" s="131">
        <v>360.025</v>
      </c>
      <c r="I35" s="131">
        <v>399</v>
      </c>
      <c r="J35" s="131"/>
      <c r="K35" s="145"/>
    </row>
    <row r="36" spans="1:11" s="32" customFormat="1" ht="11.25" customHeight="1">
      <c r="A36" s="34" t="s">
        <v>27</v>
      </c>
      <c r="B36" s="28"/>
      <c r="C36" s="29">
        <v>23</v>
      </c>
      <c r="D36" s="29">
        <v>44</v>
      </c>
      <c r="E36" s="29">
        <v>44</v>
      </c>
      <c r="F36" s="145"/>
      <c r="G36" s="30"/>
      <c r="H36" s="131">
        <v>0.215</v>
      </c>
      <c r="I36" s="131">
        <v>0.44</v>
      </c>
      <c r="J36" s="131"/>
      <c r="K36" s="145"/>
    </row>
    <row r="37" spans="1:11" s="23" customFormat="1" ht="11.25" customHeight="1">
      <c r="A37" s="35" t="s">
        <v>28</v>
      </c>
      <c r="B37" s="36"/>
      <c r="C37" s="37">
        <v>37819</v>
      </c>
      <c r="D37" s="37">
        <v>40051</v>
      </c>
      <c r="E37" s="37">
        <v>33428</v>
      </c>
      <c r="F37" s="38">
        <f>IF(AND(C37&gt;0,E37&gt;0),E37*100/C37,"")</f>
        <v>88.38943388244004</v>
      </c>
      <c r="G37" s="39"/>
      <c r="H37" s="132">
        <v>426.6209999999999</v>
      </c>
      <c r="I37" s="133">
        <v>460.061</v>
      </c>
      <c r="J37" s="133"/>
      <c r="K37" s="38">
        <f>IF(AND(H37&gt;0,J37&gt;0),J37*100/H37,"")</f>
      </c>
    </row>
    <row r="38" spans="1:11" s="32" customFormat="1" ht="11.25" customHeight="1">
      <c r="A38" s="34"/>
      <c r="B38" s="28"/>
      <c r="C38" s="29"/>
      <c r="D38" s="29"/>
      <c r="E38" s="29"/>
      <c r="F38" s="145"/>
      <c r="G38" s="30"/>
      <c r="H38" s="131"/>
      <c r="I38" s="131"/>
      <c r="J38" s="131"/>
      <c r="K38" s="145"/>
    </row>
    <row r="39" spans="1:11" s="23" customFormat="1" ht="11.25" customHeight="1">
      <c r="A39" s="35" t="s">
        <v>29</v>
      </c>
      <c r="B39" s="36"/>
      <c r="C39" s="37">
        <v>113</v>
      </c>
      <c r="D39" s="37">
        <v>110</v>
      </c>
      <c r="E39" s="37">
        <v>105</v>
      </c>
      <c r="F39" s="38">
        <f>IF(AND(C39&gt;0,E39&gt;0),E39*100/C39,"")</f>
        <v>92.92035398230088</v>
      </c>
      <c r="G39" s="39"/>
      <c r="H39" s="132">
        <v>0.624</v>
      </c>
      <c r="I39" s="133">
        <v>0.605</v>
      </c>
      <c r="J39" s="133"/>
      <c r="K39" s="38">
        <f>IF(AND(H39&gt;0,J39&gt;0),J39*100/H39,"")</f>
      </c>
    </row>
    <row r="40" spans="1:11" s="32" customFormat="1" ht="11.25" customHeight="1">
      <c r="A40" s="34"/>
      <c r="B40" s="28"/>
      <c r="C40" s="29"/>
      <c r="D40" s="29"/>
      <c r="E40" s="29"/>
      <c r="F40" s="145"/>
      <c r="G40" s="30"/>
      <c r="H40" s="131"/>
      <c r="I40" s="131"/>
      <c r="J40" s="131"/>
      <c r="K40" s="145"/>
    </row>
    <row r="41" spans="1:11" s="32" customFormat="1" ht="11.25" customHeight="1">
      <c r="A41" s="27" t="s">
        <v>30</v>
      </c>
      <c r="B41" s="28"/>
      <c r="C41" s="29">
        <v>1693</v>
      </c>
      <c r="D41" s="29">
        <v>1073</v>
      </c>
      <c r="E41" s="29">
        <v>1073</v>
      </c>
      <c r="F41" s="145"/>
      <c r="G41" s="30"/>
      <c r="H41" s="131">
        <v>21.052</v>
      </c>
      <c r="I41" s="131">
        <v>14.153</v>
      </c>
      <c r="J41" s="131"/>
      <c r="K41" s="145"/>
    </row>
    <row r="42" spans="1:11" s="32" customFormat="1" ht="11.25" customHeight="1">
      <c r="A42" s="34" t="s">
        <v>31</v>
      </c>
      <c r="B42" s="28"/>
      <c r="C42" s="29">
        <v>938</v>
      </c>
      <c r="D42" s="29">
        <v>830</v>
      </c>
      <c r="E42" s="29">
        <v>830</v>
      </c>
      <c r="F42" s="145"/>
      <c r="G42" s="30"/>
      <c r="H42" s="131">
        <v>14.062</v>
      </c>
      <c r="I42" s="131">
        <v>9.96</v>
      </c>
      <c r="J42" s="131"/>
      <c r="K42" s="145"/>
    </row>
    <row r="43" spans="1:11" s="32" customFormat="1" ht="11.25" customHeight="1">
      <c r="A43" s="34" t="s">
        <v>32</v>
      </c>
      <c r="B43" s="28"/>
      <c r="C43" s="29">
        <v>75219</v>
      </c>
      <c r="D43" s="29">
        <v>73715</v>
      </c>
      <c r="E43" s="29">
        <v>73715</v>
      </c>
      <c r="F43" s="145"/>
      <c r="G43" s="30"/>
      <c r="H43" s="131">
        <v>1007.935</v>
      </c>
      <c r="I43" s="131">
        <v>928.809</v>
      </c>
      <c r="J43" s="131"/>
      <c r="K43" s="145"/>
    </row>
    <row r="44" spans="1:11" s="32" customFormat="1" ht="11.25" customHeight="1">
      <c r="A44" s="34" t="s">
        <v>33</v>
      </c>
      <c r="B44" s="28"/>
      <c r="C44" s="29">
        <v>4202</v>
      </c>
      <c r="D44" s="29">
        <v>656</v>
      </c>
      <c r="E44" s="29">
        <v>656</v>
      </c>
      <c r="F44" s="145"/>
      <c r="G44" s="30"/>
      <c r="H44" s="131">
        <v>49.621</v>
      </c>
      <c r="I44" s="131">
        <v>7.675</v>
      </c>
      <c r="J44" s="131"/>
      <c r="K44" s="145"/>
    </row>
    <row r="45" spans="1:11" s="32" customFormat="1" ht="11.25" customHeight="1">
      <c r="A45" s="34" t="s">
        <v>34</v>
      </c>
      <c r="B45" s="28"/>
      <c r="C45" s="29">
        <v>17580</v>
      </c>
      <c r="D45" s="29">
        <v>16782</v>
      </c>
      <c r="E45" s="29">
        <v>16782</v>
      </c>
      <c r="F45" s="145"/>
      <c r="G45" s="30"/>
      <c r="H45" s="131">
        <v>235.168</v>
      </c>
      <c r="I45" s="131">
        <v>222.815</v>
      </c>
      <c r="J45" s="131"/>
      <c r="K45" s="145"/>
    </row>
    <row r="46" spans="1:11" s="32" customFormat="1" ht="11.25" customHeight="1">
      <c r="A46" s="34" t="s">
        <v>35</v>
      </c>
      <c r="B46" s="28"/>
      <c r="C46" s="29">
        <v>34</v>
      </c>
      <c r="D46" s="29">
        <v>24</v>
      </c>
      <c r="E46" s="29">
        <v>24</v>
      </c>
      <c r="F46" s="145"/>
      <c r="G46" s="30"/>
      <c r="H46" s="131">
        <v>0.354</v>
      </c>
      <c r="I46" s="131">
        <v>0.252</v>
      </c>
      <c r="J46" s="131"/>
      <c r="K46" s="145"/>
    </row>
    <row r="47" spans="1:11" s="32" customFormat="1" ht="11.25" customHeight="1">
      <c r="A47" s="34" t="s">
        <v>36</v>
      </c>
      <c r="B47" s="28"/>
      <c r="C47" s="29">
        <v>113</v>
      </c>
      <c r="D47" s="29">
        <v>33</v>
      </c>
      <c r="E47" s="29">
        <v>33</v>
      </c>
      <c r="F47" s="145"/>
      <c r="G47" s="30"/>
      <c r="H47" s="131">
        <v>1.413</v>
      </c>
      <c r="I47" s="131">
        <v>0.462</v>
      </c>
      <c r="J47" s="131"/>
      <c r="K47" s="145"/>
    </row>
    <row r="48" spans="1:11" s="32" customFormat="1" ht="11.25" customHeight="1">
      <c r="A48" s="34" t="s">
        <v>37</v>
      </c>
      <c r="B48" s="28"/>
      <c r="C48" s="29">
        <v>6426</v>
      </c>
      <c r="D48" s="29">
        <v>3944</v>
      </c>
      <c r="E48" s="29">
        <v>3944</v>
      </c>
      <c r="F48" s="145"/>
      <c r="G48" s="30"/>
      <c r="H48" s="131">
        <v>86.931</v>
      </c>
      <c r="I48" s="131">
        <v>47.328</v>
      </c>
      <c r="J48" s="131"/>
      <c r="K48" s="145"/>
    </row>
    <row r="49" spans="1:11" s="32" customFormat="1" ht="11.25" customHeight="1">
      <c r="A49" s="34" t="s">
        <v>38</v>
      </c>
      <c r="B49" s="28"/>
      <c r="C49" s="29">
        <v>15627</v>
      </c>
      <c r="D49" s="29">
        <v>11496</v>
      </c>
      <c r="E49" s="29">
        <v>11496</v>
      </c>
      <c r="F49" s="145"/>
      <c r="G49" s="30"/>
      <c r="H49" s="131">
        <v>214.543</v>
      </c>
      <c r="I49" s="131">
        <v>151.678</v>
      </c>
      <c r="J49" s="131"/>
      <c r="K49" s="145"/>
    </row>
    <row r="50" spans="1:11" s="23" customFormat="1" ht="11.25" customHeight="1">
      <c r="A50" s="41" t="s">
        <v>39</v>
      </c>
      <c r="B50" s="36"/>
      <c r="C50" s="37">
        <v>121832</v>
      </c>
      <c r="D50" s="37">
        <v>108553</v>
      </c>
      <c r="E50" s="37">
        <v>108553</v>
      </c>
      <c r="F50" s="38">
        <f>IF(AND(C50&gt;0,E50&gt;0),E50*100/C50,"")</f>
        <v>89.1005647120625</v>
      </c>
      <c r="G50" s="39"/>
      <c r="H50" s="132">
        <v>1631.0790000000002</v>
      </c>
      <c r="I50" s="133">
        <v>1383.132</v>
      </c>
      <c r="J50" s="133"/>
      <c r="K50" s="38">
        <f>IF(AND(H50&gt;0,J50&gt;0),J50*100/H50,"")</f>
      </c>
    </row>
    <row r="51" spans="1:11" s="32" customFormat="1" ht="11.25" customHeight="1">
      <c r="A51" s="34"/>
      <c r="B51" s="28"/>
      <c r="C51" s="29"/>
      <c r="D51" s="29"/>
      <c r="E51" s="29"/>
      <c r="F51" s="145"/>
      <c r="G51" s="30"/>
      <c r="H51" s="131"/>
      <c r="I51" s="131"/>
      <c r="J51" s="131"/>
      <c r="K51" s="145"/>
    </row>
    <row r="52" spans="1:11" s="23" customFormat="1" ht="11.25" customHeight="1">
      <c r="A52" s="35" t="s">
        <v>40</v>
      </c>
      <c r="B52" s="36"/>
      <c r="C52" s="37">
        <v>4376</v>
      </c>
      <c r="D52" s="37">
        <v>4637</v>
      </c>
      <c r="E52" s="37">
        <v>4637</v>
      </c>
      <c r="F52" s="38">
        <f>IF(AND(C52&gt;0,E52&gt;0),E52*100/C52,"")</f>
        <v>105.96435100548446</v>
      </c>
      <c r="G52" s="39"/>
      <c r="H52" s="132">
        <v>52.124</v>
      </c>
      <c r="I52" s="133">
        <v>56.4</v>
      </c>
      <c r="J52" s="133"/>
      <c r="K52" s="38">
        <f>IF(AND(H52&gt;0,J52&gt;0),J52*100/H52,"")</f>
      </c>
    </row>
    <row r="53" spans="1:11" s="32" customFormat="1" ht="11.25" customHeight="1">
      <c r="A53" s="34"/>
      <c r="B53" s="28"/>
      <c r="C53" s="29"/>
      <c r="D53" s="29"/>
      <c r="E53" s="29"/>
      <c r="F53" s="145"/>
      <c r="G53" s="30"/>
      <c r="H53" s="131"/>
      <c r="I53" s="131"/>
      <c r="J53" s="131"/>
      <c r="K53" s="145"/>
    </row>
    <row r="54" spans="1:11" s="32" customFormat="1" ht="11.25" customHeight="1">
      <c r="A54" s="34" t="s">
        <v>41</v>
      </c>
      <c r="B54" s="28"/>
      <c r="C54" s="29">
        <v>8500</v>
      </c>
      <c r="D54" s="29">
        <v>8000</v>
      </c>
      <c r="E54" s="29">
        <v>8000</v>
      </c>
      <c r="F54" s="145"/>
      <c r="G54" s="30"/>
      <c r="H54" s="131">
        <v>119</v>
      </c>
      <c r="I54" s="131">
        <v>114.8</v>
      </c>
      <c r="J54" s="131"/>
      <c r="K54" s="145"/>
    </row>
    <row r="55" spans="1:11" s="32" customFormat="1" ht="11.25" customHeight="1">
      <c r="A55" s="34" t="s">
        <v>42</v>
      </c>
      <c r="B55" s="28"/>
      <c r="C55" s="29">
        <v>1481</v>
      </c>
      <c r="D55" s="29">
        <v>380</v>
      </c>
      <c r="E55" s="29">
        <v>381</v>
      </c>
      <c r="F55" s="145"/>
      <c r="G55" s="30"/>
      <c r="H55" s="131">
        <v>17.084</v>
      </c>
      <c r="I55" s="131">
        <v>4.788</v>
      </c>
      <c r="J55" s="131"/>
      <c r="K55" s="145"/>
    </row>
    <row r="56" spans="1:11" s="32" customFormat="1" ht="11.25" customHeight="1">
      <c r="A56" s="34" t="s">
        <v>43</v>
      </c>
      <c r="B56" s="28"/>
      <c r="C56" s="29">
        <v>674</v>
      </c>
      <c r="D56" s="29">
        <v>570</v>
      </c>
      <c r="E56" s="29">
        <v>760</v>
      </c>
      <c r="F56" s="145"/>
      <c r="G56" s="30"/>
      <c r="H56" s="131">
        <v>8.307</v>
      </c>
      <c r="I56" s="131">
        <v>7.1</v>
      </c>
      <c r="J56" s="131"/>
      <c r="K56" s="145"/>
    </row>
    <row r="57" spans="1:11" s="32" customFormat="1" ht="11.25" customHeight="1">
      <c r="A57" s="34" t="s">
        <v>44</v>
      </c>
      <c r="B57" s="28"/>
      <c r="C57" s="29">
        <v>2843</v>
      </c>
      <c r="D57" s="29">
        <v>2520</v>
      </c>
      <c r="E57" s="29">
        <v>2520</v>
      </c>
      <c r="F57" s="145"/>
      <c r="G57" s="30"/>
      <c r="H57" s="131">
        <v>39.718</v>
      </c>
      <c r="I57" s="131">
        <v>35.28</v>
      </c>
      <c r="J57" s="131"/>
      <c r="K57" s="145"/>
    </row>
    <row r="58" spans="1:11" s="32" customFormat="1" ht="11.25" customHeight="1">
      <c r="A58" s="34" t="s">
        <v>45</v>
      </c>
      <c r="B58" s="28"/>
      <c r="C58" s="29">
        <v>5002</v>
      </c>
      <c r="D58" s="29">
        <v>5002</v>
      </c>
      <c r="E58" s="29">
        <v>5000</v>
      </c>
      <c r="F58" s="145"/>
      <c r="G58" s="30"/>
      <c r="H58" s="131">
        <v>60.024</v>
      </c>
      <c r="I58" s="131">
        <v>55.022</v>
      </c>
      <c r="J58" s="131"/>
      <c r="K58" s="145"/>
    </row>
    <row r="59" spans="1:11" s="23" customFormat="1" ht="11.25" customHeight="1">
      <c r="A59" s="35" t="s">
        <v>46</v>
      </c>
      <c r="B59" s="36"/>
      <c r="C59" s="37">
        <v>18500</v>
      </c>
      <c r="D59" s="37">
        <v>16472</v>
      </c>
      <c r="E59" s="37">
        <v>16661</v>
      </c>
      <c r="F59" s="38">
        <f>IF(AND(C59&gt;0,E59&gt;0),E59*100/C59,"")</f>
        <v>90.05945945945946</v>
      </c>
      <c r="G59" s="39"/>
      <c r="H59" s="132">
        <v>244.13299999999998</v>
      </c>
      <c r="I59" s="133">
        <v>216.98999999999998</v>
      </c>
      <c r="J59" s="133"/>
      <c r="K59" s="38">
        <f>IF(AND(H59&gt;0,J59&gt;0),J59*100/H59,"")</f>
      </c>
    </row>
    <row r="60" spans="1:11" s="32" customFormat="1" ht="11.25" customHeight="1">
      <c r="A60" s="34"/>
      <c r="B60" s="28"/>
      <c r="C60" s="29"/>
      <c r="D60" s="29"/>
      <c r="E60" s="29"/>
      <c r="F60" s="145"/>
      <c r="G60" s="30"/>
      <c r="H60" s="131"/>
      <c r="I60" s="131"/>
      <c r="J60" s="131"/>
      <c r="K60" s="145"/>
    </row>
    <row r="61" spans="1:11" s="32" customFormat="1" ht="11.25" customHeight="1">
      <c r="A61" s="34" t="s">
        <v>47</v>
      </c>
      <c r="B61" s="28"/>
      <c r="C61" s="29">
        <v>71</v>
      </c>
      <c r="D61" s="29">
        <v>298</v>
      </c>
      <c r="E61" s="29">
        <v>290</v>
      </c>
      <c r="F61" s="145"/>
      <c r="G61" s="30"/>
      <c r="H61" s="131">
        <v>0.852</v>
      </c>
      <c r="I61" s="131">
        <v>3.576</v>
      </c>
      <c r="J61" s="131"/>
      <c r="K61" s="145"/>
    </row>
    <row r="62" spans="1:11" s="32" customFormat="1" ht="11.25" customHeight="1">
      <c r="A62" s="34" t="s">
        <v>48</v>
      </c>
      <c r="B62" s="28"/>
      <c r="C62" s="29">
        <v>104</v>
      </c>
      <c r="D62" s="29">
        <v>64</v>
      </c>
      <c r="E62" s="29">
        <v>64</v>
      </c>
      <c r="F62" s="145"/>
      <c r="G62" s="30"/>
      <c r="H62" s="131">
        <v>0.347</v>
      </c>
      <c r="I62" s="131">
        <v>0.233</v>
      </c>
      <c r="J62" s="131"/>
      <c r="K62" s="145"/>
    </row>
    <row r="63" spans="1:11" s="32" customFormat="1" ht="11.25" customHeight="1">
      <c r="A63" s="34" t="s">
        <v>49</v>
      </c>
      <c r="B63" s="28"/>
      <c r="C63" s="29">
        <v>98</v>
      </c>
      <c r="D63" s="29">
        <v>88</v>
      </c>
      <c r="E63" s="29">
        <v>88</v>
      </c>
      <c r="F63" s="145"/>
      <c r="G63" s="30"/>
      <c r="H63" s="131">
        <v>1.372</v>
      </c>
      <c r="I63" s="131">
        <v>1.408</v>
      </c>
      <c r="J63" s="131"/>
      <c r="K63" s="145"/>
    </row>
    <row r="64" spans="1:11" s="23" customFormat="1" ht="11.25" customHeight="1">
      <c r="A64" s="35" t="s">
        <v>50</v>
      </c>
      <c r="B64" s="36"/>
      <c r="C64" s="37">
        <v>273</v>
      </c>
      <c r="D64" s="37">
        <v>450</v>
      </c>
      <c r="E64" s="37">
        <v>442</v>
      </c>
      <c r="F64" s="38">
        <f>IF(AND(C64&gt;0,E64&gt;0),E64*100/C64,"")</f>
        <v>161.9047619047619</v>
      </c>
      <c r="G64" s="39"/>
      <c r="H64" s="132">
        <v>2.5709999999999997</v>
      </c>
      <c r="I64" s="133">
        <v>5.2170000000000005</v>
      </c>
      <c r="J64" s="133"/>
      <c r="K64" s="38">
        <f>IF(AND(H64&gt;0,J64&gt;0),J64*100/H64,"")</f>
      </c>
    </row>
    <row r="65" spans="1:11" s="32" customFormat="1" ht="11.25" customHeight="1">
      <c r="A65" s="34"/>
      <c r="B65" s="28"/>
      <c r="C65" s="29"/>
      <c r="D65" s="29"/>
      <c r="E65" s="29"/>
      <c r="F65" s="145"/>
      <c r="G65" s="30"/>
      <c r="H65" s="131"/>
      <c r="I65" s="131"/>
      <c r="J65" s="131"/>
      <c r="K65" s="145"/>
    </row>
    <row r="66" spans="1:11" s="23" customFormat="1" ht="11.25" customHeight="1">
      <c r="A66" s="35" t="s">
        <v>51</v>
      </c>
      <c r="B66" s="36"/>
      <c r="C66" s="37">
        <v>149</v>
      </c>
      <c r="D66" s="37">
        <v>150</v>
      </c>
      <c r="E66" s="37">
        <v>140</v>
      </c>
      <c r="F66" s="38">
        <f>IF(AND(C66&gt;0,E66&gt;0),E66*100/C66,"")</f>
        <v>93.95973154362416</v>
      </c>
      <c r="G66" s="39"/>
      <c r="H66" s="132">
        <v>1.163</v>
      </c>
      <c r="I66" s="133">
        <v>1.5</v>
      </c>
      <c r="J66" s="133"/>
      <c r="K66" s="38">
        <f>IF(AND(H66&gt;0,J66&gt;0),J66*100/H66,"")</f>
      </c>
    </row>
    <row r="67" spans="1:11" s="32" customFormat="1" ht="11.25" customHeight="1">
      <c r="A67" s="34"/>
      <c r="B67" s="28"/>
      <c r="C67" s="29"/>
      <c r="D67" s="29"/>
      <c r="E67" s="29"/>
      <c r="F67" s="145"/>
      <c r="G67" s="30"/>
      <c r="H67" s="131"/>
      <c r="I67" s="131"/>
      <c r="J67" s="131"/>
      <c r="K67" s="145"/>
    </row>
    <row r="68" spans="1:11" s="32" customFormat="1" ht="11.25" customHeight="1">
      <c r="A68" s="34" t="s">
        <v>52</v>
      </c>
      <c r="B68" s="28"/>
      <c r="C68" s="29">
        <v>24340</v>
      </c>
      <c r="D68" s="29">
        <v>8630</v>
      </c>
      <c r="E68" s="29">
        <v>15000</v>
      </c>
      <c r="F68" s="145"/>
      <c r="G68" s="30"/>
      <c r="H68" s="131">
        <v>323.722</v>
      </c>
      <c r="I68" s="131">
        <v>98.65</v>
      </c>
      <c r="J68" s="131"/>
      <c r="K68" s="145"/>
    </row>
    <row r="69" spans="1:11" s="32" customFormat="1" ht="11.25" customHeight="1">
      <c r="A69" s="34" t="s">
        <v>53</v>
      </c>
      <c r="B69" s="28"/>
      <c r="C69" s="29">
        <v>17849</v>
      </c>
      <c r="D69" s="29">
        <v>11640</v>
      </c>
      <c r="E69" s="29">
        <v>13000</v>
      </c>
      <c r="F69" s="145"/>
      <c r="G69" s="30"/>
      <c r="H69" s="131">
        <v>235.875</v>
      </c>
      <c r="I69" s="131">
        <v>148</v>
      </c>
      <c r="J69" s="131"/>
      <c r="K69" s="145"/>
    </row>
    <row r="70" spans="1:11" s="23" customFormat="1" ht="11.25" customHeight="1">
      <c r="A70" s="35" t="s">
        <v>54</v>
      </c>
      <c r="B70" s="36"/>
      <c r="C70" s="37">
        <v>42189</v>
      </c>
      <c r="D70" s="37">
        <v>20270</v>
      </c>
      <c r="E70" s="37">
        <v>28000</v>
      </c>
      <c r="F70" s="38">
        <f>IF(AND(C70&gt;0,E70&gt;0),E70*100/C70,"")</f>
        <v>66.3680106188817</v>
      </c>
      <c r="G70" s="39"/>
      <c r="H70" s="132">
        <v>559.597</v>
      </c>
      <c r="I70" s="133">
        <v>246.65</v>
      </c>
      <c r="J70" s="133"/>
      <c r="K70" s="38">
        <f>IF(AND(H70&gt;0,J70&gt;0),J70*100/H70,"")</f>
      </c>
    </row>
    <row r="71" spans="1:11" s="32" customFormat="1" ht="11.25" customHeight="1">
      <c r="A71" s="34"/>
      <c r="B71" s="28"/>
      <c r="C71" s="29"/>
      <c r="D71" s="29"/>
      <c r="E71" s="29"/>
      <c r="F71" s="145"/>
      <c r="G71" s="30"/>
      <c r="H71" s="131"/>
      <c r="I71" s="131"/>
      <c r="J71" s="131"/>
      <c r="K71" s="145"/>
    </row>
    <row r="72" spans="1:11" s="32" customFormat="1" ht="11.25" customHeight="1">
      <c r="A72" s="34" t="s">
        <v>55</v>
      </c>
      <c r="B72" s="28"/>
      <c r="C72" s="29">
        <v>7</v>
      </c>
      <c r="D72" s="29">
        <v>14</v>
      </c>
      <c r="E72" s="29">
        <v>14</v>
      </c>
      <c r="F72" s="145"/>
      <c r="G72" s="30"/>
      <c r="H72" s="131">
        <v>0.035</v>
      </c>
      <c r="I72" s="131">
        <v>0.07</v>
      </c>
      <c r="J72" s="131"/>
      <c r="K72" s="145"/>
    </row>
    <row r="73" spans="1:11" s="32" customFormat="1" ht="11.25" customHeight="1">
      <c r="A73" s="34" t="s">
        <v>56</v>
      </c>
      <c r="B73" s="28"/>
      <c r="C73" s="29">
        <v>2040</v>
      </c>
      <c r="D73" s="29">
        <v>1586</v>
      </c>
      <c r="E73" s="29">
        <v>1890</v>
      </c>
      <c r="F73" s="145"/>
      <c r="G73" s="30"/>
      <c r="H73" s="131">
        <v>24.367</v>
      </c>
      <c r="I73" s="131">
        <v>22.509</v>
      </c>
      <c r="J73" s="131"/>
      <c r="K73" s="145"/>
    </row>
    <row r="74" spans="1:11" s="32" customFormat="1" ht="11.25" customHeight="1">
      <c r="A74" s="34" t="s">
        <v>57</v>
      </c>
      <c r="B74" s="28"/>
      <c r="C74" s="29">
        <v>683</v>
      </c>
      <c r="D74" s="29">
        <v>126</v>
      </c>
      <c r="E74" s="29">
        <v>100</v>
      </c>
      <c r="F74" s="145"/>
      <c r="G74" s="30"/>
      <c r="H74" s="131">
        <v>8.196</v>
      </c>
      <c r="I74" s="131">
        <v>1.512</v>
      </c>
      <c r="J74" s="131"/>
      <c r="K74" s="145"/>
    </row>
    <row r="75" spans="1:11" s="32" customFormat="1" ht="11.25" customHeight="1">
      <c r="A75" s="34" t="s">
        <v>58</v>
      </c>
      <c r="B75" s="28"/>
      <c r="C75" s="29">
        <v>2084</v>
      </c>
      <c r="D75" s="29">
        <v>1587</v>
      </c>
      <c r="E75" s="29">
        <v>1950</v>
      </c>
      <c r="F75" s="145"/>
      <c r="G75" s="30"/>
      <c r="H75" s="131">
        <v>23.402</v>
      </c>
      <c r="I75" s="131">
        <v>23.402</v>
      </c>
      <c r="J75" s="131"/>
      <c r="K75" s="145"/>
    </row>
    <row r="76" spans="1:11" s="32" customFormat="1" ht="11.25" customHeight="1">
      <c r="A76" s="34" t="s">
        <v>59</v>
      </c>
      <c r="B76" s="28"/>
      <c r="C76" s="29">
        <v>70</v>
      </c>
      <c r="D76" s="29">
        <v>30</v>
      </c>
      <c r="E76" s="29">
        <v>40</v>
      </c>
      <c r="F76" s="145"/>
      <c r="G76" s="30"/>
      <c r="H76" s="131">
        <v>0.95</v>
      </c>
      <c r="I76" s="131">
        <v>0.24</v>
      </c>
      <c r="J76" s="131"/>
      <c r="K76" s="145"/>
    </row>
    <row r="77" spans="1:11" s="32" customFormat="1" ht="11.25" customHeight="1">
      <c r="A77" s="34" t="s">
        <v>60</v>
      </c>
      <c r="B77" s="28"/>
      <c r="C77" s="29">
        <v>571</v>
      </c>
      <c r="D77" s="29">
        <v>87</v>
      </c>
      <c r="E77" s="29">
        <v>45</v>
      </c>
      <c r="F77" s="145"/>
      <c r="G77" s="30"/>
      <c r="H77" s="131">
        <v>6.167</v>
      </c>
      <c r="I77" s="131">
        <v>0.783</v>
      </c>
      <c r="J77" s="131"/>
      <c r="K77" s="145"/>
    </row>
    <row r="78" spans="1:11" s="32" customFormat="1" ht="11.25" customHeight="1">
      <c r="A78" s="34" t="s">
        <v>61</v>
      </c>
      <c r="B78" s="28"/>
      <c r="C78" s="29">
        <v>160</v>
      </c>
      <c r="D78" s="29">
        <v>177</v>
      </c>
      <c r="E78" s="29">
        <v>177</v>
      </c>
      <c r="F78" s="145"/>
      <c r="G78" s="30"/>
      <c r="H78" s="131">
        <v>1.122</v>
      </c>
      <c r="I78" s="131">
        <v>1.415</v>
      </c>
      <c r="J78" s="131"/>
      <c r="K78" s="145"/>
    </row>
    <row r="79" spans="1:11" s="32" customFormat="1" ht="11.25" customHeight="1">
      <c r="A79" s="34" t="s">
        <v>62</v>
      </c>
      <c r="B79" s="28"/>
      <c r="C79" s="29">
        <v>2220</v>
      </c>
      <c r="D79" s="29">
        <v>760</v>
      </c>
      <c r="E79" s="29">
        <v>760</v>
      </c>
      <c r="F79" s="145"/>
      <c r="G79" s="30"/>
      <c r="H79" s="131">
        <v>27.35</v>
      </c>
      <c r="I79" s="131">
        <v>7.6</v>
      </c>
      <c r="J79" s="131"/>
      <c r="K79" s="145"/>
    </row>
    <row r="80" spans="1:11" s="23" customFormat="1" ht="11.25" customHeight="1">
      <c r="A80" s="41" t="s">
        <v>63</v>
      </c>
      <c r="B80" s="36"/>
      <c r="C80" s="37">
        <v>7835</v>
      </c>
      <c r="D80" s="37">
        <v>4367</v>
      </c>
      <c r="E80" s="37">
        <v>4976</v>
      </c>
      <c r="F80" s="38">
        <f>IF(AND(C80&gt;0,E80&gt;0),E80*100/C80,"")</f>
        <v>63.50989151244416</v>
      </c>
      <c r="G80" s="39"/>
      <c r="H80" s="132">
        <v>91.589</v>
      </c>
      <c r="I80" s="133">
        <v>57.531000000000006</v>
      </c>
      <c r="J80" s="133"/>
      <c r="K80" s="38">
        <f>IF(AND(H80&gt;0,J80&gt;0),J80*100/H80,"")</f>
      </c>
    </row>
    <row r="81" spans="1:11" s="32" customFormat="1" ht="11.25" customHeight="1">
      <c r="A81" s="34"/>
      <c r="B81" s="28"/>
      <c r="C81" s="29"/>
      <c r="D81" s="29"/>
      <c r="E81" s="29"/>
      <c r="F81" s="145"/>
      <c r="G81" s="30"/>
      <c r="H81" s="131"/>
      <c r="I81" s="131"/>
      <c r="J81" s="131"/>
      <c r="K81" s="145"/>
    </row>
    <row r="82" spans="1:11" s="32" customFormat="1" ht="11.25" customHeight="1">
      <c r="A82" s="34" t="s">
        <v>64</v>
      </c>
      <c r="B82" s="28"/>
      <c r="C82" s="29">
        <v>294</v>
      </c>
      <c r="D82" s="29">
        <v>303</v>
      </c>
      <c r="E82" s="29">
        <v>303</v>
      </c>
      <c r="F82" s="145"/>
      <c r="G82" s="30"/>
      <c r="H82" s="131">
        <v>0.627</v>
      </c>
      <c r="I82" s="131">
        <v>0.641</v>
      </c>
      <c r="J82" s="131"/>
      <c r="K82" s="145"/>
    </row>
    <row r="83" spans="1:11" s="32" customFormat="1" ht="11.25" customHeight="1">
      <c r="A83" s="34" t="s">
        <v>65</v>
      </c>
      <c r="B83" s="28"/>
      <c r="C83" s="29">
        <v>229</v>
      </c>
      <c r="D83" s="29">
        <v>221</v>
      </c>
      <c r="E83" s="29">
        <v>221</v>
      </c>
      <c r="F83" s="145"/>
      <c r="G83" s="30"/>
      <c r="H83" s="131">
        <v>0.52</v>
      </c>
      <c r="I83" s="131">
        <v>0.514</v>
      </c>
      <c r="J83" s="131"/>
      <c r="K83" s="145"/>
    </row>
    <row r="84" spans="1:11" s="23" customFormat="1" ht="11.25" customHeight="1">
      <c r="A84" s="35" t="s">
        <v>66</v>
      </c>
      <c r="B84" s="36"/>
      <c r="C84" s="37">
        <v>523</v>
      </c>
      <c r="D84" s="37">
        <v>524</v>
      </c>
      <c r="E84" s="37">
        <v>524</v>
      </c>
      <c r="F84" s="38">
        <f>IF(AND(C84&gt;0,E84&gt;0),E84*100/C84,"")</f>
        <v>100.19120458891014</v>
      </c>
      <c r="G84" s="39"/>
      <c r="H84" s="132">
        <v>1.147</v>
      </c>
      <c r="I84" s="133">
        <v>1.155</v>
      </c>
      <c r="J84" s="133"/>
      <c r="K84" s="38">
        <f>IF(AND(H84&gt;0,J84&gt;0),J84*100/H84,"")</f>
      </c>
    </row>
    <row r="85" spans="1:11" s="32" customFormat="1" ht="11.25" customHeight="1" thickBot="1">
      <c r="A85" s="34"/>
      <c r="B85" s="28"/>
      <c r="C85" s="29"/>
      <c r="D85" s="29"/>
      <c r="E85" s="29"/>
      <c r="F85" s="145"/>
      <c r="G85" s="30"/>
      <c r="H85" s="131"/>
      <c r="I85" s="131"/>
      <c r="J85" s="131"/>
      <c r="K85" s="145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>
        <v>358269</v>
      </c>
      <c r="D87" s="48">
        <v>317720</v>
      </c>
      <c r="E87" s="48">
        <f>E13+E15+E17+E22+E24+E26+E31+E37+E39+E50+E52+E59+E64+E66+E70+E80+E84</f>
        <v>318109</v>
      </c>
      <c r="F87" s="49">
        <f>IF(AND(C87&gt;0,E87&gt;0),E87*100/C87,"")</f>
        <v>88.79054565145184</v>
      </c>
      <c r="G87" s="39"/>
      <c r="H87" s="136">
        <v>4597.657999999999</v>
      </c>
      <c r="I87" s="137">
        <v>3784.416</v>
      </c>
      <c r="J87" s="137"/>
      <c r="K87" s="49">
        <f>IF(AND(H87&gt;0,J87&gt;0),J87*100/H87,"")</f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2">
    <mergeCell ref="C4:F5"/>
    <mergeCell ref="H4:K5"/>
  </mergeCells>
  <printOptions horizontalCentered="1"/>
  <pageMargins left="0.7874015748031497" right="0.5905511811023623" top="0.7874015748031497" bottom="0.5905511811023623" header="0" footer="0.3937007874015748"/>
  <pageSetup firstPageNumber="18" useFirstPageNumber="1" horizontalDpi="600" verticalDpi="600" orientation="portrait" paperSize="9" scale="73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9"/>
  <dimension ref="A1:K625"/>
  <sheetViews>
    <sheetView view="pageBreakPreview" zoomScaleSheetLayoutView="100" zoomScalePageLayoutView="0" workbookViewId="0" topLeftCell="A1">
      <selection activeCell="M15" sqref="M15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5" width="12.421875" style="57" customWidth="1"/>
    <col min="6" max="6" width="9.8515625" style="146" customWidth="1"/>
    <col min="7" max="7" width="3.00390625" style="57" customWidth="1"/>
    <col min="8" max="10" width="12.421875" style="57" customWidth="1"/>
    <col min="11" max="11" width="9.8515625" style="146" customWidth="1"/>
    <col min="12" max="12" width="11.421875" style="6" customWidth="1"/>
    <col min="13" max="16384" width="9.8515625" style="57" customWidth="1"/>
  </cols>
  <sheetData>
    <row r="1" spans="1:11" s="1" customFormat="1" ht="12.75" customHeight="1">
      <c r="A1" s="140" t="s">
        <v>0</v>
      </c>
      <c r="B1" s="140"/>
      <c r="C1" s="140"/>
      <c r="D1" s="140"/>
      <c r="E1" s="140"/>
      <c r="F1" s="142"/>
      <c r="G1" s="140"/>
      <c r="H1" s="140"/>
      <c r="I1" s="140"/>
      <c r="J1" s="140"/>
      <c r="K1" s="142"/>
    </row>
    <row r="2" spans="1:11" s="1" customFormat="1" ht="11.25" customHeight="1">
      <c r="A2" s="3" t="s">
        <v>77</v>
      </c>
      <c r="B2" s="2"/>
      <c r="C2" s="2"/>
      <c r="D2" s="2"/>
      <c r="E2" s="4"/>
      <c r="F2" s="143"/>
      <c r="G2" s="2"/>
      <c r="H2" s="2"/>
      <c r="I2" s="5"/>
      <c r="J2" s="141" t="s">
        <v>69</v>
      </c>
      <c r="K2" s="143"/>
    </row>
    <row r="3" spans="1:11" s="1" customFormat="1" ht="11.25" customHeight="1" thickBot="1">
      <c r="A3" s="2"/>
      <c r="B3" s="2"/>
      <c r="C3" s="2"/>
      <c r="D3" s="2"/>
      <c r="E3" s="2"/>
      <c r="F3" s="143"/>
      <c r="G3" s="2"/>
      <c r="H3" s="2"/>
      <c r="I3" s="2"/>
      <c r="J3" s="2"/>
      <c r="K3" s="143"/>
    </row>
    <row r="4" spans="1:11" s="9" customFormat="1" ht="11.25" customHeight="1">
      <c r="A4" s="7" t="s">
        <v>1</v>
      </c>
      <c r="B4" s="8"/>
      <c r="C4" s="175" t="s">
        <v>2</v>
      </c>
      <c r="D4" s="176"/>
      <c r="E4" s="176"/>
      <c r="F4" s="177"/>
      <c r="G4" s="8"/>
      <c r="H4" s="181" t="s">
        <v>3</v>
      </c>
      <c r="I4" s="182"/>
      <c r="J4" s="182"/>
      <c r="K4" s="183"/>
    </row>
    <row r="5" spans="1:11" s="9" customFormat="1" ht="11.25" customHeight="1" thickBot="1">
      <c r="A5" s="10" t="s">
        <v>4</v>
      </c>
      <c r="B5" s="8"/>
      <c r="C5" s="178"/>
      <c r="D5" s="179"/>
      <c r="E5" s="179"/>
      <c r="F5" s="180"/>
      <c r="G5" s="8"/>
      <c r="H5" s="184"/>
      <c r="I5" s="185"/>
      <c r="J5" s="185"/>
      <c r="K5" s="186"/>
    </row>
    <row r="6" spans="1:11" s="9" customFormat="1" ht="11.25" customHeight="1">
      <c r="A6" s="10" t="s">
        <v>5</v>
      </c>
      <c r="B6" s="8"/>
      <c r="C6" s="14">
        <f>E6-2</f>
        <v>2021</v>
      </c>
      <c r="D6" s="15">
        <f>E6-1</f>
        <v>2022</v>
      </c>
      <c r="E6" s="15">
        <v>2023</v>
      </c>
      <c r="F6" s="16"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v>2023</v>
      </c>
    </row>
    <row r="7" spans="1:11" s="9" customFormat="1" ht="11.25" customHeight="1" thickBot="1">
      <c r="A7" s="18"/>
      <c r="B7" s="8"/>
      <c r="C7" s="19" t="s">
        <v>336</v>
      </c>
      <c r="D7" s="20" t="s">
        <v>6</v>
      </c>
      <c r="E7" s="20">
        <v>3</v>
      </c>
      <c r="F7" s="21" t="s">
        <v>338</v>
      </c>
      <c r="G7" s="22"/>
      <c r="H7" s="19" t="s">
        <v>336</v>
      </c>
      <c r="I7" s="20" t="s">
        <v>6</v>
      </c>
      <c r="J7" s="20">
        <v>3</v>
      </c>
      <c r="K7" s="21" t="s">
        <v>338</v>
      </c>
    </row>
    <row r="8" spans="1:11" s="1" customFormat="1" ht="11.25" customHeight="1">
      <c r="A8" s="24"/>
      <c r="B8" s="25"/>
      <c r="C8" s="25"/>
      <c r="D8" s="25"/>
      <c r="E8" s="25"/>
      <c r="F8" s="144"/>
      <c r="G8" s="2"/>
      <c r="H8" s="25"/>
      <c r="I8" s="25"/>
      <c r="J8" s="25"/>
      <c r="K8" s="144"/>
    </row>
    <row r="9" spans="1:11" s="32" customFormat="1" ht="11.25" customHeight="1">
      <c r="A9" s="27" t="s">
        <v>7</v>
      </c>
      <c r="B9" s="28"/>
      <c r="C9" s="29"/>
      <c r="D9" s="29">
        <v>80</v>
      </c>
      <c r="E9" s="29">
        <v>75</v>
      </c>
      <c r="F9" s="145"/>
      <c r="G9" s="30"/>
      <c r="H9" s="131"/>
      <c r="I9" s="131">
        <v>0.48</v>
      </c>
      <c r="J9" s="131">
        <v>0.45</v>
      </c>
      <c r="K9" s="145"/>
    </row>
    <row r="10" spans="1:11" s="32" customFormat="1" ht="11.25" customHeight="1">
      <c r="A10" s="34" t="s">
        <v>8</v>
      </c>
      <c r="B10" s="28"/>
      <c r="C10" s="29"/>
      <c r="D10" s="29">
        <v>41</v>
      </c>
      <c r="E10" s="29">
        <v>41</v>
      </c>
      <c r="F10" s="145"/>
      <c r="G10" s="30"/>
      <c r="H10" s="131"/>
      <c r="I10" s="131">
        <v>0.246</v>
      </c>
      <c r="J10" s="131">
        <v>0.246</v>
      </c>
      <c r="K10" s="145"/>
    </row>
    <row r="11" spans="1:11" s="32" customFormat="1" ht="11.25" customHeight="1">
      <c r="A11" s="27" t="s">
        <v>9</v>
      </c>
      <c r="B11" s="28"/>
      <c r="C11" s="29">
        <v>138</v>
      </c>
      <c r="D11" s="29">
        <v>200</v>
      </c>
      <c r="E11" s="29">
        <v>185</v>
      </c>
      <c r="F11" s="145"/>
      <c r="G11" s="30"/>
      <c r="H11" s="131">
        <v>0.262</v>
      </c>
      <c r="I11" s="131">
        <v>1.12</v>
      </c>
      <c r="J11" s="131">
        <v>1.11</v>
      </c>
      <c r="K11" s="145"/>
    </row>
    <row r="12" spans="1:11" s="32" customFormat="1" ht="11.25" customHeight="1">
      <c r="A12" s="34" t="s">
        <v>10</v>
      </c>
      <c r="B12" s="28"/>
      <c r="C12" s="29"/>
      <c r="D12" s="29">
        <v>15</v>
      </c>
      <c r="E12" s="29">
        <v>9</v>
      </c>
      <c r="F12" s="145"/>
      <c r="G12" s="30"/>
      <c r="H12" s="131"/>
      <c r="I12" s="131">
        <v>0.09</v>
      </c>
      <c r="J12" s="131">
        <v>0.054</v>
      </c>
      <c r="K12" s="145"/>
    </row>
    <row r="13" spans="1:11" s="23" customFormat="1" ht="11.25" customHeight="1">
      <c r="A13" s="35" t="s">
        <v>11</v>
      </c>
      <c r="B13" s="36"/>
      <c r="C13" s="37">
        <v>138</v>
      </c>
      <c r="D13" s="37">
        <v>336</v>
      </c>
      <c r="E13" s="37">
        <v>310</v>
      </c>
      <c r="F13" s="38">
        <f>IF(AND(C13&gt;0,E13&gt;0),E13*100/C13,"")</f>
        <v>224.63768115942028</v>
      </c>
      <c r="G13" s="39"/>
      <c r="H13" s="132">
        <v>0.262</v>
      </c>
      <c r="I13" s="133">
        <v>1.936</v>
      </c>
      <c r="J13" s="133">
        <v>1.86</v>
      </c>
      <c r="K13" s="38">
        <f>IF(AND(H13&gt;0,J13&gt;0),J13*100/H13,"")</f>
        <v>709.9236641221373</v>
      </c>
    </row>
    <row r="14" spans="1:11" s="32" customFormat="1" ht="11.25" customHeight="1">
      <c r="A14" s="34"/>
      <c r="B14" s="28"/>
      <c r="C14" s="29"/>
      <c r="D14" s="29"/>
      <c r="E14" s="29"/>
      <c r="F14" s="145"/>
      <c r="G14" s="30"/>
      <c r="H14" s="131"/>
      <c r="I14" s="131"/>
      <c r="J14" s="131"/>
      <c r="K14" s="145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>
        <f>IF(AND(C15&gt;0,E15&gt;0),E15*100/C15,"")</f>
      </c>
      <c r="G15" s="39"/>
      <c r="H15" s="132"/>
      <c r="I15" s="133"/>
      <c r="J15" s="133"/>
      <c r="K15" s="38">
        <f>IF(AND(H15&gt;0,J15&gt;0),J15*100/H15,"")</f>
      </c>
    </row>
    <row r="16" spans="1:11" s="32" customFormat="1" ht="11.25" customHeight="1">
      <c r="A16" s="33"/>
      <c r="B16" s="28"/>
      <c r="C16" s="29"/>
      <c r="D16" s="29"/>
      <c r="E16" s="29"/>
      <c r="F16" s="145"/>
      <c r="G16" s="30"/>
      <c r="H16" s="131"/>
      <c r="I16" s="131"/>
      <c r="J16" s="131"/>
      <c r="K16" s="145"/>
    </row>
    <row r="17" spans="1:11" s="23" customFormat="1" ht="11.25" customHeight="1">
      <c r="A17" s="35" t="s">
        <v>13</v>
      </c>
      <c r="B17" s="36"/>
      <c r="C17" s="37">
        <v>43</v>
      </c>
      <c r="D17" s="37">
        <v>38</v>
      </c>
      <c r="E17" s="37">
        <v>55</v>
      </c>
      <c r="F17" s="38">
        <f>IF(AND(C17&gt;0,E17&gt;0),E17*100/C17,"")</f>
        <v>127.90697674418605</v>
      </c>
      <c r="G17" s="39"/>
      <c r="H17" s="132">
        <v>0.08</v>
      </c>
      <c r="I17" s="133">
        <v>0.08</v>
      </c>
      <c r="J17" s="133">
        <v>0.136</v>
      </c>
      <c r="K17" s="38">
        <f>IF(AND(H17&gt;0,J17&gt;0),J17*100/H17,"")</f>
        <v>170.00000000000003</v>
      </c>
    </row>
    <row r="18" spans="1:11" s="32" customFormat="1" ht="11.25" customHeight="1">
      <c r="A18" s="34"/>
      <c r="B18" s="28"/>
      <c r="C18" s="29"/>
      <c r="D18" s="29"/>
      <c r="E18" s="29"/>
      <c r="F18" s="145"/>
      <c r="G18" s="30"/>
      <c r="H18" s="131"/>
      <c r="I18" s="131"/>
      <c r="J18" s="131"/>
      <c r="K18" s="145"/>
    </row>
    <row r="19" spans="1:11" s="32" customFormat="1" ht="11.25" customHeight="1">
      <c r="A19" s="27" t="s">
        <v>14</v>
      </c>
      <c r="B19" s="28"/>
      <c r="C19" s="29">
        <v>118</v>
      </c>
      <c r="D19" s="29">
        <v>145</v>
      </c>
      <c r="E19" s="29">
        <v>145</v>
      </c>
      <c r="F19" s="145"/>
      <c r="G19" s="30"/>
      <c r="H19" s="131">
        <v>0.471</v>
      </c>
      <c r="I19" s="131">
        <v>0.507</v>
      </c>
      <c r="J19" s="131">
        <v>0.507</v>
      </c>
      <c r="K19" s="145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145"/>
      <c r="G20" s="30"/>
      <c r="H20" s="131"/>
      <c r="I20" s="131"/>
      <c r="J20" s="131"/>
      <c r="K20" s="145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145"/>
      <c r="G21" s="30"/>
      <c r="H21" s="131"/>
      <c r="I21" s="131"/>
      <c r="J21" s="131"/>
      <c r="K21" s="145"/>
    </row>
    <row r="22" spans="1:11" s="23" customFormat="1" ht="11.25" customHeight="1">
      <c r="A22" s="35" t="s">
        <v>17</v>
      </c>
      <c r="B22" s="36"/>
      <c r="C22" s="37">
        <v>118</v>
      </c>
      <c r="D22" s="37">
        <v>145</v>
      </c>
      <c r="E22" s="37">
        <v>145</v>
      </c>
      <c r="F22" s="38">
        <f>IF(AND(C22&gt;0,E22&gt;0),E22*100/C22,"")</f>
        <v>122.88135593220339</v>
      </c>
      <c r="G22" s="39"/>
      <c r="H22" s="132">
        <v>0.471</v>
      </c>
      <c r="I22" s="133">
        <v>0.507</v>
      </c>
      <c r="J22" s="133">
        <v>0.507</v>
      </c>
      <c r="K22" s="38">
        <f>IF(AND(H22&gt;0,J22&gt;0),J22*100/H22,"")</f>
        <v>107.64331210191084</v>
      </c>
    </row>
    <row r="23" spans="1:11" s="32" customFormat="1" ht="11.25" customHeight="1">
      <c r="A23" s="34"/>
      <c r="B23" s="28"/>
      <c r="C23" s="29"/>
      <c r="D23" s="29"/>
      <c r="E23" s="29"/>
      <c r="F23" s="145"/>
      <c r="G23" s="30"/>
      <c r="H23" s="131"/>
      <c r="I23" s="131"/>
      <c r="J23" s="131"/>
      <c r="K23" s="145"/>
    </row>
    <row r="24" spans="1:11" s="23" customFormat="1" ht="11.25" customHeight="1">
      <c r="A24" s="35" t="s">
        <v>18</v>
      </c>
      <c r="B24" s="36"/>
      <c r="C24" s="37">
        <v>2909</v>
      </c>
      <c r="D24" s="37">
        <v>2810</v>
      </c>
      <c r="E24" s="37">
        <v>2800</v>
      </c>
      <c r="F24" s="38">
        <f>IF(AND(C24&gt;0,E24&gt;0),E24*100/C24,"")</f>
        <v>96.25300790649707</v>
      </c>
      <c r="G24" s="39"/>
      <c r="H24" s="132">
        <v>5.626</v>
      </c>
      <c r="I24" s="133">
        <v>6.171</v>
      </c>
      <c r="J24" s="133">
        <v>6.149</v>
      </c>
      <c r="K24" s="38">
        <f>IF(AND(H24&gt;0,J24&gt;0),J24*100/H24,"")</f>
        <v>109.29612513330963</v>
      </c>
    </row>
    <row r="25" spans="1:11" s="32" customFormat="1" ht="11.25" customHeight="1">
      <c r="A25" s="34"/>
      <c r="B25" s="28"/>
      <c r="C25" s="29"/>
      <c r="D25" s="29"/>
      <c r="E25" s="29"/>
      <c r="F25" s="145"/>
      <c r="G25" s="30"/>
      <c r="H25" s="131"/>
      <c r="I25" s="131"/>
      <c r="J25" s="131"/>
      <c r="K25" s="145"/>
    </row>
    <row r="26" spans="1:11" s="23" customFormat="1" ht="11.25" customHeight="1">
      <c r="A26" s="35" t="s">
        <v>19</v>
      </c>
      <c r="B26" s="36"/>
      <c r="C26" s="37">
        <v>1967</v>
      </c>
      <c r="D26" s="37">
        <v>1800</v>
      </c>
      <c r="E26" s="37">
        <v>2200</v>
      </c>
      <c r="F26" s="38">
        <f>IF(AND(C26&gt;0,E26&gt;0),E26*100/C26,"")</f>
        <v>111.84544992374174</v>
      </c>
      <c r="G26" s="39"/>
      <c r="H26" s="132">
        <v>8.622</v>
      </c>
      <c r="I26" s="133">
        <v>7.1</v>
      </c>
      <c r="J26" s="133">
        <v>8.8</v>
      </c>
      <c r="K26" s="38">
        <f>IF(AND(H26&gt;0,J26&gt;0),J26*100/H26,"")</f>
        <v>102.06448619809791</v>
      </c>
    </row>
    <row r="27" spans="1:11" s="32" customFormat="1" ht="11.25" customHeight="1">
      <c r="A27" s="34"/>
      <c r="B27" s="28"/>
      <c r="C27" s="29"/>
      <c r="D27" s="29"/>
      <c r="E27" s="29"/>
      <c r="F27" s="145">
        <f>IF(AND(C27&gt;0,E27&gt;0),E27*100/C27,"")</f>
      </c>
      <c r="G27" s="30"/>
      <c r="H27" s="131"/>
      <c r="I27" s="131"/>
      <c r="J27" s="131"/>
      <c r="K27" s="145">
        <f>IF(AND(H27&gt;0,J27&gt;0),J27*100/H27,"")</f>
      </c>
    </row>
    <row r="28" spans="1:11" s="32" customFormat="1" ht="11.25" customHeight="1">
      <c r="A28" s="34" t="s">
        <v>20</v>
      </c>
      <c r="B28" s="28"/>
      <c r="C28" s="29">
        <v>12222</v>
      </c>
      <c r="D28" s="29">
        <v>12046</v>
      </c>
      <c r="E28" s="29">
        <v>11500</v>
      </c>
      <c r="F28" s="145"/>
      <c r="G28" s="30"/>
      <c r="H28" s="131">
        <v>41.43</v>
      </c>
      <c r="I28" s="131">
        <v>30.8</v>
      </c>
      <c r="J28" s="131">
        <v>44</v>
      </c>
      <c r="K28" s="145"/>
    </row>
    <row r="29" spans="1:11" s="32" customFormat="1" ht="11.25" customHeight="1">
      <c r="A29" s="34" t="s">
        <v>21</v>
      </c>
      <c r="B29" s="28"/>
      <c r="C29" s="29">
        <v>16205</v>
      </c>
      <c r="D29" s="29">
        <v>16237</v>
      </c>
      <c r="E29" s="29">
        <v>14640</v>
      </c>
      <c r="F29" s="145"/>
      <c r="G29" s="30"/>
      <c r="H29" s="131">
        <v>56.878</v>
      </c>
      <c r="I29" s="131">
        <v>32.068</v>
      </c>
      <c r="J29" s="131">
        <v>27.816</v>
      </c>
      <c r="K29" s="145"/>
    </row>
    <row r="30" spans="1:11" s="32" customFormat="1" ht="11.25" customHeight="1">
      <c r="A30" s="34" t="s">
        <v>22</v>
      </c>
      <c r="B30" s="28"/>
      <c r="C30" s="29">
        <v>21117</v>
      </c>
      <c r="D30" s="29">
        <v>20500</v>
      </c>
      <c r="E30" s="29">
        <v>25100</v>
      </c>
      <c r="F30" s="145"/>
      <c r="G30" s="30"/>
      <c r="H30" s="131">
        <v>16.185</v>
      </c>
      <c r="I30" s="131">
        <v>40.5</v>
      </c>
      <c r="J30" s="131">
        <v>48.5</v>
      </c>
      <c r="K30" s="145"/>
    </row>
    <row r="31" spans="1:11" s="23" customFormat="1" ht="11.25" customHeight="1">
      <c r="A31" s="41" t="s">
        <v>23</v>
      </c>
      <c r="B31" s="36"/>
      <c r="C31" s="37">
        <v>49544</v>
      </c>
      <c r="D31" s="37">
        <v>48783</v>
      </c>
      <c r="E31" s="37">
        <v>51240</v>
      </c>
      <c r="F31" s="38">
        <f>IF(AND(C31&gt;0,E31&gt;0),E31*100/C31,"")</f>
        <v>103.42321976424996</v>
      </c>
      <c r="G31" s="39"/>
      <c r="H31" s="132">
        <v>114.493</v>
      </c>
      <c r="I31" s="133">
        <v>103.368</v>
      </c>
      <c r="J31" s="133">
        <v>120.316</v>
      </c>
      <c r="K31" s="38">
        <f>IF(AND(H31&gt;0,J31&gt;0),J31*100/H31,"")</f>
        <v>105.08590044806233</v>
      </c>
    </row>
    <row r="32" spans="1:11" s="32" customFormat="1" ht="11.25" customHeight="1">
      <c r="A32" s="34"/>
      <c r="B32" s="28"/>
      <c r="C32" s="29"/>
      <c r="D32" s="29"/>
      <c r="E32" s="29"/>
      <c r="F32" s="145"/>
      <c r="G32" s="30"/>
      <c r="H32" s="131"/>
      <c r="I32" s="131"/>
      <c r="J32" s="131"/>
      <c r="K32" s="145"/>
    </row>
    <row r="33" spans="1:11" s="32" customFormat="1" ht="11.25" customHeight="1">
      <c r="A33" s="34" t="s">
        <v>24</v>
      </c>
      <c r="B33" s="28"/>
      <c r="C33" s="29">
        <v>714</v>
      </c>
      <c r="D33" s="29">
        <v>600</v>
      </c>
      <c r="E33" s="29">
        <v>470</v>
      </c>
      <c r="F33" s="145"/>
      <c r="G33" s="30"/>
      <c r="H33" s="131">
        <v>2.284</v>
      </c>
      <c r="I33" s="131">
        <v>2.4</v>
      </c>
      <c r="J33" s="131">
        <v>0.901</v>
      </c>
      <c r="K33" s="145"/>
    </row>
    <row r="34" spans="1:11" s="32" customFormat="1" ht="11.25" customHeight="1">
      <c r="A34" s="34" t="s">
        <v>25</v>
      </c>
      <c r="B34" s="28"/>
      <c r="C34" s="29">
        <v>422</v>
      </c>
      <c r="D34" s="29">
        <v>360</v>
      </c>
      <c r="E34" s="29">
        <v>410</v>
      </c>
      <c r="F34" s="145"/>
      <c r="G34" s="30"/>
      <c r="H34" s="131">
        <v>1.147</v>
      </c>
      <c r="I34" s="131">
        <v>0.975</v>
      </c>
      <c r="J34" s="131">
        <v>0.902</v>
      </c>
      <c r="K34" s="145"/>
    </row>
    <row r="35" spans="1:11" s="32" customFormat="1" ht="11.25" customHeight="1">
      <c r="A35" s="34" t="s">
        <v>26</v>
      </c>
      <c r="B35" s="28"/>
      <c r="C35" s="29">
        <v>5978</v>
      </c>
      <c r="D35" s="29">
        <v>5900</v>
      </c>
      <c r="E35" s="29">
        <v>7845</v>
      </c>
      <c r="F35" s="145"/>
      <c r="G35" s="30"/>
      <c r="H35" s="131">
        <v>28.262</v>
      </c>
      <c r="I35" s="131">
        <v>28.76</v>
      </c>
      <c r="J35" s="131">
        <v>16.641</v>
      </c>
      <c r="K35" s="145"/>
    </row>
    <row r="36" spans="1:11" s="32" customFormat="1" ht="11.25" customHeight="1">
      <c r="A36" s="34" t="s">
        <v>27</v>
      </c>
      <c r="B36" s="28"/>
      <c r="C36" s="29">
        <v>530</v>
      </c>
      <c r="D36" s="29">
        <v>530</v>
      </c>
      <c r="E36" s="29">
        <v>497</v>
      </c>
      <c r="F36" s="145"/>
      <c r="G36" s="30"/>
      <c r="H36" s="131">
        <v>1.56</v>
      </c>
      <c r="I36" s="131">
        <v>1.092</v>
      </c>
      <c r="J36" s="131">
        <v>0.903</v>
      </c>
      <c r="K36" s="145"/>
    </row>
    <row r="37" spans="1:11" s="23" customFormat="1" ht="11.25" customHeight="1">
      <c r="A37" s="35" t="s">
        <v>28</v>
      </c>
      <c r="B37" s="36"/>
      <c r="C37" s="37">
        <v>7644</v>
      </c>
      <c r="D37" s="37">
        <v>7390</v>
      </c>
      <c r="E37" s="37">
        <v>9222</v>
      </c>
      <c r="F37" s="38">
        <f>IF(AND(C37&gt;0,E37&gt;0),E37*100/C37,"")</f>
        <v>120.6436420722135</v>
      </c>
      <c r="G37" s="39"/>
      <c r="H37" s="132">
        <v>33.253</v>
      </c>
      <c r="I37" s="133">
        <v>33.227000000000004</v>
      </c>
      <c r="J37" s="133">
        <v>19.346999999999998</v>
      </c>
      <c r="K37" s="38">
        <f>IF(AND(H37&gt;0,J37&gt;0),J37*100/H37,"")</f>
        <v>58.1812167323249</v>
      </c>
    </row>
    <row r="38" spans="1:11" s="32" customFormat="1" ht="11.25" customHeight="1">
      <c r="A38" s="34"/>
      <c r="B38" s="28"/>
      <c r="C38" s="29"/>
      <c r="D38" s="29"/>
      <c r="E38" s="29"/>
      <c r="F38" s="145"/>
      <c r="G38" s="30"/>
      <c r="H38" s="131"/>
      <c r="I38" s="131"/>
      <c r="J38" s="131"/>
      <c r="K38" s="145"/>
    </row>
    <row r="39" spans="1:11" s="23" customFormat="1" ht="11.25" customHeight="1">
      <c r="A39" s="35" t="s">
        <v>29</v>
      </c>
      <c r="B39" s="36"/>
      <c r="C39" s="37">
        <v>881</v>
      </c>
      <c r="D39" s="37">
        <v>880</v>
      </c>
      <c r="E39" s="37">
        <v>890</v>
      </c>
      <c r="F39" s="38">
        <f>IF(AND(C39&gt;0,E39&gt;0),E39*100/C39,"")</f>
        <v>101.02156640181612</v>
      </c>
      <c r="G39" s="39"/>
      <c r="H39" s="132">
        <v>1.145</v>
      </c>
      <c r="I39" s="133">
        <v>1</v>
      </c>
      <c r="J39" s="133">
        <v>1.1</v>
      </c>
      <c r="K39" s="38">
        <f>IF(AND(H39&gt;0,J39&gt;0),J39*100/H39,"")</f>
        <v>96.0698689956332</v>
      </c>
    </row>
    <row r="40" spans="1:11" s="32" customFormat="1" ht="11.25" customHeight="1">
      <c r="A40" s="34"/>
      <c r="B40" s="28"/>
      <c r="C40" s="29"/>
      <c r="D40" s="29"/>
      <c r="E40" s="29"/>
      <c r="F40" s="145"/>
      <c r="G40" s="30"/>
      <c r="H40" s="131"/>
      <c r="I40" s="131"/>
      <c r="J40" s="131"/>
      <c r="K40" s="145"/>
    </row>
    <row r="41" spans="1:11" s="32" customFormat="1" ht="11.25" customHeight="1">
      <c r="A41" s="27" t="s">
        <v>30</v>
      </c>
      <c r="B41" s="28"/>
      <c r="C41" s="29">
        <v>2670</v>
      </c>
      <c r="D41" s="29">
        <v>2916</v>
      </c>
      <c r="E41" s="29">
        <v>2770</v>
      </c>
      <c r="F41" s="145"/>
      <c r="G41" s="30"/>
      <c r="H41" s="131">
        <v>6.046</v>
      </c>
      <c r="I41" s="131">
        <v>3.792</v>
      </c>
      <c r="J41" s="131">
        <v>5.313</v>
      </c>
      <c r="K41" s="145"/>
    </row>
    <row r="42" spans="1:11" s="32" customFormat="1" ht="11.25" customHeight="1">
      <c r="A42" s="34" t="s">
        <v>31</v>
      </c>
      <c r="B42" s="28"/>
      <c r="C42" s="29">
        <v>3892</v>
      </c>
      <c r="D42" s="29">
        <v>3967</v>
      </c>
      <c r="E42" s="29">
        <v>3442</v>
      </c>
      <c r="F42" s="145"/>
      <c r="G42" s="30"/>
      <c r="H42" s="131">
        <v>16.716</v>
      </c>
      <c r="I42" s="131">
        <v>11.18</v>
      </c>
      <c r="J42" s="131">
        <v>13.071</v>
      </c>
      <c r="K42" s="145"/>
    </row>
    <row r="43" spans="1:11" s="32" customFormat="1" ht="11.25" customHeight="1">
      <c r="A43" s="34" t="s">
        <v>32</v>
      </c>
      <c r="B43" s="28"/>
      <c r="C43" s="29">
        <v>3628</v>
      </c>
      <c r="D43" s="29">
        <v>4483</v>
      </c>
      <c r="E43" s="29">
        <v>3900</v>
      </c>
      <c r="F43" s="145"/>
      <c r="G43" s="30"/>
      <c r="H43" s="131">
        <v>10.023</v>
      </c>
      <c r="I43" s="131">
        <v>9.716</v>
      </c>
      <c r="J43" s="131">
        <v>11.46</v>
      </c>
      <c r="K43" s="145"/>
    </row>
    <row r="44" spans="1:11" s="32" customFormat="1" ht="11.25" customHeight="1">
      <c r="A44" s="34" t="s">
        <v>33</v>
      </c>
      <c r="B44" s="28"/>
      <c r="C44" s="29">
        <v>4180</v>
      </c>
      <c r="D44" s="29">
        <v>5932</v>
      </c>
      <c r="E44" s="29">
        <v>6100</v>
      </c>
      <c r="F44" s="145"/>
      <c r="G44" s="30"/>
      <c r="H44" s="131">
        <v>16.873</v>
      </c>
      <c r="I44" s="131">
        <v>15.738</v>
      </c>
      <c r="J44" s="131">
        <v>13.78</v>
      </c>
      <c r="K44" s="145"/>
    </row>
    <row r="45" spans="1:11" s="32" customFormat="1" ht="11.25" customHeight="1">
      <c r="A45" s="34" t="s">
        <v>34</v>
      </c>
      <c r="B45" s="28"/>
      <c r="C45" s="29">
        <v>7112</v>
      </c>
      <c r="D45" s="29">
        <v>4057</v>
      </c>
      <c r="E45" s="29">
        <v>5285</v>
      </c>
      <c r="F45" s="145"/>
      <c r="G45" s="30"/>
      <c r="H45" s="131">
        <v>22.866</v>
      </c>
      <c r="I45" s="131">
        <v>9.394</v>
      </c>
      <c r="J45" s="131">
        <v>16.14</v>
      </c>
      <c r="K45" s="145"/>
    </row>
    <row r="46" spans="1:11" s="32" customFormat="1" ht="11.25" customHeight="1">
      <c r="A46" s="34" t="s">
        <v>35</v>
      </c>
      <c r="B46" s="28"/>
      <c r="C46" s="29">
        <v>6304</v>
      </c>
      <c r="D46" s="29">
        <v>6964</v>
      </c>
      <c r="E46" s="29">
        <v>6980</v>
      </c>
      <c r="F46" s="145"/>
      <c r="G46" s="30"/>
      <c r="H46" s="131">
        <v>18.949</v>
      </c>
      <c r="I46" s="131">
        <v>14.426</v>
      </c>
      <c r="J46" s="131">
        <v>19.544</v>
      </c>
      <c r="K46" s="145"/>
    </row>
    <row r="47" spans="1:11" s="32" customFormat="1" ht="11.25" customHeight="1">
      <c r="A47" s="34" t="s">
        <v>36</v>
      </c>
      <c r="B47" s="28"/>
      <c r="C47" s="29">
        <v>6685</v>
      </c>
      <c r="D47" s="29">
        <v>9231</v>
      </c>
      <c r="E47" s="29">
        <v>9200</v>
      </c>
      <c r="F47" s="145"/>
      <c r="G47" s="30"/>
      <c r="H47" s="131">
        <v>25.597</v>
      </c>
      <c r="I47" s="131">
        <v>16.952</v>
      </c>
      <c r="J47" s="131">
        <v>27.96</v>
      </c>
      <c r="K47" s="145"/>
    </row>
    <row r="48" spans="1:11" s="32" customFormat="1" ht="11.25" customHeight="1">
      <c r="A48" s="34" t="s">
        <v>37</v>
      </c>
      <c r="B48" s="28"/>
      <c r="C48" s="29">
        <v>2320</v>
      </c>
      <c r="D48" s="29">
        <v>1986</v>
      </c>
      <c r="E48" s="29">
        <v>2000</v>
      </c>
      <c r="F48" s="145"/>
      <c r="G48" s="30"/>
      <c r="H48" s="131">
        <v>9.435</v>
      </c>
      <c r="I48" s="131">
        <v>5.213</v>
      </c>
      <c r="J48" s="131">
        <v>5.6</v>
      </c>
      <c r="K48" s="145"/>
    </row>
    <row r="49" spans="1:11" s="32" customFormat="1" ht="11.25" customHeight="1">
      <c r="A49" s="34" t="s">
        <v>38</v>
      </c>
      <c r="B49" s="28"/>
      <c r="C49" s="29">
        <v>5134</v>
      </c>
      <c r="D49" s="29">
        <v>4701</v>
      </c>
      <c r="E49" s="29">
        <v>4700</v>
      </c>
      <c r="F49" s="145"/>
      <c r="G49" s="30"/>
      <c r="H49" s="131">
        <v>13.582</v>
      </c>
      <c r="I49" s="131">
        <v>7.212</v>
      </c>
      <c r="J49" s="131">
        <v>14.536</v>
      </c>
      <c r="K49" s="145"/>
    </row>
    <row r="50" spans="1:11" s="23" customFormat="1" ht="11.25" customHeight="1">
      <c r="A50" s="41" t="s">
        <v>39</v>
      </c>
      <c r="B50" s="36"/>
      <c r="C50" s="37">
        <v>41925</v>
      </c>
      <c r="D50" s="37">
        <v>44237</v>
      </c>
      <c r="E50" s="37">
        <v>44377</v>
      </c>
      <c r="F50" s="38">
        <f>IF(AND(C50&gt;0,E50&gt;0),E50*100/C50,"")</f>
        <v>105.84853905784138</v>
      </c>
      <c r="G50" s="39"/>
      <c r="H50" s="132">
        <v>140.087</v>
      </c>
      <c r="I50" s="133">
        <v>93.62299999999999</v>
      </c>
      <c r="J50" s="133">
        <v>127.404</v>
      </c>
      <c r="K50" s="38">
        <f>IF(AND(H50&gt;0,J50&gt;0),J50*100/H50,"")</f>
        <v>90.94634048841078</v>
      </c>
    </row>
    <row r="51" spans="1:11" s="32" customFormat="1" ht="11.25" customHeight="1">
      <c r="A51" s="34"/>
      <c r="B51" s="28"/>
      <c r="C51" s="29"/>
      <c r="D51" s="29"/>
      <c r="E51" s="29"/>
      <c r="F51" s="145"/>
      <c r="G51" s="30"/>
      <c r="H51" s="131"/>
      <c r="I51" s="131"/>
      <c r="J51" s="131"/>
      <c r="K51" s="145"/>
    </row>
    <row r="52" spans="1:11" s="23" customFormat="1" ht="11.25" customHeight="1">
      <c r="A52" s="35" t="s">
        <v>40</v>
      </c>
      <c r="B52" s="36"/>
      <c r="C52" s="37">
        <v>5868</v>
      </c>
      <c r="D52" s="37">
        <v>6312</v>
      </c>
      <c r="E52" s="37">
        <v>5743</v>
      </c>
      <c r="F52" s="38">
        <f>IF(AND(C52&gt;0,E52&gt;0),E52*100/C52,"")</f>
        <v>97.86980231765507</v>
      </c>
      <c r="G52" s="39"/>
      <c r="H52" s="132">
        <v>15.044</v>
      </c>
      <c r="I52" s="133">
        <v>11.816</v>
      </c>
      <c r="J52" s="133">
        <v>14.594</v>
      </c>
      <c r="K52" s="38">
        <f>IF(AND(H52&gt;0,J52&gt;0),J52*100/H52,"")</f>
        <v>97.00877426216431</v>
      </c>
    </row>
    <row r="53" spans="1:11" s="32" customFormat="1" ht="11.25" customHeight="1">
      <c r="A53" s="34"/>
      <c r="B53" s="28"/>
      <c r="C53" s="29"/>
      <c r="D53" s="29"/>
      <c r="E53" s="29"/>
      <c r="F53" s="145"/>
      <c r="G53" s="30"/>
      <c r="H53" s="131"/>
      <c r="I53" s="131"/>
      <c r="J53" s="131"/>
      <c r="K53" s="145"/>
    </row>
    <row r="54" spans="1:11" s="32" customFormat="1" ht="11.25" customHeight="1">
      <c r="A54" s="34" t="s">
        <v>41</v>
      </c>
      <c r="B54" s="28"/>
      <c r="C54" s="29">
        <v>17469</v>
      </c>
      <c r="D54" s="29">
        <v>18100</v>
      </c>
      <c r="E54" s="29">
        <v>18100</v>
      </c>
      <c r="F54" s="145"/>
      <c r="G54" s="30"/>
      <c r="H54" s="131">
        <v>46.839</v>
      </c>
      <c r="I54" s="131">
        <v>41.9</v>
      </c>
      <c r="J54" s="131">
        <v>33.6</v>
      </c>
      <c r="K54" s="145"/>
    </row>
    <row r="55" spans="1:11" s="32" customFormat="1" ht="11.25" customHeight="1">
      <c r="A55" s="34" t="s">
        <v>42</v>
      </c>
      <c r="B55" s="28"/>
      <c r="C55" s="29">
        <v>15584</v>
      </c>
      <c r="D55" s="29">
        <v>17772</v>
      </c>
      <c r="E55" s="29">
        <v>17772</v>
      </c>
      <c r="F55" s="145"/>
      <c r="G55" s="30"/>
      <c r="H55" s="131">
        <v>44.941</v>
      </c>
      <c r="I55" s="131">
        <v>35.544</v>
      </c>
      <c r="J55" s="131">
        <v>35.544</v>
      </c>
      <c r="K55" s="145"/>
    </row>
    <row r="56" spans="1:11" s="32" customFormat="1" ht="11.25" customHeight="1">
      <c r="A56" s="34" t="s">
        <v>43</v>
      </c>
      <c r="B56" s="28"/>
      <c r="C56" s="29">
        <v>11195</v>
      </c>
      <c r="D56" s="29">
        <v>11000</v>
      </c>
      <c r="E56" s="29">
        <v>10500</v>
      </c>
      <c r="F56" s="145"/>
      <c r="G56" s="30"/>
      <c r="H56" s="131">
        <v>33.063</v>
      </c>
      <c r="I56" s="131">
        <v>26.5</v>
      </c>
      <c r="J56" s="131">
        <v>26.4</v>
      </c>
      <c r="K56" s="145"/>
    </row>
    <row r="57" spans="1:11" s="32" customFormat="1" ht="11.25" customHeight="1">
      <c r="A57" s="34" t="s">
        <v>44</v>
      </c>
      <c r="B57" s="28"/>
      <c r="C57" s="29">
        <v>9704</v>
      </c>
      <c r="D57" s="29">
        <v>9822</v>
      </c>
      <c r="E57" s="29">
        <v>9659</v>
      </c>
      <c r="F57" s="145"/>
      <c r="G57" s="30"/>
      <c r="H57" s="131">
        <v>29.183</v>
      </c>
      <c r="I57" s="131">
        <v>29.057</v>
      </c>
      <c r="J57" s="131">
        <v>25.225</v>
      </c>
      <c r="K57" s="145"/>
    </row>
    <row r="58" spans="1:11" s="32" customFormat="1" ht="11.25" customHeight="1">
      <c r="A58" s="34" t="s">
        <v>45</v>
      </c>
      <c r="B58" s="28"/>
      <c r="C58" s="29">
        <v>23481</v>
      </c>
      <c r="D58" s="29">
        <v>23765</v>
      </c>
      <c r="E58" s="29">
        <v>23700</v>
      </c>
      <c r="F58" s="145"/>
      <c r="G58" s="30"/>
      <c r="H58" s="131">
        <v>49.986</v>
      </c>
      <c r="I58" s="131">
        <v>44.05</v>
      </c>
      <c r="J58" s="131">
        <v>35.06</v>
      </c>
      <c r="K58" s="145"/>
    </row>
    <row r="59" spans="1:11" s="23" customFormat="1" ht="11.25" customHeight="1">
      <c r="A59" s="35" t="s">
        <v>46</v>
      </c>
      <c r="B59" s="36"/>
      <c r="C59" s="37">
        <v>77433</v>
      </c>
      <c r="D59" s="37">
        <v>80459</v>
      </c>
      <c r="E59" s="37">
        <v>79731</v>
      </c>
      <c r="F59" s="38">
        <f>IF(AND(C59&gt;0,E59&gt;0),E59*100/C59,"")</f>
        <v>102.96772693812716</v>
      </c>
      <c r="G59" s="39"/>
      <c r="H59" s="132">
        <v>204.012</v>
      </c>
      <c r="I59" s="133">
        <v>177.051</v>
      </c>
      <c r="J59" s="133">
        <v>155.829</v>
      </c>
      <c r="K59" s="38">
        <f>IF(AND(H59&gt;0,J59&gt;0),J59*100/H59,"")</f>
        <v>76.38227163108053</v>
      </c>
    </row>
    <row r="60" spans="1:11" s="32" customFormat="1" ht="11.25" customHeight="1">
      <c r="A60" s="34"/>
      <c r="B60" s="28"/>
      <c r="C60" s="29"/>
      <c r="D60" s="29"/>
      <c r="E60" s="29"/>
      <c r="F60" s="145"/>
      <c r="G60" s="30"/>
      <c r="H60" s="131"/>
      <c r="I60" s="131"/>
      <c r="J60" s="131"/>
      <c r="K60" s="145"/>
    </row>
    <row r="61" spans="1:11" s="32" customFormat="1" ht="11.25" customHeight="1">
      <c r="A61" s="34" t="s">
        <v>47</v>
      </c>
      <c r="B61" s="28"/>
      <c r="C61" s="29">
        <v>105</v>
      </c>
      <c r="D61" s="29">
        <v>119</v>
      </c>
      <c r="E61" s="29">
        <v>118</v>
      </c>
      <c r="F61" s="145"/>
      <c r="G61" s="30"/>
      <c r="H61" s="131">
        <v>0.272</v>
      </c>
      <c r="I61" s="131">
        <v>0.189</v>
      </c>
      <c r="J61" s="131">
        <v>0.173</v>
      </c>
      <c r="K61" s="145"/>
    </row>
    <row r="62" spans="1:11" s="32" customFormat="1" ht="11.25" customHeight="1">
      <c r="A62" s="34" t="s">
        <v>48</v>
      </c>
      <c r="B62" s="28"/>
      <c r="C62" s="29">
        <v>415</v>
      </c>
      <c r="D62" s="29">
        <v>415</v>
      </c>
      <c r="E62" s="29">
        <v>374</v>
      </c>
      <c r="F62" s="145"/>
      <c r="G62" s="30"/>
      <c r="H62" s="131">
        <v>0.872</v>
      </c>
      <c r="I62" s="131">
        <v>0.61</v>
      </c>
      <c r="J62" s="131">
        <v>0.785</v>
      </c>
      <c r="K62" s="145"/>
    </row>
    <row r="63" spans="1:11" s="32" customFormat="1" ht="11.25" customHeight="1">
      <c r="A63" s="34" t="s">
        <v>49</v>
      </c>
      <c r="B63" s="28"/>
      <c r="C63" s="29">
        <v>362</v>
      </c>
      <c r="D63" s="29">
        <v>362</v>
      </c>
      <c r="E63" s="29"/>
      <c r="F63" s="145"/>
      <c r="G63" s="30"/>
      <c r="H63" s="131">
        <v>1.17</v>
      </c>
      <c r="I63" s="131">
        <v>0.911</v>
      </c>
      <c r="J63" s="131">
        <v>0.465</v>
      </c>
      <c r="K63" s="145"/>
    </row>
    <row r="64" spans="1:11" s="23" customFormat="1" ht="11.25" customHeight="1">
      <c r="A64" s="35" t="s">
        <v>50</v>
      </c>
      <c r="B64" s="36"/>
      <c r="C64" s="37">
        <v>882</v>
      </c>
      <c r="D64" s="37">
        <v>896</v>
      </c>
      <c r="E64" s="37">
        <v>492</v>
      </c>
      <c r="F64" s="38">
        <f>IF(AND(C64&gt;0,E64&gt;0),E64*100/C64,"")</f>
        <v>55.78231292517007</v>
      </c>
      <c r="G64" s="39"/>
      <c r="H64" s="132">
        <v>2.314</v>
      </c>
      <c r="I64" s="133">
        <v>1.71</v>
      </c>
      <c r="J64" s="133">
        <v>1.423</v>
      </c>
      <c r="K64" s="38">
        <f>IF(AND(H64&gt;0,J64&gt;0),J64*100/H64,"")</f>
        <v>61.495246326707004</v>
      </c>
    </row>
    <row r="65" spans="1:11" s="32" customFormat="1" ht="11.25" customHeight="1">
      <c r="A65" s="34"/>
      <c r="B65" s="28"/>
      <c r="C65" s="29"/>
      <c r="D65" s="29"/>
      <c r="E65" s="29"/>
      <c r="F65" s="145"/>
      <c r="G65" s="30"/>
      <c r="H65" s="131"/>
      <c r="I65" s="131"/>
      <c r="J65" s="131"/>
      <c r="K65" s="145"/>
    </row>
    <row r="66" spans="1:11" s="23" customFormat="1" ht="11.25" customHeight="1">
      <c r="A66" s="35" t="s">
        <v>51</v>
      </c>
      <c r="B66" s="36"/>
      <c r="C66" s="37">
        <v>184</v>
      </c>
      <c r="D66" s="37">
        <v>150</v>
      </c>
      <c r="E66" s="37">
        <v>290</v>
      </c>
      <c r="F66" s="38">
        <f>IF(AND(C66&gt;0,E66&gt;0),E66*100/C66,"")</f>
        <v>157.6086956521739</v>
      </c>
      <c r="G66" s="39"/>
      <c r="H66" s="132">
        <v>0.393</v>
      </c>
      <c r="I66" s="133">
        <v>0.36</v>
      </c>
      <c r="J66" s="133">
        <v>0.244</v>
      </c>
      <c r="K66" s="38">
        <f>IF(AND(H66&gt;0,J66&gt;0),J66*100/H66,"")</f>
        <v>62.08651399491094</v>
      </c>
    </row>
    <row r="67" spans="1:11" s="32" customFormat="1" ht="11.25" customHeight="1">
      <c r="A67" s="34"/>
      <c r="B67" s="28"/>
      <c r="C67" s="29"/>
      <c r="D67" s="29"/>
      <c r="E67" s="29"/>
      <c r="F67" s="145"/>
      <c r="G67" s="30"/>
      <c r="H67" s="131"/>
      <c r="I67" s="131"/>
      <c r="J67" s="131"/>
      <c r="K67" s="145"/>
    </row>
    <row r="68" spans="1:11" s="32" customFormat="1" ht="11.25" customHeight="1">
      <c r="A68" s="34" t="s">
        <v>52</v>
      </c>
      <c r="B68" s="28"/>
      <c r="C68" s="29">
        <v>13802</v>
      </c>
      <c r="D68" s="29">
        <v>16000</v>
      </c>
      <c r="E68" s="29">
        <v>13500</v>
      </c>
      <c r="F68" s="145"/>
      <c r="G68" s="30"/>
      <c r="H68" s="131">
        <v>35.865</v>
      </c>
      <c r="I68" s="131">
        <v>35</v>
      </c>
      <c r="J68" s="131">
        <v>18</v>
      </c>
      <c r="K68" s="145"/>
    </row>
    <row r="69" spans="1:11" s="32" customFormat="1" ht="11.25" customHeight="1">
      <c r="A69" s="34" t="s">
        <v>53</v>
      </c>
      <c r="B69" s="28"/>
      <c r="C69" s="29">
        <v>1976</v>
      </c>
      <c r="D69" s="29">
        <v>2800</v>
      </c>
      <c r="E69" s="29">
        <v>2200</v>
      </c>
      <c r="F69" s="145"/>
      <c r="G69" s="30"/>
      <c r="H69" s="131">
        <v>4.22</v>
      </c>
      <c r="I69" s="131">
        <v>5</v>
      </c>
      <c r="J69" s="131">
        <v>2</v>
      </c>
      <c r="K69" s="145"/>
    </row>
    <row r="70" spans="1:11" s="23" customFormat="1" ht="11.25" customHeight="1">
      <c r="A70" s="35" t="s">
        <v>54</v>
      </c>
      <c r="B70" s="36"/>
      <c r="C70" s="37">
        <v>15778</v>
      </c>
      <c r="D70" s="37">
        <v>18800</v>
      </c>
      <c r="E70" s="37">
        <v>15700</v>
      </c>
      <c r="F70" s="38">
        <f>IF(AND(C70&gt;0,E70&gt;0),E70*100/C70,"")</f>
        <v>99.50564076562301</v>
      </c>
      <c r="G70" s="39"/>
      <c r="H70" s="132">
        <v>40.085</v>
      </c>
      <c r="I70" s="133">
        <v>40</v>
      </c>
      <c r="J70" s="133">
        <v>20</v>
      </c>
      <c r="K70" s="38">
        <f>IF(AND(H70&gt;0,J70&gt;0),J70*100/H70,"")</f>
        <v>49.893975302482225</v>
      </c>
    </row>
    <row r="71" spans="1:11" s="32" customFormat="1" ht="11.25" customHeight="1">
      <c r="A71" s="34"/>
      <c r="B71" s="28"/>
      <c r="C71" s="29"/>
      <c r="D71" s="29"/>
      <c r="E71" s="29"/>
      <c r="F71" s="145"/>
      <c r="G71" s="30"/>
      <c r="H71" s="131"/>
      <c r="I71" s="131"/>
      <c r="J71" s="131"/>
      <c r="K71" s="145"/>
    </row>
    <row r="72" spans="1:11" s="32" customFormat="1" ht="11.25" customHeight="1">
      <c r="A72" s="34" t="s">
        <v>55</v>
      </c>
      <c r="B72" s="28"/>
      <c r="C72" s="29">
        <v>31</v>
      </c>
      <c r="D72" s="29">
        <v>7</v>
      </c>
      <c r="E72" s="29">
        <v>7</v>
      </c>
      <c r="F72" s="145"/>
      <c r="G72" s="30"/>
      <c r="H72" s="131">
        <v>0.044</v>
      </c>
      <c r="I72" s="131">
        <v>0.007</v>
      </c>
      <c r="J72" s="131">
        <v>0.007</v>
      </c>
      <c r="K72" s="145"/>
    </row>
    <row r="73" spans="1:11" s="32" customFormat="1" ht="11.25" customHeight="1">
      <c r="A73" s="34" t="s">
        <v>56</v>
      </c>
      <c r="B73" s="28"/>
      <c r="C73" s="29">
        <v>15800</v>
      </c>
      <c r="D73" s="29">
        <v>14540</v>
      </c>
      <c r="E73" s="29">
        <v>14463</v>
      </c>
      <c r="F73" s="145"/>
      <c r="G73" s="30"/>
      <c r="H73" s="131">
        <v>38.09</v>
      </c>
      <c r="I73" s="131">
        <v>19.411</v>
      </c>
      <c r="J73" s="131">
        <v>19.307</v>
      </c>
      <c r="K73" s="145"/>
    </row>
    <row r="74" spans="1:11" s="32" customFormat="1" ht="11.25" customHeight="1">
      <c r="A74" s="34" t="s">
        <v>57</v>
      </c>
      <c r="B74" s="28"/>
      <c r="C74" s="29">
        <v>10099</v>
      </c>
      <c r="D74" s="29">
        <v>10827</v>
      </c>
      <c r="E74" s="29">
        <v>11000</v>
      </c>
      <c r="F74" s="145"/>
      <c r="G74" s="30"/>
      <c r="H74" s="131">
        <v>26.562</v>
      </c>
      <c r="I74" s="131">
        <v>23.548</v>
      </c>
      <c r="J74" s="131">
        <v>24</v>
      </c>
      <c r="K74" s="145"/>
    </row>
    <row r="75" spans="1:11" s="32" customFormat="1" ht="11.25" customHeight="1">
      <c r="A75" s="34" t="s">
        <v>58</v>
      </c>
      <c r="B75" s="28"/>
      <c r="C75" s="29">
        <v>1031</v>
      </c>
      <c r="D75" s="29">
        <v>1311</v>
      </c>
      <c r="E75" s="29">
        <v>1175</v>
      </c>
      <c r="F75" s="145"/>
      <c r="G75" s="30"/>
      <c r="H75" s="131">
        <v>1.805</v>
      </c>
      <c r="I75" s="131">
        <v>2.295</v>
      </c>
      <c r="J75" s="131">
        <v>1.645</v>
      </c>
      <c r="K75" s="145"/>
    </row>
    <row r="76" spans="1:11" s="32" customFormat="1" ht="11.25" customHeight="1">
      <c r="A76" s="34" t="s">
        <v>59</v>
      </c>
      <c r="B76" s="28"/>
      <c r="C76" s="29">
        <v>6974</v>
      </c>
      <c r="D76" s="29">
        <v>5892</v>
      </c>
      <c r="E76" s="29">
        <v>5892</v>
      </c>
      <c r="F76" s="145"/>
      <c r="G76" s="30"/>
      <c r="H76" s="131">
        <v>27.187</v>
      </c>
      <c r="I76" s="131">
        <v>13.552</v>
      </c>
      <c r="J76" s="131">
        <v>20.032</v>
      </c>
      <c r="K76" s="145"/>
    </row>
    <row r="77" spans="1:11" s="32" customFormat="1" ht="11.25" customHeight="1">
      <c r="A77" s="34" t="s">
        <v>60</v>
      </c>
      <c r="B77" s="28"/>
      <c r="C77" s="29">
        <v>1257</v>
      </c>
      <c r="D77" s="29">
        <v>1150</v>
      </c>
      <c r="E77" s="29">
        <v>1158</v>
      </c>
      <c r="F77" s="145"/>
      <c r="G77" s="30"/>
      <c r="H77" s="131">
        <v>3.142</v>
      </c>
      <c r="I77" s="131">
        <v>2.471</v>
      </c>
      <c r="J77" s="131">
        <v>2.487</v>
      </c>
      <c r="K77" s="145"/>
    </row>
    <row r="78" spans="1:11" s="32" customFormat="1" ht="11.25" customHeight="1">
      <c r="A78" s="34" t="s">
        <v>61</v>
      </c>
      <c r="B78" s="28"/>
      <c r="C78" s="29">
        <v>2050</v>
      </c>
      <c r="D78" s="29">
        <v>1799</v>
      </c>
      <c r="E78" s="29">
        <v>1700</v>
      </c>
      <c r="F78" s="145"/>
      <c r="G78" s="30"/>
      <c r="H78" s="131">
        <v>4.795</v>
      </c>
      <c r="I78" s="131">
        <v>5</v>
      </c>
      <c r="J78" s="131">
        <v>4.25</v>
      </c>
      <c r="K78" s="145"/>
    </row>
    <row r="79" spans="1:11" s="32" customFormat="1" ht="11.25" customHeight="1">
      <c r="A79" s="34" t="s">
        <v>62</v>
      </c>
      <c r="B79" s="28"/>
      <c r="C79" s="29">
        <v>24950</v>
      </c>
      <c r="D79" s="29">
        <v>22570</v>
      </c>
      <c r="E79" s="29">
        <v>22570</v>
      </c>
      <c r="F79" s="145"/>
      <c r="G79" s="30"/>
      <c r="H79" s="131">
        <v>89.501</v>
      </c>
      <c r="I79" s="131">
        <v>56.425</v>
      </c>
      <c r="J79" s="131">
        <v>51.911</v>
      </c>
      <c r="K79" s="145"/>
    </row>
    <row r="80" spans="1:11" s="23" customFormat="1" ht="11.25" customHeight="1">
      <c r="A80" s="41" t="s">
        <v>63</v>
      </c>
      <c r="B80" s="36"/>
      <c r="C80" s="37">
        <v>62192</v>
      </c>
      <c r="D80" s="37">
        <v>58096</v>
      </c>
      <c r="E80" s="37">
        <v>57965</v>
      </c>
      <c r="F80" s="38">
        <f>IF(AND(C80&gt;0,E80&gt;0),E80*100/C80,"")</f>
        <v>93.20330589143298</v>
      </c>
      <c r="G80" s="39"/>
      <c r="H80" s="132">
        <v>191.126</v>
      </c>
      <c r="I80" s="133">
        <v>122.709</v>
      </c>
      <c r="J80" s="133">
        <v>123.639</v>
      </c>
      <c r="K80" s="38">
        <f>IF(AND(H80&gt;0,J80&gt;0),J80*100/H80,"")</f>
        <v>64.68978579575777</v>
      </c>
    </row>
    <row r="81" spans="1:11" s="32" customFormat="1" ht="11.25" customHeight="1">
      <c r="A81" s="34"/>
      <c r="B81" s="28"/>
      <c r="C81" s="29"/>
      <c r="D81" s="29"/>
      <c r="E81" s="29"/>
      <c r="F81" s="145"/>
      <c r="G81" s="30"/>
      <c r="H81" s="131"/>
      <c r="I81" s="131"/>
      <c r="J81" s="131"/>
      <c r="K81" s="145"/>
    </row>
    <row r="82" spans="1:11" s="32" customFormat="1" ht="11.25" customHeight="1">
      <c r="A82" s="34" t="s">
        <v>64</v>
      </c>
      <c r="B82" s="28"/>
      <c r="C82" s="29"/>
      <c r="D82" s="29"/>
      <c r="E82" s="29">
        <v>1</v>
      </c>
      <c r="F82" s="145"/>
      <c r="G82" s="30"/>
      <c r="H82" s="131"/>
      <c r="I82" s="131"/>
      <c r="J82" s="131">
        <v>0.001</v>
      </c>
      <c r="K82" s="145"/>
    </row>
    <row r="83" spans="1:11" s="32" customFormat="1" ht="11.25" customHeight="1">
      <c r="A83" s="34" t="s">
        <v>65</v>
      </c>
      <c r="B83" s="28"/>
      <c r="C83" s="29">
        <v>1</v>
      </c>
      <c r="D83" s="29">
        <v>1</v>
      </c>
      <c r="E83" s="29">
        <v>1</v>
      </c>
      <c r="F83" s="145"/>
      <c r="G83" s="30"/>
      <c r="H83" s="131">
        <v>0.001</v>
      </c>
      <c r="I83" s="131">
        <v>0.001</v>
      </c>
      <c r="J83" s="131">
        <v>0.001</v>
      </c>
      <c r="K83" s="145"/>
    </row>
    <row r="84" spans="1:11" s="23" customFormat="1" ht="11.25" customHeight="1">
      <c r="A84" s="35" t="s">
        <v>66</v>
      </c>
      <c r="B84" s="36"/>
      <c r="C84" s="37">
        <v>1</v>
      </c>
      <c r="D84" s="37">
        <v>1</v>
      </c>
      <c r="E84" s="37">
        <v>2</v>
      </c>
      <c r="F84" s="38">
        <f>IF(AND(C84&gt;0,E84&gt;0),E84*100/C84,"")</f>
        <v>200</v>
      </c>
      <c r="G84" s="39"/>
      <c r="H84" s="132">
        <v>0.001</v>
      </c>
      <c r="I84" s="133">
        <v>0.001</v>
      </c>
      <c r="J84" s="133">
        <v>0.002</v>
      </c>
      <c r="K84" s="38">
        <f>IF(AND(H84&gt;0,J84&gt;0),J84*100/H84,"")</f>
        <v>200</v>
      </c>
    </row>
    <row r="85" spans="1:11" s="32" customFormat="1" ht="11.25" customHeight="1" thickBot="1">
      <c r="A85" s="34"/>
      <c r="B85" s="28"/>
      <c r="C85" s="29"/>
      <c r="D85" s="29"/>
      <c r="E85" s="29"/>
      <c r="F85" s="145"/>
      <c r="G85" s="30"/>
      <c r="H85" s="131"/>
      <c r="I85" s="131"/>
      <c r="J85" s="131"/>
      <c r="K85" s="145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>
        <v>267507</v>
      </c>
      <c r="D87" s="48">
        <v>271133</v>
      </c>
      <c r="E87" s="48">
        <v>271162</v>
      </c>
      <c r="F87" s="49">
        <f>IF(AND(C87&gt;0,E87&gt;0),E87*100/C87,"")</f>
        <v>101.36631938603476</v>
      </c>
      <c r="G87" s="39"/>
      <c r="H87" s="136">
        <v>757.014</v>
      </c>
      <c r="I87" s="137">
        <v>600.659</v>
      </c>
      <c r="J87" s="137">
        <f>J13+J15+J17+J22+J24+J26+J31+J37+J39+J50+J52+J59+J64+J66+J70+J80+J84</f>
        <v>601.35</v>
      </c>
      <c r="K87" s="49">
        <f>IF(AND(H87&gt;0,J87&gt;0),J87*100/H87,"")</f>
        <v>79.4371042015075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2">
    <mergeCell ref="C4:F5"/>
    <mergeCell ref="H4:K5"/>
  </mergeCells>
  <printOptions horizontalCentered="1"/>
  <pageMargins left="0.7874015748031497" right="0.5905511811023623" top="0.7874015748031497" bottom="0.5905511811023623" header="0" footer="0.3937007874015748"/>
  <pageSetup firstPageNumber="17" useFirstPageNumber="1" horizontalDpi="600" verticalDpi="600" orientation="portrait" paperSize="9" scale="73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/>
  <dimension ref="A1:K625"/>
  <sheetViews>
    <sheetView view="pageBreakPreview" zoomScaleSheetLayoutView="100" zoomScalePageLayoutView="0" workbookViewId="0" topLeftCell="A1">
      <selection activeCell="M15" sqref="M15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5" width="12.421875" style="57" customWidth="1"/>
    <col min="6" max="6" width="9.8515625" style="146" customWidth="1"/>
    <col min="7" max="7" width="3.00390625" style="57" customWidth="1"/>
    <col min="8" max="10" width="12.421875" style="57" customWidth="1"/>
    <col min="11" max="11" width="9.8515625" style="146" customWidth="1"/>
    <col min="12" max="12" width="11.421875" style="6" customWidth="1"/>
    <col min="13" max="16384" width="9.8515625" style="57" customWidth="1"/>
  </cols>
  <sheetData>
    <row r="1" spans="1:11" s="1" customFormat="1" ht="12.75" customHeight="1">
      <c r="A1" s="140" t="s">
        <v>0</v>
      </c>
      <c r="B1" s="140"/>
      <c r="C1" s="140"/>
      <c r="D1" s="140"/>
      <c r="E1" s="140"/>
      <c r="F1" s="142"/>
      <c r="G1" s="140"/>
      <c r="H1" s="140"/>
      <c r="I1" s="140"/>
      <c r="J1" s="140"/>
      <c r="K1" s="142"/>
    </row>
    <row r="2" spans="1:11" s="1" customFormat="1" ht="11.25" customHeight="1">
      <c r="A2" s="3" t="s">
        <v>79</v>
      </c>
      <c r="B2" s="2"/>
      <c r="C2" s="2"/>
      <c r="D2" s="2"/>
      <c r="E2" s="4"/>
      <c r="F2" s="143"/>
      <c r="G2" s="2"/>
      <c r="H2" s="2"/>
      <c r="I2" s="5"/>
      <c r="J2" s="141" t="s">
        <v>69</v>
      </c>
      <c r="K2" s="143"/>
    </row>
    <row r="3" spans="1:11" s="1" customFormat="1" ht="11.25" customHeight="1" thickBot="1">
      <c r="A3" s="2"/>
      <c r="B3" s="2"/>
      <c r="C3" s="2"/>
      <c r="D3" s="2"/>
      <c r="E3" s="2"/>
      <c r="F3" s="143"/>
      <c r="G3" s="2"/>
      <c r="H3" s="2"/>
      <c r="I3" s="2"/>
      <c r="J3" s="2"/>
      <c r="K3" s="143"/>
    </row>
    <row r="4" spans="1:11" s="9" customFormat="1" ht="11.25" customHeight="1">
      <c r="A4" s="7" t="s">
        <v>1</v>
      </c>
      <c r="B4" s="8"/>
      <c r="C4" s="175" t="s">
        <v>2</v>
      </c>
      <c r="D4" s="176"/>
      <c r="E4" s="176"/>
      <c r="F4" s="177"/>
      <c r="G4" s="8"/>
      <c r="H4" s="181" t="s">
        <v>3</v>
      </c>
      <c r="I4" s="182"/>
      <c r="J4" s="182"/>
      <c r="K4" s="183"/>
    </row>
    <row r="5" spans="1:11" s="9" customFormat="1" ht="11.25" customHeight="1" thickBot="1">
      <c r="A5" s="10" t="s">
        <v>4</v>
      </c>
      <c r="B5" s="8"/>
      <c r="C5" s="178"/>
      <c r="D5" s="179"/>
      <c r="E5" s="179"/>
      <c r="F5" s="180"/>
      <c r="G5" s="8"/>
      <c r="H5" s="184"/>
      <c r="I5" s="185"/>
      <c r="J5" s="185"/>
      <c r="K5" s="186"/>
    </row>
    <row r="6" spans="1:11" s="9" customFormat="1" ht="11.25" customHeight="1">
      <c r="A6" s="10" t="s">
        <v>5</v>
      </c>
      <c r="B6" s="8"/>
      <c r="C6" s="14">
        <f>E6-2</f>
        <v>2021</v>
      </c>
      <c r="D6" s="15">
        <f>E6-1</f>
        <v>2022</v>
      </c>
      <c r="E6" s="15">
        <v>2023</v>
      </c>
      <c r="F6" s="16"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v>2023</v>
      </c>
    </row>
    <row r="7" spans="1:11" s="9" customFormat="1" ht="11.25" customHeight="1" thickBot="1">
      <c r="A7" s="18"/>
      <c r="B7" s="8"/>
      <c r="C7" s="19" t="s">
        <v>336</v>
      </c>
      <c r="D7" s="20" t="s">
        <v>6</v>
      </c>
      <c r="E7" s="20">
        <v>3</v>
      </c>
      <c r="F7" s="21" t="s">
        <v>338</v>
      </c>
      <c r="G7" s="22"/>
      <c r="H7" s="19" t="s">
        <v>336</v>
      </c>
      <c r="I7" s="20" t="s">
        <v>6</v>
      </c>
      <c r="J7" s="20"/>
      <c r="K7" s="21" t="s">
        <v>338</v>
      </c>
    </row>
    <row r="8" spans="1:11" s="1" customFormat="1" ht="11.25" customHeight="1">
      <c r="A8" s="24"/>
      <c r="B8" s="25"/>
      <c r="C8" s="25"/>
      <c r="D8" s="25"/>
      <c r="E8" s="25"/>
      <c r="F8" s="144"/>
      <c r="G8" s="2"/>
      <c r="H8" s="25"/>
      <c r="I8" s="25"/>
      <c r="J8" s="25"/>
      <c r="K8" s="144"/>
    </row>
    <row r="9" spans="1:11" s="32" customFormat="1" ht="11.25" customHeight="1">
      <c r="A9" s="27" t="s">
        <v>7</v>
      </c>
      <c r="B9" s="28"/>
      <c r="C9" s="29"/>
      <c r="D9" s="29"/>
      <c r="E9" s="29"/>
      <c r="F9" s="145"/>
      <c r="G9" s="30"/>
      <c r="H9" s="131"/>
      <c r="I9" s="131"/>
      <c r="J9" s="131"/>
      <c r="K9" s="145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145"/>
      <c r="G10" s="30"/>
      <c r="H10" s="131"/>
      <c r="I10" s="131"/>
      <c r="J10" s="131"/>
      <c r="K10" s="145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145"/>
      <c r="G11" s="30"/>
      <c r="H11" s="131"/>
      <c r="I11" s="131"/>
      <c r="J11" s="131"/>
      <c r="K11" s="145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145"/>
      <c r="G12" s="30"/>
      <c r="H12" s="131"/>
      <c r="I12" s="131"/>
      <c r="J12" s="131"/>
      <c r="K12" s="145"/>
    </row>
    <row r="13" spans="1:11" s="23" customFormat="1" ht="11.25" customHeight="1">
      <c r="A13" s="35" t="s">
        <v>11</v>
      </c>
      <c r="B13" s="36"/>
      <c r="C13" s="37"/>
      <c r="D13" s="37"/>
      <c r="E13" s="37"/>
      <c r="F13" s="38">
        <f>IF(AND(C13&gt;0,E13&gt;0),E13*100/C13,"")</f>
      </c>
      <c r="G13" s="39"/>
      <c r="H13" s="132"/>
      <c r="I13" s="133"/>
      <c r="J13" s="133"/>
      <c r="K13" s="38">
        <f>IF(AND(H13&gt;0,J13&gt;0),J13*100/H13,"")</f>
      </c>
    </row>
    <row r="14" spans="1:11" s="32" customFormat="1" ht="11.25" customHeight="1">
      <c r="A14" s="34"/>
      <c r="B14" s="28"/>
      <c r="C14" s="29"/>
      <c r="D14" s="29"/>
      <c r="E14" s="29"/>
      <c r="F14" s="145"/>
      <c r="G14" s="30"/>
      <c r="H14" s="131"/>
      <c r="I14" s="131"/>
      <c r="J14" s="131"/>
      <c r="K14" s="145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>
        <f>IF(AND(C15&gt;0,E15&gt;0),E15*100/C15,"")</f>
      </c>
      <c r="G15" s="39"/>
      <c r="H15" s="132"/>
      <c r="I15" s="133"/>
      <c r="J15" s="133"/>
      <c r="K15" s="38">
        <f>IF(AND(H15&gt;0,J15&gt;0),J15*100/H15,"")</f>
      </c>
    </row>
    <row r="16" spans="1:11" s="32" customFormat="1" ht="11.25" customHeight="1">
      <c r="A16" s="33"/>
      <c r="B16" s="28"/>
      <c r="C16" s="29"/>
      <c r="D16" s="29"/>
      <c r="E16" s="29"/>
      <c r="F16" s="145"/>
      <c r="G16" s="30"/>
      <c r="H16" s="131"/>
      <c r="I16" s="131"/>
      <c r="J16" s="131"/>
      <c r="K16" s="145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>
        <f>IF(AND(C17&gt;0,E17&gt;0),E17*100/C17,"")</f>
      </c>
      <c r="G17" s="39"/>
      <c r="H17" s="132"/>
      <c r="I17" s="133"/>
      <c r="J17" s="133"/>
      <c r="K17" s="38">
        <f>IF(AND(H17&gt;0,J17&gt;0),J17*100/H17,"")</f>
      </c>
    </row>
    <row r="18" spans="1:11" s="32" customFormat="1" ht="11.25" customHeight="1">
      <c r="A18" s="34"/>
      <c r="B18" s="28"/>
      <c r="C18" s="29"/>
      <c r="D18" s="29"/>
      <c r="E18" s="29"/>
      <c r="F18" s="145"/>
      <c r="G18" s="30"/>
      <c r="H18" s="131"/>
      <c r="I18" s="131"/>
      <c r="J18" s="131"/>
      <c r="K18" s="145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145"/>
      <c r="G19" s="30"/>
      <c r="H19" s="131"/>
      <c r="I19" s="131"/>
      <c r="J19" s="131"/>
      <c r="K19" s="145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145"/>
      <c r="G20" s="30"/>
      <c r="H20" s="131"/>
      <c r="I20" s="131"/>
      <c r="J20" s="131"/>
      <c r="K20" s="145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145"/>
      <c r="G21" s="30"/>
      <c r="H21" s="131"/>
      <c r="I21" s="131"/>
      <c r="J21" s="131"/>
      <c r="K21" s="145"/>
    </row>
    <row r="22" spans="1:11" s="23" customFormat="1" ht="11.25" customHeight="1">
      <c r="A22" s="35" t="s">
        <v>17</v>
      </c>
      <c r="B22" s="36"/>
      <c r="C22" s="37"/>
      <c r="D22" s="37"/>
      <c r="E22" s="37"/>
      <c r="F22" s="38">
        <f>IF(AND(C22&gt;0,E22&gt;0),E22*100/C22,"")</f>
      </c>
      <c r="G22" s="39"/>
      <c r="H22" s="132"/>
      <c r="I22" s="133"/>
      <c r="J22" s="133"/>
      <c r="K22" s="38">
        <f>IF(AND(H22&gt;0,J22&gt;0),J22*100/H22,"")</f>
      </c>
    </row>
    <row r="23" spans="1:11" s="32" customFormat="1" ht="11.25" customHeight="1">
      <c r="A23" s="34"/>
      <c r="B23" s="28"/>
      <c r="C23" s="29"/>
      <c r="D23" s="29"/>
      <c r="E23" s="29"/>
      <c r="F23" s="145"/>
      <c r="G23" s="30"/>
      <c r="H23" s="131"/>
      <c r="I23" s="131"/>
      <c r="J23" s="131"/>
      <c r="K23" s="145"/>
    </row>
    <row r="24" spans="1:11" s="23" customFormat="1" ht="11.25" customHeight="1">
      <c r="A24" s="35" t="s">
        <v>18</v>
      </c>
      <c r="B24" s="36"/>
      <c r="C24" s="37">
        <v>1860</v>
      </c>
      <c r="D24" s="37">
        <v>1710</v>
      </c>
      <c r="E24" s="37">
        <v>1300</v>
      </c>
      <c r="F24" s="38">
        <f>IF(AND(C24&gt;0,E24&gt;0),E24*100/C24,"")</f>
        <v>69.89247311827957</v>
      </c>
      <c r="G24" s="39"/>
      <c r="H24" s="132">
        <v>12.563</v>
      </c>
      <c r="I24" s="133">
        <v>10.575</v>
      </c>
      <c r="J24" s="133"/>
      <c r="K24" s="38">
        <f>IF(AND(H24&gt;0,J24&gt;0),J24*100/H24,"")</f>
      </c>
    </row>
    <row r="25" spans="1:11" s="32" customFormat="1" ht="11.25" customHeight="1">
      <c r="A25" s="34"/>
      <c r="B25" s="28"/>
      <c r="C25" s="29"/>
      <c r="D25" s="29"/>
      <c r="E25" s="29"/>
      <c r="F25" s="145"/>
      <c r="G25" s="30"/>
      <c r="H25" s="131"/>
      <c r="I25" s="131"/>
      <c r="J25" s="131"/>
      <c r="K25" s="145"/>
    </row>
    <row r="26" spans="1:11" s="23" customFormat="1" ht="11.25" customHeight="1">
      <c r="A26" s="35" t="s">
        <v>19</v>
      </c>
      <c r="B26" s="36"/>
      <c r="C26" s="37"/>
      <c r="D26" s="37"/>
      <c r="E26" s="37"/>
      <c r="F26" s="38">
        <f>IF(AND(C26&gt;0,E26&gt;0),E26*100/C26,"")</f>
      </c>
      <c r="G26" s="39"/>
      <c r="H26" s="132"/>
      <c r="I26" s="133"/>
      <c r="J26" s="133"/>
      <c r="K26" s="38">
        <f>IF(AND(H26&gt;0,J26&gt;0),J26*100/H26,"")</f>
      </c>
    </row>
    <row r="27" spans="1:11" s="32" customFormat="1" ht="11.25" customHeight="1">
      <c r="A27" s="34"/>
      <c r="B27" s="28"/>
      <c r="C27" s="29"/>
      <c r="D27" s="29"/>
      <c r="E27" s="29"/>
      <c r="F27" s="145">
        <f>IF(AND(C27&gt;0,E27&gt;0),E27*100/C27,"")</f>
      </c>
      <c r="G27" s="30"/>
      <c r="H27" s="131"/>
      <c r="I27" s="131"/>
      <c r="J27" s="131"/>
      <c r="K27" s="145">
        <f>IF(AND(H27&gt;0,J27&gt;0),J27*100/H27,"")</f>
      </c>
    </row>
    <row r="28" spans="1:11" s="32" customFormat="1" ht="11.25" customHeight="1">
      <c r="A28" s="34" t="s">
        <v>20</v>
      </c>
      <c r="B28" s="28"/>
      <c r="C28" s="29">
        <v>2285</v>
      </c>
      <c r="D28" s="29">
        <v>1527</v>
      </c>
      <c r="E28" s="29">
        <v>1500</v>
      </c>
      <c r="F28" s="145"/>
      <c r="G28" s="30"/>
      <c r="H28" s="131">
        <v>14.672</v>
      </c>
      <c r="I28" s="131">
        <v>8.5</v>
      </c>
      <c r="J28" s="131"/>
      <c r="K28" s="145"/>
    </row>
    <row r="29" spans="1:11" s="32" customFormat="1" ht="11.25" customHeight="1">
      <c r="A29" s="34" t="s">
        <v>21</v>
      </c>
      <c r="B29" s="28"/>
      <c r="C29" s="29">
        <v>47</v>
      </c>
      <c r="D29" s="29">
        <v>48</v>
      </c>
      <c r="E29" s="29">
        <v>48</v>
      </c>
      <c r="F29" s="145"/>
      <c r="G29" s="30"/>
      <c r="H29" s="131">
        <v>0.185</v>
      </c>
      <c r="I29" s="131">
        <v>0.148</v>
      </c>
      <c r="J29" s="131"/>
      <c r="K29" s="145"/>
    </row>
    <row r="30" spans="1:11" s="32" customFormat="1" ht="11.25" customHeight="1">
      <c r="A30" s="34" t="s">
        <v>22</v>
      </c>
      <c r="B30" s="28"/>
      <c r="C30" s="29">
        <v>1641</v>
      </c>
      <c r="D30" s="29">
        <v>1437</v>
      </c>
      <c r="E30" s="29">
        <v>1550</v>
      </c>
      <c r="F30" s="145"/>
      <c r="G30" s="30"/>
      <c r="H30" s="131">
        <v>9.56</v>
      </c>
      <c r="I30" s="131">
        <v>8.37</v>
      </c>
      <c r="J30" s="131"/>
      <c r="K30" s="145"/>
    </row>
    <row r="31" spans="1:11" s="23" customFormat="1" ht="11.25" customHeight="1">
      <c r="A31" s="41" t="s">
        <v>23</v>
      </c>
      <c r="B31" s="36"/>
      <c r="C31" s="37">
        <v>3973</v>
      </c>
      <c r="D31" s="37">
        <v>3012</v>
      </c>
      <c r="E31" s="37">
        <v>3098</v>
      </c>
      <c r="F31" s="38">
        <f>IF(AND(C31&gt;0,E31&gt;0),E31*100/C31,"")</f>
        <v>77.97634029700478</v>
      </c>
      <c r="G31" s="39"/>
      <c r="H31" s="132">
        <v>24.417</v>
      </c>
      <c r="I31" s="133">
        <v>17.018</v>
      </c>
      <c r="J31" s="133"/>
      <c r="K31" s="38">
        <f>IF(AND(H31&gt;0,J31&gt;0),J31*100/H31,"")</f>
      </c>
    </row>
    <row r="32" spans="1:11" s="32" customFormat="1" ht="11.25" customHeight="1">
      <c r="A32" s="34"/>
      <c r="B32" s="28"/>
      <c r="C32" s="29"/>
      <c r="D32" s="29"/>
      <c r="E32" s="29"/>
      <c r="F32" s="145"/>
      <c r="G32" s="30"/>
      <c r="H32" s="131"/>
      <c r="I32" s="131"/>
      <c r="J32" s="131"/>
      <c r="K32" s="145"/>
    </row>
    <row r="33" spans="1:11" s="32" customFormat="1" ht="11.25" customHeight="1">
      <c r="A33" s="34" t="s">
        <v>24</v>
      </c>
      <c r="B33" s="28"/>
      <c r="C33" s="29"/>
      <c r="D33" s="29"/>
      <c r="E33" s="29"/>
      <c r="F33" s="145"/>
      <c r="G33" s="30"/>
      <c r="H33" s="131"/>
      <c r="I33" s="131"/>
      <c r="J33" s="131"/>
      <c r="K33" s="145"/>
    </row>
    <row r="34" spans="1:11" s="32" customFormat="1" ht="11.25" customHeight="1">
      <c r="A34" s="34" t="s">
        <v>25</v>
      </c>
      <c r="B34" s="28"/>
      <c r="C34" s="29">
        <v>1103</v>
      </c>
      <c r="D34" s="29">
        <v>1104</v>
      </c>
      <c r="E34" s="29">
        <v>1104</v>
      </c>
      <c r="F34" s="145"/>
      <c r="G34" s="30"/>
      <c r="H34" s="131">
        <v>4.976</v>
      </c>
      <c r="I34" s="131">
        <v>4.98</v>
      </c>
      <c r="J34" s="131"/>
      <c r="K34" s="145"/>
    </row>
    <row r="35" spans="1:11" s="32" customFormat="1" ht="11.25" customHeight="1">
      <c r="A35" s="34" t="s">
        <v>26</v>
      </c>
      <c r="B35" s="28"/>
      <c r="C35" s="29">
        <v>36</v>
      </c>
      <c r="D35" s="29">
        <v>36</v>
      </c>
      <c r="E35" s="29">
        <v>36</v>
      </c>
      <c r="F35" s="145"/>
      <c r="G35" s="30"/>
      <c r="H35" s="131">
        <v>0.311</v>
      </c>
      <c r="I35" s="131">
        <v>0.25</v>
      </c>
      <c r="J35" s="131"/>
      <c r="K35" s="145"/>
    </row>
    <row r="36" spans="1:11" s="32" customFormat="1" ht="11.25" customHeight="1">
      <c r="A36" s="34" t="s">
        <v>27</v>
      </c>
      <c r="B36" s="28"/>
      <c r="C36" s="29">
        <v>19840</v>
      </c>
      <c r="D36" s="29">
        <v>19840</v>
      </c>
      <c r="E36" s="29">
        <v>19856</v>
      </c>
      <c r="F36" s="145"/>
      <c r="G36" s="30"/>
      <c r="H36" s="131">
        <v>129.119</v>
      </c>
      <c r="I36" s="131">
        <v>122.252</v>
      </c>
      <c r="J36" s="131"/>
      <c r="K36" s="145"/>
    </row>
    <row r="37" spans="1:11" s="23" customFormat="1" ht="11.25" customHeight="1">
      <c r="A37" s="35" t="s">
        <v>28</v>
      </c>
      <c r="B37" s="36"/>
      <c r="C37" s="37">
        <v>20979</v>
      </c>
      <c r="D37" s="37">
        <v>20980</v>
      </c>
      <c r="E37" s="37">
        <v>20996</v>
      </c>
      <c r="F37" s="38">
        <f>IF(AND(C37&gt;0,E37&gt;0),E37*100/C37,"")</f>
        <v>100.08103341436674</v>
      </c>
      <c r="G37" s="39"/>
      <c r="H37" s="132">
        <v>134.406</v>
      </c>
      <c r="I37" s="133">
        <v>127.482</v>
      </c>
      <c r="J37" s="133"/>
      <c r="K37" s="38">
        <f>IF(AND(H37&gt;0,J37&gt;0),J37*100/H37,"")</f>
      </c>
    </row>
    <row r="38" spans="1:11" s="32" customFormat="1" ht="11.25" customHeight="1">
      <c r="A38" s="34"/>
      <c r="B38" s="28"/>
      <c r="C38" s="29"/>
      <c r="D38" s="29"/>
      <c r="E38" s="29"/>
      <c r="F38" s="145"/>
      <c r="G38" s="30"/>
      <c r="H38" s="131"/>
      <c r="I38" s="131"/>
      <c r="J38" s="131"/>
      <c r="K38" s="145"/>
    </row>
    <row r="39" spans="1:11" s="23" customFormat="1" ht="11.25" customHeight="1">
      <c r="A39" s="35" t="s">
        <v>29</v>
      </c>
      <c r="B39" s="36"/>
      <c r="C39" s="37">
        <v>26</v>
      </c>
      <c r="D39" s="37">
        <v>30</v>
      </c>
      <c r="E39" s="37">
        <v>25</v>
      </c>
      <c r="F39" s="38">
        <f>IF(AND(C39&gt;0,E39&gt;0),E39*100/C39,"")</f>
        <v>96.15384615384616</v>
      </c>
      <c r="G39" s="39"/>
      <c r="H39" s="132">
        <v>0.065</v>
      </c>
      <c r="I39" s="133">
        <v>0.07</v>
      </c>
      <c r="J39" s="133"/>
      <c r="K39" s="38">
        <f>IF(AND(H39&gt;0,J39&gt;0),J39*100/H39,"")</f>
      </c>
    </row>
    <row r="40" spans="1:11" s="32" customFormat="1" ht="11.25" customHeight="1">
      <c r="A40" s="34"/>
      <c r="B40" s="28"/>
      <c r="C40" s="29"/>
      <c r="D40" s="29"/>
      <c r="E40" s="29"/>
      <c r="F40" s="145"/>
      <c r="G40" s="30"/>
      <c r="H40" s="131"/>
      <c r="I40" s="131"/>
      <c r="J40" s="131"/>
      <c r="K40" s="145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145"/>
      <c r="G41" s="30"/>
      <c r="H41" s="131"/>
      <c r="I41" s="131"/>
      <c r="J41" s="131"/>
      <c r="K41" s="145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145"/>
      <c r="G42" s="30"/>
      <c r="H42" s="131"/>
      <c r="I42" s="131"/>
      <c r="J42" s="131"/>
      <c r="K42" s="145"/>
    </row>
    <row r="43" spans="1:11" s="32" customFormat="1" ht="11.25" customHeight="1">
      <c r="A43" s="34" t="s">
        <v>32</v>
      </c>
      <c r="B43" s="28"/>
      <c r="C43" s="29"/>
      <c r="D43" s="29"/>
      <c r="E43" s="29"/>
      <c r="F43" s="145"/>
      <c r="G43" s="30"/>
      <c r="H43" s="131"/>
      <c r="I43" s="131"/>
      <c r="J43" s="131"/>
      <c r="K43" s="145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145"/>
      <c r="G44" s="30"/>
      <c r="H44" s="131"/>
      <c r="I44" s="131"/>
      <c r="J44" s="131"/>
      <c r="K44" s="145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145"/>
      <c r="G45" s="30"/>
      <c r="H45" s="131"/>
      <c r="I45" s="131"/>
      <c r="J45" s="131"/>
      <c r="K45" s="145"/>
    </row>
    <row r="46" spans="1:11" s="32" customFormat="1" ht="11.25" customHeight="1">
      <c r="A46" s="34" t="s">
        <v>35</v>
      </c>
      <c r="B46" s="28"/>
      <c r="C46" s="29"/>
      <c r="D46" s="29"/>
      <c r="E46" s="29"/>
      <c r="F46" s="145"/>
      <c r="G46" s="30"/>
      <c r="H46" s="131"/>
      <c r="I46" s="131"/>
      <c r="J46" s="131"/>
      <c r="K46" s="145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145"/>
      <c r="G47" s="30"/>
      <c r="H47" s="131"/>
      <c r="I47" s="131"/>
      <c r="J47" s="131"/>
      <c r="K47" s="145"/>
    </row>
    <row r="48" spans="1:11" s="32" customFormat="1" ht="11.25" customHeight="1">
      <c r="A48" s="34" t="s">
        <v>37</v>
      </c>
      <c r="B48" s="28"/>
      <c r="C48" s="29"/>
      <c r="D48" s="29"/>
      <c r="E48" s="29"/>
      <c r="F48" s="145"/>
      <c r="G48" s="30"/>
      <c r="H48" s="131"/>
      <c r="I48" s="131"/>
      <c r="J48" s="131"/>
      <c r="K48" s="145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145"/>
      <c r="G49" s="30"/>
      <c r="H49" s="131"/>
      <c r="I49" s="131"/>
      <c r="J49" s="131"/>
      <c r="K49" s="145"/>
    </row>
    <row r="50" spans="1:11" s="23" customFormat="1" ht="11.25" customHeight="1">
      <c r="A50" s="41" t="s">
        <v>39</v>
      </c>
      <c r="B50" s="36"/>
      <c r="C50" s="37"/>
      <c r="D50" s="37"/>
      <c r="E50" s="37"/>
      <c r="F50" s="38">
        <f>IF(AND(C50&gt;0,E50&gt;0),E50*100/C50,"")</f>
      </c>
      <c r="G50" s="39"/>
      <c r="H50" s="132"/>
      <c r="I50" s="133"/>
      <c r="J50" s="133"/>
      <c r="K50" s="38">
        <f>IF(AND(H50&gt;0,J50&gt;0),J50*100/H50,"")</f>
      </c>
    </row>
    <row r="51" spans="1:11" s="32" customFormat="1" ht="11.25" customHeight="1">
      <c r="A51" s="34"/>
      <c r="B51" s="28"/>
      <c r="C51" s="29"/>
      <c r="D51" s="29"/>
      <c r="E51" s="29"/>
      <c r="F51" s="145"/>
      <c r="G51" s="30"/>
      <c r="H51" s="131"/>
      <c r="I51" s="131"/>
      <c r="J51" s="131"/>
      <c r="K51" s="145"/>
    </row>
    <row r="52" spans="1:11" s="23" customFormat="1" ht="11.25" customHeight="1">
      <c r="A52" s="35" t="s">
        <v>40</v>
      </c>
      <c r="B52" s="36"/>
      <c r="C52" s="37"/>
      <c r="D52" s="37"/>
      <c r="E52" s="37"/>
      <c r="F52" s="38">
        <f>IF(AND(C52&gt;0,E52&gt;0),E52*100/C52,"")</f>
      </c>
      <c r="G52" s="39"/>
      <c r="H52" s="132"/>
      <c r="I52" s="133"/>
      <c r="J52" s="133"/>
      <c r="K52" s="38">
        <f>IF(AND(H52&gt;0,J52&gt;0),J52*100/H52,"")</f>
      </c>
    </row>
    <row r="53" spans="1:11" s="32" customFormat="1" ht="11.25" customHeight="1">
      <c r="A53" s="34"/>
      <c r="B53" s="28"/>
      <c r="C53" s="29"/>
      <c r="D53" s="29"/>
      <c r="E53" s="29"/>
      <c r="F53" s="145"/>
      <c r="G53" s="30"/>
      <c r="H53" s="131"/>
      <c r="I53" s="131"/>
      <c r="J53" s="131"/>
      <c r="K53" s="145"/>
    </row>
    <row r="54" spans="1:11" s="32" customFormat="1" ht="11.25" customHeight="1">
      <c r="A54" s="34" t="s">
        <v>41</v>
      </c>
      <c r="B54" s="28"/>
      <c r="C54" s="29">
        <v>106</v>
      </c>
      <c r="D54" s="29">
        <v>70</v>
      </c>
      <c r="E54" s="29">
        <v>100</v>
      </c>
      <c r="F54" s="145"/>
      <c r="G54" s="30"/>
      <c r="H54" s="131">
        <v>0.551</v>
      </c>
      <c r="I54" s="131">
        <v>0.35</v>
      </c>
      <c r="J54" s="131"/>
      <c r="K54" s="145"/>
    </row>
    <row r="55" spans="1:11" s="32" customFormat="1" ht="11.25" customHeight="1">
      <c r="A55" s="34" t="s">
        <v>42</v>
      </c>
      <c r="B55" s="28"/>
      <c r="C55" s="29"/>
      <c r="D55" s="29"/>
      <c r="E55" s="29"/>
      <c r="F55" s="145"/>
      <c r="G55" s="30"/>
      <c r="H55" s="131"/>
      <c r="I55" s="131"/>
      <c r="J55" s="131"/>
      <c r="K55" s="145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145"/>
      <c r="G56" s="30"/>
      <c r="H56" s="131"/>
      <c r="I56" s="131"/>
      <c r="J56" s="131"/>
      <c r="K56" s="145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145"/>
      <c r="G57" s="30"/>
      <c r="H57" s="131"/>
      <c r="I57" s="131"/>
      <c r="J57" s="131"/>
      <c r="K57" s="145"/>
    </row>
    <row r="58" spans="1:11" s="32" customFormat="1" ht="11.25" customHeight="1">
      <c r="A58" s="34" t="s">
        <v>45</v>
      </c>
      <c r="B58" s="28"/>
      <c r="C58" s="29"/>
      <c r="D58" s="29">
        <v>1</v>
      </c>
      <c r="E58" s="29"/>
      <c r="F58" s="145"/>
      <c r="G58" s="30"/>
      <c r="H58" s="131"/>
      <c r="I58" s="131">
        <v>3.6</v>
      </c>
      <c r="J58" s="131"/>
      <c r="K58" s="145"/>
    </row>
    <row r="59" spans="1:11" s="23" customFormat="1" ht="11.25" customHeight="1">
      <c r="A59" s="35" t="s">
        <v>46</v>
      </c>
      <c r="B59" s="36"/>
      <c r="C59" s="37">
        <v>106</v>
      </c>
      <c r="D59" s="37">
        <v>71</v>
      </c>
      <c r="E59" s="37">
        <v>100</v>
      </c>
      <c r="F59" s="38">
        <f>IF(AND(C59&gt;0,E59&gt;0),E59*100/C59,"")</f>
        <v>94.33962264150944</v>
      </c>
      <c r="G59" s="39"/>
      <c r="H59" s="132">
        <v>0.551</v>
      </c>
      <c r="I59" s="133">
        <v>3.95</v>
      </c>
      <c r="J59" s="133"/>
      <c r="K59" s="38">
        <f>IF(AND(H59&gt;0,J59&gt;0),J59*100/H59,"")</f>
      </c>
    </row>
    <row r="60" spans="1:11" s="32" customFormat="1" ht="11.25" customHeight="1">
      <c r="A60" s="34"/>
      <c r="B60" s="28"/>
      <c r="C60" s="29"/>
      <c r="D60" s="29"/>
      <c r="E60" s="29"/>
      <c r="F60" s="145"/>
      <c r="G60" s="30"/>
      <c r="H60" s="131"/>
      <c r="I60" s="131"/>
      <c r="J60" s="131"/>
      <c r="K60" s="145"/>
    </row>
    <row r="61" spans="1:11" s="32" customFormat="1" ht="11.25" customHeight="1">
      <c r="A61" s="34" t="s">
        <v>47</v>
      </c>
      <c r="B61" s="28"/>
      <c r="C61" s="29">
        <v>435</v>
      </c>
      <c r="D61" s="29">
        <v>430</v>
      </c>
      <c r="E61" s="29">
        <v>430</v>
      </c>
      <c r="F61" s="145"/>
      <c r="G61" s="30"/>
      <c r="H61" s="131">
        <v>1.193</v>
      </c>
      <c r="I61" s="131">
        <v>1.051</v>
      </c>
      <c r="J61" s="131"/>
      <c r="K61" s="145"/>
    </row>
    <row r="62" spans="1:11" s="32" customFormat="1" ht="11.25" customHeight="1">
      <c r="A62" s="34" t="s">
        <v>48</v>
      </c>
      <c r="B62" s="28"/>
      <c r="C62" s="29">
        <v>153</v>
      </c>
      <c r="D62" s="29">
        <v>148</v>
      </c>
      <c r="E62" s="29">
        <v>148</v>
      </c>
      <c r="F62" s="145"/>
      <c r="G62" s="30"/>
      <c r="H62" s="131">
        <v>1.19</v>
      </c>
      <c r="I62" s="131">
        <v>1.154</v>
      </c>
      <c r="J62" s="131"/>
      <c r="K62" s="145"/>
    </row>
    <row r="63" spans="1:11" s="32" customFormat="1" ht="11.25" customHeight="1">
      <c r="A63" s="34" t="s">
        <v>49</v>
      </c>
      <c r="B63" s="28"/>
      <c r="C63" s="29">
        <v>14694</v>
      </c>
      <c r="D63" s="29">
        <v>14694</v>
      </c>
      <c r="E63" s="29">
        <v>14459</v>
      </c>
      <c r="F63" s="145"/>
      <c r="G63" s="30"/>
      <c r="H63" s="131">
        <v>113.128</v>
      </c>
      <c r="I63" s="131">
        <v>115.505</v>
      </c>
      <c r="J63" s="131"/>
      <c r="K63" s="145"/>
    </row>
    <row r="64" spans="1:11" s="23" customFormat="1" ht="11.25" customHeight="1">
      <c r="A64" s="35" t="s">
        <v>50</v>
      </c>
      <c r="B64" s="36"/>
      <c r="C64" s="37">
        <v>15282</v>
      </c>
      <c r="D64" s="37">
        <v>15272</v>
      </c>
      <c r="E64" s="37">
        <v>15037</v>
      </c>
      <c r="F64" s="38">
        <f>IF(AND(C64&gt;0,E64&gt;0),E64*100/C64,"")</f>
        <v>98.39680670069363</v>
      </c>
      <c r="G64" s="39"/>
      <c r="H64" s="132">
        <v>115.511</v>
      </c>
      <c r="I64" s="133">
        <v>117.71</v>
      </c>
      <c r="J64" s="133"/>
      <c r="K64" s="38">
        <f>IF(AND(H64&gt;0,J64&gt;0),J64*100/H64,"")</f>
      </c>
    </row>
    <row r="65" spans="1:11" s="32" customFormat="1" ht="11.25" customHeight="1">
      <c r="A65" s="34"/>
      <c r="B65" s="28"/>
      <c r="C65" s="29"/>
      <c r="D65" s="29"/>
      <c r="E65" s="29"/>
      <c r="F65" s="145"/>
      <c r="G65" s="30"/>
      <c r="H65" s="131"/>
      <c r="I65" s="131"/>
      <c r="J65" s="131"/>
      <c r="K65" s="145"/>
    </row>
    <row r="66" spans="1:11" s="23" customFormat="1" ht="11.25" customHeight="1">
      <c r="A66" s="35" t="s">
        <v>51</v>
      </c>
      <c r="B66" s="36"/>
      <c r="C66" s="37">
        <v>415</v>
      </c>
      <c r="D66" s="37">
        <v>358</v>
      </c>
      <c r="E66" s="37">
        <v>415</v>
      </c>
      <c r="F66" s="38">
        <f>IF(AND(C66&gt;0,E66&gt;0),E66*100/C66,"")</f>
        <v>100</v>
      </c>
      <c r="G66" s="39"/>
      <c r="H66" s="132">
        <v>1.885</v>
      </c>
      <c r="I66" s="133">
        <v>1.75</v>
      </c>
      <c r="J66" s="133"/>
      <c r="K66" s="38">
        <f>IF(AND(H66&gt;0,J66&gt;0),J66*100/H66,"")</f>
      </c>
    </row>
    <row r="67" spans="1:11" s="32" customFormat="1" ht="11.25" customHeight="1">
      <c r="A67" s="34"/>
      <c r="B67" s="28"/>
      <c r="C67" s="29"/>
      <c r="D67" s="29"/>
      <c r="E67" s="29"/>
      <c r="F67" s="145"/>
      <c r="G67" s="30"/>
      <c r="H67" s="131"/>
      <c r="I67" s="131"/>
      <c r="J67" s="131"/>
      <c r="K67" s="145"/>
    </row>
    <row r="68" spans="1:11" s="32" customFormat="1" ht="11.25" customHeight="1">
      <c r="A68" s="34" t="s">
        <v>52</v>
      </c>
      <c r="B68" s="28"/>
      <c r="C68" s="29">
        <v>16354</v>
      </c>
      <c r="D68" s="29">
        <v>1000</v>
      </c>
      <c r="E68" s="29">
        <v>8000</v>
      </c>
      <c r="F68" s="145"/>
      <c r="G68" s="30"/>
      <c r="H68" s="131">
        <v>119.384</v>
      </c>
      <c r="I68" s="131">
        <v>6.5</v>
      </c>
      <c r="J68" s="131"/>
      <c r="K68" s="145"/>
    </row>
    <row r="69" spans="1:11" s="32" customFormat="1" ht="11.25" customHeight="1">
      <c r="A69" s="34" t="s">
        <v>53</v>
      </c>
      <c r="B69" s="28"/>
      <c r="C69" s="29">
        <v>4731</v>
      </c>
      <c r="D69" s="29">
        <v>1100</v>
      </c>
      <c r="E69" s="29">
        <v>2400</v>
      </c>
      <c r="F69" s="145"/>
      <c r="G69" s="30"/>
      <c r="H69" s="131">
        <v>33.566</v>
      </c>
      <c r="I69" s="131">
        <v>7</v>
      </c>
      <c r="J69" s="131"/>
      <c r="K69" s="145"/>
    </row>
    <row r="70" spans="1:11" s="23" customFormat="1" ht="11.25" customHeight="1">
      <c r="A70" s="35" t="s">
        <v>54</v>
      </c>
      <c r="B70" s="36"/>
      <c r="C70" s="37">
        <v>21085</v>
      </c>
      <c r="D70" s="37">
        <v>2100</v>
      </c>
      <c r="E70" s="37">
        <v>10400</v>
      </c>
      <c r="F70" s="38">
        <f>IF(AND(C70&gt;0,E70&gt;0),E70*100/C70,"")</f>
        <v>49.324164097699786</v>
      </c>
      <c r="G70" s="39"/>
      <c r="H70" s="132">
        <v>152.95</v>
      </c>
      <c r="I70" s="133">
        <v>13.5</v>
      </c>
      <c r="J70" s="133"/>
      <c r="K70" s="38">
        <f>IF(AND(H70&gt;0,J70&gt;0),J70*100/H70,"")</f>
      </c>
    </row>
    <row r="71" spans="1:11" s="32" customFormat="1" ht="11.25" customHeight="1">
      <c r="A71" s="34"/>
      <c r="B71" s="28"/>
      <c r="C71" s="29"/>
      <c r="D71" s="29"/>
      <c r="E71" s="29"/>
      <c r="F71" s="145"/>
      <c r="G71" s="30"/>
      <c r="H71" s="131"/>
      <c r="I71" s="131"/>
      <c r="J71" s="131"/>
      <c r="K71" s="145"/>
    </row>
    <row r="72" spans="1:11" s="32" customFormat="1" ht="11.25" customHeight="1">
      <c r="A72" s="34" t="s">
        <v>55</v>
      </c>
      <c r="B72" s="28"/>
      <c r="C72" s="29"/>
      <c r="D72" s="29"/>
      <c r="E72" s="29"/>
      <c r="F72" s="145"/>
      <c r="G72" s="30"/>
      <c r="H72" s="131"/>
      <c r="I72" s="131"/>
      <c r="J72" s="131"/>
      <c r="K72" s="145"/>
    </row>
    <row r="73" spans="1:11" s="32" customFormat="1" ht="11.25" customHeight="1">
      <c r="A73" s="34" t="s">
        <v>56</v>
      </c>
      <c r="B73" s="28"/>
      <c r="C73" s="29">
        <v>1551</v>
      </c>
      <c r="D73" s="29">
        <v>1163</v>
      </c>
      <c r="E73" s="29">
        <v>1500</v>
      </c>
      <c r="F73" s="145"/>
      <c r="G73" s="30"/>
      <c r="H73" s="131">
        <v>11.673</v>
      </c>
      <c r="I73" s="131">
        <v>8.525</v>
      </c>
      <c r="J73" s="131"/>
      <c r="K73" s="145"/>
    </row>
    <row r="74" spans="1:11" s="32" customFormat="1" ht="11.25" customHeight="1">
      <c r="A74" s="34" t="s">
        <v>57</v>
      </c>
      <c r="B74" s="28"/>
      <c r="C74" s="29"/>
      <c r="D74" s="29"/>
      <c r="E74" s="29"/>
      <c r="F74" s="145"/>
      <c r="G74" s="30"/>
      <c r="H74" s="131"/>
      <c r="I74" s="131"/>
      <c r="J74" s="131"/>
      <c r="K74" s="145"/>
    </row>
    <row r="75" spans="1:11" s="32" customFormat="1" ht="11.25" customHeight="1">
      <c r="A75" s="34" t="s">
        <v>58</v>
      </c>
      <c r="B75" s="28"/>
      <c r="C75" s="29"/>
      <c r="D75" s="29"/>
      <c r="E75" s="29"/>
      <c r="F75" s="145"/>
      <c r="G75" s="30"/>
      <c r="H75" s="131"/>
      <c r="I75" s="131"/>
      <c r="J75" s="131"/>
      <c r="K75" s="145"/>
    </row>
    <row r="76" spans="1:11" s="32" customFormat="1" ht="11.25" customHeight="1">
      <c r="A76" s="34" t="s">
        <v>59</v>
      </c>
      <c r="B76" s="28"/>
      <c r="C76" s="29">
        <v>17</v>
      </c>
      <c r="D76" s="29">
        <v>12</v>
      </c>
      <c r="E76" s="29">
        <v>12</v>
      </c>
      <c r="F76" s="145"/>
      <c r="G76" s="30"/>
      <c r="H76" s="131">
        <v>0.151</v>
      </c>
      <c r="I76" s="131">
        <v>0.114</v>
      </c>
      <c r="J76" s="131"/>
      <c r="K76" s="145"/>
    </row>
    <row r="77" spans="1:11" s="32" customFormat="1" ht="11.25" customHeight="1">
      <c r="A77" s="34" t="s">
        <v>60</v>
      </c>
      <c r="B77" s="28"/>
      <c r="C77" s="29"/>
      <c r="D77" s="29"/>
      <c r="E77" s="29"/>
      <c r="F77" s="145"/>
      <c r="G77" s="30"/>
      <c r="H77" s="131"/>
      <c r="I77" s="131"/>
      <c r="J77" s="131"/>
      <c r="K77" s="145"/>
    </row>
    <row r="78" spans="1:11" s="32" customFormat="1" ht="11.25" customHeight="1">
      <c r="A78" s="34" t="s">
        <v>61</v>
      </c>
      <c r="B78" s="28"/>
      <c r="C78" s="29"/>
      <c r="D78" s="29"/>
      <c r="E78" s="29"/>
      <c r="F78" s="145"/>
      <c r="G78" s="30"/>
      <c r="H78" s="131"/>
      <c r="I78" s="131"/>
      <c r="J78" s="131"/>
      <c r="K78" s="145"/>
    </row>
    <row r="79" spans="1:11" s="32" customFormat="1" ht="11.25" customHeight="1">
      <c r="A79" s="34" t="s">
        <v>62</v>
      </c>
      <c r="B79" s="28"/>
      <c r="C79" s="29">
        <v>19384</v>
      </c>
      <c r="D79" s="29">
        <v>11520</v>
      </c>
      <c r="E79" s="29">
        <v>6000</v>
      </c>
      <c r="F79" s="145"/>
      <c r="G79" s="30"/>
      <c r="H79" s="131">
        <v>170.18</v>
      </c>
      <c r="I79" s="131">
        <v>80.64</v>
      </c>
      <c r="J79" s="131"/>
      <c r="K79" s="145"/>
    </row>
    <row r="80" spans="1:11" s="23" customFormat="1" ht="11.25" customHeight="1">
      <c r="A80" s="41" t="s">
        <v>63</v>
      </c>
      <c r="B80" s="36"/>
      <c r="C80" s="37">
        <v>20952</v>
      </c>
      <c r="D80" s="37">
        <v>12695</v>
      </c>
      <c r="E80" s="37">
        <v>7512</v>
      </c>
      <c r="F80" s="38">
        <f>IF(AND(C80&gt;0,E80&gt;0),E80*100/C80,"")</f>
        <v>35.853379152348225</v>
      </c>
      <c r="G80" s="39"/>
      <c r="H80" s="132">
        <v>182.00400000000002</v>
      </c>
      <c r="I80" s="133">
        <v>89.279</v>
      </c>
      <c r="J80" s="133"/>
      <c r="K80" s="38">
        <f>IF(AND(H80&gt;0,J80&gt;0),J80*100/H80,"")</f>
      </c>
    </row>
    <row r="81" spans="1:11" s="32" customFormat="1" ht="11.25" customHeight="1">
      <c r="A81" s="34"/>
      <c r="B81" s="28"/>
      <c r="C81" s="29"/>
      <c r="D81" s="29"/>
      <c r="E81" s="29"/>
      <c r="F81" s="145"/>
      <c r="G81" s="30"/>
      <c r="H81" s="131"/>
      <c r="I81" s="131"/>
      <c r="J81" s="131"/>
      <c r="K81" s="145"/>
    </row>
    <row r="82" spans="1:11" s="32" customFormat="1" ht="11.25" customHeight="1">
      <c r="A82" s="34" t="s">
        <v>64</v>
      </c>
      <c r="B82" s="28"/>
      <c r="C82" s="29"/>
      <c r="D82" s="29"/>
      <c r="E82" s="29"/>
      <c r="F82" s="145"/>
      <c r="G82" s="30"/>
      <c r="H82" s="131"/>
      <c r="I82" s="131"/>
      <c r="J82" s="131"/>
      <c r="K82" s="145"/>
    </row>
    <row r="83" spans="1:11" s="32" customFormat="1" ht="11.25" customHeight="1">
      <c r="A83" s="34" t="s">
        <v>65</v>
      </c>
      <c r="B83" s="28"/>
      <c r="C83" s="29"/>
      <c r="D83" s="29"/>
      <c r="E83" s="29"/>
      <c r="F83" s="145"/>
      <c r="G83" s="30"/>
      <c r="H83" s="131"/>
      <c r="I83" s="131"/>
      <c r="J83" s="131"/>
      <c r="K83" s="145"/>
    </row>
    <row r="84" spans="1:11" s="23" customFormat="1" ht="11.25" customHeight="1">
      <c r="A84" s="35" t="s">
        <v>66</v>
      </c>
      <c r="B84" s="36"/>
      <c r="C84" s="37"/>
      <c r="D84" s="37"/>
      <c r="E84" s="37"/>
      <c r="F84" s="38">
        <f>IF(AND(C84&gt;0,E84&gt;0),E84*100/C84,"")</f>
      </c>
      <c r="G84" s="39"/>
      <c r="H84" s="132"/>
      <c r="I84" s="133"/>
      <c r="J84" s="133"/>
      <c r="K84" s="38">
        <f>IF(AND(H84&gt;0,J84&gt;0),J84*100/H84,"")</f>
      </c>
    </row>
    <row r="85" spans="1:11" s="32" customFormat="1" ht="11.25" customHeight="1" thickBot="1">
      <c r="A85" s="34"/>
      <c r="B85" s="28"/>
      <c r="C85" s="29"/>
      <c r="D85" s="29"/>
      <c r="E85" s="29"/>
      <c r="F85" s="145"/>
      <c r="G85" s="30"/>
      <c r="H85" s="131"/>
      <c r="I85" s="131"/>
      <c r="J85" s="131"/>
      <c r="K85" s="145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>
        <v>84678</v>
      </c>
      <c r="D87" s="48">
        <v>56228</v>
      </c>
      <c r="E87" s="48">
        <v>58883</v>
      </c>
      <c r="F87" s="49">
        <f>IF(AND(C87&gt;0,E87&gt;0),E87*100/C87,"")</f>
        <v>69.53754221875812</v>
      </c>
      <c r="G87" s="39"/>
      <c r="H87" s="136">
        <v>624.3520000000001</v>
      </c>
      <c r="I87" s="137">
        <v>381.33399999999995</v>
      </c>
      <c r="J87" s="137"/>
      <c r="K87" s="49">
        <f>IF(AND(H87&gt;0,J87&gt;0),J87*100/H87,"")</f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2">
    <mergeCell ref="C4:F5"/>
    <mergeCell ref="H4:K5"/>
  </mergeCells>
  <printOptions horizontalCentered="1"/>
  <pageMargins left="0.7874015748031497" right="0.5905511811023623" top="0.7874015748031497" bottom="0.5905511811023623" header="0" footer="0.3937007874015748"/>
  <pageSetup firstPageNumber="19" useFirstPageNumber="1" horizontalDpi="600" verticalDpi="600" orientation="portrait" paperSize="9" scale="73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"/>
  <dimension ref="A1:K625"/>
  <sheetViews>
    <sheetView view="pageBreakPreview" zoomScaleSheetLayoutView="100" zoomScalePageLayoutView="0" workbookViewId="0" topLeftCell="A1">
      <selection activeCell="M15" sqref="M15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3" width="9.00390625" style="57" bestFit="1" customWidth="1"/>
    <col min="4" max="4" width="10.8515625" style="57" bestFit="1" customWidth="1"/>
    <col min="5" max="5" width="6.140625" style="57" bestFit="1" customWidth="1"/>
    <col min="6" max="6" width="9.8515625" style="57" customWidth="1"/>
    <col min="7" max="7" width="3.57421875" style="57" customWidth="1"/>
    <col min="8" max="9" width="12.421875" style="57" customWidth="1"/>
    <col min="10" max="10" width="9.8515625" style="57" customWidth="1"/>
    <col min="11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s="1" customFormat="1" ht="11.25" customHeight="1">
      <c r="A2" s="3" t="s">
        <v>80</v>
      </c>
      <c r="B2" s="2"/>
      <c r="C2" s="2"/>
      <c r="D2" s="2"/>
      <c r="E2" s="4"/>
      <c r="F2" s="2"/>
      <c r="G2" s="2"/>
      <c r="H2" s="2"/>
      <c r="I2" s="5"/>
      <c r="J2" s="187" t="s">
        <v>69</v>
      </c>
      <c r="K2" s="187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75" t="s">
        <v>2</v>
      </c>
      <c r="D4" s="176"/>
      <c r="E4" s="176"/>
      <c r="F4" s="177"/>
      <c r="G4" s="8"/>
      <c r="H4" s="181" t="s">
        <v>3</v>
      </c>
      <c r="I4" s="182"/>
      <c r="J4" s="182"/>
      <c r="K4" s="183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2021</v>
      </c>
      <c r="D6" s="15">
        <f>E6-1</f>
        <v>2022</v>
      </c>
      <c r="E6" s="15">
        <v>2023</v>
      </c>
      <c r="F6" s="16"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9" t="s">
        <v>336</v>
      </c>
      <c r="D7" s="20" t="s">
        <v>6</v>
      </c>
      <c r="E7" s="20">
        <v>3</v>
      </c>
      <c r="F7" s="21" t="s">
        <v>338</v>
      </c>
      <c r="G7" s="22"/>
      <c r="H7" s="19" t="s">
        <v>336</v>
      </c>
      <c r="I7" s="20" t="s">
        <v>6</v>
      </c>
      <c r="J7" s="20"/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144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145"/>
      <c r="G9" s="30"/>
      <c r="H9" s="131"/>
      <c r="I9" s="131"/>
      <c r="J9" s="131"/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145"/>
      <c r="G10" s="30"/>
      <c r="H10" s="131"/>
      <c r="I10" s="131"/>
      <c r="J10" s="131"/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145"/>
      <c r="G11" s="30"/>
      <c r="H11" s="131"/>
      <c r="I11" s="131"/>
      <c r="J11" s="131"/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145"/>
      <c r="G12" s="30"/>
      <c r="H12" s="131"/>
      <c r="I12" s="131"/>
      <c r="J12" s="131"/>
      <c r="K12" s="31"/>
    </row>
    <row r="13" spans="1:11" s="23" customFormat="1" ht="11.25" customHeight="1">
      <c r="A13" s="35" t="s">
        <v>11</v>
      </c>
      <c r="B13" s="36"/>
      <c r="C13" s="37"/>
      <c r="D13" s="37"/>
      <c r="E13" s="37"/>
      <c r="F13" s="38">
        <f>IF(AND(C13&gt;0,E13&gt;0),E13*100/C13,"")</f>
      </c>
      <c r="G13" s="39"/>
      <c r="H13" s="132"/>
      <c r="I13" s="133"/>
      <c r="J13" s="133"/>
      <c r="K13" s="40"/>
    </row>
    <row r="14" spans="1:11" s="32" customFormat="1" ht="11.25" customHeight="1">
      <c r="A14" s="34"/>
      <c r="B14" s="28"/>
      <c r="C14" s="29"/>
      <c r="D14" s="29"/>
      <c r="E14" s="29"/>
      <c r="F14" s="145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>
        <f>IF(AND(C15&gt;0,E15&gt;0),E15*100/C15,"")</f>
      </c>
      <c r="G15" s="39"/>
      <c r="H15" s="132"/>
      <c r="I15" s="133"/>
      <c r="J15" s="133"/>
      <c r="K15" s="40"/>
    </row>
    <row r="16" spans="1:11" s="32" customFormat="1" ht="11.25" customHeight="1">
      <c r="A16" s="33"/>
      <c r="B16" s="28"/>
      <c r="C16" s="29"/>
      <c r="D16" s="29"/>
      <c r="E16" s="29"/>
      <c r="F16" s="145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>
        <v>4</v>
      </c>
      <c r="D17" s="37"/>
      <c r="E17" s="37"/>
      <c r="F17" s="38">
        <f>IF(AND(C17&gt;0,E17&gt;0),E17*100/C17,"")</f>
      </c>
      <c r="G17" s="39"/>
      <c r="H17" s="132">
        <v>0.008</v>
      </c>
      <c r="I17" s="133"/>
      <c r="J17" s="133"/>
      <c r="K17" s="40"/>
    </row>
    <row r="18" spans="1:11" s="32" customFormat="1" ht="11.25" customHeight="1">
      <c r="A18" s="34"/>
      <c r="B18" s="28"/>
      <c r="C18" s="29"/>
      <c r="D18" s="29"/>
      <c r="E18" s="29"/>
      <c r="F18" s="145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>
        <v>397</v>
      </c>
      <c r="D19" s="29">
        <v>446</v>
      </c>
      <c r="E19" s="29">
        <v>446</v>
      </c>
      <c r="F19" s="145"/>
      <c r="G19" s="30"/>
      <c r="H19" s="131">
        <v>1.112</v>
      </c>
      <c r="I19" s="131">
        <v>0.798</v>
      </c>
      <c r="J19" s="131"/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145"/>
      <c r="G20" s="30"/>
      <c r="H20" s="131"/>
      <c r="I20" s="131"/>
      <c r="J20" s="131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145"/>
      <c r="G21" s="30"/>
      <c r="H21" s="131"/>
      <c r="I21" s="131"/>
      <c r="J21" s="131"/>
      <c r="K21" s="31"/>
    </row>
    <row r="22" spans="1:11" s="23" customFormat="1" ht="11.25" customHeight="1">
      <c r="A22" s="35" t="s">
        <v>17</v>
      </c>
      <c r="B22" s="36"/>
      <c r="C22" s="37">
        <v>397</v>
      </c>
      <c r="D22" s="37">
        <v>446</v>
      </c>
      <c r="E22" s="37">
        <v>446</v>
      </c>
      <c r="F22" s="38">
        <f>IF(AND(C22&gt;0,E22&gt;0),E22*100/C22,"")</f>
        <v>112.3425692695214</v>
      </c>
      <c r="G22" s="39"/>
      <c r="H22" s="132">
        <v>1.112</v>
      </c>
      <c r="I22" s="133">
        <v>0.798</v>
      </c>
      <c r="J22" s="133"/>
      <c r="K22" s="40"/>
    </row>
    <row r="23" spans="1:11" s="32" customFormat="1" ht="11.25" customHeight="1">
      <c r="A23" s="34"/>
      <c r="B23" s="28"/>
      <c r="C23" s="29"/>
      <c r="D23" s="29"/>
      <c r="E23" s="29"/>
      <c r="F23" s="145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>
        <v>1467</v>
      </c>
      <c r="D24" s="37">
        <v>1534</v>
      </c>
      <c r="E24" s="37">
        <v>3000</v>
      </c>
      <c r="F24" s="38">
        <f>IF(AND(C24&gt;0,E24&gt;0),E24*100/C24,"")</f>
        <v>204.49897750511246</v>
      </c>
      <c r="G24" s="39"/>
      <c r="H24" s="132">
        <v>2.849</v>
      </c>
      <c r="I24" s="133">
        <v>2.994</v>
      </c>
      <c r="J24" s="133"/>
      <c r="K24" s="40"/>
    </row>
    <row r="25" spans="1:11" s="32" customFormat="1" ht="11.25" customHeight="1">
      <c r="A25" s="34"/>
      <c r="B25" s="28"/>
      <c r="C25" s="29"/>
      <c r="D25" s="29"/>
      <c r="E25" s="29"/>
      <c r="F25" s="145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>
        <v>290</v>
      </c>
      <c r="D26" s="37">
        <v>300</v>
      </c>
      <c r="E26" s="37">
        <v>280</v>
      </c>
      <c r="F26" s="38">
        <f>IF(AND(C26&gt;0,E26&gt;0),E26*100/C26,"")</f>
        <v>96.55172413793103</v>
      </c>
      <c r="G26" s="39"/>
      <c r="H26" s="132">
        <v>0.534</v>
      </c>
      <c r="I26" s="133">
        <v>0.7</v>
      </c>
      <c r="J26" s="133"/>
      <c r="K26" s="40"/>
    </row>
    <row r="27" spans="1:11" s="32" customFormat="1" ht="11.25" customHeight="1">
      <c r="A27" s="34"/>
      <c r="B27" s="28"/>
      <c r="C27" s="29"/>
      <c r="D27" s="29"/>
      <c r="E27" s="29"/>
      <c r="F27" s="145">
        <f>IF(AND(C27&gt;0,E27&gt;0),E27*100/C27,"")</f>
      </c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>
        <v>3333</v>
      </c>
      <c r="D28" s="29">
        <v>3580</v>
      </c>
      <c r="E28" s="29">
        <v>3600</v>
      </c>
      <c r="F28" s="145"/>
      <c r="G28" s="30"/>
      <c r="H28" s="131">
        <v>4.865</v>
      </c>
      <c r="I28" s="131">
        <v>7.09</v>
      </c>
      <c r="J28" s="131"/>
      <c r="K28" s="31"/>
    </row>
    <row r="29" spans="1:11" s="32" customFormat="1" ht="11.25" customHeight="1">
      <c r="A29" s="34" t="s">
        <v>21</v>
      </c>
      <c r="B29" s="28"/>
      <c r="C29" s="29">
        <v>494</v>
      </c>
      <c r="D29" s="29">
        <v>535</v>
      </c>
      <c r="E29" s="29">
        <v>535</v>
      </c>
      <c r="F29" s="145"/>
      <c r="G29" s="30"/>
      <c r="H29" s="131">
        <v>0.644</v>
      </c>
      <c r="I29" s="131">
        <v>0.48</v>
      </c>
      <c r="J29" s="131"/>
      <c r="K29" s="31"/>
    </row>
    <row r="30" spans="1:11" s="32" customFormat="1" ht="11.25" customHeight="1">
      <c r="A30" s="34" t="s">
        <v>22</v>
      </c>
      <c r="B30" s="28"/>
      <c r="C30" s="29">
        <v>1989</v>
      </c>
      <c r="D30" s="29">
        <v>2475</v>
      </c>
      <c r="E30" s="29">
        <v>2300</v>
      </c>
      <c r="F30" s="145"/>
      <c r="G30" s="30"/>
      <c r="H30" s="131">
        <v>3.564</v>
      </c>
      <c r="I30" s="131">
        <v>2.75</v>
      </c>
      <c r="J30" s="131"/>
      <c r="K30" s="31"/>
    </row>
    <row r="31" spans="1:11" s="23" customFormat="1" ht="11.25" customHeight="1">
      <c r="A31" s="41" t="s">
        <v>23</v>
      </c>
      <c r="B31" s="36"/>
      <c r="C31" s="37">
        <v>5816</v>
      </c>
      <c r="D31" s="37">
        <v>6590</v>
      </c>
      <c r="E31" s="37">
        <v>6435</v>
      </c>
      <c r="F31" s="38">
        <f>IF(AND(C31&gt;0,E31&gt;0),E31*100/C31,"")</f>
        <v>110.64305364511692</v>
      </c>
      <c r="G31" s="39"/>
      <c r="H31" s="132">
        <v>9.073</v>
      </c>
      <c r="I31" s="133">
        <v>10.32</v>
      </c>
      <c r="J31" s="133"/>
      <c r="K31" s="40"/>
    </row>
    <row r="32" spans="1:11" s="32" customFormat="1" ht="11.25" customHeight="1">
      <c r="A32" s="34"/>
      <c r="B32" s="28"/>
      <c r="C32" s="29"/>
      <c r="D32" s="29"/>
      <c r="E32" s="29"/>
      <c r="F32" s="145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>
        <v>708</v>
      </c>
      <c r="D33" s="29">
        <v>600</v>
      </c>
      <c r="E33" s="29">
        <v>600</v>
      </c>
      <c r="F33" s="145"/>
      <c r="G33" s="30"/>
      <c r="H33" s="131">
        <v>1.542</v>
      </c>
      <c r="I33" s="131">
        <v>0.978</v>
      </c>
      <c r="J33" s="131"/>
      <c r="K33" s="31"/>
    </row>
    <row r="34" spans="1:11" s="32" customFormat="1" ht="11.25" customHeight="1">
      <c r="A34" s="34" t="s">
        <v>25</v>
      </c>
      <c r="B34" s="28"/>
      <c r="C34" s="29">
        <v>179</v>
      </c>
      <c r="D34" s="29">
        <v>180</v>
      </c>
      <c r="E34" s="29">
        <v>180</v>
      </c>
      <c r="F34" s="145"/>
      <c r="G34" s="30"/>
      <c r="H34" s="131">
        <v>0.387</v>
      </c>
      <c r="I34" s="131">
        <v>0.39</v>
      </c>
      <c r="J34" s="131"/>
      <c r="K34" s="31"/>
    </row>
    <row r="35" spans="1:11" s="32" customFormat="1" ht="11.25" customHeight="1">
      <c r="A35" s="34" t="s">
        <v>26</v>
      </c>
      <c r="B35" s="28"/>
      <c r="C35" s="29">
        <v>5432</v>
      </c>
      <c r="D35" s="29">
        <v>5000</v>
      </c>
      <c r="E35" s="29">
        <v>4900</v>
      </c>
      <c r="F35" s="145"/>
      <c r="G35" s="30"/>
      <c r="H35" s="131">
        <v>14.944</v>
      </c>
      <c r="I35" s="131">
        <v>11</v>
      </c>
      <c r="J35" s="131"/>
      <c r="K35" s="31"/>
    </row>
    <row r="36" spans="1:11" s="32" customFormat="1" ht="11.25" customHeight="1">
      <c r="A36" s="34" t="s">
        <v>27</v>
      </c>
      <c r="B36" s="28"/>
      <c r="C36" s="29">
        <v>448</v>
      </c>
      <c r="D36" s="29">
        <v>483</v>
      </c>
      <c r="E36" s="29">
        <v>448</v>
      </c>
      <c r="F36" s="145"/>
      <c r="G36" s="30"/>
      <c r="H36" s="131">
        <v>0.521</v>
      </c>
      <c r="I36" s="131">
        <v>0.391</v>
      </c>
      <c r="J36" s="131"/>
      <c r="K36" s="31"/>
    </row>
    <row r="37" spans="1:11" s="23" customFormat="1" ht="11.25" customHeight="1">
      <c r="A37" s="35" t="s">
        <v>28</v>
      </c>
      <c r="B37" s="36"/>
      <c r="C37" s="37">
        <v>6767</v>
      </c>
      <c r="D37" s="37">
        <v>6263</v>
      </c>
      <c r="E37" s="37">
        <v>6128</v>
      </c>
      <c r="F37" s="38">
        <f>IF(AND(C37&gt;0,E37&gt;0),E37*100/C37,"")</f>
        <v>90.55711541303384</v>
      </c>
      <c r="G37" s="39"/>
      <c r="H37" s="132">
        <v>17.394000000000002</v>
      </c>
      <c r="I37" s="133">
        <v>12.759</v>
      </c>
      <c r="J37" s="133"/>
      <c r="K37" s="40"/>
    </row>
    <row r="38" spans="1:11" s="32" customFormat="1" ht="11.25" customHeight="1">
      <c r="A38" s="34"/>
      <c r="B38" s="28"/>
      <c r="C38" s="29"/>
      <c r="D38" s="29"/>
      <c r="E38" s="29"/>
      <c r="F38" s="145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>
        <v>404</v>
      </c>
      <c r="D39" s="37">
        <v>380</v>
      </c>
      <c r="E39" s="37">
        <v>390</v>
      </c>
      <c r="F39" s="38">
        <f>IF(AND(C39&gt;0,E39&gt;0),E39*100/C39,"")</f>
        <v>96.53465346534654</v>
      </c>
      <c r="G39" s="39"/>
      <c r="H39" s="132">
        <v>0.381</v>
      </c>
      <c r="I39" s="133">
        <v>0.36</v>
      </c>
      <c r="J39" s="133"/>
      <c r="K39" s="40"/>
    </row>
    <row r="40" spans="1:11" s="32" customFormat="1" ht="11.25" customHeight="1">
      <c r="A40" s="34"/>
      <c r="B40" s="28"/>
      <c r="C40" s="29"/>
      <c r="D40" s="29"/>
      <c r="E40" s="29"/>
      <c r="F40" s="145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>
        <v>403</v>
      </c>
      <c r="D41" s="29">
        <v>628</v>
      </c>
      <c r="E41" s="29">
        <v>960</v>
      </c>
      <c r="F41" s="145"/>
      <c r="G41" s="30"/>
      <c r="H41" s="131">
        <v>0.813</v>
      </c>
      <c r="I41" s="131">
        <v>0.458</v>
      </c>
      <c r="J41" s="131"/>
      <c r="K41" s="31"/>
    </row>
    <row r="42" spans="1:11" s="32" customFormat="1" ht="11.25" customHeight="1">
      <c r="A42" s="34" t="s">
        <v>31</v>
      </c>
      <c r="B42" s="28"/>
      <c r="C42" s="29">
        <v>2345</v>
      </c>
      <c r="D42" s="29">
        <v>3142</v>
      </c>
      <c r="E42" s="29">
        <v>3928</v>
      </c>
      <c r="F42" s="145"/>
      <c r="G42" s="30"/>
      <c r="H42" s="131">
        <v>4.281</v>
      </c>
      <c r="I42" s="131">
        <v>3.505</v>
      </c>
      <c r="J42" s="131"/>
      <c r="K42" s="31"/>
    </row>
    <row r="43" spans="1:11" s="32" customFormat="1" ht="11.25" customHeight="1">
      <c r="A43" s="34" t="s">
        <v>32</v>
      </c>
      <c r="B43" s="28"/>
      <c r="C43" s="29">
        <v>623</v>
      </c>
      <c r="D43" s="29">
        <v>800</v>
      </c>
      <c r="E43" s="29">
        <v>800</v>
      </c>
      <c r="F43" s="145"/>
      <c r="G43" s="30"/>
      <c r="H43" s="131">
        <v>0.604</v>
      </c>
      <c r="I43" s="131">
        <v>0.415</v>
      </c>
      <c r="J43" s="131"/>
      <c r="K43" s="31"/>
    </row>
    <row r="44" spans="1:11" s="32" customFormat="1" ht="11.25" customHeight="1">
      <c r="A44" s="34" t="s">
        <v>33</v>
      </c>
      <c r="B44" s="28"/>
      <c r="C44" s="29">
        <v>4817</v>
      </c>
      <c r="D44" s="29">
        <v>5087</v>
      </c>
      <c r="E44" s="29">
        <v>5450</v>
      </c>
      <c r="F44" s="145"/>
      <c r="G44" s="30"/>
      <c r="H44" s="131">
        <v>7.586</v>
      </c>
      <c r="I44" s="131">
        <v>4.328</v>
      </c>
      <c r="J44" s="131"/>
      <c r="K44" s="31"/>
    </row>
    <row r="45" spans="1:11" s="32" customFormat="1" ht="11.25" customHeight="1">
      <c r="A45" s="34" t="s">
        <v>34</v>
      </c>
      <c r="B45" s="28"/>
      <c r="C45" s="29">
        <v>1105</v>
      </c>
      <c r="D45" s="29">
        <v>1659</v>
      </c>
      <c r="E45" s="29">
        <v>5200</v>
      </c>
      <c r="F45" s="145"/>
      <c r="G45" s="30"/>
      <c r="H45" s="131">
        <v>1.311</v>
      </c>
      <c r="I45" s="131">
        <v>1.571</v>
      </c>
      <c r="J45" s="131"/>
      <c r="K45" s="31"/>
    </row>
    <row r="46" spans="1:11" s="32" customFormat="1" ht="11.25" customHeight="1">
      <c r="A46" s="34" t="s">
        <v>35</v>
      </c>
      <c r="B46" s="28"/>
      <c r="C46" s="29">
        <v>978</v>
      </c>
      <c r="D46" s="29">
        <v>1727</v>
      </c>
      <c r="E46" s="29">
        <v>1750</v>
      </c>
      <c r="F46" s="145"/>
      <c r="G46" s="30"/>
      <c r="H46" s="131">
        <v>1.008</v>
      </c>
      <c r="I46" s="131">
        <v>1.097</v>
      </c>
      <c r="J46" s="131"/>
      <c r="K46" s="31"/>
    </row>
    <row r="47" spans="1:11" s="32" customFormat="1" ht="11.25" customHeight="1">
      <c r="A47" s="34" t="s">
        <v>36</v>
      </c>
      <c r="B47" s="28"/>
      <c r="C47" s="29">
        <v>648</v>
      </c>
      <c r="D47" s="29">
        <v>1338</v>
      </c>
      <c r="E47" s="29">
        <v>1550</v>
      </c>
      <c r="F47" s="145"/>
      <c r="G47" s="30"/>
      <c r="H47" s="131">
        <v>1.009</v>
      </c>
      <c r="I47" s="131">
        <v>0.975</v>
      </c>
      <c r="J47" s="131"/>
      <c r="K47" s="31"/>
    </row>
    <row r="48" spans="1:11" s="32" customFormat="1" ht="11.25" customHeight="1">
      <c r="A48" s="34" t="s">
        <v>37</v>
      </c>
      <c r="B48" s="28"/>
      <c r="C48" s="29">
        <v>18882</v>
      </c>
      <c r="D48" s="29">
        <v>21010</v>
      </c>
      <c r="E48" s="29">
        <v>21000</v>
      </c>
      <c r="F48" s="145"/>
      <c r="G48" s="30"/>
      <c r="H48" s="131">
        <v>32.099</v>
      </c>
      <c r="I48" s="131">
        <v>21.01</v>
      </c>
      <c r="J48" s="131"/>
      <c r="K48" s="31"/>
    </row>
    <row r="49" spans="1:11" s="32" customFormat="1" ht="11.25" customHeight="1">
      <c r="A49" s="34" t="s">
        <v>38</v>
      </c>
      <c r="B49" s="28"/>
      <c r="C49" s="29">
        <v>6519</v>
      </c>
      <c r="D49" s="29">
        <v>7462</v>
      </c>
      <c r="E49" s="29">
        <v>7462</v>
      </c>
      <c r="F49" s="145"/>
      <c r="G49" s="30"/>
      <c r="H49" s="131">
        <v>11.849</v>
      </c>
      <c r="I49" s="131">
        <v>7.862</v>
      </c>
      <c r="J49" s="131"/>
      <c r="K49" s="31"/>
    </row>
    <row r="50" spans="1:11" s="23" customFormat="1" ht="11.25" customHeight="1">
      <c r="A50" s="41" t="s">
        <v>39</v>
      </c>
      <c r="B50" s="36"/>
      <c r="C50" s="37">
        <v>36320</v>
      </c>
      <c r="D50" s="37">
        <v>42853</v>
      </c>
      <c r="E50" s="37">
        <v>48100</v>
      </c>
      <c r="F50" s="38">
        <f>IF(AND(C50&gt;0,E50&gt;0),E50*100/C50,"")</f>
        <v>132.4339207048458</v>
      </c>
      <c r="G50" s="39"/>
      <c r="H50" s="132">
        <v>60.56</v>
      </c>
      <c r="I50" s="133">
        <v>41.221000000000004</v>
      </c>
      <c r="J50" s="133"/>
      <c r="K50" s="40"/>
    </row>
    <row r="51" spans="1:11" s="32" customFormat="1" ht="11.25" customHeight="1">
      <c r="A51" s="34"/>
      <c r="B51" s="28"/>
      <c r="C51" s="29"/>
      <c r="D51" s="29"/>
      <c r="E51" s="29"/>
      <c r="F51" s="145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>
        <v>3757</v>
      </c>
      <c r="D52" s="37">
        <v>3464</v>
      </c>
      <c r="E52" s="37">
        <v>5790</v>
      </c>
      <c r="F52" s="38">
        <f>IF(AND(C52&gt;0,E52&gt;0),E52*100/C52,"")</f>
        <v>154.11232366249666</v>
      </c>
      <c r="G52" s="39"/>
      <c r="H52" s="132">
        <v>5.472</v>
      </c>
      <c r="I52" s="133">
        <v>2.906</v>
      </c>
      <c r="J52" s="133"/>
      <c r="K52" s="40"/>
    </row>
    <row r="53" spans="1:11" s="32" customFormat="1" ht="11.25" customHeight="1">
      <c r="A53" s="34"/>
      <c r="B53" s="28"/>
      <c r="C53" s="29"/>
      <c r="D53" s="29"/>
      <c r="E53" s="29"/>
      <c r="F53" s="145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>
        <v>8906</v>
      </c>
      <c r="D54" s="29">
        <v>10064</v>
      </c>
      <c r="E54" s="29">
        <v>12000</v>
      </c>
      <c r="F54" s="145"/>
      <c r="G54" s="30"/>
      <c r="H54" s="131">
        <v>16.288</v>
      </c>
      <c r="I54" s="131">
        <v>14.961</v>
      </c>
      <c r="J54" s="131"/>
      <c r="K54" s="31"/>
    </row>
    <row r="55" spans="1:11" s="32" customFormat="1" ht="11.25" customHeight="1">
      <c r="A55" s="34" t="s">
        <v>42</v>
      </c>
      <c r="B55" s="28"/>
      <c r="C55" s="29">
        <v>10246</v>
      </c>
      <c r="D55" s="29">
        <v>10232</v>
      </c>
      <c r="E55" s="29">
        <v>9310</v>
      </c>
      <c r="F55" s="145"/>
      <c r="G55" s="30"/>
      <c r="H55" s="131">
        <v>13.718</v>
      </c>
      <c r="I55" s="131">
        <v>13.718</v>
      </c>
      <c r="J55" s="131"/>
      <c r="K55" s="31"/>
    </row>
    <row r="56" spans="1:11" s="32" customFormat="1" ht="11.25" customHeight="1">
      <c r="A56" s="34" t="s">
        <v>43</v>
      </c>
      <c r="B56" s="28"/>
      <c r="C56" s="29">
        <v>6817</v>
      </c>
      <c r="D56" s="29">
        <v>8200</v>
      </c>
      <c r="E56" s="29">
        <v>9200</v>
      </c>
      <c r="F56" s="145"/>
      <c r="G56" s="30"/>
      <c r="H56" s="131">
        <v>7.286</v>
      </c>
      <c r="I56" s="131">
        <v>6.3</v>
      </c>
      <c r="J56" s="131"/>
      <c r="K56" s="31"/>
    </row>
    <row r="57" spans="1:11" s="32" customFormat="1" ht="11.25" customHeight="1">
      <c r="A57" s="34" t="s">
        <v>44</v>
      </c>
      <c r="B57" s="28"/>
      <c r="C57" s="29">
        <v>5219</v>
      </c>
      <c r="D57" s="29">
        <v>5150</v>
      </c>
      <c r="E57" s="29">
        <v>6185</v>
      </c>
      <c r="F57" s="145"/>
      <c r="G57" s="30"/>
      <c r="H57" s="131">
        <v>9.527</v>
      </c>
      <c r="I57" s="131">
        <v>11.267</v>
      </c>
      <c r="J57" s="131"/>
      <c r="K57" s="31"/>
    </row>
    <row r="58" spans="1:11" s="32" customFormat="1" ht="11.25" customHeight="1">
      <c r="A58" s="34" t="s">
        <v>45</v>
      </c>
      <c r="B58" s="28"/>
      <c r="C58" s="29">
        <v>6994</v>
      </c>
      <c r="D58" s="29">
        <v>7626</v>
      </c>
      <c r="E58" s="29">
        <v>7000</v>
      </c>
      <c r="F58" s="145"/>
      <c r="G58" s="30"/>
      <c r="H58" s="131">
        <v>6.583</v>
      </c>
      <c r="I58" s="131">
        <v>5.32</v>
      </c>
      <c r="J58" s="131"/>
      <c r="K58" s="31"/>
    </row>
    <row r="59" spans="1:11" s="23" customFormat="1" ht="11.25" customHeight="1">
      <c r="A59" s="35" t="s">
        <v>46</v>
      </c>
      <c r="B59" s="36"/>
      <c r="C59" s="37">
        <v>38182</v>
      </c>
      <c r="D59" s="37">
        <v>41272</v>
      </c>
      <c r="E59" s="37">
        <v>43695</v>
      </c>
      <c r="F59" s="38">
        <f>IF(AND(C59&gt;0,E59&gt;0),E59*100/C59,"")</f>
        <v>114.43874076790111</v>
      </c>
      <c r="G59" s="39"/>
      <c r="H59" s="132">
        <v>53.402</v>
      </c>
      <c r="I59" s="133">
        <v>51.565999999999995</v>
      </c>
      <c r="J59" s="133"/>
      <c r="K59" s="40"/>
    </row>
    <row r="60" spans="1:11" s="32" customFormat="1" ht="11.25" customHeight="1">
      <c r="A60" s="34"/>
      <c r="B60" s="28"/>
      <c r="C60" s="29"/>
      <c r="D60" s="29"/>
      <c r="E60" s="29"/>
      <c r="F60" s="145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>
        <v>4</v>
      </c>
      <c r="D61" s="29"/>
      <c r="E61" s="29"/>
      <c r="F61" s="145"/>
      <c r="G61" s="30"/>
      <c r="H61" s="131">
        <v>0.007</v>
      </c>
      <c r="I61" s="131"/>
      <c r="J61" s="131"/>
      <c r="K61" s="31"/>
    </row>
    <row r="62" spans="1:11" s="32" customFormat="1" ht="11.25" customHeight="1">
      <c r="A62" s="34" t="s">
        <v>48</v>
      </c>
      <c r="B62" s="28"/>
      <c r="C62" s="29"/>
      <c r="D62" s="29"/>
      <c r="E62" s="29"/>
      <c r="F62" s="145"/>
      <c r="G62" s="30"/>
      <c r="H62" s="131"/>
      <c r="I62" s="131"/>
      <c r="J62" s="131"/>
      <c r="K62" s="31"/>
    </row>
    <row r="63" spans="1:11" s="32" customFormat="1" ht="11.25" customHeight="1">
      <c r="A63" s="34" t="s">
        <v>49</v>
      </c>
      <c r="B63" s="28"/>
      <c r="C63" s="29">
        <v>88</v>
      </c>
      <c r="D63" s="29">
        <v>88</v>
      </c>
      <c r="E63" s="29">
        <v>88</v>
      </c>
      <c r="F63" s="145"/>
      <c r="G63" s="30"/>
      <c r="H63" s="131">
        <v>0.158</v>
      </c>
      <c r="I63" s="131">
        <v>0.131</v>
      </c>
      <c r="J63" s="131"/>
      <c r="K63" s="31"/>
    </row>
    <row r="64" spans="1:11" s="23" customFormat="1" ht="11.25" customHeight="1">
      <c r="A64" s="35" t="s">
        <v>50</v>
      </c>
      <c r="B64" s="36"/>
      <c r="C64" s="37">
        <v>92</v>
      </c>
      <c r="D64" s="37">
        <v>88</v>
      </c>
      <c r="E64" s="37">
        <v>88</v>
      </c>
      <c r="F64" s="38">
        <f>IF(AND(C64&gt;0,E64&gt;0),E64*100/C64,"")</f>
        <v>95.65217391304348</v>
      </c>
      <c r="G64" s="39"/>
      <c r="H64" s="132">
        <v>0.165</v>
      </c>
      <c r="I64" s="133">
        <v>0.131</v>
      </c>
      <c r="J64" s="133"/>
      <c r="K64" s="40"/>
    </row>
    <row r="65" spans="1:11" s="32" customFormat="1" ht="11.25" customHeight="1">
      <c r="A65" s="34"/>
      <c r="B65" s="28"/>
      <c r="C65" s="29"/>
      <c r="D65" s="29"/>
      <c r="E65" s="29"/>
      <c r="F65" s="145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>
        <v>65</v>
      </c>
      <c r="D66" s="37">
        <v>73</v>
      </c>
      <c r="E66" s="37">
        <v>5</v>
      </c>
      <c r="F66" s="38">
        <f>IF(AND(C66&gt;0,E66&gt;0),E66*100/C66,"")</f>
        <v>7.6923076923076925</v>
      </c>
      <c r="G66" s="39"/>
      <c r="H66" s="132">
        <v>0.078</v>
      </c>
      <c r="I66" s="133">
        <v>0.102</v>
      </c>
      <c r="J66" s="133"/>
      <c r="K66" s="40"/>
    </row>
    <row r="67" spans="1:11" s="32" customFormat="1" ht="11.25" customHeight="1">
      <c r="A67" s="34"/>
      <c r="B67" s="28"/>
      <c r="C67" s="29"/>
      <c r="D67" s="29"/>
      <c r="E67" s="29"/>
      <c r="F67" s="145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>
        <v>6424</v>
      </c>
      <c r="D68" s="29">
        <v>5950</v>
      </c>
      <c r="E68" s="29">
        <v>6000</v>
      </c>
      <c r="F68" s="145"/>
      <c r="G68" s="30"/>
      <c r="H68" s="131">
        <v>7.586</v>
      </c>
      <c r="I68" s="131">
        <v>6.5</v>
      </c>
      <c r="J68" s="131"/>
      <c r="K68" s="31"/>
    </row>
    <row r="69" spans="1:11" s="32" customFormat="1" ht="11.25" customHeight="1">
      <c r="A69" s="34" t="s">
        <v>53</v>
      </c>
      <c r="B69" s="28"/>
      <c r="C69" s="29">
        <v>485</v>
      </c>
      <c r="D69" s="29">
        <v>250</v>
      </c>
      <c r="E69" s="29">
        <v>350</v>
      </c>
      <c r="F69" s="145"/>
      <c r="G69" s="30"/>
      <c r="H69" s="131">
        <v>0.581</v>
      </c>
      <c r="I69" s="131">
        <v>0.3</v>
      </c>
      <c r="J69" s="131"/>
      <c r="K69" s="31"/>
    </row>
    <row r="70" spans="1:11" s="23" customFormat="1" ht="11.25" customHeight="1">
      <c r="A70" s="35" t="s">
        <v>54</v>
      </c>
      <c r="B70" s="36"/>
      <c r="C70" s="37">
        <v>6909</v>
      </c>
      <c r="D70" s="37">
        <v>6200</v>
      </c>
      <c r="E70" s="37">
        <v>6350</v>
      </c>
      <c r="F70" s="38">
        <f>IF(AND(C70&gt;0,E70&gt;0),E70*100/C70,"")</f>
        <v>91.90910406715878</v>
      </c>
      <c r="G70" s="39"/>
      <c r="H70" s="132">
        <v>8.167</v>
      </c>
      <c r="I70" s="133">
        <v>6.8</v>
      </c>
      <c r="J70" s="133"/>
      <c r="K70" s="40"/>
    </row>
    <row r="71" spans="1:11" s="32" customFormat="1" ht="11.25" customHeight="1">
      <c r="A71" s="34"/>
      <c r="B71" s="28"/>
      <c r="C71" s="29"/>
      <c r="D71" s="29"/>
      <c r="E71" s="29"/>
      <c r="F71" s="145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>
        <v>36</v>
      </c>
      <c r="D72" s="29">
        <v>43</v>
      </c>
      <c r="E72" s="29">
        <v>43</v>
      </c>
      <c r="F72" s="145"/>
      <c r="G72" s="30"/>
      <c r="H72" s="131">
        <v>0.029</v>
      </c>
      <c r="I72" s="131">
        <v>0.026</v>
      </c>
      <c r="J72" s="131"/>
      <c r="K72" s="31"/>
    </row>
    <row r="73" spans="1:11" s="32" customFormat="1" ht="11.25" customHeight="1">
      <c r="A73" s="34" t="s">
        <v>56</v>
      </c>
      <c r="B73" s="28"/>
      <c r="C73" s="29">
        <v>1290</v>
      </c>
      <c r="D73" s="29">
        <v>738</v>
      </c>
      <c r="E73" s="29">
        <v>1195</v>
      </c>
      <c r="F73" s="145"/>
      <c r="G73" s="30"/>
      <c r="H73" s="131">
        <v>1.104</v>
      </c>
      <c r="I73" s="131">
        <v>0.85</v>
      </c>
      <c r="J73" s="131"/>
      <c r="K73" s="31"/>
    </row>
    <row r="74" spans="1:11" s="32" customFormat="1" ht="11.25" customHeight="1">
      <c r="A74" s="34" t="s">
        <v>57</v>
      </c>
      <c r="B74" s="28"/>
      <c r="C74" s="29">
        <v>6127</v>
      </c>
      <c r="D74" s="29">
        <v>5460</v>
      </c>
      <c r="E74" s="29">
        <v>7000</v>
      </c>
      <c r="F74" s="145"/>
      <c r="G74" s="30"/>
      <c r="H74" s="131">
        <v>6.267</v>
      </c>
      <c r="I74" s="131">
        <v>5.084</v>
      </c>
      <c r="J74" s="131"/>
      <c r="K74" s="31"/>
    </row>
    <row r="75" spans="1:11" s="32" customFormat="1" ht="11.25" customHeight="1">
      <c r="A75" s="34" t="s">
        <v>58</v>
      </c>
      <c r="B75" s="28"/>
      <c r="C75" s="29">
        <v>1491</v>
      </c>
      <c r="D75" s="29">
        <v>1509</v>
      </c>
      <c r="E75" s="29">
        <v>1700</v>
      </c>
      <c r="F75" s="145"/>
      <c r="G75" s="30"/>
      <c r="H75" s="131">
        <v>1.75</v>
      </c>
      <c r="I75" s="131">
        <v>1.783</v>
      </c>
      <c r="J75" s="131"/>
      <c r="K75" s="31"/>
    </row>
    <row r="76" spans="1:11" s="32" customFormat="1" ht="11.25" customHeight="1">
      <c r="A76" s="34" t="s">
        <v>59</v>
      </c>
      <c r="B76" s="28"/>
      <c r="C76" s="29">
        <v>145</v>
      </c>
      <c r="D76" s="29">
        <v>162</v>
      </c>
      <c r="E76" s="29">
        <v>160</v>
      </c>
      <c r="F76" s="145"/>
      <c r="G76" s="30"/>
      <c r="H76" s="131">
        <v>0.218</v>
      </c>
      <c r="I76" s="131">
        <v>0.194</v>
      </c>
      <c r="J76" s="131"/>
      <c r="K76" s="31"/>
    </row>
    <row r="77" spans="1:11" s="32" customFormat="1" ht="11.25" customHeight="1">
      <c r="A77" s="34" t="s">
        <v>60</v>
      </c>
      <c r="B77" s="28"/>
      <c r="C77" s="29">
        <v>74</v>
      </c>
      <c r="D77" s="29">
        <v>229</v>
      </c>
      <c r="E77" s="29">
        <v>111</v>
      </c>
      <c r="F77" s="145"/>
      <c r="G77" s="30"/>
      <c r="H77" s="131">
        <v>0.059</v>
      </c>
      <c r="I77" s="131">
        <v>0.166</v>
      </c>
      <c r="J77" s="131"/>
      <c r="K77" s="31"/>
    </row>
    <row r="78" spans="1:11" s="32" customFormat="1" ht="11.25" customHeight="1">
      <c r="A78" s="34" t="s">
        <v>61</v>
      </c>
      <c r="B78" s="28"/>
      <c r="C78" s="29">
        <v>932</v>
      </c>
      <c r="D78" s="29">
        <v>650</v>
      </c>
      <c r="E78" s="29">
        <v>600</v>
      </c>
      <c r="F78" s="145"/>
      <c r="G78" s="30"/>
      <c r="H78" s="131">
        <v>0.932</v>
      </c>
      <c r="I78" s="131">
        <v>0.65</v>
      </c>
      <c r="J78" s="131"/>
      <c r="K78" s="31"/>
    </row>
    <row r="79" spans="1:11" s="32" customFormat="1" ht="11.25" customHeight="1">
      <c r="A79" s="34" t="s">
        <v>62</v>
      </c>
      <c r="B79" s="28"/>
      <c r="C79" s="29">
        <v>4753</v>
      </c>
      <c r="D79" s="29">
        <v>4300</v>
      </c>
      <c r="E79" s="29">
        <v>4300</v>
      </c>
      <c r="F79" s="145"/>
      <c r="G79" s="30"/>
      <c r="H79" s="131">
        <v>4.183</v>
      </c>
      <c r="I79" s="131">
        <v>3.44</v>
      </c>
      <c r="J79" s="131"/>
      <c r="K79" s="31"/>
    </row>
    <row r="80" spans="1:11" s="23" customFormat="1" ht="11.25" customHeight="1">
      <c r="A80" s="41" t="s">
        <v>63</v>
      </c>
      <c r="B80" s="36"/>
      <c r="C80" s="37">
        <v>14848</v>
      </c>
      <c r="D80" s="37">
        <v>13091</v>
      </c>
      <c r="E80" s="37">
        <v>15109</v>
      </c>
      <c r="F80" s="38">
        <f>IF(AND(C80&gt;0,E80&gt;0),E80*100/C80,"")</f>
        <v>101.7578125</v>
      </c>
      <c r="G80" s="39"/>
      <c r="H80" s="132">
        <v>14.542</v>
      </c>
      <c r="I80" s="133">
        <v>12.193</v>
      </c>
      <c r="J80" s="133"/>
      <c r="K80" s="40"/>
    </row>
    <row r="81" spans="1:11" s="32" customFormat="1" ht="11.25" customHeight="1">
      <c r="A81" s="34"/>
      <c r="B81" s="28"/>
      <c r="C81" s="29"/>
      <c r="D81" s="29"/>
      <c r="E81" s="29"/>
      <c r="F81" s="145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>
        <v>13</v>
      </c>
      <c r="D82" s="29">
        <v>13</v>
      </c>
      <c r="E82" s="29">
        <v>13</v>
      </c>
      <c r="F82" s="145"/>
      <c r="G82" s="30"/>
      <c r="H82" s="131">
        <v>0.013</v>
      </c>
      <c r="I82" s="131">
        <v>0.013</v>
      </c>
      <c r="J82" s="131"/>
      <c r="K82" s="31"/>
    </row>
    <row r="83" spans="1:11" s="32" customFormat="1" ht="11.25" customHeight="1">
      <c r="A83" s="34" t="s">
        <v>65</v>
      </c>
      <c r="B83" s="28"/>
      <c r="C83" s="29">
        <v>2</v>
      </c>
      <c r="D83" s="29">
        <v>2</v>
      </c>
      <c r="E83" s="29">
        <v>2</v>
      </c>
      <c r="F83" s="145"/>
      <c r="G83" s="30"/>
      <c r="H83" s="131">
        <v>0.001</v>
      </c>
      <c r="I83" s="131">
        <v>0.001</v>
      </c>
      <c r="J83" s="131"/>
      <c r="K83" s="31"/>
    </row>
    <row r="84" spans="1:11" s="23" customFormat="1" ht="11.25" customHeight="1">
      <c r="A84" s="35" t="s">
        <v>66</v>
      </c>
      <c r="B84" s="36"/>
      <c r="C84" s="37">
        <v>15</v>
      </c>
      <c r="D84" s="37">
        <v>15</v>
      </c>
      <c r="E84" s="37">
        <v>15</v>
      </c>
      <c r="F84" s="38">
        <f>IF(AND(C84&gt;0,E84&gt;0),E84*100/C84,"")</f>
        <v>100</v>
      </c>
      <c r="G84" s="39"/>
      <c r="H84" s="132">
        <v>0.013999999999999999</v>
      </c>
      <c r="I84" s="133">
        <v>0.013999999999999999</v>
      </c>
      <c r="J84" s="133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145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>
        <v>115333</v>
      </c>
      <c r="D87" s="48">
        <v>122569</v>
      </c>
      <c r="E87" s="48">
        <f>E13+E15+E17+E22+E24+E26+E31+E37++E39+E50+E52+E59+E64+E66+E70+E80+E84</f>
        <v>135831</v>
      </c>
      <c r="F87" s="49">
        <f>IF(AND(C87&gt;0,E87&gt;0),E87*100/C87,"")</f>
        <v>117.7728837366582</v>
      </c>
      <c r="G87" s="39"/>
      <c r="H87" s="136">
        <v>173.751</v>
      </c>
      <c r="I87" s="137">
        <v>142.86400000000003</v>
      </c>
      <c r="J87" s="137"/>
      <c r="K87" s="49"/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89" ht="11.25" customHeight="1">
      <c r="F89" s="146"/>
    </row>
    <row r="90" ht="11.25" customHeight="1">
      <c r="F90" s="146"/>
    </row>
    <row r="91" ht="11.25" customHeight="1">
      <c r="F91" s="146"/>
    </row>
    <row r="92" ht="11.25" customHeight="1">
      <c r="F92" s="146"/>
    </row>
    <row r="93" ht="11.25" customHeight="1">
      <c r="F93" s="146"/>
    </row>
    <row r="94" ht="11.25" customHeight="1">
      <c r="F94" s="146"/>
    </row>
    <row r="95" ht="11.25" customHeight="1">
      <c r="F95" s="146"/>
    </row>
    <row r="96" ht="11.25" customHeight="1">
      <c r="F96" s="146"/>
    </row>
    <row r="97" ht="11.25" customHeight="1">
      <c r="F97" s="146"/>
    </row>
    <row r="98" ht="11.25" customHeight="1">
      <c r="F98" s="146"/>
    </row>
    <row r="99" ht="11.25" customHeight="1">
      <c r="F99" s="146"/>
    </row>
    <row r="100" ht="11.25" customHeight="1">
      <c r="F100" s="146"/>
    </row>
    <row r="101" ht="11.25" customHeight="1">
      <c r="F101" s="146"/>
    </row>
    <row r="102" ht="11.25" customHeight="1">
      <c r="F102" s="146"/>
    </row>
    <row r="103" ht="11.25" customHeight="1">
      <c r="F103" s="146"/>
    </row>
    <row r="104" ht="11.25" customHeight="1">
      <c r="F104" s="146"/>
    </row>
    <row r="105" ht="11.25" customHeight="1">
      <c r="F105" s="146"/>
    </row>
    <row r="106" ht="11.25" customHeight="1">
      <c r="F106" s="146"/>
    </row>
    <row r="107" ht="11.25" customHeight="1">
      <c r="F107" s="146"/>
    </row>
    <row r="108" ht="11.25" customHeight="1">
      <c r="F108" s="146"/>
    </row>
    <row r="109" ht="11.25" customHeight="1">
      <c r="F109" s="146"/>
    </row>
    <row r="110" ht="11.25" customHeight="1">
      <c r="F110" s="146"/>
    </row>
    <row r="111" ht="11.25" customHeight="1">
      <c r="F111" s="146"/>
    </row>
    <row r="112" ht="11.25" customHeight="1">
      <c r="F112" s="146"/>
    </row>
    <row r="113" ht="11.25" customHeight="1">
      <c r="F113" s="146"/>
    </row>
    <row r="114" ht="11.25" customHeight="1">
      <c r="F114" s="146"/>
    </row>
    <row r="115" ht="11.25" customHeight="1">
      <c r="F115" s="146"/>
    </row>
    <row r="116" ht="11.25" customHeight="1">
      <c r="F116" s="146"/>
    </row>
    <row r="117" ht="11.25" customHeight="1">
      <c r="F117" s="146"/>
    </row>
    <row r="118" ht="11.25" customHeight="1">
      <c r="F118" s="146"/>
    </row>
    <row r="119" ht="11.25" customHeight="1">
      <c r="F119" s="146"/>
    </row>
    <row r="120" ht="11.25" customHeight="1">
      <c r="F120" s="146"/>
    </row>
    <row r="121" ht="11.25" customHeight="1">
      <c r="F121" s="146"/>
    </row>
    <row r="122" ht="11.25" customHeight="1">
      <c r="F122" s="146"/>
    </row>
    <row r="123" ht="11.25" customHeight="1">
      <c r="F123" s="146"/>
    </row>
    <row r="124" ht="11.25" customHeight="1">
      <c r="F124" s="146"/>
    </row>
    <row r="125" ht="11.25" customHeight="1">
      <c r="F125" s="146"/>
    </row>
    <row r="126" ht="11.25" customHeight="1">
      <c r="F126" s="146"/>
    </row>
    <row r="127" ht="11.25" customHeight="1">
      <c r="F127" s="146"/>
    </row>
    <row r="128" ht="11.25" customHeight="1">
      <c r="F128" s="146"/>
    </row>
    <row r="129" ht="11.25" customHeight="1">
      <c r="F129" s="146"/>
    </row>
    <row r="130" ht="11.25" customHeight="1">
      <c r="F130" s="146"/>
    </row>
    <row r="131" ht="11.25" customHeight="1">
      <c r="F131" s="146"/>
    </row>
    <row r="132" ht="11.25" customHeight="1">
      <c r="F132" s="146"/>
    </row>
    <row r="133" ht="11.25" customHeight="1">
      <c r="F133" s="146"/>
    </row>
    <row r="134" ht="11.25" customHeight="1">
      <c r="F134" s="146"/>
    </row>
    <row r="135" ht="11.25" customHeight="1">
      <c r="F135" s="146"/>
    </row>
    <row r="136" ht="11.25" customHeight="1">
      <c r="F136" s="146"/>
    </row>
    <row r="137" ht="11.25" customHeight="1">
      <c r="F137" s="146"/>
    </row>
    <row r="138" ht="11.25" customHeight="1">
      <c r="F138" s="146"/>
    </row>
    <row r="139" ht="11.25" customHeight="1">
      <c r="F139" s="146"/>
    </row>
    <row r="140" ht="11.25" customHeight="1">
      <c r="F140" s="146"/>
    </row>
    <row r="141" ht="11.25" customHeight="1">
      <c r="F141" s="146"/>
    </row>
    <row r="142" ht="11.25" customHeight="1">
      <c r="F142" s="146"/>
    </row>
    <row r="143" ht="11.25" customHeight="1">
      <c r="F143" s="146"/>
    </row>
    <row r="144" ht="11.25" customHeight="1">
      <c r="F144" s="146"/>
    </row>
    <row r="145" ht="11.25" customHeight="1">
      <c r="F145" s="146"/>
    </row>
    <row r="146" ht="11.25" customHeight="1">
      <c r="F146" s="146"/>
    </row>
    <row r="147" ht="11.25" customHeight="1">
      <c r="F147" s="146"/>
    </row>
    <row r="148" ht="11.25" customHeight="1">
      <c r="F148" s="146"/>
    </row>
    <row r="149" ht="11.25" customHeight="1">
      <c r="F149" s="146"/>
    </row>
    <row r="150" ht="11.25" customHeight="1">
      <c r="F150" s="146"/>
    </row>
    <row r="151" ht="11.25" customHeight="1">
      <c r="F151" s="146"/>
    </row>
    <row r="152" ht="11.25" customHeight="1">
      <c r="F152" s="146"/>
    </row>
    <row r="153" ht="11.25" customHeight="1">
      <c r="F153" s="146"/>
    </row>
    <row r="154" ht="11.25" customHeight="1">
      <c r="F154" s="146"/>
    </row>
    <row r="155" ht="11.25" customHeight="1">
      <c r="F155" s="146"/>
    </row>
    <row r="156" ht="11.25" customHeight="1">
      <c r="F156" s="146"/>
    </row>
    <row r="157" ht="11.25" customHeight="1">
      <c r="F157" s="146"/>
    </row>
    <row r="158" ht="11.25" customHeight="1">
      <c r="F158" s="146"/>
    </row>
    <row r="159" ht="11.25" customHeight="1">
      <c r="F159" s="146"/>
    </row>
    <row r="160" ht="11.25" customHeight="1">
      <c r="F160" s="146"/>
    </row>
    <row r="161" ht="11.25" customHeight="1">
      <c r="F161" s="146"/>
    </row>
    <row r="162" ht="11.25" customHeight="1">
      <c r="F162" s="146"/>
    </row>
    <row r="163" ht="11.25" customHeight="1">
      <c r="F163" s="146"/>
    </row>
    <row r="164" ht="11.25" customHeight="1">
      <c r="F164" s="146"/>
    </row>
    <row r="165" ht="11.25" customHeight="1">
      <c r="F165" s="146"/>
    </row>
    <row r="166" ht="11.25" customHeight="1">
      <c r="F166" s="146"/>
    </row>
    <row r="167" ht="11.25" customHeight="1">
      <c r="F167" s="146"/>
    </row>
    <row r="168" ht="11.25" customHeight="1">
      <c r="F168" s="146"/>
    </row>
    <row r="169" ht="11.25" customHeight="1">
      <c r="F169" s="146"/>
    </row>
    <row r="170" ht="11.25" customHeight="1">
      <c r="F170" s="146"/>
    </row>
    <row r="171" ht="11.25" customHeight="1">
      <c r="F171" s="146"/>
    </row>
    <row r="172" ht="11.25" customHeight="1">
      <c r="F172" s="146"/>
    </row>
    <row r="173" ht="11.25" customHeight="1">
      <c r="F173" s="146"/>
    </row>
    <row r="174" ht="11.25" customHeight="1">
      <c r="F174" s="146"/>
    </row>
    <row r="175" ht="11.25" customHeight="1">
      <c r="F175" s="146"/>
    </row>
    <row r="176" ht="11.25" customHeight="1">
      <c r="F176" s="146"/>
    </row>
    <row r="177" ht="11.25" customHeight="1">
      <c r="F177" s="146"/>
    </row>
    <row r="178" ht="11.25" customHeight="1">
      <c r="F178" s="146"/>
    </row>
    <row r="179" ht="11.25" customHeight="1">
      <c r="F179" s="146"/>
    </row>
    <row r="180" ht="11.25" customHeight="1">
      <c r="F180" s="146"/>
    </row>
    <row r="181" ht="11.25" customHeight="1">
      <c r="F181" s="146"/>
    </row>
    <row r="182" ht="11.25" customHeight="1">
      <c r="F182" s="146"/>
    </row>
    <row r="183" ht="11.25" customHeight="1">
      <c r="F183" s="146"/>
    </row>
    <row r="184" ht="11.25" customHeight="1">
      <c r="F184" s="146"/>
    </row>
    <row r="185" ht="11.25" customHeight="1">
      <c r="F185" s="146"/>
    </row>
    <row r="186" ht="11.25" customHeight="1">
      <c r="F186" s="146"/>
    </row>
    <row r="187" ht="11.25" customHeight="1">
      <c r="F187" s="146"/>
    </row>
    <row r="188" ht="11.25" customHeight="1">
      <c r="F188" s="146"/>
    </row>
    <row r="189" ht="11.25" customHeight="1">
      <c r="F189" s="146"/>
    </row>
    <row r="190" ht="11.25" customHeight="1">
      <c r="F190" s="146"/>
    </row>
    <row r="191" ht="11.25" customHeight="1">
      <c r="F191" s="146"/>
    </row>
    <row r="192" ht="11.25" customHeight="1">
      <c r="F192" s="146"/>
    </row>
    <row r="193" ht="11.25" customHeight="1">
      <c r="F193" s="146"/>
    </row>
    <row r="194" ht="11.25" customHeight="1">
      <c r="F194" s="146"/>
    </row>
    <row r="195" ht="11.25" customHeight="1">
      <c r="F195" s="146"/>
    </row>
    <row r="196" ht="11.25" customHeight="1">
      <c r="F196" s="146"/>
    </row>
    <row r="197" ht="11.25" customHeight="1">
      <c r="F197" s="146"/>
    </row>
    <row r="198" ht="11.25" customHeight="1">
      <c r="F198" s="146"/>
    </row>
    <row r="199" ht="11.25" customHeight="1">
      <c r="F199" s="146"/>
    </row>
    <row r="200" ht="11.25" customHeight="1">
      <c r="F200" s="146"/>
    </row>
    <row r="201" ht="11.25" customHeight="1">
      <c r="F201" s="146"/>
    </row>
    <row r="202" ht="11.25" customHeight="1">
      <c r="F202" s="146"/>
    </row>
    <row r="203" ht="11.25" customHeight="1">
      <c r="F203" s="146"/>
    </row>
    <row r="204" ht="11.25" customHeight="1">
      <c r="F204" s="146"/>
    </row>
    <row r="205" ht="11.25" customHeight="1">
      <c r="F205" s="146"/>
    </row>
    <row r="206" ht="11.25" customHeight="1">
      <c r="F206" s="146"/>
    </row>
    <row r="207" ht="11.25" customHeight="1">
      <c r="F207" s="146"/>
    </row>
    <row r="208" ht="11.25" customHeight="1">
      <c r="F208" s="146"/>
    </row>
    <row r="209" ht="11.25" customHeight="1">
      <c r="F209" s="146"/>
    </row>
    <row r="210" ht="11.25" customHeight="1">
      <c r="F210" s="146"/>
    </row>
    <row r="211" ht="11.25" customHeight="1">
      <c r="F211" s="146"/>
    </row>
    <row r="212" ht="11.25" customHeight="1">
      <c r="F212" s="146"/>
    </row>
    <row r="213" ht="11.25" customHeight="1">
      <c r="F213" s="146"/>
    </row>
    <row r="214" ht="11.25" customHeight="1">
      <c r="F214" s="146"/>
    </row>
    <row r="215" ht="11.25" customHeight="1">
      <c r="F215" s="146"/>
    </row>
    <row r="216" ht="11.25" customHeight="1">
      <c r="F216" s="146"/>
    </row>
    <row r="217" ht="11.25" customHeight="1">
      <c r="F217" s="146"/>
    </row>
    <row r="218" ht="11.25" customHeight="1">
      <c r="F218" s="146"/>
    </row>
    <row r="219" ht="11.25" customHeight="1">
      <c r="F219" s="146"/>
    </row>
    <row r="220" ht="11.25" customHeight="1">
      <c r="F220" s="146"/>
    </row>
    <row r="221" ht="11.25" customHeight="1">
      <c r="F221" s="146"/>
    </row>
    <row r="222" ht="11.25" customHeight="1">
      <c r="F222" s="146"/>
    </row>
    <row r="223" ht="11.25" customHeight="1">
      <c r="F223" s="146"/>
    </row>
    <row r="224" ht="11.25" customHeight="1">
      <c r="F224" s="146"/>
    </row>
    <row r="225" ht="11.25" customHeight="1">
      <c r="F225" s="146"/>
    </row>
    <row r="226" ht="11.25" customHeight="1">
      <c r="F226" s="146"/>
    </row>
    <row r="227" ht="11.25" customHeight="1">
      <c r="F227" s="146"/>
    </row>
    <row r="228" ht="11.25" customHeight="1">
      <c r="F228" s="146"/>
    </row>
    <row r="229" ht="11.25" customHeight="1">
      <c r="F229" s="146"/>
    </row>
    <row r="230" ht="11.25" customHeight="1">
      <c r="F230" s="146"/>
    </row>
    <row r="231" ht="11.25" customHeight="1">
      <c r="F231" s="146"/>
    </row>
    <row r="232" ht="11.25" customHeight="1">
      <c r="F232" s="146"/>
    </row>
    <row r="233" ht="11.25" customHeight="1">
      <c r="F233" s="146"/>
    </row>
    <row r="234" ht="11.25" customHeight="1">
      <c r="F234" s="146"/>
    </row>
    <row r="235" ht="11.25" customHeight="1">
      <c r="F235" s="146"/>
    </row>
    <row r="236" ht="11.25" customHeight="1">
      <c r="F236" s="146"/>
    </row>
    <row r="237" ht="11.25" customHeight="1">
      <c r="F237" s="146"/>
    </row>
    <row r="238" ht="11.25" customHeight="1">
      <c r="F238" s="146"/>
    </row>
    <row r="239" ht="11.25" customHeight="1">
      <c r="F239" s="146"/>
    </row>
    <row r="240" ht="11.25" customHeight="1">
      <c r="F240" s="146"/>
    </row>
    <row r="241" ht="11.25" customHeight="1">
      <c r="F241" s="146"/>
    </row>
    <row r="242" ht="11.25" customHeight="1">
      <c r="F242" s="146"/>
    </row>
    <row r="243" ht="11.25" customHeight="1">
      <c r="F243" s="146"/>
    </row>
    <row r="244" ht="11.25" customHeight="1">
      <c r="F244" s="146"/>
    </row>
    <row r="245" ht="11.25" customHeight="1">
      <c r="F245" s="146"/>
    </row>
    <row r="246" ht="11.25" customHeight="1">
      <c r="F246" s="146"/>
    </row>
    <row r="247" ht="11.25" customHeight="1">
      <c r="F247" s="146"/>
    </row>
    <row r="248" ht="11.25" customHeight="1">
      <c r="F248" s="146"/>
    </row>
    <row r="249" ht="11.25" customHeight="1">
      <c r="F249" s="146"/>
    </row>
    <row r="250" ht="11.25" customHeight="1">
      <c r="F250" s="146"/>
    </row>
    <row r="251" ht="11.25" customHeight="1">
      <c r="F251" s="146"/>
    </row>
    <row r="252" ht="11.25" customHeight="1">
      <c r="F252" s="146"/>
    </row>
    <row r="253" ht="11.25" customHeight="1">
      <c r="F253" s="146"/>
    </row>
    <row r="254" ht="11.25" customHeight="1">
      <c r="F254" s="146"/>
    </row>
    <row r="255" ht="11.25" customHeight="1">
      <c r="F255" s="146"/>
    </row>
    <row r="256" ht="11.25" customHeight="1">
      <c r="F256" s="146"/>
    </row>
    <row r="257" ht="11.25" customHeight="1">
      <c r="F257" s="146"/>
    </row>
    <row r="258" ht="11.25" customHeight="1">
      <c r="F258" s="146"/>
    </row>
    <row r="259" ht="11.25" customHeight="1">
      <c r="F259" s="146"/>
    </row>
    <row r="260" ht="11.25" customHeight="1">
      <c r="F260" s="146"/>
    </row>
    <row r="261" ht="11.25" customHeight="1">
      <c r="F261" s="146"/>
    </row>
    <row r="262" ht="11.25" customHeight="1">
      <c r="F262" s="146"/>
    </row>
    <row r="263" ht="11.25" customHeight="1">
      <c r="F263" s="146"/>
    </row>
    <row r="264" ht="11.25" customHeight="1">
      <c r="F264" s="146"/>
    </row>
    <row r="265" ht="11.25" customHeight="1">
      <c r="F265" s="146"/>
    </row>
    <row r="266" ht="11.25" customHeight="1">
      <c r="F266" s="146"/>
    </row>
    <row r="267" ht="11.25" customHeight="1">
      <c r="F267" s="146"/>
    </row>
    <row r="268" ht="11.25" customHeight="1">
      <c r="F268" s="146"/>
    </row>
    <row r="269" ht="11.25" customHeight="1">
      <c r="F269" s="146"/>
    </row>
    <row r="270" ht="11.25" customHeight="1">
      <c r="F270" s="146"/>
    </row>
    <row r="271" ht="11.25" customHeight="1">
      <c r="F271" s="146"/>
    </row>
    <row r="272" ht="11.25" customHeight="1">
      <c r="F272" s="146"/>
    </row>
    <row r="273" ht="11.25" customHeight="1">
      <c r="F273" s="146"/>
    </row>
    <row r="274" ht="11.25" customHeight="1">
      <c r="F274" s="146"/>
    </row>
    <row r="275" ht="11.25" customHeight="1">
      <c r="F275" s="146"/>
    </row>
    <row r="276" ht="11.25" customHeight="1">
      <c r="F276" s="146"/>
    </row>
    <row r="277" ht="11.25" customHeight="1">
      <c r="F277" s="146"/>
    </row>
    <row r="278" ht="11.25" customHeight="1">
      <c r="F278" s="146"/>
    </row>
    <row r="279" ht="11.25" customHeight="1">
      <c r="F279" s="146"/>
    </row>
    <row r="280" ht="11.25" customHeight="1">
      <c r="F280" s="146"/>
    </row>
    <row r="281" ht="11.25" customHeight="1">
      <c r="F281" s="146"/>
    </row>
    <row r="282" ht="11.25" customHeight="1">
      <c r="F282" s="146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3">
    <mergeCell ref="J2:K2"/>
    <mergeCell ref="H4:K4"/>
    <mergeCell ref="C4:F4"/>
  </mergeCells>
  <printOptions horizontalCentered="1"/>
  <pageMargins left="0.7874015748031497" right="0.5905511811023623" top="0.7874015748031497" bottom="0.5905511811023623" header="0" footer="0.3937007874015748"/>
  <pageSetup firstPageNumber="20" useFirstPageNumber="1" horizontalDpi="600" verticalDpi="600" orientation="portrait" paperSize="9" scale="73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/>
  <dimension ref="A1:K625"/>
  <sheetViews>
    <sheetView view="pageBreakPreview" zoomScaleSheetLayoutView="100" zoomScalePageLayoutView="0" workbookViewId="0" topLeftCell="A1">
      <selection activeCell="M21" sqref="M21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5" width="12.421875" style="57" customWidth="1"/>
    <col min="6" max="6" width="7.8515625" style="146" bestFit="1" customWidth="1"/>
    <col min="7" max="7" width="3.57421875" style="57" customWidth="1"/>
    <col min="8" max="10" width="12.421875" style="57" customWidth="1"/>
    <col min="11" max="11" width="7.8515625" style="57" bestFit="1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s="1" customFormat="1" ht="11.25" customHeight="1">
      <c r="A2" s="3" t="s">
        <v>81</v>
      </c>
      <c r="B2" s="2"/>
      <c r="C2" s="2"/>
      <c r="D2" s="2"/>
      <c r="E2" s="4"/>
      <c r="F2" s="143"/>
      <c r="G2" s="2"/>
      <c r="H2" s="2"/>
      <c r="I2" s="5"/>
      <c r="J2" s="187" t="s">
        <v>69</v>
      </c>
      <c r="K2" s="187"/>
    </row>
    <row r="3" spans="1:11" s="1" customFormat="1" ht="11.25" customHeight="1" thickBot="1">
      <c r="A3" s="2"/>
      <c r="B3" s="2"/>
      <c r="C3" s="2"/>
      <c r="D3" s="2"/>
      <c r="E3" s="2"/>
      <c r="F3" s="143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47" t="s">
        <v>2</v>
      </c>
      <c r="D4" s="148"/>
      <c r="E4" s="148"/>
      <c r="F4" s="149"/>
      <c r="G4" s="8"/>
      <c r="H4" s="181" t="s">
        <v>3</v>
      </c>
      <c r="I4" s="182"/>
      <c r="J4" s="182"/>
      <c r="K4" s="183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2021</v>
      </c>
      <c r="D6" s="15">
        <f>E6-1</f>
        <v>2022</v>
      </c>
      <c r="E6" s="15">
        <v>2023</v>
      </c>
      <c r="F6" s="16"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9" t="s">
        <v>336</v>
      </c>
      <c r="D7" s="20" t="s">
        <v>6</v>
      </c>
      <c r="E7" s="20">
        <v>3</v>
      </c>
      <c r="F7" s="21" t="s">
        <v>338</v>
      </c>
      <c r="G7" s="22"/>
      <c r="H7" s="19" t="s">
        <v>336</v>
      </c>
      <c r="I7" s="20" t="s">
        <v>6</v>
      </c>
      <c r="J7" s="20"/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144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145"/>
      <c r="G9" s="30"/>
      <c r="H9" s="131"/>
      <c r="I9" s="131"/>
      <c r="J9" s="131"/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145"/>
      <c r="G10" s="30"/>
      <c r="H10" s="131"/>
      <c r="I10" s="131"/>
      <c r="J10" s="131"/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145"/>
      <c r="G11" s="30"/>
      <c r="H11" s="131"/>
      <c r="I11" s="131"/>
      <c r="J11" s="131"/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145"/>
      <c r="G12" s="30"/>
      <c r="H12" s="131"/>
      <c r="I12" s="131"/>
      <c r="J12" s="131"/>
      <c r="K12" s="31"/>
    </row>
    <row r="13" spans="1:11" s="23" customFormat="1" ht="11.25" customHeight="1">
      <c r="A13" s="35" t="s">
        <v>11</v>
      </c>
      <c r="B13" s="36"/>
      <c r="C13" s="37"/>
      <c r="D13" s="37"/>
      <c r="E13" s="37"/>
      <c r="F13" s="38">
        <f>IF(AND(C13&gt;0,E13&gt;0),E13*100/C13,"")</f>
      </c>
      <c r="G13" s="39"/>
      <c r="H13" s="132"/>
      <c r="I13" s="133"/>
      <c r="J13" s="133"/>
      <c r="K13" s="40"/>
    </row>
    <row r="14" spans="1:11" s="32" customFormat="1" ht="11.25" customHeight="1">
      <c r="A14" s="34"/>
      <c r="B14" s="28"/>
      <c r="C14" s="29"/>
      <c r="D14" s="29"/>
      <c r="E14" s="29"/>
      <c r="F14" s="145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>
        <f>IF(AND(C15&gt;0,E15&gt;0),E15*100/C15,"")</f>
      </c>
      <c r="G15" s="39"/>
      <c r="H15" s="132"/>
      <c r="I15" s="133"/>
      <c r="J15" s="133"/>
      <c r="K15" s="40"/>
    </row>
    <row r="16" spans="1:11" s="32" customFormat="1" ht="11.25" customHeight="1">
      <c r="A16" s="33"/>
      <c r="B16" s="28"/>
      <c r="C16" s="29"/>
      <c r="D16" s="29"/>
      <c r="E16" s="29"/>
      <c r="F16" s="145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>
        <f>IF(AND(C17&gt;0,E17&gt;0),E17*100/C17,"")</f>
      </c>
      <c r="G17" s="39"/>
      <c r="H17" s="132"/>
      <c r="I17" s="133"/>
      <c r="J17" s="133"/>
      <c r="K17" s="40"/>
    </row>
    <row r="18" spans="1:11" s="32" customFormat="1" ht="11.25" customHeight="1">
      <c r="A18" s="34"/>
      <c r="B18" s="28"/>
      <c r="C18" s="29"/>
      <c r="D18" s="29"/>
      <c r="E18" s="29"/>
      <c r="F18" s="145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145"/>
      <c r="G19" s="30"/>
      <c r="H19" s="131"/>
      <c r="I19" s="131"/>
      <c r="J19" s="131"/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145"/>
      <c r="G20" s="30"/>
      <c r="H20" s="131"/>
      <c r="I20" s="131"/>
      <c r="J20" s="131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145"/>
      <c r="G21" s="30"/>
      <c r="H21" s="131"/>
      <c r="I21" s="131"/>
      <c r="J21" s="131"/>
      <c r="K21" s="31"/>
    </row>
    <row r="22" spans="1:11" s="23" customFormat="1" ht="11.25" customHeight="1">
      <c r="A22" s="35" t="s">
        <v>17</v>
      </c>
      <c r="B22" s="36"/>
      <c r="C22" s="37"/>
      <c r="D22" s="37"/>
      <c r="E22" s="37"/>
      <c r="F22" s="38">
        <f>IF(AND(C22&gt;0,E22&gt;0),E22*100/C22,"")</f>
      </c>
      <c r="G22" s="39"/>
      <c r="H22" s="132"/>
      <c r="I22" s="133"/>
      <c r="J22" s="133"/>
      <c r="K22" s="40"/>
    </row>
    <row r="23" spans="1:11" s="32" customFormat="1" ht="11.25" customHeight="1">
      <c r="A23" s="34"/>
      <c r="B23" s="28"/>
      <c r="C23" s="29"/>
      <c r="D23" s="29"/>
      <c r="E23" s="29"/>
      <c r="F23" s="145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/>
      <c r="D24" s="37"/>
      <c r="E24" s="37"/>
      <c r="F24" s="38">
        <f>IF(AND(C24&gt;0,E24&gt;0),E24*100/C24,"")</f>
      </c>
      <c r="G24" s="39"/>
      <c r="H24" s="132"/>
      <c r="I24" s="133"/>
      <c r="J24" s="133"/>
      <c r="K24" s="40"/>
    </row>
    <row r="25" spans="1:11" s="32" customFormat="1" ht="11.25" customHeight="1">
      <c r="A25" s="34"/>
      <c r="B25" s="28"/>
      <c r="C25" s="29"/>
      <c r="D25" s="29"/>
      <c r="E25" s="29"/>
      <c r="F25" s="145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/>
      <c r="D26" s="37"/>
      <c r="E26" s="37"/>
      <c r="F26" s="38">
        <f>IF(AND(C26&gt;0,E26&gt;0),E26*100/C26,"")</f>
      </c>
      <c r="G26" s="39"/>
      <c r="H26" s="132"/>
      <c r="I26" s="133"/>
      <c r="J26" s="133"/>
      <c r="K26" s="40"/>
    </row>
    <row r="27" spans="1:11" s="32" customFormat="1" ht="11.25" customHeight="1">
      <c r="A27" s="34"/>
      <c r="B27" s="28"/>
      <c r="C27" s="29"/>
      <c r="D27" s="29"/>
      <c r="E27" s="29"/>
      <c r="F27" s="145">
        <f>IF(AND(C27&gt;0,E27&gt;0),E27*100/C27,"")</f>
      </c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/>
      <c r="D28" s="29"/>
      <c r="E28" s="29"/>
      <c r="F28" s="145"/>
      <c r="G28" s="30"/>
      <c r="H28" s="131"/>
      <c r="I28" s="131"/>
      <c r="J28" s="131"/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145"/>
      <c r="G29" s="30"/>
      <c r="H29" s="131"/>
      <c r="I29" s="131"/>
      <c r="J29" s="131"/>
      <c r="K29" s="31"/>
    </row>
    <row r="30" spans="1:11" s="32" customFormat="1" ht="11.25" customHeight="1">
      <c r="A30" s="34" t="s">
        <v>22</v>
      </c>
      <c r="B30" s="28"/>
      <c r="C30" s="29"/>
      <c r="D30" s="29"/>
      <c r="E30" s="29"/>
      <c r="F30" s="145"/>
      <c r="G30" s="30"/>
      <c r="H30" s="131"/>
      <c r="I30" s="131"/>
      <c r="J30" s="131"/>
      <c r="K30" s="31"/>
    </row>
    <row r="31" spans="1:11" s="23" customFormat="1" ht="11.25" customHeight="1">
      <c r="A31" s="41" t="s">
        <v>23</v>
      </c>
      <c r="B31" s="36"/>
      <c r="C31" s="37"/>
      <c r="D31" s="37"/>
      <c r="E31" s="37"/>
      <c r="F31" s="38">
        <f>IF(AND(C31&gt;0,E31&gt;0),E31*100/C31,"")</f>
      </c>
      <c r="G31" s="39"/>
      <c r="H31" s="132"/>
      <c r="I31" s="133"/>
      <c r="J31" s="133"/>
      <c r="K31" s="40"/>
    </row>
    <row r="32" spans="1:11" s="32" customFormat="1" ht="11.25" customHeight="1">
      <c r="A32" s="34"/>
      <c r="B32" s="28"/>
      <c r="C32" s="29"/>
      <c r="D32" s="29"/>
      <c r="E32" s="29"/>
      <c r="F32" s="145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/>
      <c r="D33" s="29"/>
      <c r="E33" s="29"/>
      <c r="F33" s="145"/>
      <c r="G33" s="30"/>
      <c r="H33" s="131"/>
      <c r="I33" s="131"/>
      <c r="J33" s="131"/>
      <c r="K33" s="31"/>
    </row>
    <row r="34" spans="1:11" s="32" customFormat="1" ht="11.25" customHeight="1">
      <c r="A34" s="34" t="s">
        <v>25</v>
      </c>
      <c r="B34" s="28"/>
      <c r="C34" s="29">
        <v>6</v>
      </c>
      <c r="D34" s="29"/>
      <c r="E34" s="29"/>
      <c r="F34" s="145"/>
      <c r="G34" s="30"/>
      <c r="H34" s="131">
        <v>0.005</v>
      </c>
      <c r="I34" s="131"/>
      <c r="J34" s="131"/>
      <c r="K34" s="31"/>
    </row>
    <row r="35" spans="1:11" s="32" customFormat="1" ht="11.25" customHeight="1">
      <c r="A35" s="34" t="s">
        <v>26</v>
      </c>
      <c r="B35" s="28"/>
      <c r="C35" s="29"/>
      <c r="D35" s="29"/>
      <c r="E35" s="29"/>
      <c r="F35" s="145"/>
      <c r="G35" s="30"/>
      <c r="H35" s="131"/>
      <c r="I35" s="131"/>
      <c r="J35" s="131"/>
      <c r="K35" s="31"/>
    </row>
    <row r="36" spans="1:11" s="32" customFormat="1" ht="11.25" customHeight="1">
      <c r="A36" s="34" t="s">
        <v>27</v>
      </c>
      <c r="B36" s="28"/>
      <c r="C36" s="29"/>
      <c r="D36" s="29"/>
      <c r="E36" s="29"/>
      <c r="F36" s="145"/>
      <c r="G36" s="30"/>
      <c r="H36" s="131"/>
      <c r="I36" s="131"/>
      <c r="J36" s="131"/>
      <c r="K36" s="31"/>
    </row>
    <row r="37" spans="1:11" s="23" customFormat="1" ht="11.25" customHeight="1">
      <c r="A37" s="35" t="s">
        <v>28</v>
      </c>
      <c r="B37" s="36"/>
      <c r="C37" s="37">
        <v>6</v>
      </c>
      <c r="D37" s="37"/>
      <c r="E37" s="37"/>
      <c r="F37" s="38">
        <f>IF(AND(C37&gt;0,E37&gt;0),E37*100/C37,"")</f>
      </c>
      <c r="G37" s="39"/>
      <c r="H37" s="132">
        <v>0.005</v>
      </c>
      <c r="I37" s="133"/>
      <c r="J37" s="133"/>
      <c r="K37" s="40"/>
    </row>
    <row r="38" spans="1:11" s="32" customFormat="1" ht="11.25" customHeight="1">
      <c r="A38" s="34"/>
      <c r="B38" s="28"/>
      <c r="C38" s="29"/>
      <c r="D38" s="29"/>
      <c r="E38" s="29"/>
      <c r="F38" s="145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/>
      <c r="D39" s="37"/>
      <c r="E39" s="37"/>
      <c r="F39" s="38">
        <f>IF(AND(C39&gt;0,E39&gt;0),E39*100/C39,"")</f>
      </c>
      <c r="G39" s="39"/>
      <c r="H39" s="132"/>
      <c r="I39" s="133"/>
      <c r="J39" s="133"/>
      <c r="K39" s="40"/>
    </row>
    <row r="40" spans="1:11" s="32" customFormat="1" ht="11.25" customHeight="1">
      <c r="A40" s="34"/>
      <c r="B40" s="28"/>
      <c r="C40" s="29"/>
      <c r="D40" s="29"/>
      <c r="E40" s="29"/>
      <c r="F40" s="145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145"/>
      <c r="G41" s="30"/>
      <c r="H41" s="131"/>
      <c r="I41" s="131"/>
      <c r="J41" s="131"/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145"/>
      <c r="G42" s="30"/>
      <c r="H42" s="131"/>
      <c r="I42" s="131"/>
      <c r="J42" s="131"/>
      <c r="K42" s="31"/>
    </row>
    <row r="43" spans="1:11" s="32" customFormat="1" ht="11.25" customHeight="1">
      <c r="A43" s="34" t="s">
        <v>32</v>
      </c>
      <c r="B43" s="28"/>
      <c r="C43" s="29">
        <v>24</v>
      </c>
      <c r="D43" s="29">
        <v>18</v>
      </c>
      <c r="E43" s="29"/>
      <c r="F43" s="145"/>
      <c r="G43" s="30"/>
      <c r="H43" s="131">
        <v>0.017</v>
      </c>
      <c r="I43" s="131">
        <v>0.006</v>
      </c>
      <c r="J43" s="131"/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145"/>
      <c r="G44" s="30"/>
      <c r="H44" s="131"/>
      <c r="I44" s="131"/>
      <c r="J44" s="131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145"/>
      <c r="G45" s="30"/>
      <c r="H45" s="131"/>
      <c r="I45" s="131"/>
      <c r="J45" s="131"/>
      <c r="K45" s="31"/>
    </row>
    <row r="46" spans="1:11" s="32" customFormat="1" ht="11.25" customHeight="1">
      <c r="A46" s="34" t="s">
        <v>35</v>
      </c>
      <c r="B46" s="28"/>
      <c r="C46" s="29">
        <v>22</v>
      </c>
      <c r="D46" s="29">
        <v>35</v>
      </c>
      <c r="E46" s="29"/>
      <c r="F46" s="145"/>
      <c r="G46" s="30"/>
      <c r="H46" s="131">
        <v>0.02</v>
      </c>
      <c r="I46" s="131">
        <v>0.021</v>
      </c>
      <c r="J46" s="131"/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145"/>
      <c r="G47" s="30"/>
      <c r="H47" s="131"/>
      <c r="I47" s="131"/>
      <c r="J47" s="131"/>
      <c r="K47" s="31"/>
    </row>
    <row r="48" spans="1:11" s="32" customFormat="1" ht="11.25" customHeight="1">
      <c r="A48" s="34" t="s">
        <v>37</v>
      </c>
      <c r="B48" s="28"/>
      <c r="C48" s="29"/>
      <c r="D48" s="29">
        <v>2</v>
      </c>
      <c r="E48" s="29"/>
      <c r="F48" s="145"/>
      <c r="G48" s="30"/>
      <c r="H48" s="131"/>
      <c r="I48" s="131">
        <v>0.003</v>
      </c>
      <c r="J48" s="131"/>
      <c r="K48" s="31"/>
    </row>
    <row r="49" spans="1:11" s="32" customFormat="1" ht="11.25" customHeight="1">
      <c r="A49" s="34" t="s">
        <v>38</v>
      </c>
      <c r="B49" s="28"/>
      <c r="C49" s="29">
        <v>4</v>
      </c>
      <c r="D49" s="29">
        <v>8</v>
      </c>
      <c r="E49" s="29"/>
      <c r="F49" s="145"/>
      <c r="G49" s="30"/>
      <c r="H49" s="131">
        <v>0.008</v>
      </c>
      <c r="I49" s="131">
        <v>0.008</v>
      </c>
      <c r="J49" s="131"/>
      <c r="K49" s="31"/>
    </row>
    <row r="50" spans="1:11" s="23" customFormat="1" ht="11.25" customHeight="1">
      <c r="A50" s="41" t="s">
        <v>39</v>
      </c>
      <c r="B50" s="36"/>
      <c r="C50" s="37">
        <v>50</v>
      </c>
      <c r="D50" s="37">
        <v>63</v>
      </c>
      <c r="E50" s="37"/>
      <c r="F50" s="38">
        <f>IF(AND(C50&gt;0,E50&gt;0),E50*100/C50,"")</f>
      </c>
      <c r="G50" s="39"/>
      <c r="H50" s="132">
        <v>0.045000000000000005</v>
      </c>
      <c r="I50" s="133">
        <v>0.038000000000000006</v>
      </c>
      <c r="J50" s="133"/>
      <c r="K50" s="40"/>
    </row>
    <row r="51" spans="1:11" s="32" customFormat="1" ht="11.25" customHeight="1">
      <c r="A51" s="34"/>
      <c r="B51" s="28"/>
      <c r="C51" s="29"/>
      <c r="D51" s="29"/>
      <c r="E51" s="29"/>
      <c r="F51" s="145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>
        <v>2</v>
      </c>
      <c r="D52" s="37"/>
      <c r="E52" s="37"/>
      <c r="F52" s="38">
        <f>IF(AND(C52&gt;0,E52&gt;0),E52*100/C52,"")</f>
      </c>
      <c r="G52" s="39"/>
      <c r="H52" s="132"/>
      <c r="I52" s="133"/>
      <c r="J52" s="133"/>
      <c r="K52" s="40"/>
    </row>
    <row r="53" spans="1:11" s="32" customFormat="1" ht="11.25" customHeight="1">
      <c r="A53" s="34"/>
      <c r="B53" s="28"/>
      <c r="C53" s="29"/>
      <c r="D53" s="29"/>
      <c r="E53" s="29"/>
      <c r="F53" s="145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/>
      <c r="D54" s="29"/>
      <c r="E54" s="29"/>
      <c r="F54" s="145"/>
      <c r="G54" s="30"/>
      <c r="H54" s="131"/>
      <c r="I54" s="131"/>
      <c r="J54" s="131"/>
      <c r="K54" s="31"/>
    </row>
    <row r="55" spans="1:11" s="32" customFormat="1" ht="11.25" customHeight="1">
      <c r="A55" s="34" t="s">
        <v>42</v>
      </c>
      <c r="B55" s="28"/>
      <c r="C55" s="29">
        <v>90</v>
      </c>
      <c r="D55" s="29">
        <v>90</v>
      </c>
      <c r="E55" s="29">
        <v>48</v>
      </c>
      <c r="F55" s="145"/>
      <c r="G55" s="30"/>
      <c r="H55" s="131">
        <v>0.072</v>
      </c>
      <c r="I55" s="131">
        <v>0.072</v>
      </c>
      <c r="J55" s="131"/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145"/>
      <c r="G56" s="30"/>
      <c r="H56" s="131"/>
      <c r="I56" s="131"/>
      <c r="J56" s="131"/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145"/>
      <c r="G57" s="30"/>
      <c r="H57" s="131"/>
      <c r="I57" s="131"/>
      <c r="J57" s="131"/>
      <c r="K57" s="31"/>
    </row>
    <row r="58" spans="1:11" s="32" customFormat="1" ht="11.25" customHeight="1">
      <c r="A58" s="34" t="s">
        <v>45</v>
      </c>
      <c r="B58" s="28"/>
      <c r="C58" s="29">
        <v>147</v>
      </c>
      <c r="D58" s="29">
        <v>56</v>
      </c>
      <c r="E58" s="29">
        <v>50</v>
      </c>
      <c r="F58" s="145"/>
      <c r="G58" s="30"/>
      <c r="H58" s="131">
        <v>0.059</v>
      </c>
      <c r="I58" s="131">
        <v>0.022</v>
      </c>
      <c r="J58" s="131"/>
      <c r="K58" s="31"/>
    </row>
    <row r="59" spans="1:11" s="23" customFormat="1" ht="11.25" customHeight="1">
      <c r="A59" s="35" t="s">
        <v>46</v>
      </c>
      <c r="B59" s="36"/>
      <c r="C59" s="37">
        <v>237</v>
      </c>
      <c r="D59" s="37">
        <v>146</v>
      </c>
      <c r="E59" s="37">
        <v>98</v>
      </c>
      <c r="F59" s="38">
        <f>IF(AND(C59&gt;0,E59&gt;0),E59*100/C59,"")</f>
        <v>41.35021097046413</v>
      </c>
      <c r="G59" s="39"/>
      <c r="H59" s="132">
        <v>0.131</v>
      </c>
      <c r="I59" s="133">
        <v>0.094</v>
      </c>
      <c r="J59" s="133"/>
      <c r="K59" s="40"/>
    </row>
    <row r="60" spans="1:11" s="32" customFormat="1" ht="11.25" customHeight="1">
      <c r="A60" s="34"/>
      <c r="B60" s="28"/>
      <c r="C60" s="29"/>
      <c r="D60" s="29"/>
      <c r="E60" s="29"/>
      <c r="F60" s="145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/>
      <c r="D61" s="29"/>
      <c r="E61" s="29"/>
      <c r="F61" s="145"/>
      <c r="G61" s="30"/>
      <c r="H61" s="131"/>
      <c r="I61" s="131"/>
      <c r="J61" s="131"/>
      <c r="K61" s="31"/>
    </row>
    <row r="62" spans="1:11" s="32" customFormat="1" ht="11.25" customHeight="1">
      <c r="A62" s="34" t="s">
        <v>48</v>
      </c>
      <c r="B62" s="28"/>
      <c r="C62" s="29"/>
      <c r="D62" s="29"/>
      <c r="E62" s="29"/>
      <c r="F62" s="145"/>
      <c r="G62" s="30"/>
      <c r="H62" s="131"/>
      <c r="I62" s="131"/>
      <c r="J62" s="131"/>
      <c r="K62" s="31"/>
    </row>
    <row r="63" spans="1:11" s="32" customFormat="1" ht="11.25" customHeight="1">
      <c r="A63" s="34" t="s">
        <v>49</v>
      </c>
      <c r="B63" s="28"/>
      <c r="C63" s="29"/>
      <c r="D63" s="29"/>
      <c r="E63" s="29"/>
      <c r="F63" s="145"/>
      <c r="G63" s="30"/>
      <c r="H63" s="131"/>
      <c r="I63" s="131"/>
      <c r="J63" s="131"/>
      <c r="K63" s="31"/>
    </row>
    <row r="64" spans="1:11" s="23" customFormat="1" ht="11.25" customHeight="1">
      <c r="A64" s="35" t="s">
        <v>50</v>
      </c>
      <c r="B64" s="36"/>
      <c r="C64" s="37"/>
      <c r="D64" s="37"/>
      <c r="E64" s="37"/>
      <c r="F64" s="38">
        <f>IF(AND(C64&gt;0,E64&gt;0),E64*100/C64,"")</f>
      </c>
      <c r="G64" s="39"/>
      <c r="H64" s="132"/>
      <c r="I64" s="133"/>
      <c r="J64" s="133"/>
      <c r="K64" s="40"/>
    </row>
    <row r="65" spans="1:11" s="32" customFormat="1" ht="11.25" customHeight="1">
      <c r="A65" s="34"/>
      <c r="B65" s="28"/>
      <c r="C65" s="29"/>
      <c r="D65" s="29"/>
      <c r="E65" s="29"/>
      <c r="F65" s="145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/>
      <c r="D66" s="37"/>
      <c r="E66" s="37"/>
      <c r="F66" s="38">
        <f>IF(AND(C66&gt;0,E66&gt;0),E66*100/C66,"")</f>
      </c>
      <c r="G66" s="39"/>
      <c r="H66" s="132"/>
      <c r="I66" s="133"/>
      <c r="J66" s="133"/>
      <c r="K66" s="40"/>
    </row>
    <row r="67" spans="1:11" s="32" customFormat="1" ht="11.25" customHeight="1">
      <c r="A67" s="34"/>
      <c r="B67" s="28"/>
      <c r="C67" s="29"/>
      <c r="D67" s="29"/>
      <c r="E67" s="29"/>
      <c r="F67" s="145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>
        <v>608</v>
      </c>
      <c r="D68" s="29">
        <v>650</v>
      </c>
      <c r="E68" s="29">
        <v>600</v>
      </c>
      <c r="F68" s="145"/>
      <c r="G68" s="30"/>
      <c r="H68" s="131">
        <v>0.72</v>
      </c>
      <c r="I68" s="131">
        <v>0.6</v>
      </c>
      <c r="J68" s="131"/>
      <c r="K68" s="31"/>
    </row>
    <row r="69" spans="1:11" s="32" customFormat="1" ht="11.25" customHeight="1">
      <c r="A69" s="34" t="s">
        <v>53</v>
      </c>
      <c r="B69" s="28"/>
      <c r="C69" s="29">
        <v>274</v>
      </c>
      <c r="D69" s="29">
        <v>300</v>
      </c>
      <c r="E69" s="29">
        <v>250</v>
      </c>
      <c r="F69" s="145"/>
      <c r="G69" s="30"/>
      <c r="H69" s="131">
        <v>0.292</v>
      </c>
      <c r="I69" s="131">
        <v>0.25</v>
      </c>
      <c r="J69" s="131"/>
      <c r="K69" s="31"/>
    </row>
    <row r="70" spans="1:11" s="23" customFormat="1" ht="11.25" customHeight="1">
      <c r="A70" s="35" t="s">
        <v>54</v>
      </c>
      <c r="B70" s="36"/>
      <c r="C70" s="37">
        <v>882</v>
      </c>
      <c r="D70" s="37">
        <v>950</v>
      </c>
      <c r="E70" s="37">
        <v>850</v>
      </c>
      <c r="F70" s="38">
        <f>IF(AND(C70&gt;0,E70&gt;0),E70*100/C70,"")</f>
        <v>96.3718820861678</v>
      </c>
      <c r="G70" s="39"/>
      <c r="H70" s="132">
        <v>1.012</v>
      </c>
      <c r="I70" s="133">
        <v>0.85</v>
      </c>
      <c r="J70" s="133"/>
      <c r="K70" s="40"/>
    </row>
    <row r="71" spans="1:11" s="32" customFormat="1" ht="11.25" customHeight="1">
      <c r="A71" s="34"/>
      <c r="B71" s="28"/>
      <c r="C71" s="29"/>
      <c r="D71" s="29"/>
      <c r="E71" s="29"/>
      <c r="F71" s="145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/>
      <c r="D72" s="29"/>
      <c r="E72" s="29"/>
      <c r="F72" s="145"/>
      <c r="G72" s="30"/>
      <c r="H72" s="131"/>
      <c r="I72" s="131"/>
      <c r="J72" s="131"/>
      <c r="K72" s="31"/>
    </row>
    <row r="73" spans="1:11" s="32" customFormat="1" ht="11.25" customHeight="1">
      <c r="A73" s="34" t="s">
        <v>56</v>
      </c>
      <c r="B73" s="28"/>
      <c r="C73" s="29"/>
      <c r="D73" s="29"/>
      <c r="E73" s="29">
        <v>35</v>
      </c>
      <c r="F73" s="145"/>
      <c r="G73" s="30"/>
      <c r="H73" s="131"/>
      <c r="I73" s="131"/>
      <c r="J73" s="131"/>
      <c r="K73" s="31"/>
    </row>
    <row r="74" spans="1:11" s="32" customFormat="1" ht="11.25" customHeight="1">
      <c r="A74" s="34" t="s">
        <v>57</v>
      </c>
      <c r="B74" s="28"/>
      <c r="C74" s="29">
        <v>1</v>
      </c>
      <c r="D74" s="29">
        <v>34</v>
      </c>
      <c r="E74" s="29"/>
      <c r="F74" s="145"/>
      <c r="G74" s="30"/>
      <c r="H74" s="131">
        <v>0.001</v>
      </c>
      <c r="I74" s="131">
        <v>0.031</v>
      </c>
      <c r="J74" s="131"/>
      <c r="K74" s="31"/>
    </row>
    <row r="75" spans="1:11" s="32" customFormat="1" ht="11.25" customHeight="1">
      <c r="A75" s="34" t="s">
        <v>58</v>
      </c>
      <c r="B75" s="28"/>
      <c r="C75" s="29">
        <v>12</v>
      </c>
      <c r="D75" s="29">
        <v>2</v>
      </c>
      <c r="E75" s="29"/>
      <c r="F75" s="145"/>
      <c r="G75" s="30"/>
      <c r="H75" s="131">
        <v>0.006</v>
      </c>
      <c r="I75" s="131">
        <v>0.002</v>
      </c>
      <c r="J75" s="131"/>
      <c r="K75" s="31"/>
    </row>
    <row r="76" spans="1:11" s="32" customFormat="1" ht="11.25" customHeight="1">
      <c r="A76" s="34" t="s">
        <v>59</v>
      </c>
      <c r="B76" s="28"/>
      <c r="C76" s="29">
        <v>650</v>
      </c>
      <c r="D76" s="29">
        <v>600</v>
      </c>
      <c r="E76" s="29">
        <v>625</v>
      </c>
      <c r="F76" s="145"/>
      <c r="G76" s="30"/>
      <c r="H76" s="131">
        <v>0.585</v>
      </c>
      <c r="I76" s="131">
        <v>0.24</v>
      </c>
      <c r="J76" s="131"/>
      <c r="K76" s="31"/>
    </row>
    <row r="77" spans="1:11" s="32" customFormat="1" ht="11.25" customHeight="1">
      <c r="A77" s="34" t="s">
        <v>60</v>
      </c>
      <c r="B77" s="28"/>
      <c r="C77" s="29"/>
      <c r="D77" s="29"/>
      <c r="E77" s="29"/>
      <c r="F77" s="145"/>
      <c r="G77" s="30"/>
      <c r="H77" s="131"/>
      <c r="I77" s="131"/>
      <c r="J77" s="131"/>
      <c r="K77" s="31"/>
    </row>
    <row r="78" spans="1:11" s="32" customFormat="1" ht="11.25" customHeight="1">
      <c r="A78" s="34" t="s">
        <v>61</v>
      </c>
      <c r="B78" s="28"/>
      <c r="C78" s="29"/>
      <c r="D78" s="29"/>
      <c r="E78" s="29"/>
      <c r="F78" s="145"/>
      <c r="G78" s="30"/>
      <c r="H78" s="131"/>
      <c r="I78" s="131"/>
      <c r="J78" s="131"/>
      <c r="K78" s="31"/>
    </row>
    <row r="79" spans="1:11" s="32" customFormat="1" ht="11.25" customHeight="1">
      <c r="A79" s="34" t="s">
        <v>62</v>
      </c>
      <c r="B79" s="28"/>
      <c r="C79" s="29">
        <v>840</v>
      </c>
      <c r="D79" s="29">
        <v>590</v>
      </c>
      <c r="E79" s="29">
        <v>590</v>
      </c>
      <c r="F79" s="145"/>
      <c r="G79" s="30"/>
      <c r="H79" s="131">
        <v>0.875</v>
      </c>
      <c r="I79" s="131">
        <v>0.531</v>
      </c>
      <c r="J79" s="131"/>
      <c r="K79" s="31"/>
    </row>
    <row r="80" spans="1:11" s="23" customFormat="1" ht="11.25" customHeight="1">
      <c r="A80" s="41" t="s">
        <v>63</v>
      </c>
      <c r="B80" s="36"/>
      <c r="C80" s="37">
        <v>1503</v>
      </c>
      <c r="D80" s="37">
        <v>1226</v>
      </c>
      <c r="E80" s="37">
        <v>1250</v>
      </c>
      <c r="F80" s="38">
        <f>IF(AND(C80&gt;0,E80&gt;0),E80*100/C80,"")</f>
        <v>83.166999334664</v>
      </c>
      <c r="G80" s="39"/>
      <c r="H80" s="132">
        <v>1.467</v>
      </c>
      <c r="I80" s="133">
        <v>0.804</v>
      </c>
      <c r="J80" s="133"/>
      <c r="K80" s="40"/>
    </row>
    <row r="81" spans="1:11" s="32" customFormat="1" ht="11.25" customHeight="1">
      <c r="A81" s="34"/>
      <c r="B81" s="28"/>
      <c r="C81" s="29"/>
      <c r="D81" s="29"/>
      <c r="E81" s="29"/>
      <c r="F81" s="145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/>
      <c r="D82" s="29"/>
      <c r="E82" s="29"/>
      <c r="F82" s="145"/>
      <c r="G82" s="30"/>
      <c r="H82" s="131"/>
      <c r="I82" s="131"/>
      <c r="J82" s="131"/>
      <c r="K82" s="31"/>
    </row>
    <row r="83" spans="1:11" s="32" customFormat="1" ht="11.25" customHeight="1">
      <c r="A83" s="34" t="s">
        <v>65</v>
      </c>
      <c r="B83" s="28"/>
      <c r="C83" s="29">
        <v>79</v>
      </c>
      <c r="D83" s="29">
        <v>79</v>
      </c>
      <c r="E83" s="29">
        <v>78</v>
      </c>
      <c r="F83" s="145"/>
      <c r="G83" s="30"/>
      <c r="H83" s="131">
        <v>0.058</v>
      </c>
      <c r="I83" s="131">
        <v>0.058</v>
      </c>
      <c r="J83" s="131"/>
      <c r="K83" s="31"/>
    </row>
    <row r="84" spans="1:11" s="23" customFormat="1" ht="11.25" customHeight="1">
      <c r="A84" s="35" t="s">
        <v>66</v>
      </c>
      <c r="B84" s="36"/>
      <c r="C84" s="37">
        <v>79</v>
      </c>
      <c r="D84" s="37">
        <v>79</v>
      </c>
      <c r="E84" s="37">
        <v>78</v>
      </c>
      <c r="F84" s="38">
        <f>IF(AND(C84&gt;0,E84&gt;0),E84*100/C84,"")</f>
        <v>98.73417721518987</v>
      </c>
      <c r="G84" s="39"/>
      <c r="H84" s="132">
        <v>0.058</v>
      </c>
      <c r="I84" s="133">
        <v>0.058</v>
      </c>
      <c r="J84" s="133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145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>
        <v>2759</v>
      </c>
      <c r="D87" s="48">
        <v>2464</v>
      </c>
      <c r="E87" s="48">
        <v>2276</v>
      </c>
      <c r="F87" s="49">
        <f>IF(AND(C87&gt;0,E87&gt;0),E87*100/C87,"")</f>
        <v>82.4936571221457</v>
      </c>
      <c r="G87" s="39"/>
      <c r="H87" s="136">
        <v>2.718</v>
      </c>
      <c r="I87" s="137">
        <v>1.844</v>
      </c>
      <c r="J87" s="137"/>
      <c r="K87" s="49"/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2">
    <mergeCell ref="J2:K2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1" useFirstPageNumber="1" horizontalDpi="600" verticalDpi="600" orientation="portrait" paperSize="9" scale="73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4"/>
  <dimension ref="A1:K625"/>
  <sheetViews>
    <sheetView view="pageBreakPreview" zoomScaleSheetLayoutView="100" zoomScalePageLayoutView="0" workbookViewId="0" topLeftCell="A1">
      <selection activeCell="M15" sqref="M15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5" width="12.421875" style="57" customWidth="1"/>
    <col min="6" max="6" width="9.851562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82</v>
      </c>
      <c r="B2" s="2"/>
      <c r="C2" s="2"/>
      <c r="D2" s="2"/>
      <c r="E2" s="4"/>
      <c r="F2" s="2"/>
      <c r="G2" s="2"/>
      <c r="H2" s="2"/>
      <c r="I2" s="5"/>
      <c r="J2" s="187" t="s">
        <v>69</v>
      </c>
      <c r="K2" s="187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75" t="s">
        <v>2</v>
      </c>
      <c r="D4" s="176"/>
      <c r="E4" s="176"/>
      <c r="F4" s="177"/>
      <c r="G4" s="8"/>
      <c r="H4" s="181" t="s">
        <v>3</v>
      </c>
      <c r="I4" s="182"/>
      <c r="J4" s="182"/>
      <c r="K4" s="183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9" t="s">
        <v>336</v>
      </c>
      <c r="D7" s="20" t="s">
        <v>6</v>
      </c>
      <c r="E7" s="20">
        <v>3</v>
      </c>
      <c r="F7" s="21" t="str">
        <f>CONCATENATE(D6,"=100")</f>
        <v>2022=100</v>
      </c>
      <c r="G7" s="22"/>
      <c r="H7" s="19" t="s">
        <v>336</v>
      </c>
      <c r="I7" s="20" t="s">
        <v>6</v>
      </c>
      <c r="J7" s="20">
        <v>3</v>
      </c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>
        <v>24</v>
      </c>
      <c r="D9" s="29">
        <v>28</v>
      </c>
      <c r="E9" s="29">
        <v>25</v>
      </c>
      <c r="F9" s="30"/>
      <c r="G9" s="30"/>
      <c r="H9" s="131">
        <v>0.391</v>
      </c>
      <c r="I9" s="131">
        <v>0.44</v>
      </c>
      <c r="J9" s="131">
        <v>0.394</v>
      </c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31"/>
      <c r="I10" s="131"/>
      <c r="J10" s="131"/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31"/>
      <c r="I11" s="131"/>
      <c r="J11" s="131"/>
      <c r="K11" s="31"/>
    </row>
    <row r="12" spans="1:11" s="32" customFormat="1" ht="11.25" customHeight="1">
      <c r="A12" s="34" t="s">
        <v>10</v>
      </c>
      <c r="B12" s="28"/>
      <c r="C12" s="29">
        <v>33</v>
      </c>
      <c r="D12" s="29">
        <v>35</v>
      </c>
      <c r="E12" s="29">
        <v>30</v>
      </c>
      <c r="F12" s="30"/>
      <c r="G12" s="30"/>
      <c r="H12" s="131">
        <v>0.559</v>
      </c>
      <c r="I12" s="131">
        <v>0.595</v>
      </c>
      <c r="J12" s="131">
        <v>0.51</v>
      </c>
      <c r="K12" s="31"/>
    </row>
    <row r="13" spans="1:11" s="23" customFormat="1" ht="11.25" customHeight="1">
      <c r="A13" s="35" t="s">
        <v>11</v>
      </c>
      <c r="B13" s="36"/>
      <c r="C13" s="37">
        <v>57</v>
      </c>
      <c r="D13" s="37">
        <v>63</v>
      </c>
      <c r="E13" s="37">
        <v>55</v>
      </c>
      <c r="F13" s="38">
        <v>87.3015873015873</v>
      </c>
      <c r="G13" s="39"/>
      <c r="H13" s="132">
        <v>0.9500000000000001</v>
      </c>
      <c r="I13" s="133">
        <v>1.035</v>
      </c>
      <c r="J13" s="133">
        <v>0.904</v>
      </c>
      <c r="K13" s="40">
        <v>87.34299516908214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2"/>
      <c r="I15" s="133"/>
      <c r="J15" s="133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2"/>
      <c r="I17" s="133"/>
      <c r="J17" s="133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31"/>
      <c r="I19" s="131"/>
      <c r="J19" s="131"/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31"/>
      <c r="I20" s="131"/>
      <c r="J20" s="131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31"/>
      <c r="I21" s="131"/>
      <c r="J21" s="131"/>
      <c r="K21" s="31"/>
    </row>
    <row r="22" spans="1:11" s="23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32"/>
      <c r="I22" s="133"/>
      <c r="J22" s="133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/>
      <c r="D24" s="37"/>
      <c r="E24" s="37"/>
      <c r="F24" s="38"/>
      <c r="G24" s="39"/>
      <c r="H24" s="132"/>
      <c r="I24" s="133"/>
      <c r="J24" s="133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32"/>
      <c r="I26" s="133"/>
      <c r="J26" s="133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/>
      <c r="D28" s="29"/>
      <c r="E28" s="29"/>
      <c r="F28" s="30"/>
      <c r="G28" s="30"/>
      <c r="H28" s="131"/>
      <c r="I28" s="131"/>
      <c r="J28" s="131"/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31"/>
      <c r="I29" s="131"/>
      <c r="J29" s="131"/>
      <c r="K29" s="31"/>
    </row>
    <row r="30" spans="1:11" s="32" customFormat="1" ht="11.25" customHeight="1">
      <c r="A30" s="34" t="s">
        <v>22</v>
      </c>
      <c r="B30" s="28"/>
      <c r="C30" s="29"/>
      <c r="D30" s="29"/>
      <c r="E30" s="29"/>
      <c r="F30" s="30"/>
      <c r="G30" s="30"/>
      <c r="H30" s="131"/>
      <c r="I30" s="131"/>
      <c r="J30" s="131"/>
      <c r="K30" s="31"/>
    </row>
    <row r="31" spans="1:11" s="23" customFormat="1" ht="11.25" customHeight="1">
      <c r="A31" s="41" t="s">
        <v>23</v>
      </c>
      <c r="B31" s="36"/>
      <c r="C31" s="37"/>
      <c r="D31" s="37"/>
      <c r="E31" s="37"/>
      <c r="F31" s="38"/>
      <c r="G31" s="39"/>
      <c r="H31" s="132"/>
      <c r="I31" s="133"/>
      <c r="J31" s="133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/>
      <c r="D33" s="29"/>
      <c r="E33" s="29"/>
      <c r="F33" s="30"/>
      <c r="G33" s="30"/>
      <c r="H33" s="131"/>
      <c r="I33" s="131"/>
      <c r="J33" s="131"/>
      <c r="K33" s="31"/>
    </row>
    <row r="34" spans="1:11" s="32" customFormat="1" ht="11.25" customHeight="1">
      <c r="A34" s="34" t="s">
        <v>25</v>
      </c>
      <c r="B34" s="28"/>
      <c r="C34" s="29">
        <v>10</v>
      </c>
      <c r="D34" s="29">
        <v>10</v>
      </c>
      <c r="E34" s="29">
        <v>8</v>
      </c>
      <c r="F34" s="30"/>
      <c r="G34" s="30"/>
      <c r="H34" s="131">
        <v>0.2</v>
      </c>
      <c r="I34" s="131">
        <v>0.2</v>
      </c>
      <c r="J34" s="131">
        <v>0.16</v>
      </c>
      <c r="K34" s="31"/>
    </row>
    <row r="35" spans="1:11" s="32" customFormat="1" ht="11.25" customHeight="1">
      <c r="A35" s="34" t="s">
        <v>26</v>
      </c>
      <c r="B35" s="28"/>
      <c r="C35" s="29"/>
      <c r="D35" s="29"/>
      <c r="E35" s="29"/>
      <c r="F35" s="30"/>
      <c r="G35" s="30"/>
      <c r="H35" s="131"/>
      <c r="I35" s="131"/>
      <c r="J35" s="131"/>
      <c r="K35" s="31"/>
    </row>
    <row r="36" spans="1:11" s="32" customFormat="1" ht="11.25" customHeight="1">
      <c r="A36" s="34" t="s">
        <v>27</v>
      </c>
      <c r="B36" s="28"/>
      <c r="C36" s="29"/>
      <c r="D36" s="29"/>
      <c r="E36" s="29">
        <v>1</v>
      </c>
      <c r="F36" s="30"/>
      <c r="G36" s="30"/>
      <c r="H36" s="131"/>
      <c r="I36" s="131"/>
      <c r="J36" s="131">
        <v>0.017</v>
      </c>
      <c r="K36" s="31"/>
    </row>
    <row r="37" spans="1:11" s="23" customFormat="1" ht="11.25" customHeight="1">
      <c r="A37" s="35" t="s">
        <v>28</v>
      </c>
      <c r="B37" s="36"/>
      <c r="C37" s="37">
        <v>10</v>
      </c>
      <c r="D37" s="37">
        <v>10</v>
      </c>
      <c r="E37" s="37">
        <v>9</v>
      </c>
      <c r="F37" s="38">
        <v>90</v>
      </c>
      <c r="G37" s="39"/>
      <c r="H37" s="132">
        <v>0.2</v>
      </c>
      <c r="I37" s="133">
        <v>0.2</v>
      </c>
      <c r="J37" s="133">
        <v>0.177</v>
      </c>
      <c r="K37" s="40">
        <v>88.49999999999999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>
        <v>146</v>
      </c>
      <c r="D39" s="37">
        <v>140</v>
      </c>
      <c r="E39" s="37">
        <v>130</v>
      </c>
      <c r="F39" s="38">
        <v>92.85714285714286</v>
      </c>
      <c r="G39" s="39"/>
      <c r="H39" s="132">
        <v>3.176</v>
      </c>
      <c r="I39" s="133">
        <v>3.8</v>
      </c>
      <c r="J39" s="133">
        <v>2.83</v>
      </c>
      <c r="K39" s="40">
        <v>74.47368421052632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31"/>
      <c r="I41" s="131"/>
      <c r="J41" s="131"/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31"/>
      <c r="I42" s="131"/>
      <c r="J42" s="131"/>
      <c r="K42" s="31"/>
    </row>
    <row r="43" spans="1:11" s="32" customFormat="1" ht="11.25" customHeight="1">
      <c r="A43" s="34" t="s">
        <v>32</v>
      </c>
      <c r="B43" s="28"/>
      <c r="C43" s="29"/>
      <c r="D43" s="29"/>
      <c r="E43" s="29"/>
      <c r="F43" s="30"/>
      <c r="G43" s="30"/>
      <c r="H43" s="131"/>
      <c r="I43" s="131"/>
      <c r="J43" s="131"/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31"/>
      <c r="I44" s="131"/>
      <c r="J44" s="131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31"/>
      <c r="I45" s="131"/>
      <c r="J45" s="131"/>
      <c r="K45" s="31"/>
    </row>
    <row r="46" spans="1:11" s="32" customFormat="1" ht="11.25" customHeight="1">
      <c r="A46" s="34" t="s">
        <v>35</v>
      </c>
      <c r="B46" s="28"/>
      <c r="C46" s="29"/>
      <c r="D46" s="29"/>
      <c r="E46" s="29"/>
      <c r="F46" s="30"/>
      <c r="G46" s="30"/>
      <c r="H46" s="131"/>
      <c r="I46" s="131"/>
      <c r="J46" s="131"/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31"/>
      <c r="I47" s="131"/>
      <c r="J47" s="131"/>
      <c r="K47" s="31"/>
    </row>
    <row r="48" spans="1:11" s="32" customFormat="1" ht="11.25" customHeight="1">
      <c r="A48" s="34" t="s">
        <v>37</v>
      </c>
      <c r="B48" s="28"/>
      <c r="C48" s="29"/>
      <c r="D48" s="29"/>
      <c r="E48" s="29"/>
      <c r="F48" s="30"/>
      <c r="G48" s="30"/>
      <c r="H48" s="131"/>
      <c r="I48" s="131"/>
      <c r="J48" s="131"/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31"/>
      <c r="I49" s="131"/>
      <c r="J49" s="131"/>
      <c r="K49" s="31"/>
    </row>
    <row r="50" spans="1:11" s="23" customFormat="1" ht="11.25" customHeight="1">
      <c r="A50" s="41" t="s">
        <v>39</v>
      </c>
      <c r="B50" s="36"/>
      <c r="C50" s="37"/>
      <c r="D50" s="37"/>
      <c r="E50" s="37"/>
      <c r="F50" s="38"/>
      <c r="G50" s="39"/>
      <c r="H50" s="132"/>
      <c r="I50" s="133"/>
      <c r="J50" s="133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32"/>
      <c r="I52" s="133"/>
      <c r="J52" s="133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/>
      <c r="D54" s="29"/>
      <c r="E54" s="29"/>
      <c r="F54" s="30"/>
      <c r="G54" s="30"/>
      <c r="H54" s="131"/>
      <c r="I54" s="131"/>
      <c r="J54" s="131"/>
      <c r="K54" s="31"/>
    </row>
    <row r="55" spans="1:11" s="32" customFormat="1" ht="11.25" customHeight="1">
      <c r="A55" s="34" t="s">
        <v>42</v>
      </c>
      <c r="B55" s="28"/>
      <c r="C55" s="29"/>
      <c r="D55" s="29"/>
      <c r="E55" s="29"/>
      <c r="F55" s="30"/>
      <c r="G55" s="30"/>
      <c r="H55" s="131"/>
      <c r="I55" s="131"/>
      <c r="J55" s="131"/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30"/>
      <c r="G56" s="30"/>
      <c r="H56" s="131"/>
      <c r="I56" s="131"/>
      <c r="J56" s="131"/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31"/>
      <c r="I57" s="131"/>
      <c r="J57" s="131"/>
      <c r="K57" s="31"/>
    </row>
    <row r="58" spans="1:11" s="32" customFormat="1" ht="11.25" customHeight="1">
      <c r="A58" s="34" t="s">
        <v>45</v>
      </c>
      <c r="B58" s="28"/>
      <c r="C58" s="29"/>
      <c r="D58" s="29"/>
      <c r="E58" s="29"/>
      <c r="F58" s="30"/>
      <c r="G58" s="30"/>
      <c r="H58" s="131"/>
      <c r="I58" s="131"/>
      <c r="J58" s="131"/>
      <c r="K58" s="31"/>
    </row>
    <row r="59" spans="1:11" s="23" customFormat="1" ht="11.25" customHeight="1">
      <c r="A59" s="35" t="s">
        <v>46</v>
      </c>
      <c r="B59" s="36"/>
      <c r="C59" s="37"/>
      <c r="D59" s="37"/>
      <c r="E59" s="37"/>
      <c r="F59" s="38"/>
      <c r="G59" s="39"/>
      <c r="H59" s="132"/>
      <c r="I59" s="133"/>
      <c r="J59" s="133"/>
      <c r="K59" s="40"/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/>
      <c r="D61" s="29"/>
      <c r="E61" s="29"/>
      <c r="F61" s="30"/>
      <c r="G61" s="30"/>
      <c r="H61" s="131"/>
      <c r="I61" s="131"/>
      <c r="J61" s="131"/>
      <c r="K61" s="31"/>
    </row>
    <row r="62" spans="1:11" s="32" customFormat="1" ht="11.25" customHeight="1">
      <c r="A62" s="34" t="s">
        <v>48</v>
      </c>
      <c r="B62" s="28"/>
      <c r="C62" s="29"/>
      <c r="D62" s="29"/>
      <c r="E62" s="29"/>
      <c r="F62" s="30"/>
      <c r="G62" s="30"/>
      <c r="H62" s="131"/>
      <c r="I62" s="131"/>
      <c r="J62" s="131"/>
      <c r="K62" s="31"/>
    </row>
    <row r="63" spans="1:11" s="32" customFormat="1" ht="11.25" customHeight="1">
      <c r="A63" s="34" t="s">
        <v>49</v>
      </c>
      <c r="B63" s="28"/>
      <c r="C63" s="29"/>
      <c r="D63" s="29"/>
      <c r="E63" s="29"/>
      <c r="F63" s="30"/>
      <c r="G63" s="30"/>
      <c r="H63" s="131"/>
      <c r="I63" s="131"/>
      <c r="J63" s="131"/>
      <c r="K63" s="31"/>
    </row>
    <row r="64" spans="1:11" s="23" customFormat="1" ht="11.25" customHeight="1">
      <c r="A64" s="35" t="s">
        <v>50</v>
      </c>
      <c r="B64" s="36"/>
      <c r="C64" s="37"/>
      <c r="D64" s="37"/>
      <c r="E64" s="37"/>
      <c r="F64" s="38"/>
      <c r="G64" s="39"/>
      <c r="H64" s="132"/>
      <c r="I64" s="133"/>
      <c r="J64" s="133"/>
      <c r="K64" s="40"/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>
        <v>702</v>
      </c>
      <c r="D66" s="37">
        <v>690</v>
      </c>
      <c r="E66" s="37">
        <v>1012</v>
      </c>
      <c r="F66" s="38">
        <v>146.66666666666666</v>
      </c>
      <c r="G66" s="39"/>
      <c r="H66" s="132">
        <v>20.007</v>
      </c>
      <c r="I66" s="133">
        <v>20.5</v>
      </c>
      <c r="J66" s="133">
        <v>29.6</v>
      </c>
      <c r="K66" s="40">
        <v>144.390243902439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/>
      <c r="D68" s="29"/>
      <c r="E68" s="29"/>
      <c r="F68" s="30"/>
      <c r="G68" s="30"/>
      <c r="H68" s="131"/>
      <c r="I68" s="131"/>
      <c r="J68" s="131"/>
      <c r="K68" s="31"/>
    </row>
    <row r="69" spans="1:11" s="32" customFormat="1" ht="11.25" customHeight="1">
      <c r="A69" s="34" t="s">
        <v>53</v>
      </c>
      <c r="B69" s="28"/>
      <c r="C69" s="29"/>
      <c r="D69" s="29"/>
      <c r="E69" s="29"/>
      <c r="F69" s="30"/>
      <c r="G69" s="30"/>
      <c r="H69" s="131"/>
      <c r="I69" s="131"/>
      <c r="J69" s="131"/>
      <c r="K69" s="31"/>
    </row>
    <row r="70" spans="1:11" s="23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32"/>
      <c r="I70" s="133"/>
      <c r="J70" s="133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>
        <v>41</v>
      </c>
      <c r="D72" s="29">
        <v>52</v>
      </c>
      <c r="E72" s="29">
        <v>48</v>
      </c>
      <c r="F72" s="30"/>
      <c r="G72" s="30"/>
      <c r="H72" s="131">
        <v>0.825</v>
      </c>
      <c r="I72" s="131">
        <v>0.964</v>
      </c>
      <c r="J72" s="131">
        <v>0.967</v>
      </c>
      <c r="K72" s="31"/>
    </row>
    <row r="73" spans="1:11" s="32" customFormat="1" ht="11.25" customHeight="1">
      <c r="A73" s="34" t="s">
        <v>56</v>
      </c>
      <c r="B73" s="28"/>
      <c r="C73" s="29">
        <v>550</v>
      </c>
      <c r="D73" s="29">
        <v>550</v>
      </c>
      <c r="E73" s="29">
        <v>423</v>
      </c>
      <c r="F73" s="30"/>
      <c r="G73" s="30"/>
      <c r="H73" s="131">
        <v>17.105</v>
      </c>
      <c r="I73" s="131">
        <v>13.2</v>
      </c>
      <c r="J73" s="131">
        <v>11.825</v>
      </c>
      <c r="K73" s="31"/>
    </row>
    <row r="74" spans="1:11" s="32" customFormat="1" ht="11.25" customHeight="1">
      <c r="A74" s="34" t="s">
        <v>57</v>
      </c>
      <c r="B74" s="28"/>
      <c r="C74" s="29"/>
      <c r="D74" s="29"/>
      <c r="E74" s="29"/>
      <c r="F74" s="30"/>
      <c r="G74" s="30"/>
      <c r="H74" s="131"/>
      <c r="I74" s="131"/>
      <c r="J74" s="131"/>
      <c r="K74" s="31"/>
    </row>
    <row r="75" spans="1:11" s="32" customFormat="1" ht="11.25" customHeight="1">
      <c r="A75" s="34" t="s">
        <v>58</v>
      </c>
      <c r="B75" s="28"/>
      <c r="C75" s="29">
        <v>34</v>
      </c>
      <c r="D75" s="29">
        <v>34</v>
      </c>
      <c r="E75" s="29">
        <v>35</v>
      </c>
      <c r="F75" s="30"/>
      <c r="G75" s="30"/>
      <c r="H75" s="131">
        <v>1.2</v>
      </c>
      <c r="I75" s="131">
        <v>1.2</v>
      </c>
      <c r="J75" s="131">
        <v>1.05</v>
      </c>
      <c r="K75" s="31"/>
    </row>
    <row r="76" spans="1:11" s="32" customFormat="1" ht="11.25" customHeight="1">
      <c r="A76" s="34" t="s">
        <v>59</v>
      </c>
      <c r="B76" s="28"/>
      <c r="C76" s="29">
        <v>10</v>
      </c>
      <c r="D76" s="29">
        <v>8</v>
      </c>
      <c r="E76" s="29">
        <v>4</v>
      </c>
      <c r="F76" s="30"/>
      <c r="G76" s="30"/>
      <c r="H76" s="131">
        <v>0.25</v>
      </c>
      <c r="I76" s="131">
        <v>0.192</v>
      </c>
      <c r="J76" s="131">
        <v>0.1</v>
      </c>
      <c r="K76" s="31"/>
    </row>
    <row r="77" spans="1:11" s="32" customFormat="1" ht="11.25" customHeight="1">
      <c r="A77" s="34" t="s">
        <v>60</v>
      </c>
      <c r="B77" s="28"/>
      <c r="C77" s="29"/>
      <c r="D77" s="29"/>
      <c r="E77" s="29"/>
      <c r="F77" s="30"/>
      <c r="G77" s="30"/>
      <c r="H77" s="131"/>
      <c r="I77" s="131"/>
      <c r="J77" s="131"/>
      <c r="K77" s="31"/>
    </row>
    <row r="78" spans="1:11" s="32" customFormat="1" ht="11.25" customHeight="1">
      <c r="A78" s="34" t="s">
        <v>61</v>
      </c>
      <c r="B78" s="28"/>
      <c r="C78" s="29">
        <v>187</v>
      </c>
      <c r="D78" s="29">
        <v>140</v>
      </c>
      <c r="E78" s="29">
        <v>140</v>
      </c>
      <c r="F78" s="30"/>
      <c r="G78" s="30"/>
      <c r="H78" s="131">
        <v>6.493</v>
      </c>
      <c r="I78" s="131">
        <v>4.34</v>
      </c>
      <c r="J78" s="131">
        <v>3.92</v>
      </c>
      <c r="K78" s="31"/>
    </row>
    <row r="79" spans="1:11" s="32" customFormat="1" ht="11.25" customHeight="1">
      <c r="A79" s="34" t="s">
        <v>62</v>
      </c>
      <c r="B79" s="28"/>
      <c r="C79" s="29">
        <v>100</v>
      </c>
      <c r="D79" s="29">
        <v>100</v>
      </c>
      <c r="E79" s="29">
        <v>100</v>
      </c>
      <c r="F79" s="30"/>
      <c r="G79" s="30"/>
      <c r="H79" s="131">
        <v>2</v>
      </c>
      <c r="I79" s="131">
        <v>2</v>
      </c>
      <c r="J79" s="131">
        <v>1.5</v>
      </c>
      <c r="K79" s="31"/>
    </row>
    <row r="80" spans="1:11" s="23" customFormat="1" ht="11.25" customHeight="1">
      <c r="A80" s="41" t="s">
        <v>63</v>
      </c>
      <c r="B80" s="36"/>
      <c r="C80" s="37">
        <v>922</v>
      </c>
      <c r="D80" s="37">
        <v>884</v>
      </c>
      <c r="E80" s="37">
        <v>750</v>
      </c>
      <c r="F80" s="38">
        <v>84.84162895927602</v>
      </c>
      <c r="G80" s="39"/>
      <c r="H80" s="132">
        <v>27.872999999999998</v>
      </c>
      <c r="I80" s="133">
        <v>21.896</v>
      </c>
      <c r="J80" s="133">
        <v>19.362000000000002</v>
      </c>
      <c r="K80" s="40">
        <v>88.42710997442457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>
        <v>526</v>
      </c>
      <c r="D82" s="29">
        <v>526</v>
      </c>
      <c r="E82" s="29">
        <v>504</v>
      </c>
      <c r="F82" s="30"/>
      <c r="G82" s="30"/>
      <c r="H82" s="131">
        <v>13.755</v>
      </c>
      <c r="I82" s="131">
        <v>13.755</v>
      </c>
      <c r="J82" s="131">
        <v>13.359</v>
      </c>
      <c r="K82" s="31"/>
    </row>
    <row r="83" spans="1:11" s="32" customFormat="1" ht="11.25" customHeight="1">
      <c r="A83" s="34" t="s">
        <v>65</v>
      </c>
      <c r="B83" s="28"/>
      <c r="C83" s="29">
        <v>724</v>
      </c>
      <c r="D83" s="29">
        <v>724</v>
      </c>
      <c r="E83" s="29">
        <v>708</v>
      </c>
      <c r="F83" s="30"/>
      <c r="G83" s="30"/>
      <c r="H83" s="131">
        <v>14.94</v>
      </c>
      <c r="I83" s="131">
        <v>14.94</v>
      </c>
      <c r="J83" s="131">
        <v>14.553</v>
      </c>
      <c r="K83" s="31"/>
    </row>
    <row r="84" spans="1:11" s="23" customFormat="1" ht="11.25" customHeight="1">
      <c r="A84" s="35" t="s">
        <v>66</v>
      </c>
      <c r="B84" s="36"/>
      <c r="C84" s="37">
        <v>1250</v>
      </c>
      <c r="D84" s="37">
        <v>1250</v>
      </c>
      <c r="E84" s="37">
        <v>1212</v>
      </c>
      <c r="F84" s="38">
        <v>96.96</v>
      </c>
      <c r="G84" s="39"/>
      <c r="H84" s="132">
        <v>28.695</v>
      </c>
      <c r="I84" s="133">
        <v>28.695</v>
      </c>
      <c r="J84" s="133">
        <v>27.912</v>
      </c>
      <c r="K84" s="40">
        <v>97.27130162049137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>
        <v>3087</v>
      </c>
      <c r="D87" s="48">
        <v>3037</v>
      </c>
      <c r="E87" s="48">
        <v>3168</v>
      </c>
      <c r="F87" s="49">
        <f>IF(D87&gt;0,100*E87/D87,0)</f>
        <v>104.31346723740533</v>
      </c>
      <c r="G87" s="39"/>
      <c r="H87" s="136">
        <v>80.90100000000001</v>
      </c>
      <c r="I87" s="137">
        <v>76.126</v>
      </c>
      <c r="J87" s="137">
        <v>80.785</v>
      </c>
      <c r="K87" s="49">
        <f>IF(I87&gt;0,100*J87/I87,0)</f>
        <v>106.12011664871397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2" useFirstPageNumber="1" horizontalDpi="600" verticalDpi="600" orientation="portrait" paperSize="9" scale="73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5"/>
  <dimension ref="A1:K625"/>
  <sheetViews>
    <sheetView view="pageBreakPreview" zoomScaleSheetLayoutView="100" zoomScalePageLayoutView="0" workbookViewId="0" topLeftCell="A1">
      <selection activeCell="M15" sqref="M15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5" width="12.421875" style="57" customWidth="1"/>
    <col min="6" max="6" width="9.851562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83</v>
      </c>
      <c r="B2" s="2"/>
      <c r="C2" s="2"/>
      <c r="D2" s="2"/>
      <c r="E2" s="4"/>
      <c r="F2" s="2"/>
      <c r="G2" s="2"/>
      <c r="H2" s="2"/>
      <c r="I2" s="5"/>
      <c r="J2" s="187" t="s">
        <v>69</v>
      </c>
      <c r="K2" s="187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75" t="s">
        <v>2</v>
      </c>
      <c r="D4" s="176"/>
      <c r="E4" s="176"/>
      <c r="F4" s="177"/>
      <c r="G4" s="8"/>
      <c r="H4" s="181" t="s">
        <v>3</v>
      </c>
      <c r="I4" s="182"/>
      <c r="J4" s="182"/>
      <c r="K4" s="183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9" t="s">
        <v>336</v>
      </c>
      <c r="D7" s="20" t="s">
        <v>6</v>
      </c>
      <c r="E7" s="20">
        <v>3</v>
      </c>
      <c r="F7" s="21" t="str">
        <f>CONCATENATE(D6,"=100")</f>
        <v>2022=100</v>
      </c>
      <c r="G7" s="22"/>
      <c r="H7" s="19" t="s">
        <v>336</v>
      </c>
      <c r="I7" s="20" t="s">
        <v>6</v>
      </c>
      <c r="J7" s="20">
        <v>3</v>
      </c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>
        <v>449</v>
      </c>
      <c r="D9" s="29">
        <v>477</v>
      </c>
      <c r="E9" s="29">
        <v>450</v>
      </c>
      <c r="F9" s="30"/>
      <c r="G9" s="30"/>
      <c r="H9" s="131">
        <v>7.094</v>
      </c>
      <c r="I9" s="131">
        <v>7.15</v>
      </c>
      <c r="J9" s="131">
        <v>6.75</v>
      </c>
      <c r="K9" s="31"/>
    </row>
    <row r="10" spans="1:11" s="32" customFormat="1" ht="11.25" customHeight="1">
      <c r="A10" s="34" t="s">
        <v>8</v>
      </c>
      <c r="B10" s="28"/>
      <c r="C10" s="29">
        <v>73</v>
      </c>
      <c r="D10" s="29">
        <v>95</v>
      </c>
      <c r="E10" s="29">
        <v>90</v>
      </c>
      <c r="F10" s="30"/>
      <c r="G10" s="30"/>
      <c r="H10" s="131">
        <v>1.314</v>
      </c>
      <c r="I10" s="131">
        <v>1.71</v>
      </c>
      <c r="J10" s="131">
        <v>1.584</v>
      </c>
      <c r="K10" s="31"/>
    </row>
    <row r="11" spans="1:11" s="32" customFormat="1" ht="11.25" customHeight="1">
      <c r="A11" s="27" t="s">
        <v>9</v>
      </c>
      <c r="B11" s="28"/>
      <c r="C11" s="29">
        <v>85</v>
      </c>
      <c r="D11" s="29">
        <v>90</v>
      </c>
      <c r="E11" s="29">
        <v>92</v>
      </c>
      <c r="F11" s="30"/>
      <c r="G11" s="30"/>
      <c r="H11" s="131">
        <v>1.19</v>
      </c>
      <c r="I11" s="131">
        <v>1.26</v>
      </c>
      <c r="J11" s="131">
        <v>1.334</v>
      </c>
      <c r="K11" s="31"/>
    </row>
    <row r="12" spans="1:11" s="32" customFormat="1" ht="11.25" customHeight="1">
      <c r="A12" s="34" t="s">
        <v>10</v>
      </c>
      <c r="B12" s="28"/>
      <c r="C12" s="29">
        <v>618</v>
      </c>
      <c r="D12" s="29">
        <v>702</v>
      </c>
      <c r="E12" s="29">
        <v>650</v>
      </c>
      <c r="F12" s="30"/>
      <c r="G12" s="30"/>
      <c r="H12" s="131">
        <v>11.186</v>
      </c>
      <c r="I12" s="131">
        <v>12.636</v>
      </c>
      <c r="J12" s="131">
        <v>11</v>
      </c>
      <c r="K12" s="31"/>
    </row>
    <row r="13" spans="1:11" s="23" customFormat="1" ht="11.25" customHeight="1">
      <c r="A13" s="35" t="s">
        <v>11</v>
      </c>
      <c r="B13" s="36"/>
      <c r="C13" s="37">
        <v>1225</v>
      </c>
      <c r="D13" s="37">
        <v>1364</v>
      </c>
      <c r="E13" s="37">
        <v>1282</v>
      </c>
      <c r="F13" s="38">
        <f>IF(AND(D13&gt;0,E13&gt;0),E13*100/D13,"")</f>
        <v>93.9882697947214</v>
      </c>
      <c r="G13" s="39"/>
      <c r="H13" s="132">
        <v>20.784</v>
      </c>
      <c r="I13" s="133">
        <v>22.756</v>
      </c>
      <c r="J13" s="133">
        <v>21.668</v>
      </c>
      <c r="K13" s="40">
        <f>IF(AND(I13&gt;0,J13&gt;0),J13*100/I13,"")</f>
        <v>95.21884338196519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2"/>
      <c r="I15" s="133"/>
      <c r="J15" s="133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2"/>
      <c r="I17" s="133"/>
      <c r="J17" s="133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31"/>
      <c r="I19" s="131"/>
      <c r="J19" s="131"/>
      <c r="K19" s="31"/>
    </row>
    <row r="20" spans="1:11" s="32" customFormat="1" ht="11.25" customHeight="1">
      <c r="A20" s="34" t="s">
        <v>15</v>
      </c>
      <c r="B20" s="28"/>
      <c r="C20" s="29">
        <v>25</v>
      </c>
      <c r="D20" s="29">
        <v>25</v>
      </c>
      <c r="E20" s="29">
        <v>25</v>
      </c>
      <c r="F20" s="30"/>
      <c r="G20" s="30"/>
      <c r="H20" s="131">
        <v>0.623</v>
      </c>
      <c r="I20" s="131">
        <v>0.525</v>
      </c>
      <c r="J20" s="131">
        <v>0.55</v>
      </c>
      <c r="K20" s="31"/>
    </row>
    <row r="21" spans="1:11" s="32" customFormat="1" ht="11.25" customHeight="1">
      <c r="A21" s="34" t="s">
        <v>16</v>
      </c>
      <c r="B21" s="28"/>
      <c r="C21" s="29">
        <v>80</v>
      </c>
      <c r="D21" s="29">
        <v>80</v>
      </c>
      <c r="E21" s="29">
        <v>80</v>
      </c>
      <c r="F21" s="30"/>
      <c r="G21" s="30"/>
      <c r="H21" s="131">
        <v>2.054</v>
      </c>
      <c r="I21" s="131">
        <v>1.8</v>
      </c>
      <c r="J21" s="131">
        <v>1.8</v>
      </c>
      <c r="K21" s="31"/>
    </row>
    <row r="22" spans="1:11" s="23" customFormat="1" ht="11.25" customHeight="1">
      <c r="A22" s="35" t="s">
        <v>17</v>
      </c>
      <c r="B22" s="36"/>
      <c r="C22" s="37">
        <v>105</v>
      </c>
      <c r="D22" s="37">
        <v>105</v>
      </c>
      <c r="E22" s="37">
        <v>105</v>
      </c>
      <c r="F22" s="38">
        <v>100</v>
      </c>
      <c r="G22" s="39"/>
      <c r="H22" s="132">
        <v>2.6769999999999996</v>
      </c>
      <c r="I22" s="133">
        <v>2.325</v>
      </c>
      <c r="J22" s="133">
        <v>2.35</v>
      </c>
      <c r="K22" s="40">
        <v>101.07526881720429</v>
      </c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/>
      <c r="D24" s="37"/>
      <c r="E24" s="37"/>
      <c r="F24" s="38"/>
      <c r="G24" s="39"/>
      <c r="H24" s="132"/>
      <c r="I24" s="133"/>
      <c r="J24" s="133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32"/>
      <c r="I26" s="133"/>
      <c r="J26" s="133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>
        <v>1</v>
      </c>
      <c r="D28" s="29">
        <v>2</v>
      </c>
      <c r="E28" s="29">
        <v>2</v>
      </c>
      <c r="F28" s="30"/>
      <c r="G28" s="30"/>
      <c r="H28" s="131">
        <v>0.033</v>
      </c>
      <c r="I28" s="131">
        <v>0.06</v>
      </c>
      <c r="J28" s="131">
        <v>0.06</v>
      </c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31"/>
      <c r="I29" s="131"/>
      <c r="J29" s="131"/>
      <c r="K29" s="31"/>
    </row>
    <row r="30" spans="1:11" s="32" customFormat="1" ht="11.25" customHeight="1">
      <c r="A30" s="34" t="s">
        <v>22</v>
      </c>
      <c r="B30" s="28"/>
      <c r="C30" s="29"/>
      <c r="D30" s="29"/>
      <c r="E30" s="29"/>
      <c r="F30" s="30"/>
      <c r="G30" s="30"/>
      <c r="H30" s="131"/>
      <c r="I30" s="131"/>
      <c r="J30" s="131"/>
      <c r="K30" s="31"/>
    </row>
    <row r="31" spans="1:11" s="23" customFormat="1" ht="11.25" customHeight="1">
      <c r="A31" s="41" t="s">
        <v>23</v>
      </c>
      <c r="B31" s="36"/>
      <c r="C31" s="37">
        <v>1</v>
      </c>
      <c r="D31" s="37">
        <v>2</v>
      </c>
      <c r="E31" s="37">
        <v>2</v>
      </c>
      <c r="F31" s="38">
        <v>100</v>
      </c>
      <c r="G31" s="39"/>
      <c r="H31" s="132">
        <v>0.033</v>
      </c>
      <c r="I31" s="133">
        <v>0.06</v>
      </c>
      <c r="J31" s="133">
        <v>0.06</v>
      </c>
      <c r="K31" s="40">
        <v>100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>
        <v>45</v>
      </c>
      <c r="D33" s="29">
        <v>40</v>
      </c>
      <c r="E33" s="29">
        <v>15</v>
      </c>
      <c r="F33" s="30"/>
      <c r="G33" s="30"/>
      <c r="H33" s="131">
        <v>1.019</v>
      </c>
      <c r="I33" s="131">
        <v>0.869</v>
      </c>
      <c r="J33" s="131">
        <v>0.339</v>
      </c>
      <c r="K33" s="31"/>
    </row>
    <row r="34" spans="1:11" s="32" customFormat="1" ht="11.25" customHeight="1">
      <c r="A34" s="34" t="s">
        <v>25</v>
      </c>
      <c r="B34" s="28"/>
      <c r="C34" s="29">
        <v>18</v>
      </c>
      <c r="D34" s="29">
        <v>18</v>
      </c>
      <c r="E34" s="29">
        <v>16</v>
      </c>
      <c r="F34" s="30"/>
      <c r="G34" s="30"/>
      <c r="H34" s="131">
        <v>0.432</v>
      </c>
      <c r="I34" s="131">
        <v>0.432</v>
      </c>
      <c r="J34" s="131"/>
      <c r="K34" s="31"/>
    </row>
    <row r="35" spans="1:11" s="32" customFormat="1" ht="11.25" customHeight="1">
      <c r="A35" s="34" t="s">
        <v>26</v>
      </c>
      <c r="B35" s="28"/>
      <c r="C35" s="29"/>
      <c r="D35" s="29"/>
      <c r="E35" s="29"/>
      <c r="F35" s="30"/>
      <c r="G35" s="30"/>
      <c r="H35" s="131"/>
      <c r="I35" s="131"/>
      <c r="J35" s="131"/>
      <c r="K35" s="31"/>
    </row>
    <row r="36" spans="1:11" s="32" customFormat="1" ht="11.25" customHeight="1">
      <c r="A36" s="34" t="s">
        <v>27</v>
      </c>
      <c r="B36" s="28"/>
      <c r="C36" s="29">
        <v>11</v>
      </c>
      <c r="D36" s="29">
        <v>11</v>
      </c>
      <c r="E36" s="29">
        <v>10</v>
      </c>
      <c r="F36" s="30"/>
      <c r="G36" s="30"/>
      <c r="H36" s="131">
        <v>0.2</v>
      </c>
      <c r="I36" s="131">
        <v>0.19</v>
      </c>
      <c r="J36" s="131">
        <v>0.2</v>
      </c>
      <c r="K36" s="31"/>
    </row>
    <row r="37" spans="1:11" s="23" customFormat="1" ht="11.25" customHeight="1">
      <c r="A37" s="35" t="s">
        <v>28</v>
      </c>
      <c r="B37" s="36"/>
      <c r="C37" s="37">
        <v>74</v>
      </c>
      <c r="D37" s="37">
        <v>69</v>
      </c>
      <c r="E37" s="37">
        <v>41</v>
      </c>
      <c r="F37" s="38">
        <v>59.42028985507246</v>
      </c>
      <c r="G37" s="39"/>
      <c r="H37" s="132">
        <v>1.6509999999999998</v>
      </c>
      <c r="I37" s="133">
        <v>1.4909999999999999</v>
      </c>
      <c r="J37" s="133">
        <v>0.539</v>
      </c>
      <c r="K37" s="40">
        <v>36.15023474178405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>
        <v>903</v>
      </c>
      <c r="D39" s="37">
        <v>920</v>
      </c>
      <c r="E39" s="37">
        <v>815</v>
      </c>
      <c r="F39" s="38">
        <v>88.58695652173913</v>
      </c>
      <c r="G39" s="39"/>
      <c r="H39" s="132">
        <v>36.457</v>
      </c>
      <c r="I39" s="133">
        <v>32</v>
      </c>
      <c r="J39" s="133">
        <v>32.9</v>
      </c>
      <c r="K39" s="40">
        <v>102.8125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31"/>
      <c r="I41" s="131"/>
      <c r="J41" s="131"/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31"/>
      <c r="I42" s="131"/>
      <c r="J42" s="131"/>
      <c r="K42" s="31"/>
    </row>
    <row r="43" spans="1:11" s="32" customFormat="1" ht="11.25" customHeight="1">
      <c r="A43" s="34" t="s">
        <v>32</v>
      </c>
      <c r="B43" s="28"/>
      <c r="C43" s="29"/>
      <c r="D43" s="29"/>
      <c r="E43" s="29"/>
      <c r="F43" s="30"/>
      <c r="G43" s="30"/>
      <c r="H43" s="131"/>
      <c r="I43" s="131"/>
      <c r="J43" s="131"/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31"/>
      <c r="I44" s="131"/>
      <c r="J44" s="131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31"/>
      <c r="I45" s="131"/>
      <c r="J45" s="131"/>
      <c r="K45" s="31"/>
    </row>
    <row r="46" spans="1:11" s="32" customFormat="1" ht="11.25" customHeight="1">
      <c r="A46" s="34" t="s">
        <v>35</v>
      </c>
      <c r="B46" s="28"/>
      <c r="C46" s="29"/>
      <c r="D46" s="29"/>
      <c r="E46" s="29"/>
      <c r="F46" s="30"/>
      <c r="G46" s="30"/>
      <c r="H46" s="131"/>
      <c r="I46" s="131"/>
      <c r="J46" s="131"/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31"/>
      <c r="I47" s="131"/>
      <c r="J47" s="131"/>
      <c r="K47" s="31"/>
    </row>
    <row r="48" spans="1:11" s="32" customFormat="1" ht="11.25" customHeight="1">
      <c r="A48" s="34" t="s">
        <v>37</v>
      </c>
      <c r="B48" s="28"/>
      <c r="C48" s="29"/>
      <c r="D48" s="29"/>
      <c r="E48" s="29"/>
      <c r="F48" s="30"/>
      <c r="G48" s="30"/>
      <c r="H48" s="131"/>
      <c r="I48" s="131"/>
      <c r="J48" s="131"/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31"/>
      <c r="I49" s="131"/>
      <c r="J49" s="131"/>
      <c r="K49" s="31"/>
    </row>
    <row r="50" spans="1:11" s="23" customFormat="1" ht="11.25" customHeight="1">
      <c r="A50" s="41" t="s">
        <v>39</v>
      </c>
      <c r="B50" s="36"/>
      <c r="C50" s="37"/>
      <c r="D50" s="37"/>
      <c r="E50" s="37"/>
      <c r="F50" s="38"/>
      <c r="G50" s="39"/>
      <c r="H50" s="132"/>
      <c r="I50" s="133"/>
      <c r="J50" s="133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32"/>
      <c r="I52" s="133"/>
      <c r="J52" s="133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/>
      <c r="D54" s="29"/>
      <c r="E54" s="29"/>
      <c r="F54" s="30"/>
      <c r="G54" s="30"/>
      <c r="H54" s="131"/>
      <c r="I54" s="131"/>
      <c r="J54" s="131"/>
      <c r="K54" s="31"/>
    </row>
    <row r="55" spans="1:11" s="32" customFormat="1" ht="11.25" customHeight="1">
      <c r="A55" s="34" t="s">
        <v>42</v>
      </c>
      <c r="B55" s="28"/>
      <c r="C55" s="29">
        <v>6</v>
      </c>
      <c r="D55" s="29">
        <v>7</v>
      </c>
      <c r="E55" s="29">
        <v>7</v>
      </c>
      <c r="F55" s="30"/>
      <c r="G55" s="30"/>
      <c r="H55" s="131">
        <v>0.186</v>
      </c>
      <c r="I55" s="131">
        <v>0.214</v>
      </c>
      <c r="J55" s="131">
        <v>0.21</v>
      </c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30"/>
      <c r="G56" s="30"/>
      <c r="H56" s="131"/>
      <c r="I56" s="131"/>
      <c r="J56" s="131"/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31"/>
      <c r="I57" s="131"/>
      <c r="J57" s="131"/>
      <c r="K57" s="31"/>
    </row>
    <row r="58" spans="1:11" s="32" customFormat="1" ht="11.25" customHeight="1">
      <c r="A58" s="34" t="s">
        <v>45</v>
      </c>
      <c r="B58" s="28"/>
      <c r="C58" s="29"/>
      <c r="D58" s="29"/>
      <c r="E58" s="29"/>
      <c r="F58" s="30"/>
      <c r="G58" s="30"/>
      <c r="H58" s="131"/>
      <c r="I58" s="131"/>
      <c r="J58" s="131"/>
      <c r="K58" s="31"/>
    </row>
    <row r="59" spans="1:11" s="23" customFormat="1" ht="11.25" customHeight="1">
      <c r="A59" s="35" t="s">
        <v>46</v>
      </c>
      <c r="B59" s="36"/>
      <c r="C59" s="37">
        <v>6</v>
      </c>
      <c r="D59" s="37">
        <v>7</v>
      </c>
      <c r="E59" s="37">
        <v>7</v>
      </c>
      <c r="F59" s="38">
        <v>100</v>
      </c>
      <c r="G59" s="39"/>
      <c r="H59" s="132">
        <v>0.186</v>
      </c>
      <c r="I59" s="133">
        <v>0.214</v>
      </c>
      <c r="J59" s="133">
        <v>0.21</v>
      </c>
      <c r="K59" s="40">
        <v>98.13084112149532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>
        <v>276</v>
      </c>
      <c r="D61" s="29">
        <v>270</v>
      </c>
      <c r="E61" s="29">
        <v>295</v>
      </c>
      <c r="F61" s="30"/>
      <c r="G61" s="30"/>
      <c r="H61" s="131">
        <v>7.038</v>
      </c>
      <c r="I61" s="131">
        <v>5.508</v>
      </c>
      <c r="J61" s="131">
        <v>7.523</v>
      </c>
      <c r="K61" s="31"/>
    </row>
    <row r="62" spans="1:11" s="32" customFormat="1" ht="11.25" customHeight="1">
      <c r="A62" s="34" t="s">
        <v>48</v>
      </c>
      <c r="B62" s="28"/>
      <c r="C62" s="29">
        <v>222</v>
      </c>
      <c r="D62" s="29">
        <v>222</v>
      </c>
      <c r="E62" s="29">
        <v>225</v>
      </c>
      <c r="F62" s="30"/>
      <c r="G62" s="30"/>
      <c r="H62" s="131">
        <v>7.104</v>
      </c>
      <c r="I62" s="131">
        <v>7.104</v>
      </c>
      <c r="J62" s="131">
        <v>7.2</v>
      </c>
      <c r="K62" s="31"/>
    </row>
    <row r="63" spans="1:11" s="32" customFormat="1" ht="11.25" customHeight="1">
      <c r="A63" s="34" t="s">
        <v>49</v>
      </c>
      <c r="B63" s="28"/>
      <c r="C63" s="29">
        <v>891</v>
      </c>
      <c r="D63" s="29">
        <v>863</v>
      </c>
      <c r="E63" s="29">
        <v>929</v>
      </c>
      <c r="F63" s="30"/>
      <c r="G63" s="30"/>
      <c r="H63" s="131">
        <v>37.823</v>
      </c>
      <c r="I63" s="131">
        <v>13.752</v>
      </c>
      <c r="J63" s="131">
        <v>39.42</v>
      </c>
      <c r="K63" s="31"/>
    </row>
    <row r="64" spans="1:11" s="23" customFormat="1" ht="11.25" customHeight="1">
      <c r="A64" s="35" t="s">
        <v>50</v>
      </c>
      <c r="B64" s="36"/>
      <c r="C64" s="37">
        <v>1389</v>
      </c>
      <c r="D64" s="37">
        <v>1355</v>
      </c>
      <c r="E64" s="37">
        <v>1449</v>
      </c>
      <c r="F64" s="38">
        <v>106.93726937269372</v>
      </c>
      <c r="G64" s="39"/>
      <c r="H64" s="132">
        <v>51.965</v>
      </c>
      <c r="I64" s="133">
        <v>26.364</v>
      </c>
      <c r="J64" s="133">
        <v>54.143</v>
      </c>
      <c r="K64" s="40">
        <v>205.36716734941587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>
        <v>2340</v>
      </c>
      <c r="D66" s="37">
        <v>2620</v>
      </c>
      <c r="E66" s="37">
        <v>2250</v>
      </c>
      <c r="F66" s="38">
        <v>85.87786259541984</v>
      </c>
      <c r="G66" s="39"/>
      <c r="H66" s="132">
        <v>104.13</v>
      </c>
      <c r="I66" s="133">
        <v>96.94</v>
      </c>
      <c r="J66" s="133">
        <v>83</v>
      </c>
      <c r="K66" s="40">
        <v>85.61997111615432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/>
      <c r="D68" s="29"/>
      <c r="E68" s="29"/>
      <c r="F68" s="30"/>
      <c r="G68" s="30"/>
      <c r="H68" s="131"/>
      <c r="I68" s="131"/>
      <c r="J68" s="131"/>
      <c r="K68" s="31"/>
    </row>
    <row r="69" spans="1:11" s="32" customFormat="1" ht="11.25" customHeight="1">
      <c r="A69" s="34" t="s">
        <v>53</v>
      </c>
      <c r="B69" s="28"/>
      <c r="C69" s="29"/>
      <c r="D69" s="29"/>
      <c r="E69" s="29"/>
      <c r="F69" s="30"/>
      <c r="G69" s="30"/>
      <c r="H69" s="131"/>
      <c r="I69" s="131"/>
      <c r="J69" s="131"/>
      <c r="K69" s="31"/>
    </row>
    <row r="70" spans="1:11" s="23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32"/>
      <c r="I70" s="133"/>
      <c r="J70" s="133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>
        <v>185</v>
      </c>
      <c r="D72" s="29">
        <v>169</v>
      </c>
      <c r="E72" s="29">
        <v>169</v>
      </c>
      <c r="F72" s="30"/>
      <c r="G72" s="30"/>
      <c r="H72" s="131">
        <v>4.826</v>
      </c>
      <c r="I72" s="131">
        <v>4.497</v>
      </c>
      <c r="J72" s="131">
        <v>4.497</v>
      </c>
      <c r="K72" s="31"/>
    </row>
    <row r="73" spans="1:11" s="32" customFormat="1" ht="11.25" customHeight="1">
      <c r="A73" s="34" t="s">
        <v>56</v>
      </c>
      <c r="B73" s="28"/>
      <c r="C73" s="29">
        <v>970</v>
      </c>
      <c r="D73" s="29">
        <v>960</v>
      </c>
      <c r="E73" s="29">
        <v>868</v>
      </c>
      <c r="F73" s="30"/>
      <c r="G73" s="30"/>
      <c r="H73" s="131">
        <v>30.167</v>
      </c>
      <c r="I73" s="131">
        <v>33.9</v>
      </c>
      <c r="J73" s="131">
        <v>22.75</v>
      </c>
      <c r="K73" s="31"/>
    </row>
    <row r="74" spans="1:11" s="32" customFormat="1" ht="11.25" customHeight="1">
      <c r="A74" s="34" t="s">
        <v>57</v>
      </c>
      <c r="B74" s="28"/>
      <c r="C74" s="29">
        <v>117</v>
      </c>
      <c r="D74" s="29">
        <v>95</v>
      </c>
      <c r="E74" s="29">
        <v>90</v>
      </c>
      <c r="F74" s="30"/>
      <c r="G74" s="30"/>
      <c r="H74" s="131">
        <v>3.978</v>
      </c>
      <c r="I74" s="131">
        <v>2.66</v>
      </c>
      <c r="J74" s="131">
        <v>2.7</v>
      </c>
      <c r="K74" s="31"/>
    </row>
    <row r="75" spans="1:11" s="32" customFormat="1" ht="11.25" customHeight="1">
      <c r="A75" s="34" t="s">
        <v>58</v>
      </c>
      <c r="B75" s="28"/>
      <c r="C75" s="29">
        <v>48</v>
      </c>
      <c r="D75" s="29">
        <v>30</v>
      </c>
      <c r="E75" s="29">
        <v>48</v>
      </c>
      <c r="F75" s="30"/>
      <c r="G75" s="30"/>
      <c r="H75" s="131">
        <v>1.72</v>
      </c>
      <c r="I75" s="131">
        <v>1.72</v>
      </c>
      <c r="J75" s="131">
        <v>1.68</v>
      </c>
      <c r="K75" s="31"/>
    </row>
    <row r="76" spans="1:11" s="32" customFormat="1" ht="11.25" customHeight="1">
      <c r="A76" s="34" t="s">
        <v>59</v>
      </c>
      <c r="B76" s="28"/>
      <c r="C76" s="29">
        <v>105</v>
      </c>
      <c r="D76" s="29">
        <v>90</v>
      </c>
      <c r="E76" s="29">
        <v>164</v>
      </c>
      <c r="F76" s="30"/>
      <c r="G76" s="30"/>
      <c r="H76" s="131">
        <v>3.15</v>
      </c>
      <c r="I76" s="131">
        <v>2.25</v>
      </c>
      <c r="J76" s="131">
        <v>4.1</v>
      </c>
      <c r="K76" s="31"/>
    </row>
    <row r="77" spans="1:11" s="32" customFormat="1" ht="11.25" customHeight="1">
      <c r="A77" s="34" t="s">
        <v>60</v>
      </c>
      <c r="B77" s="28"/>
      <c r="C77" s="29">
        <v>2</v>
      </c>
      <c r="D77" s="29">
        <v>2</v>
      </c>
      <c r="E77" s="29">
        <v>2</v>
      </c>
      <c r="F77" s="30"/>
      <c r="G77" s="30"/>
      <c r="H77" s="131">
        <v>0.05</v>
      </c>
      <c r="I77" s="131">
        <v>0.054</v>
      </c>
      <c r="J77" s="131">
        <v>0.054</v>
      </c>
      <c r="K77" s="31"/>
    </row>
    <row r="78" spans="1:11" s="32" customFormat="1" ht="11.25" customHeight="1">
      <c r="A78" s="34" t="s">
        <v>61</v>
      </c>
      <c r="B78" s="28"/>
      <c r="C78" s="29">
        <v>66</v>
      </c>
      <c r="D78" s="29">
        <v>60</v>
      </c>
      <c r="E78" s="29">
        <v>60</v>
      </c>
      <c r="F78" s="30"/>
      <c r="G78" s="30"/>
      <c r="H78" s="131">
        <v>2.508</v>
      </c>
      <c r="I78" s="131">
        <v>3</v>
      </c>
      <c r="J78" s="131">
        <v>1.92</v>
      </c>
      <c r="K78" s="31"/>
    </row>
    <row r="79" spans="1:11" s="32" customFormat="1" ht="11.25" customHeight="1">
      <c r="A79" s="34" t="s">
        <v>62</v>
      </c>
      <c r="B79" s="28"/>
      <c r="C79" s="29">
        <v>3700</v>
      </c>
      <c r="D79" s="29">
        <v>3530</v>
      </c>
      <c r="E79" s="29">
        <v>3530</v>
      </c>
      <c r="F79" s="30"/>
      <c r="G79" s="30"/>
      <c r="H79" s="131">
        <v>129.5</v>
      </c>
      <c r="I79" s="131">
        <v>123.55</v>
      </c>
      <c r="J79" s="131">
        <v>123.55</v>
      </c>
      <c r="K79" s="31"/>
    </row>
    <row r="80" spans="1:11" s="23" customFormat="1" ht="11.25" customHeight="1">
      <c r="A80" s="41" t="s">
        <v>63</v>
      </c>
      <c r="B80" s="36"/>
      <c r="C80" s="37">
        <v>5193</v>
      </c>
      <c r="D80" s="37">
        <v>4936</v>
      </c>
      <c r="E80" s="37">
        <v>4931</v>
      </c>
      <c r="F80" s="38">
        <v>99.89870340356563</v>
      </c>
      <c r="G80" s="39"/>
      <c r="H80" s="132">
        <v>175.899</v>
      </c>
      <c r="I80" s="133">
        <v>171.631</v>
      </c>
      <c r="J80" s="133">
        <v>161.251</v>
      </c>
      <c r="K80" s="40">
        <v>93.95214151289686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>
        <v>564</v>
      </c>
      <c r="D82" s="29">
        <v>564</v>
      </c>
      <c r="E82" s="29">
        <v>560</v>
      </c>
      <c r="F82" s="30"/>
      <c r="G82" s="30"/>
      <c r="H82" s="131">
        <v>17.034</v>
      </c>
      <c r="I82" s="131">
        <v>17.034</v>
      </c>
      <c r="J82" s="131">
        <v>17.092</v>
      </c>
      <c r="K82" s="31"/>
    </row>
    <row r="83" spans="1:11" s="32" customFormat="1" ht="11.25" customHeight="1">
      <c r="A83" s="34" t="s">
        <v>65</v>
      </c>
      <c r="B83" s="28"/>
      <c r="C83" s="29">
        <v>1539</v>
      </c>
      <c r="D83" s="29">
        <v>1539</v>
      </c>
      <c r="E83" s="29">
        <v>1522</v>
      </c>
      <c r="F83" s="30"/>
      <c r="G83" s="30"/>
      <c r="H83" s="131">
        <v>29.924</v>
      </c>
      <c r="I83" s="131">
        <v>29.924</v>
      </c>
      <c r="J83" s="131">
        <v>29.684</v>
      </c>
      <c r="K83" s="31"/>
    </row>
    <row r="84" spans="1:11" s="23" customFormat="1" ht="11.25" customHeight="1">
      <c r="A84" s="35" t="s">
        <v>66</v>
      </c>
      <c r="B84" s="36"/>
      <c r="C84" s="37">
        <v>2103</v>
      </c>
      <c r="D84" s="37">
        <v>2103</v>
      </c>
      <c r="E84" s="37">
        <v>2082</v>
      </c>
      <c r="F84" s="38">
        <v>99.00142653352354</v>
      </c>
      <c r="G84" s="39"/>
      <c r="H84" s="132">
        <v>46.958</v>
      </c>
      <c r="I84" s="133">
        <v>46.958</v>
      </c>
      <c r="J84" s="133">
        <v>46.775999999999996</v>
      </c>
      <c r="K84" s="40">
        <v>99.6124196090123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>
        <v>13339</v>
      </c>
      <c r="D87" s="48">
        <v>13481</v>
      </c>
      <c r="E87" s="48">
        <f>E13+E15+E17+E22+E24+E26+E31+E37+E39+E50+E52+E59+E64+E66+E70+E80+E84</f>
        <v>12964</v>
      </c>
      <c r="F87" s="49">
        <f>IF(D87&gt;0,100*E87/D87,0)</f>
        <v>96.16497292485721</v>
      </c>
      <c r="G87" s="39"/>
      <c r="H87" s="136">
        <v>440.74</v>
      </c>
      <c r="I87" s="137">
        <v>400.7389999999999</v>
      </c>
      <c r="J87" s="137">
        <f>J13+J15+J17+J22+J24+J26+J31+J37+J39+J50+J52+J59+J64+J66+J70+J80+J84</f>
        <v>402.897</v>
      </c>
      <c r="K87" s="49">
        <f>IF(I87&gt;0,100*J87/I87,0)</f>
        <v>100.53850511180595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3" useFirstPageNumber="1" horizontalDpi="600" verticalDpi="600" orientation="portrait" paperSize="9" scale="73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6"/>
  <dimension ref="A1:K620"/>
  <sheetViews>
    <sheetView view="pageBreakPreview" zoomScaleSheetLayoutView="100" zoomScalePageLayoutView="0" workbookViewId="0" topLeftCell="A1">
      <selection activeCell="M15" sqref="M15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5" width="12.421875" style="57" customWidth="1"/>
    <col min="6" max="6" width="9.851562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84</v>
      </c>
      <c r="B2" s="2"/>
      <c r="C2" s="2"/>
      <c r="D2" s="2"/>
      <c r="E2" s="4"/>
      <c r="F2" s="2"/>
      <c r="G2" s="2"/>
      <c r="H2" s="2"/>
      <c r="I2" s="5"/>
      <c r="J2" s="187" t="s">
        <v>69</v>
      </c>
      <c r="K2" s="187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75" t="s">
        <v>2</v>
      </c>
      <c r="D4" s="176"/>
      <c r="E4" s="176"/>
      <c r="F4" s="177"/>
      <c r="G4" s="8"/>
      <c r="H4" s="181" t="s">
        <v>3</v>
      </c>
      <c r="I4" s="182"/>
      <c r="J4" s="182"/>
      <c r="K4" s="183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9" t="s">
        <v>336</v>
      </c>
      <c r="D7" s="20" t="s">
        <v>6</v>
      </c>
      <c r="E7" s="20">
        <v>3</v>
      </c>
      <c r="F7" s="21" t="str">
        <f>CONCATENATE(D6,"=100")</f>
        <v>2022=100</v>
      </c>
      <c r="G7" s="22"/>
      <c r="H7" s="19" t="s">
        <v>336</v>
      </c>
      <c r="I7" s="20" t="s">
        <v>6</v>
      </c>
      <c r="J7" s="20"/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>
        <v>3729</v>
      </c>
      <c r="D9" s="29">
        <v>4109</v>
      </c>
      <c r="E9" s="29">
        <v>3905</v>
      </c>
      <c r="F9" s="30"/>
      <c r="G9" s="30"/>
      <c r="H9" s="131">
        <v>60.864</v>
      </c>
      <c r="I9" s="131">
        <v>94.516</v>
      </c>
      <c r="J9" s="131"/>
      <c r="K9" s="31"/>
    </row>
    <row r="10" spans="1:11" s="32" customFormat="1" ht="11.25" customHeight="1">
      <c r="A10" s="34" t="s">
        <v>8</v>
      </c>
      <c r="B10" s="28"/>
      <c r="C10" s="29">
        <v>2736</v>
      </c>
      <c r="D10" s="29">
        <v>3857</v>
      </c>
      <c r="E10" s="29">
        <v>3700</v>
      </c>
      <c r="F10" s="30"/>
      <c r="G10" s="30"/>
      <c r="H10" s="131">
        <v>41.916</v>
      </c>
      <c r="I10" s="131">
        <v>57.855</v>
      </c>
      <c r="J10" s="131"/>
      <c r="K10" s="31"/>
    </row>
    <row r="11" spans="1:11" s="32" customFormat="1" ht="11.25" customHeight="1">
      <c r="A11" s="27" t="s">
        <v>9</v>
      </c>
      <c r="B11" s="28"/>
      <c r="C11" s="29">
        <v>5350</v>
      </c>
      <c r="D11" s="29">
        <v>5900</v>
      </c>
      <c r="E11" s="29">
        <v>5650</v>
      </c>
      <c r="F11" s="30"/>
      <c r="G11" s="30"/>
      <c r="H11" s="131">
        <v>117.006</v>
      </c>
      <c r="I11" s="131">
        <v>147.5</v>
      </c>
      <c r="J11" s="131"/>
      <c r="K11" s="31"/>
    </row>
    <row r="12" spans="1:11" s="32" customFormat="1" ht="11.25" customHeight="1">
      <c r="A12" s="34" t="s">
        <v>10</v>
      </c>
      <c r="B12" s="28"/>
      <c r="C12" s="29">
        <v>1937</v>
      </c>
      <c r="D12" s="29">
        <v>2170</v>
      </c>
      <c r="E12" s="29">
        <v>2090</v>
      </c>
      <c r="F12" s="30"/>
      <c r="G12" s="30"/>
      <c r="H12" s="131">
        <v>40.064</v>
      </c>
      <c r="I12" s="131">
        <v>39.06</v>
      </c>
      <c r="J12" s="131"/>
      <c r="K12" s="31"/>
    </row>
    <row r="13" spans="1:11" s="23" customFormat="1" ht="11.25" customHeight="1">
      <c r="A13" s="35" t="s">
        <v>11</v>
      </c>
      <c r="B13" s="36"/>
      <c r="C13" s="37">
        <v>13752</v>
      </c>
      <c r="D13" s="37">
        <v>16036</v>
      </c>
      <c r="E13" s="37">
        <v>15345</v>
      </c>
      <c r="F13" s="38">
        <f>IF(D13&gt;0,100*E13/D13,0)</f>
        <v>95.69094537291095</v>
      </c>
      <c r="G13" s="39"/>
      <c r="H13" s="132">
        <v>259.85</v>
      </c>
      <c r="I13" s="133">
        <v>338.931</v>
      </c>
      <c r="J13" s="133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>
        <v>485</v>
      </c>
      <c r="D15" s="37">
        <v>460</v>
      </c>
      <c r="E15" s="37">
        <v>370</v>
      </c>
      <c r="F15" s="38">
        <v>80.43478260869566</v>
      </c>
      <c r="G15" s="39"/>
      <c r="H15" s="132">
        <v>8.973</v>
      </c>
      <c r="I15" s="133">
        <v>8</v>
      </c>
      <c r="J15" s="133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2"/>
      <c r="I17" s="133"/>
      <c r="J17" s="133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>
        <v>327</v>
      </c>
      <c r="D19" s="29">
        <v>300</v>
      </c>
      <c r="E19" s="29">
        <v>305</v>
      </c>
      <c r="F19" s="30"/>
      <c r="G19" s="30"/>
      <c r="H19" s="131">
        <v>14.161</v>
      </c>
      <c r="I19" s="131">
        <v>10.35</v>
      </c>
      <c r="J19" s="131"/>
      <c r="K19" s="31"/>
    </row>
    <row r="20" spans="1:11" s="32" customFormat="1" ht="11.25" customHeight="1">
      <c r="A20" s="34" t="s">
        <v>15</v>
      </c>
      <c r="B20" s="28"/>
      <c r="C20" s="29">
        <v>135</v>
      </c>
      <c r="D20" s="29">
        <v>125</v>
      </c>
      <c r="E20" s="29">
        <v>125</v>
      </c>
      <c r="F20" s="30"/>
      <c r="G20" s="30"/>
      <c r="H20" s="131">
        <v>3.077</v>
      </c>
      <c r="I20" s="131">
        <v>2.96</v>
      </c>
      <c r="J20" s="131"/>
      <c r="K20" s="31"/>
    </row>
    <row r="21" spans="1:11" s="32" customFormat="1" ht="11.25" customHeight="1">
      <c r="A21" s="34" t="s">
        <v>16</v>
      </c>
      <c r="B21" s="28"/>
      <c r="C21" s="29">
        <v>115</v>
      </c>
      <c r="D21" s="29">
        <v>115</v>
      </c>
      <c r="E21" s="29">
        <v>115</v>
      </c>
      <c r="F21" s="30"/>
      <c r="G21" s="30"/>
      <c r="H21" s="131">
        <v>3.108</v>
      </c>
      <c r="I21" s="131">
        <v>2.85</v>
      </c>
      <c r="J21" s="131"/>
      <c r="K21" s="31"/>
    </row>
    <row r="22" spans="1:11" s="23" customFormat="1" ht="11.25" customHeight="1">
      <c r="A22" s="35" t="s">
        <v>17</v>
      </c>
      <c r="B22" s="36"/>
      <c r="C22" s="37">
        <v>577</v>
      </c>
      <c r="D22" s="37">
        <v>540</v>
      </c>
      <c r="E22" s="37">
        <v>545</v>
      </c>
      <c r="F22" s="38">
        <v>100.92592592592592</v>
      </c>
      <c r="G22" s="39"/>
      <c r="H22" s="132">
        <v>20.346</v>
      </c>
      <c r="I22" s="133">
        <v>16.16</v>
      </c>
      <c r="J22" s="133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>
        <v>208</v>
      </c>
      <c r="D24" s="37">
        <v>155</v>
      </c>
      <c r="E24" s="37">
        <v>150</v>
      </c>
      <c r="F24" s="38">
        <v>96.7741935483871</v>
      </c>
      <c r="G24" s="39"/>
      <c r="H24" s="132">
        <v>9.582</v>
      </c>
      <c r="I24" s="133">
        <v>6.365</v>
      </c>
      <c r="J24" s="133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>
        <v>421</v>
      </c>
      <c r="D26" s="37">
        <v>390</v>
      </c>
      <c r="E26" s="37">
        <v>370</v>
      </c>
      <c r="F26" s="38">
        <v>94.87179487179488</v>
      </c>
      <c r="G26" s="39"/>
      <c r="H26" s="132">
        <v>20.945</v>
      </c>
      <c r="I26" s="133">
        <v>15.5</v>
      </c>
      <c r="J26" s="133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>
        <v>33</v>
      </c>
      <c r="D28" s="29">
        <v>64</v>
      </c>
      <c r="E28" s="29">
        <v>45</v>
      </c>
      <c r="F28" s="30"/>
      <c r="G28" s="30"/>
      <c r="H28" s="131">
        <v>0.872</v>
      </c>
      <c r="I28" s="131">
        <v>1.59</v>
      </c>
      <c r="J28" s="131"/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31"/>
      <c r="I29" s="131"/>
      <c r="J29" s="131"/>
      <c r="K29" s="31"/>
    </row>
    <row r="30" spans="1:11" s="32" customFormat="1" ht="11.25" customHeight="1">
      <c r="A30" s="34" t="s">
        <v>22</v>
      </c>
      <c r="B30" s="28"/>
      <c r="C30" s="29">
        <v>156</v>
      </c>
      <c r="D30" s="29">
        <v>154</v>
      </c>
      <c r="E30" s="29">
        <v>160</v>
      </c>
      <c r="F30" s="30"/>
      <c r="G30" s="30"/>
      <c r="H30" s="131">
        <v>5.31</v>
      </c>
      <c r="I30" s="131">
        <v>4.795</v>
      </c>
      <c r="J30" s="131"/>
      <c r="K30" s="31"/>
    </row>
    <row r="31" spans="1:11" s="23" customFormat="1" ht="11.25" customHeight="1">
      <c r="A31" s="41" t="s">
        <v>23</v>
      </c>
      <c r="B31" s="36"/>
      <c r="C31" s="37">
        <v>189</v>
      </c>
      <c r="D31" s="37">
        <v>218</v>
      </c>
      <c r="E31" s="37">
        <v>205</v>
      </c>
      <c r="F31" s="38">
        <v>94.03669724770643</v>
      </c>
      <c r="G31" s="39"/>
      <c r="H31" s="132">
        <v>6.1819999999999995</v>
      </c>
      <c r="I31" s="133">
        <v>6.385</v>
      </c>
      <c r="J31" s="133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>
        <v>262</v>
      </c>
      <c r="D33" s="29">
        <v>204</v>
      </c>
      <c r="E33" s="29">
        <v>250</v>
      </c>
      <c r="F33" s="30"/>
      <c r="G33" s="30"/>
      <c r="H33" s="131">
        <v>6.111</v>
      </c>
      <c r="I33" s="131">
        <v>4.674</v>
      </c>
      <c r="J33" s="131"/>
      <c r="K33" s="31"/>
    </row>
    <row r="34" spans="1:11" s="32" customFormat="1" ht="11.25" customHeight="1">
      <c r="A34" s="34" t="s">
        <v>25</v>
      </c>
      <c r="B34" s="28"/>
      <c r="C34" s="29">
        <v>201</v>
      </c>
      <c r="D34" s="29">
        <v>191</v>
      </c>
      <c r="E34" s="29">
        <v>161</v>
      </c>
      <c r="F34" s="30"/>
      <c r="G34" s="30"/>
      <c r="H34" s="131">
        <v>5.14</v>
      </c>
      <c r="I34" s="131">
        <v>5.14</v>
      </c>
      <c r="J34" s="131"/>
      <c r="K34" s="31"/>
    </row>
    <row r="35" spans="1:11" s="32" customFormat="1" ht="11.25" customHeight="1">
      <c r="A35" s="34" t="s">
        <v>26</v>
      </c>
      <c r="B35" s="28"/>
      <c r="C35" s="29">
        <v>200</v>
      </c>
      <c r="D35" s="29">
        <v>130</v>
      </c>
      <c r="E35" s="29">
        <v>170</v>
      </c>
      <c r="F35" s="30"/>
      <c r="G35" s="30"/>
      <c r="H35" s="131">
        <v>4.498</v>
      </c>
      <c r="I35" s="131">
        <v>2.89</v>
      </c>
      <c r="J35" s="131"/>
      <c r="K35" s="31"/>
    </row>
    <row r="36" spans="1:11" s="32" customFormat="1" ht="11.25" customHeight="1">
      <c r="A36" s="34" t="s">
        <v>27</v>
      </c>
      <c r="B36" s="28"/>
      <c r="C36" s="29">
        <v>216</v>
      </c>
      <c r="D36" s="29">
        <v>216</v>
      </c>
      <c r="E36" s="29">
        <v>183</v>
      </c>
      <c r="F36" s="30"/>
      <c r="G36" s="30"/>
      <c r="H36" s="131">
        <v>5.222</v>
      </c>
      <c r="I36" s="131">
        <v>5.232</v>
      </c>
      <c r="J36" s="131"/>
      <c r="K36" s="31"/>
    </row>
    <row r="37" spans="1:11" s="23" customFormat="1" ht="11.25" customHeight="1">
      <c r="A37" s="35" t="s">
        <v>28</v>
      </c>
      <c r="B37" s="36"/>
      <c r="C37" s="37">
        <v>879</v>
      </c>
      <c r="D37" s="37">
        <v>741</v>
      </c>
      <c r="E37" s="37">
        <v>764</v>
      </c>
      <c r="F37" s="38">
        <v>103.10391363022941</v>
      </c>
      <c r="G37" s="39"/>
      <c r="H37" s="132">
        <v>20.971</v>
      </c>
      <c r="I37" s="133">
        <v>17.936</v>
      </c>
      <c r="J37" s="133"/>
      <c r="K37" s="40"/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/>
      <c r="D39" s="37"/>
      <c r="E39" s="37"/>
      <c r="F39" s="38"/>
      <c r="G39" s="39"/>
      <c r="H39" s="132"/>
      <c r="I39" s="133"/>
      <c r="J39" s="133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>
        <v>230</v>
      </c>
      <c r="D41" s="29">
        <v>242</v>
      </c>
      <c r="E41" s="29">
        <v>260</v>
      </c>
      <c r="F41" s="30"/>
      <c r="G41" s="30"/>
      <c r="H41" s="131">
        <v>10.195</v>
      </c>
      <c r="I41" s="131">
        <v>10.532</v>
      </c>
      <c r="J41" s="131"/>
      <c r="K41" s="31"/>
    </row>
    <row r="42" spans="1:11" s="32" customFormat="1" ht="11.25" customHeight="1">
      <c r="A42" s="34" t="s">
        <v>31</v>
      </c>
      <c r="B42" s="28"/>
      <c r="C42" s="29">
        <v>751</v>
      </c>
      <c r="D42" s="29">
        <v>695</v>
      </c>
      <c r="E42" s="29">
        <v>737</v>
      </c>
      <c r="F42" s="30"/>
      <c r="G42" s="30"/>
      <c r="H42" s="131">
        <v>30.416</v>
      </c>
      <c r="I42" s="131">
        <v>22.518</v>
      </c>
      <c r="J42" s="131"/>
      <c r="K42" s="31"/>
    </row>
    <row r="43" spans="1:11" s="32" customFormat="1" ht="11.25" customHeight="1">
      <c r="A43" s="34" t="s">
        <v>32</v>
      </c>
      <c r="B43" s="28"/>
      <c r="C43" s="29">
        <v>23</v>
      </c>
      <c r="D43" s="29">
        <v>18</v>
      </c>
      <c r="E43" s="29">
        <v>20</v>
      </c>
      <c r="F43" s="30"/>
      <c r="G43" s="30"/>
      <c r="H43" s="131">
        <v>0.736</v>
      </c>
      <c r="I43" s="131">
        <v>0.54</v>
      </c>
      <c r="J43" s="131"/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31"/>
      <c r="I44" s="131"/>
      <c r="J44" s="131"/>
      <c r="K44" s="31"/>
    </row>
    <row r="45" spans="1:11" s="32" customFormat="1" ht="11.25" customHeight="1">
      <c r="A45" s="34" t="s">
        <v>34</v>
      </c>
      <c r="B45" s="28"/>
      <c r="C45" s="29">
        <v>1495</v>
      </c>
      <c r="D45" s="29">
        <v>1430</v>
      </c>
      <c r="E45" s="29">
        <v>1550</v>
      </c>
      <c r="F45" s="30"/>
      <c r="G45" s="30"/>
      <c r="H45" s="131">
        <v>68.77</v>
      </c>
      <c r="I45" s="131">
        <v>68.64</v>
      </c>
      <c r="J45" s="131"/>
      <c r="K45" s="31"/>
    </row>
    <row r="46" spans="1:11" s="32" customFormat="1" ht="11.25" customHeight="1">
      <c r="A46" s="34" t="s">
        <v>35</v>
      </c>
      <c r="B46" s="28"/>
      <c r="C46" s="29">
        <v>400</v>
      </c>
      <c r="D46" s="29">
        <v>400</v>
      </c>
      <c r="E46" s="29">
        <v>350</v>
      </c>
      <c r="F46" s="30"/>
      <c r="G46" s="30"/>
      <c r="H46" s="131">
        <v>16</v>
      </c>
      <c r="I46" s="131">
        <v>20</v>
      </c>
      <c r="J46" s="131"/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31"/>
      <c r="I47" s="131"/>
      <c r="J47" s="131"/>
      <c r="K47" s="31"/>
    </row>
    <row r="48" spans="1:11" s="32" customFormat="1" ht="11.25" customHeight="1">
      <c r="A48" s="34" t="s">
        <v>37</v>
      </c>
      <c r="B48" s="28"/>
      <c r="C48" s="29">
        <v>2354</v>
      </c>
      <c r="D48" s="29">
        <v>2230</v>
      </c>
      <c r="E48" s="29">
        <v>2200</v>
      </c>
      <c r="F48" s="30"/>
      <c r="G48" s="30"/>
      <c r="H48" s="131">
        <v>110.638</v>
      </c>
      <c r="I48" s="131">
        <v>89.2</v>
      </c>
      <c r="J48" s="131"/>
      <c r="K48" s="31"/>
    </row>
    <row r="49" spans="1:11" s="32" customFormat="1" ht="11.25" customHeight="1">
      <c r="A49" s="34" t="s">
        <v>38</v>
      </c>
      <c r="B49" s="28"/>
      <c r="C49" s="29">
        <v>335</v>
      </c>
      <c r="D49" s="29">
        <v>316</v>
      </c>
      <c r="E49" s="29">
        <v>316</v>
      </c>
      <c r="F49" s="30"/>
      <c r="G49" s="30"/>
      <c r="H49" s="131">
        <v>15.075</v>
      </c>
      <c r="I49" s="131">
        <v>14.22</v>
      </c>
      <c r="J49" s="131"/>
      <c r="K49" s="31"/>
    </row>
    <row r="50" spans="1:11" s="23" customFormat="1" ht="11.25" customHeight="1">
      <c r="A50" s="41" t="s">
        <v>39</v>
      </c>
      <c r="B50" s="36"/>
      <c r="C50" s="37">
        <v>5588</v>
      </c>
      <c r="D50" s="37">
        <v>5331</v>
      </c>
      <c r="E50" s="37">
        <v>5433</v>
      </c>
      <c r="F50" s="38">
        <v>101.91333708497467</v>
      </c>
      <c r="G50" s="39"/>
      <c r="H50" s="132">
        <v>251.82999999999998</v>
      </c>
      <c r="I50" s="133">
        <v>225.65</v>
      </c>
      <c r="J50" s="133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>
        <v>686</v>
      </c>
      <c r="D52" s="37">
        <v>208</v>
      </c>
      <c r="E52" s="37">
        <v>208</v>
      </c>
      <c r="F52" s="38">
        <v>100</v>
      </c>
      <c r="G52" s="39"/>
      <c r="H52" s="132">
        <v>26.671</v>
      </c>
      <c r="I52" s="133">
        <v>6.24</v>
      </c>
      <c r="J52" s="133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>
        <v>850</v>
      </c>
      <c r="D54" s="29">
        <v>650</v>
      </c>
      <c r="E54" s="29">
        <v>700</v>
      </c>
      <c r="F54" s="30"/>
      <c r="G54" s="30"/>
      <c r="H54" s="131">
        <v>27.285</v>
      </c>
      <c r="I54" s="131">
        <v>23.4</v>
      </c>
      <c r="J54" s="131"/>
      <c r="K54" s="31"/>
    </row>
    <row r="55" spans="1:11" s="32" customFormat="1" ht="11.25" customHeight="1">
      <c r="A55" s="34" t="s">
        <v>42</v>
      </c>
      <c r="B55" s="28"/>
      <c r="C55" s="29">
        <v>98</v>
      </c>
      <c r="D55" s="29">
        <v>84</v>
      </c>
      <c r="E55" s="29">
        <v>80</v>
      </c>
      <c r="F55" s="30"/>
      <c r="G55" s="30"/>
      <c r="H55" s="131">
        <v>2.989</v>
      </c>
      <c r="I55" s="131">
        <v>2.604</v>
      </c>
      <c r="J55" s="131"/>
      <c r="K55" s="31"/>
    </row>
    <row r="56" spans="1:11" s="32" customFormat="1" ht="11.25" customHeight="1">
      <c r="A56" s="34" t="s">
        <v>43</v>
      </c>
      <c r="B56" s="28"/>
      <c r="C56" s="29">
        <v>89</v>
      </c>
      <c r="D56" s="29">
        <v>87</v>
      </c>
      <c r="E56" s="29">
        <v>85</v>
      </c>
      <c r="F56" s="30"/>
      <c r="G56" s="30"/>
      <c r="H56" s="131">
        <v>1.31</v>
      </c>
      <c r="I56" s="131">
        <v>0.98</v>
      </c>
      <c r="J56" s="131"/>
      <c r="K56" s="31"/>
    </row>
    <row r="57" spans="1:11" s="32" customFormat="1" ht="11.25" customHeight="1">
      <c r="A57" s="34" t="s">
        <v>44</v>
      </c>
      <c r="B57" s="28"/>
      <c r="C57" s="29">
        <v>37</v>
      </c>
      <c r="D57" s="29">
        <v>23</v>
      </c>
      <c r="E57" s="29">
        <v>23</v>
      </c>
      <c r="F57" s="30"/>
      <c r="G57" s="30"/>
      <c r="H57" s="131">
        <v>0.74</v>
      </c>
      <c r="I57" s="131">
        <v>0.318</v>
      </c>
      <c r="J57" s="131"/>
      <c r="K57" s="31"/>
    </row>
    <row r="58" spans="1:11" s="32" customFormat="1" ht="11.25" customHeight="1">
      <c r="A58" s="34" t="s">
        <v>45</v>
      </c>
      <c r="B58" s="28"/>
      <c r="C58" s="29">
        <v>150</v>
      </c>
      <c r="D58" s="29">
        <v>145</v>
      </c>
      <c r="E58" s="29">
        <v>140</v>
      </c>
      <c r="F58" s="30"/>
      <c r="G58" s="30"/>
      <c r="H58" s="131">
        <v>5.4</v>
      </c>
      <c r="I58" s="131">
        <v>4.35</v>
      </c>
      <c r="J58" s="131"/>
      <c r="K58" s="31"/>
    </row>
    <row r="59" spans="1:11" s="23" customFormat="1" ht="11.25" customHeight="1">
      <c r="A59" s="35" t="s">
        <v>46</v>
      </c>
      <c r="B59" s="36"/>
      <c r="C59" s="37">
        <v>1224</v>
      </c>
      <c r="D59" s="37">
        <v>989</v>
      </c>
      <c r="E59" s="37">
        <v>1028</v>
      </c>
      <c r="F59" s="38">
        <f>IF(D59&gt;0,100*E59/D59,0)</f>
        <v>103.94337714863498</v>
      </c>
      <c r="G59" s="39"/>
      <c r="H59" s="132">
        <v>37.724</v>
      </c>
      <c r="I59" s="133">
        <v>31.652</v>
      </c>
      <c r="J59" s="133"/>
      <c r="K59" s="40"/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>
        <v>446</v>
      </c>
      <c r="D61" s="29">
        <v>450</v>
      </c>
      <c r="E61" s="29">
        <v>550</v>
      </c>
      <c r="F61" s="30"/>
      <c r="G61" s="30"/>
      <c r="H61" s="131">
        <v>13.737</v>
      </c>
      <c r="I61" s="131">
        <v>9.66</v>
      </c>
      <c r="J61" s="131"/>
      <c r="K61" s="31"/>
    </row>
    <row r="62" spans="1:11" s="32" customFormat="1" ht="11.25" customHeight="1">
      <c r="A62" s="34" t="s">
        <v>48</v>
      </c>
      <c r="B62" s="28"/>
      <c r="C62" s="29">
        <v>106</v>
      </c>
      <c r="D62" s="29">
        <v>106</v>
      </c>
      <c r="E62" s="29">
        <v>108</v>
      </c>
      <c r="F62" s="30"/>
      <c r="G62" s="30"/>
      <c r="H62" s="131">
        <v>2.404</v>
      </c>
      <c r="I62" s="131">
        <v>2.163</v>
      </c>
      <c r="J62" s="131"/>
      <c r="K62" s="31"/>
    </row>
    <row r="63" spans="1:11" s="32" customFormat="1" ht="11.25" customHeight="1">
      <c r="A63" s="34" t="s">
        <v>49</v>
      </c>
      <c r="B63" s="28"/>
      <c r="C63" s="29"/>
      <c r="D63" s="29"/>
      <c r="E63" s="29"/>
      <c r="F63" s="30"/>
      <c r="G63" s="30"/>
      <c r="H63" s="131"/>
      <c r="I63" s="131"/>
      <c r="J63" s="131"/>
      <c r="K63" s="31"/>
    </row>
    <row r="64" spans="1:11" s="23" customFormat="1" ht="11.25" customHeight="1">
      <c r="A64" s="35" t="s">
        <v>50</v>
      </c>
      <c r="B64" s="36"/>
      <c r="C64" s="37">
        <v>552</v>
      </c>
      <c r="D64" s="37">
        <v>556</v>
      </c>
      <c r="E64" s="37">
        <v>658</v>
      </c>
      <c r="F64" s="38">
        <v>118.34532374100719</v>
      </c>
      <c r="G64" s="39"/>
      <c r="H64" s="132">
        <v>16.141</v>
      </c>
      <c r="I64" s="133">
        <v>11.823</v>
      </c>
      <c r="J64" s="133"/>
      <c r="K64" s="40"/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>
        <v>1170</v>
      </c>
      <c r="D66" s="37">
        <v>1230</v>
      </c>
      <c r="E66" s="37">
        <v>900</v>
      </c>
      <c r="F66" s="38">
        <v>73.17073170731707</v>
      </c>
      <c r="G66" s="39"/>
      <c r="H66" s="132">
        <v>39.195</v>
      </c>
      <c r="I66" s="133">
        <v>28.3</v>
      </c>
      <c r="J66" s="133"/>
      <c r="K66" s="40"/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>
        <v>477</v>
      </c>
      <c r="D68" s="29">
        <v>475</v>
      </c>
      <c r="E68" s="29">
        <v>500</v>
      </c>
      <c r="F68" s="30"/>
      <c r="G68" s="30"/>
      <c r="H68" s="131">
        <v>21.789</v>
      </c>
      <c r="I68" s="131">
        <v>16</v>
      </c>
      <c r="J68" s="131"/>
      <c r="K68" s="31"/>
    </row>
    <row r="69" spans="1:11" s="32" customFormat="1" ht="11.25" customHeight="1">
      <c r="A69" s="34" t="s">
        <v>53</v>
      </c>
      <c r="B69" s="28"/>
      <c r="C69" s="29">
        <v>191</v>
      </c>
      <c r="D69" s="29">
        <v>150</v>
      </c>
      <c r="E69" s="29">
        <v>180</v>
      </c>
      <c r="F69" s="30"/>
      <c r="G69" s="30"/>
      <c r="H69" s="131">
        <v>8.637</v>
      </c>
      <c r="I69" s="131">
        <v>4.5</v>
      </c>
      <c r="J69" s="131"/>
      <c r="K69" s="31"/>
    </row>
    <row r="70" spans="1:11" s="23" customFormat="1" ht="11.25" customHeight="1">
      <c r="A70" s="35" t="s">
        <v>54</v>
      </c>
      <c r="B70" s="36"/>
      <c r="C70" s="37">
        <v>668</v>
      </c>
      <c r="D70" s="37">
        <v>625</v>
      </c>
      <c r="E70" s="37">
        <v>680</v>
      </c>
      <c r="F70" s="38">
        <v>108.8</v>
      </c>
      <c r="G70" s="39"/>
      <c r="H70" s="132">
        <v>30.426000000000002</v>
      </c>
      <c r="I70" s="133">
        <v>20.5</v>
      </c>
      <c r="J70" s="133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>
        <v>148</v>
      </c>
      <c r="D72" s="29">
        <v>217</v>
      </c>
      <c r="E72" s="29">
        <v>148</v>
      </c>
      <c r="F72" s="30"/>
      <c r="G72" s="30"/>
      <c r="H72" s="131">
        <v>3.593</v>
      </c>
      <c r="I72" s="131">
        <v>5.055</v>
      </c>
      <c r="J72" s="131"/>
      <c r="K72" s="31"/>
    </row>
    <row r="73" spans="1:11" s="32" customFormat="1" ht="11.25" customHeight="1">
      <c r="A73" s="34" t="s">
        <v>56</v>
      </c>
      <c r="B73" s="28"/>
      <c r="C73" s="29">
        <v>120</v>
      </c>
      <c r="D73" s="29">
        <v>120</v>
      </c>
      <c r="E73" s="29">
        <v>102</v>
      </c>
      <c r="F73" s="30"/>
      <c r="G73" s="30"/>
      <c r="H73" s="131">
        <v>3.744</v>
      </c>
      <c r="I73" s="131">
        <v>4.7</v>
      </c>
      <c r="J73" s="131"/>
      <c r="K73" s="31"/>
    </row>
    <row r="74" spans="1:11" s="32" customFormat="1" ht="11.25" customHeight="1">
      <c r="A74" s="34" t="s">
        <v>57</v>
      </c>
      <c r="B74" s="28"/>
      <c r="C74" s="29">
        <v>419</v>
      </c>
      <c r="D74" s="29">
        <v>333</v>
      </c>
      <c r="E74" s="29">
        <v>300</v>
      </c>
      <c r="F74" s="30"/>
      <c r="G74" s="30"/>
      <c r="H74" s="131">
        <v>17.286</v>
      </c>
      <c r="I74" s="131">
        <v>11.638</v>
      </c>
      <c r="J74" s="131"/>
      <c r="K74" s="31"/>
    </row>
    <row r="75" spans="1:11" s="32" customFormat="1" ht="11.25" customHeight="1">
      <c r="A75" s="34" t="s">
        <v>58</v>
      </c>
      <c r="B75" s="28"/>
      <c r="C75" s="29">
        <v>559</v>
      </c>
      <c r="D75" s="29">
        <v>525</v>
      </c>
      <c r="E75" s="29">
        <v>500</v>
      </c>
      <c r="F75" s="30"/>
      <c r="G75" s="30"/>
      <c r="H75" s="131">
        <v>17.949</v>
      </c>
      <c r="I75" s="131">
        <v>17.937</v>
      </c>
      <c r="J75" s="131"/>
      <c r="K75" s="31"/>
    </row>
    <row r="76" spans="1:11" s="32" customFormat="1" ht="11.25" customHeight="1">
      <c r="A76" s="34" t="s">
        <v>59</v>
      </c>
      <c r="B76" s="28"/>
      <c r="C76" s="29">
        <v>105</v>
      </c>
      <c r="D76" s="29">
        <v>85</v>
      </c>
      <c r="E76" s="29">
        <v>25</v>
      </c>
      <c r="F76" s="30"/>
      <c r="G76" s="30"/>
      <c r="H76" s="131">
        <v>3.149</v>
      </c>
      <c r="I76" s="131">
        <v>2.125</v>
      </c>
      <c r="J76" s="131"/>
      <c r="K76" s="31"/>
    </row>
    <row r="77" spans="1:11" s="32" customFormat="1" ht="11.25" customHeight="1">
      <c r="A77" s="34" t="s">
        <v>60</v>
      </c>
      <c r="B77" s="28"/>
      <c r="C77" s="29">
        <v>68</v>
      </c>
      <c r="D77" s="29">
        <v>71</v>
      </c>
      <c r="E77" s="29">
        <v>64</v>
      </c>
      <c r="F77" s="30"/>
      <c r="G77" s="30"/>
      <c r="H77" s="131">
        <v>2.19</v>
      </c>
      <c r="I77" s="131">
        <v>2.343</v>
      </c>
      <c r="J77" s="131"/>
      <c r="K77" s="31"/>
    </row>
    <row r="78" spans="1:11" s="32" customFormat="1" ht="11.25" customHeight="1">
      <c r="A78" s="34" t="s">
        <v>61</v>
      </c>
      <c r="B78" s="28"/>
      <c r="C78" s="29">
        <v>395</v>
      </c>
      <c r="D78" s="29">
        <v>400</v>
      </c>
      <c r="E78" s="29">
        <v>350</v>
      </c>
      <c r="F78" s="30"/>
      <c r="G78" s="30"/>
      <c r="H78" s="131">
        <v>13.075</v>
      </c>
      <c r="I78" s="131">
        <v>14</v>
      </c>
      <c r="J78" s="131"/>
      <c r="K78" s="31"/>
    </row>
    <row r="79" spans="1:11" s="32" customFormat="1" ht="11.25" customHeight="1">
      <c r="A79" s="34" t="s">
        <v>62</v>
      </c>
      <c r="B79" s="28"/>
      <c r="C79" s="29">
        <v>600</v>
      </c>
      <c r="D79" s="29">
        <v>500</v>
      </c>
      <c r="E79" s="29">
        <v>500</v>
      </c>
      <c r="F79" s="30"/>
      <c r="G79" s="30"/>
      <c r="H79" s="131">
        <v>22.8</v>
      </c>
      <c r="I79" s="131">
        <v>19</v>
      </c>
      <c r="J79" s="131"/>
      <c r="K79" s="31"/>
    </row>
    <row r="80" spans="1:11" s="23" customFormat="1" ht="11.25" customHeight="1">
      <c r="A80" s="41" t="s">
        <v>63</v>
      </c>
      <c r="B80" s="36"/>
      <c r="C80" s="37">
        <v>2414</v>
      </c>
      <c r="D80" s="37">
        <v>2251</v>
      </c>
      <c r="E80" s="37">
        <v>1989</v>
      </c>
      <c r="F80" s="38">
        <v>88.36072856508218</v>
      </c>
      <c r="G80" s="39"/>
      <c r="H80" s="132">
        <v>83.786</v>
      </c>
      <c r="I80" s="133">
        <v>76.798</v>
      </c>
      <c r="J80" s="133"/>
      <c r="K80" s="40"/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>
        <v>82</v>
      </c>
      <c r="D82" s="29">
        <v>82</v>
      </c>
      <c r="E82" s="29">
        <v>106</v>
      </c>
      <c r="F82" s="30"/>
      <c r="G82" s="30"/>
      <c r="H82" s="131">
        <v>2.527</v>
      </c>
      <c r="I82" s="131">
        <v>2.527</v>
      </c>
      <c r="J82" s="131"/>
      <c r="K82" s="31"/>
    </row>
    <row r="83" spans="1:11" s="32" customFormat="1" ht="11.25" customHeight="1">
      <c r="A83" s="34" t="s">
        <v>65</v>
      </c>
      <c r="B83" s="28"/>
      <c r="C83" s="29">
        <v>67</v>
      </c>
      <c r="D83" s="29">
        <v>67</v>
      </c>
      <c r="E83" s="29">
        <v>67</v>
      </c>
      <c r="F83" s="30"/>
      <c r="G83" s="30"/>
      <c r="H83" s="131">
        <v>1.589</v>
      </c>
      <c r="I83" s="131">
        <v>1.589</v>
      </c>
      <c r="J83" s="131"/>
      <c r="K83" s="31"/>
    </row>
    <row r="84" spans="1:11" s="23" customFormat="1" ht="11.25" customHeight="1">
      <c r="A84" s="35" t="s">
        <v>66</v>
      </c>
      <c r="B84" s="36"/>
      <c r="C84" s="37">
        <v>149</v>
      </c>
      <c r="D84" s="37">
        <v>149</v>
      </c>
      <c r="E84" s="37">
        <v>173</v>
      </c>
      <c r="F84" s="38">
        <v>116.10738255033557</v>
      </c>
      <c r="G84" s="39"/>
      <c r="H84" s="132">
        <v>4.116</v>
      </c>
      <c r="I84" s="133">
        <v>4.116</v>
      </c>
      <c r="J84" s="133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>
        <v>28962</v>
      </c>
      <c r="D87" s="48">
        <v>29879</v>
      </c>
      <c r="E87" s="48">
        <f>E13+E15+E17+E22+E24+E26+E31+E37++E39+E50+E52+E59+E64+E66+E70+E80+E84</f>
        <v>28818</v>
      </c>
      <c r="F87" s="49">
        <f>IF(D87&gt;0,100*E87/D87,0)</f>
        <v>96.44901101107801</v>
      </c>
      <c r="G87" s="39"/>
      <c r="H87" s="136">
        <v>836.7380000000003</v>
      </c>
      <c r="I87" s="137">
        <v>814.356</v>
      </c>
      <c r="J87" s="137"/>
      <c r="K87" s="49"/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90" ht="12" customHeight="1"/>
    <row r="617" ht="11.25" customHeight="1">
      <c r="B617" s="58"/>
    </row>
    <row r="618" ht="11.25" customHeight="1">
      <c r="B618" s="58"/>
    </row>
    <row r="619" ht="11.25" customHeight="1">
      <c r="B619" s="58"/>
    </row>
    <row r="620" ht="11.25" customHeight="1">
      <c r="B620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4" useFirstPageNumber="1" horizontalDpi="600" verticalDpi="600" orientation="portrait" paperSize="9" scale="7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I77"/>
  <sheetViews>
    <sheetView view="pageBreakPreview" zoomScaleSheetLayoutView="100" zoomScalePageLayoutView="0" workbookViewId="0" topLeftCell="A1">
      <selection activeCell="M15" sqref="M15"/>
    </sheetView>
  </sheetViews>
  <sheetFormatPr defaultColWidth="11.421875" defaultRowHeight="15"/>
  <cols>
    <col min="1" max="4" width="11.421875" style="89" customWidth="1"/>
    <col min="5" max="5" width="1.8515625" style="89" customWidth="1"/>
    <col min="6" max="16384" width="11.421875" style="89" customWidth="1"/>
  </cols>
  <sheetData>
    <row r="1" spans="1:9" ht="12.75">
      <c r="A1" s="88"/>
      <c r="B1" s="88"/>
      <c r="C1" s="88"/>
      <c r="D1" s="88"/>
      <c r="E1" s="88"/>
      <c r="F1" s="88"/>
      <c r="G1" s="88"/>
      <c r="H1" s="88"/>
      <c r="I1" s="88"/>
    </row>
    <row r="2" spans="1:9" ht="12.75">
      <c r="A2" s="88"/>
      <c r="B2" s="88"/>
      <c r="C2" s="88"/>
      <c r="D2" s="88"/>
      <c r="E2" s="88"/>
      <c r="F2" s="88"/>
      <c r="G2" s="88"/>
      <c r="H2" s="88"/>
      <c r="I2" s="88"/>
    </row>
    <row r="3" spans="1:9" ht="15.75">
      <c r="A3" s="170" t="s">
        <v>223</v>
      </c>
      <c r="B3" s="170"/>
      <c r="C3" s="170"/>
      <c r="D3" s="170"/>
      <c r="E3" s="170"/>
      <c r="F3" s="170"/>
      <c r="G3" s="170"/>
      <c r="H3" s="170"/>
      <c r="I3" s="170"/>
    </row>
    <row r="4" spans="1:9" ht="12.75">
      <c r="A4" s="88"/>
      <c r="B4" s="88"/>
      <c r="C4" s="88"/>
      <c r="D4" s="88"/>
      <c r="E4" s="88"/>
      <c r="F4" s="88"/>
      <c r="G4" s="88"/>
      <c r="H4" s="88"/>
      <c r="I4" s="88"/>
    </row>
    <row r="5" spans="1:9" ht="12.75">
      <c r="A5" s="88"/>
      <c r="B5" s="88"/>
      <c r="C5" s="88"/>
      <c r="D5" s="88"/>
      <c r="E5" s="88"/>
      <c r="F5" s="88"/>
      <c r="G5" s="88"/>
      <c r="H5" s="88"/>
      <c r="I5" s="88"/>
    </row>
    <row r="6" spans="1:9" ht="12.75">
      <c r="A6" s="88"/>
      <c r="B6" s="88"/>
      <c r="C6" s="88"/>
      <c r="D6" s="88"/>
      <c r="E6" s="88"/>
      <c r="F6" s="88"/>
      <c r="G6" s="88"/>
      <c r="H6" s="88"/>
      <c r="I6" s="88"/>
    </row>
    <row r="7" spans="1:9" ht="12.75">
      <c r="A7" s="90" t="s">
        <v>224</v>
      </c>
      <c r="B7" s="91"/>
      <c r="C7" s="91"/>
      <c r="D7" s="92"/>
      <c r="E7" s="92"/>
      <c r="F7" s="92"/>
      <c r="G7" s="92"/>
      <c r="H7" s="92"/>
      <c r="I7" s="92"/>
    </row>
    <row r="8" spans="1:9" ht="12.75">
      <c r="A8" s="88"/>
      <c r="B8" s="88"/>
      <c r="C8" s="88"/>
      <c r="D8" s="88"/>
      <c r="E8" s="88"/>
      <c r="F8" s="88"/>
      <c r="G8" s="88"/>
      <c r="H8" s="88"/>
      <c r="I8" s="88"/>
    </row>
    <row r="9" spans="1:9" ht="12.75">
      <c r="A9" s="93" t="s">
        <v>225</v>
      </c>
      <c r="B9" s="88"/>
      <c r="C9" s="88"/>
      <c r="D9" s="88"/>
      <c r="E9" s="88"/>
      <c r="F9" s="88"/>
      <c r="G9" s="88"/>
      <c r="H9" s="88"/>
      <c r="I9" s="88"/>
    </row>
    <row r="10" spans="1:9" ht="12.75">
      <c r="A10" s="88"/>
      <c r="B10" s="88"/>
      <c r="C10" s="88"/>
      <c r="D10" s="88"/>
      <c r="E10" s="88"/>
      <c r="F10" s="88"/>
      <c r="G10" s="88"/>
      <c r="H10" s="88"/>
      <c r="I10" s="88"/>
    </row>
    <row r="11" spans="1:9" ht="12.75">
      <c r="A11" s="94"/>
      <c r="B11" s="95"/>
      <c r="C11" s="95"/>
      <c r="D11" s="96" t="s">
        <v>226</v>
      </c>
      <c r="E11" s="92"/>
      <c r="F11" s="94"/>
      <c r="G11" s="95"/>
      <c r="H11" s="95"/>
      <c r="I11" s="96" t="s">
        <v>226</v>
      </c>
    </row>
    <row r="12" spans="1:9" ht="12.75">
      <c r="A12" s="97"/>
      <c r="B12" s="98"/>
      <c r="C12" s="98"/>
      <c r="D12" s="99"/>
      <c r="E12" s="92"/>
      <c r="F12" s="97"/>
      <c r="G12" s="98"/>
      <c r="H12" s="98"/>
      <c r="I12" s="99"/>
    </row>
    <row r="13" spans="1:9" ht="5.25" customHeight="1">
      <c r="A13" s="100"/>
      <c r="B13" s="101"/>
      <c r="C13" s="101"/>
      <c r="D13" s="102"/>
      <c r="E13" s="92"/>
      <c r="F13" s="100"/>
      <c r="G13" s="101"/>
      <c r="H13" s="101"/>
      <c r="I13" s="102"/>
    </row>
    <row r="14" spans="1:9" ht="12.75">
      <c r="A14" s="97" t="s">
        <v>227</v>
      </c>
      <c r="B14" s="98"/>
      <c r="C14" s="98"/>
      <c r="D14" s="99">
        <v>9</v>
      </c>
      <c r="E14" s="92"/>
      <c r="F14" s="97" t="s">
        <v>259</v>
      </c>
      <c r="G14" s="98"/>
      <c r="H14" s="98"/>
      <c r="I14" s="99">
        <v>41</v>
      </c>
    </row>
    <row r="15" spans="1:9" ht="5.25" customHeight="1">
      <c r="A15" s="100"/>
      <c r="B15" s="101"/>
      <c r="C15" s="101"/>
      <c r="D15" s="102"/>
      <c r="E15" s="92"/>
      <c r="F15" s="100"/>
      <c r="G15" s="101"/>
      <c r="H15" s="101"/>
      <c r="I15" s="102"/>
    </row>
    <row r="16" spans="1:9" ht="12.75">
      <c r="A16" s="97" t="s">
        <v>228</v>
      </c>
      <c r="B16" s="98"/>
      <c r="C16" s="98"/>
      <c r="D16" s="99">
        <v>10</v>
      </c>
      <c r="E16" s="92"/>
      <c r="F16" s="97" t="s">
        <v>260</v>
      </c>
      <c r="G16" s="98"/>
      <c r="H16" s="98"/>
      <c r="I16" s="99">
        <v>42</v>
      </c>
    </row>
    <row r="17" spans="1:9" ht="5.25" customHeight="1">
      <c r="A17" s="100"/>
      <c r="B17" s="101"/>
      <c r="C17" s="101"/>
      <c r="D17" s="102"/>
      <c r="E17" s="92"/>
      <c r="F17" s="100"/>
      <c r="G17" s="101"/>
      <c r="H17" s="101"/>
      <c r="I17" s="102"/>
    </row>
    <row r="18" spans="1:9" ht="12.75">
      <c r="A18" s="97" t="s">
        <v>229</v>
      </c>
      <c r="B18" s="98"/>
      <c r="C18" s="98"/>
      <c r="D18" s="99">
        <v>11</v>
      </c>
      <c r="E18" s="92"/>
      <c r="F18" s="97" t="s">
        <v>261</v>
      </c>
      <c r="G18" s="98"/>
      <c r="H18" s="98"/>
      <c r="I18" s="99">
        <v>43</v>
      </c>
    </row>
    <row r="19" spans="1:9" ht="5.25" customHeight="1">
      <c r="A19" s="100"/>
      <c r="B19" s="101"/>
      <c r="C19" s="101"/>
      <c r="D19" s="102"/>
      <c r="E19" s="92"/>
      <c r="F19" s="100"/>
      <c r="G19" s="101"/>
      <c r="H19" s="101"/>
      <c r="I19" s="102"/>
    </row>
    <row r="20" spans="1:9" ht="12.75">
      <c r="A20" s="97" t="s">
        <v>230</v>
      </c>
      <c r="B20" s="98"/>
      <c r="C20" s="98"/>
      <c r="D20" s="99">
        <v>12</v>
      </c>
      <c r="E20" s="92"/>
      <c r="F20" s="97" t="s">
        <v>262</v>
      </c>
      <c r="G20" s="98"/>
      <c r="H20" s="98"/>
      <c r="I20" s="99">
        <v>44</v>
      </c>
    </row>
    <row r="21" spans="1:9" ht="5.25" customHeight="1">
      <c r="A21" s="100"/>
      <c r="B21" s="101"/>
      <c r="C21" s="101"/>
      <c r="D21" s="102"/>
      <c r="E21" s="92"/>
      <c r="F21" s="100"/>
      <c r="G21" s="101"/>
      <c r="H21" s="101"/>
      <c r="I21" s="102"/>
    </row>
    <row r="22" spans="1:9" ht="12.75">
      <c r="A22" s="97" t="s">
        <v>231</v>
      </c>
      <c r="B22" s="98"/>
      <c r="C22" s="98"/>
      <c r="D22" s="99">
        <v>13</v>
      </c>
      <c r="E22" s="92"/>
      <c r="F22" s="97" t="s">
        <v>263</v>
      </c>
      <c r="G22" s="98"/>
      <c r="H22" s="98"/>
      <c r="I22" s="99">
        <v>45</v>
      </c>
    </row>
    <row r="23" spans="1:9" ht="5.25" customHeight="1">
      <c r="A23" s="100"/>
      <c r="B23" s="101"/>
      <c r="C23" s="101"/>
      <c r="D23" s="102"/>
      <c r="E23" s="92"/>
      <c r="F23" s="100"/>
      <c r="G23" s="101"/>
      <c r="H23" s="101"/>
      <c r="I23" s="102"/>
    </row>
    <row r="24" spans="1:9" ht="12.75">
      <c r="A24" s="97" t="s">
        <v>232</v>
      </c>
      <c r="B24" s="98"/>
      <c r="C24" s="98"/>
      <c r="D24" s="99">
        <v>14</v>
      </c>
      <c r="E24" s="92"/>
      <c r="F24" s="97" t="s">
        <v>264</v>
      </c>
      <c r="G24" s="98"/>
      <c r="H24" s="98"/>
      <c r="I24" s="99">
        <v>46</v>
      </c>
    </row>
    <row r="25" spans="1:9" ht="5.25" customHeight="1">
      <c r="A25" s="100"/>
      <c r="B25" s="101"/>
      <c r="C25" s="101"/>
      <c r="D25" s="102"/>
      <c r="E25" s="92"/>
      <c r="F25" s="100"/>
      <c r="G25" s="101"/>
      <c r="H25" s="101"/>
      <c r="I25" s="102"/>
    </row>
    <row r="26" spans="1:9" ht="12.75">
      <c r="A26" s="97" t="s">
        <v>233</v>
      </c>
      <c r="B26" s="98"/>
      <c r="C26" s="98"/>
      <c r="D26" s="99">
        <v>15</v>
      </c>
      <c r="E26" s="92"/>
      <c r="F26" s="97" t="s">
        <v>265</v>
      </c>
      <c r="G26" s="98"/>
      <c r="H26" s="98"/>
      <c r="I26" s="99">
        <v>47</v>
      </c>
    </row>
    <row r="27" spans="1:9" ht="5.25" customHeight="1">
      <c r="A27" s="100"/>
      <c r="B27" s="101"/>
      <c r="C27" s="101"/>
      <c r="D27" s="102"/>
      <c r="E27" s="92"/>
      <c r="F27" s="100"/>
      <c r="G27" s="101"/>
      <c r="H27" s="101"/>
      <c r="I27" s="102"/>
    </row>
    <row r="28" spans="1:9" ht="12.75">
      <c r="A28" s="97" t="s">
        <v>234</v>
      </c>
      <c r="B28" s="98"/>
      <c r="C28" s="98"/>
      <c r="D28" s="99">
        <v>16</v>
      </c>
      <c r="E28" s="92"/>
      <c r="F28" s="97" t="s">
        <v>266</v>
      </c>
      <c r="G28" s="98"/>
      <c r="H28" s="98"/>
      <c r="I28" s="99">
        <v>48</v>
      </c>
    </row>
    <row r="29" spans="1:9" ht="5.25" customHeight="1">
      <c r="A29" s="100"/>
      <c r="B29" s="101"/>
      <c r="C29" s="101"/>
      <c r="D29" s="102"/>
      <c r="E29" s="92"/>
      <c r="F29" s="100"/>
      <c r="G29" s="101"/>
      <c r="H29" s="101"/>
      <c r="I29" s="102"/>
    </row>
    <row r="30" spans="1:9" ht="12.75">
      <c r="A30" s="97" t="s">
        <v>235</v>
      </c>
      <c r="B30" s="98"/>
      <c r="C30" s="98"/>
      <c r="D30" s="99">
        <v>17</v>
      </c>
      <c r="E30" s="92"/>
      <c r="F30" s="97" t="s">
        <v>267</v>
      </c>
      <c r="G30" s="98"/>
      <c r="H30" s="98"/>
      <c r="I30" s="99">
        <v>49</v>
      </c>
    </row>
    <row r="31" spans="1:9" ht="5.25" customHeight="1">
      <c r="A31" s="100"/>
      <c r="B31" s="101"/>
      <c r="C31" s="101"/>
      <c r="D31" s="102"/>
      <c r="E31" s="92"/>
      <c r="F31" s="100"/>
      <c r="G31" s="101"/>
      <c r="H31" s="101"/>
      <c r="I31" s="102"/>
    </row>
    <row r="32" spans="1:9" ht="12.75">
      <c r="A32" s="97" t="s">
        <v>236</v>
      </c>
      <c r="B32" s="98"/>
      <c r="C32" s="98"/>
      <c r="D32" s="99">
        <v>18</v>
      </c>
      <c r="E32" s="92"/>
      <c r="F32" s="97" t="s">
        <v>268</v>
      </c>
      <c r="G32" s="98"/>
      <c r="H32" s="98"/>
      <c r="I32" s="99">
        <v>50</v>
      </c>
    </row>
    <row r="33" spans="1:9" ht="5.25" customHeight="1">
      <c r="A33" s="100"/>
      <c r="B33" s="101"/>
      <c r="C33" s="101"/>
      <c r="D33" s="102"/>
      <c r="E33" s="92"/>
      <c r="F33" s="100"/>
      <c r="G33" s="101"/>
      <c r="H33" s="101"/>
      <c r="I33" s="102"/>
    </row>
    <row r="34" spans="1:9" ht="12.75">
      <c r="A34" s="97" t="s">
        <v>237</v>
      </c>
      <c r="B34" s="98"/>
      <c r="C34" s="98"/>
      <c r="D34" s="99">
        <v>19</v>
      </c>
      <c r="E34" s="92"/>
      <c r="F34" s="97" t="s">
        <v>269</v>
      </c>
      <c r="G34" s="98"/>
      <c r="H34" s="98"/>
      <c r="I34" s="99">
        <v>51</v>
      </c>
    </row>
    <row r="35" spans="1:9" ht="5.25" customHeight="1">
      <c r="A35" s="100"/>
      <c r="B35" s="101"/>
      <c r="C35" s="101"/>
      <c r="D35" s="102"/>
      <c r="E35" s="92"/>
      <c r="F35" s="100"/>
      <c r="G35" s="101"/>
      <c r="H35" s="101"/>
      <c r="I35" s="102"/>
    </row>
    <row r="36" spans="1:9" ht="12.75">
      <c r="A36" s="97" t="s">
        <v>238</v>
      </c>
      <c r="B36" s="98"/>
      <c r="C36" s="98"/>
      <c r="D36" s="99">
        <v>20</v>
      </c>
      <c r="E36" s="92"/>
      <c r="F36" s="97" t="s">
        <v>270</v>
      </c>
      <c r="G36" s="98"/>
      <c r="H36" s="98"/>
      <c r="I36" s="99">
        <v>52</v>
      </c>
    </row>
    <row r="37" spans="1:9" ht="5.25" customHeight="1">
      <c r="A37" s="100"/>
      <c r="B37" s="101"/>
      <c r="C37" s="101"/>
      <c r="D37" s="102"/>
      <c r="E37" s="92"/>
      <c r="F37" s="100"/>
      <c r="G37" s="101"/>
      <c r="H37" s="101"/>
      <c r="I37" s="102"/>
    </row>
    <row r="38" spans="1:9" ht="12.75">
      <c r="A38" s="97" t="s">
        <v>239</v>
      </c>
      <c r="B38" s="98"/>
      <c r="C38" s="98"/>
      <c r="D38" s="99">
        <v>21</v>
      </c>
      <c r="E38" s="92"/>
      <c r="F38" s="97" t="s">
        <v>271</v>
      </c>
      <c r="G38" s="98"/>
      <c r="H38" s="98"/>
      <c r="I38" s="99">
        <v>53</v>
      </c>
    </row>
    <row r="39" spans="1:9" ht="5.25" customHeight="1">
      <c r="A39" s="100"/>
      <c r="B39" s="101"/>
      <c r="C39" s="101"/>
      <c r="D39" s="102"/>
      <c r="E39" s="92"/>
      <c r="F39" s="100"/>
      <c r="G39" s="101"/>
      <c r="H39" s="101"/>
      <c r="I39" s="102"/>
    </row>
    <row r="40" spans="1:9" ht="12.75">
      <c r="A40" s="97" t="s">
        <v>240</v>
      </c>
      <c r="B40" s="98"/>
      <c r="C40" s="98"/>
      <c r="D40" s="99">
        <v>22</v>
      </c>
      <c r="E40" s="92"/>
      <c r="F40" s="97" t="s">
        <v>272</v>
      </c>
      <c r="G40" s="98"/>
      <c r="H40" s="98"/>
      <c r="I40" s="99">
        <v>54</v>
      </c>
    </row>
    <row r="41" spans="1:9" ht="5.25" customHeight="1">
      <c r="A41" s="100"/>
      <c r="B41" s="101"/>
      <c r="C41" s="101"/>
      <c r="D41" s="102"/>
      <c r="E41" s="92"/>
      <c r="F41" s="100"/>
      <c r="G41" s="101"/>
      <c r="H41" s="101"/>
      <c r="I41" s="102"/>
    </row>
    <row r="42" spans="1:9" ht="12.75">
      <c r="A42" s="97" t="s">
        <v>241</v>
      </c>
      <c r="B42" s="98"/>
      <c r="C42" s="98"/>
      <c r="D42" s="99">
        <v>23</v>
      </c>
      <c r="E42" s="92"/>
      <c r="F42" s="97" t="s">
        <v>273</v>
      </c>
      <c r="G42" s="98"/>
      <c r="H42" s="98"/>
      <c r="I42" s="99">
        <v>55</v>
      </c>
    </row>
    <row r="43" spans="1:9" ht="5.25" customHeight="1">
      <c r="A43" s="100"/>
      <c r="B43" s="101"/>
      <c r="C43" s="101"/>
      <c r="D43" s="102"/>
      <c r="E43" s="92"/>
      <c r="F43" s="100"/>
      <c r="G43" s="101"/>
      <c r="H43" s="101"/>
      <c r="I43" s="102"/>
    </row>
    <row r="44" spans="1:9" ht="12.75">
      <c r="A44" s="97" t="s">
        <v>242</v>
      </c>
      <c r="B44" s="98"/>
      <c r="C44" s="98"/>
      <c r="D44" s="99">
        <v>24</v>
      </c>
      <c r="E44" s="92"/>
      <c r="F44" s="97" t="s">
        <v>274</v>
      </c>
      <c r="G44" s="98"/>
      <c r="H44" s="98"/>
      <c r="I44" s="99">
        <v>56</v>
      </c>
    </row>
    <row r="45" spans="1:9" ht="5.25" customHeight="1">
      <c r="A45" s="100"/>
      <c r="B45" s="101"/>
      <c r="C45" s="101"/>
      <c r="D45" s="102"/>
      <c r="E45" s="92"/>
      <c r="F45" s="100"/>
      <c r="G45" s="101"/>
      <c r="H45" s="101"/>
      <c r="I45" s="102"/>
    </row>
    <row r="46" spans="1:9" ht="12.75">
      <c r="A46" s="97" t="s">
        <v>243</v>
      </c>
      <c r="B46" s="98"/>
      <c r="C46" s="98"/>
      <c r="D46" s="99">
        <v>25</v>
      </c>
      <c r="E46" s="92"/>
      <c r="F46" s="97" t="s">
        <v>275</v>
      </c>
      <c r="G46" s="98"/>
      <c r="H46" s="98"/>
      <c r="I46" s="99">
        <v>57</v>
      </c>
    </row>
    <row r="47" spans="1:9" ht="5.25" customHeight="1">
      <c r="A47" s="100"/>
      <c r="B47" s="101"/>
      <c r="C47" s="101"/>
      <c r="D47" s="102"/>
      <c r="E47" s="92"/>
      <c r="F47" s="100"/>
      <c r="G47" s="101"/>
      <c r="H47" s="101"/>
      <c r="I47" s="102"/>
    </row>
    <row r="48" spans="1:9" ht="12.75">
      <c r="A48" s="97" t="s">
        <v>244</v>
      </c>
      <c r="B48" s="98"/>
      <c r="C48" s="98"/>
      <c r="D48" s="99">
        <v>26</v>
      </c>
      <c r="E48" s="92"/>
      <c r="F48" s="97" t="s">
        <v>276</v>
      </c>
      <c r="G48" s="98"/>
      <c r="H48" s="98"/>
      <c r="I48" s="99">
        <v>58</v>
      </c>
    </row>
    <row r="49" spans="1:9" ht="5.25" customHeight="1">
      <c r="A49" s="100"/>
      <c r="B49" s="101"/>
      <c r="C49" s="101"/>
      <c r="D49" s="102"/>
      <c r="E49" s="92"/>
      <c r="F49" s="100"/>
      <c r="G49" s="101"/>
      <c r="H49" s="101"/>
      <c r="I49" s="102"/>
    </row>
    <row r="50" spans="1:9" ht="12.75">
      <c r="A50" s="97" t="s">
        <v>245</v>
      </c>
      <c r="B50" s="98"/>
      <c r="C50" s="98"/>
      <c r="D50" s="99">
        <v>27</v>
      </c>
      <c r="E50" s="92"/>
      <c r="F50" s="97" t="s">
        <v>277</v>
      </c>
      <c r="G50" s="98"/>
      <c r="H50" s="98"/>
      <c r="I50" s="99">
        <v>59</v>
      </c>
    </row>
    <row r="51" spans="1:9" ht="5.25" customHeight="1">
      <c r="A51" s="100"/>
      <c r="B51" s="101"/>
      <c r="C51" s="101"/>
      <c r="D51" s="102"/>
      <c r="E51" s="92"/>
      <c r="F51" s="100"/>
      <c r="G51" s="101"/>
      <c r="H51" s="101"/>
      <c r="I51" s="102"/>
    </row>
    <row r="52" spans="1:9" ht="12.75">
      <c r="A52" s="97" t="s">
        <v>246</v>
      </c>
      <c r="B52" s="98"/>
      <c r="C52" s="98"/>
      <c r="D52" s="99">
        <v>28</v>
      </c>
      <c r="E52" s="92"/>
      <c r="F52" s="97" t="s">
        <v>278</v>
      </c>
      <c r="G52" s="98"/>
      <c r="H52" s="98"/>
      <c r="I52" s="99">
        <v>60</v>
      </c>
    </row>
    <row r="53" spans="1:9" ht="5.25" customHeight="1">
      <c r="A53" s="100"/>
      <c r="B53" s="101"/>
      <c r="C53" s="101"/>
      <c r="D53" s="102"/>
      <c r="E53" s="92"/>
      <c r="F53" s="100"/>
      <c r="G53" s="101"/>
      <c r="H53" s="101"/>
      <c r="I53" s="102"/>
    </row>
    <row r="54" spans="1:9" ht="12.75">
      <c r="A54" s="97" t="s">
        <v>247</v>
      </c>
      <c r="B54" s="98"/>
      <c r="C54" s="98"/>
      <c r="D54" s="99">
        <v>29</v>
      </c>
      <c r="E54" s="92"/>
      <c r="F54" s="97" t="s">
        <v>279</v>
      </c>
      <c r="G54" s="98"/>
      <c r="H54" s="98"/>
      <c r="I54" s="99">
        <v>61</v>
      </c>
    </row>
    <row r="55" spans="1:9" ht="5.25" customHeight="1">
      <c r="A55" s="100"/>
      <c r="B55" s="101"/>
      <c r="C55" s="101"/>
      <c r="D55" s="102"/>
      <c r="E55" s="92"/>
      <c r="F55" s="100"/>
      <c r="G55" s="101"/>
      <c r="H55" s="101"/>
      <c r="I55" s="102"/>
    </row>
    <row r="56" spans="1:9" ht="12.75">
      <c r="A56" s="97" t="s">
        <v>248</v>
      </c>
      <c r="B56" s="98"/>
      <c r="C56" s="98"/>
      <c r="D56" s="99">
        <v>30</v>
      </c>
      <c r="E56" s="92"/>
      <c r="F56" s="97"/>
      <c r="G56" s="98"/>
      <c r="H56" s="98"/>
      <c r="I56" s="99"/>
    </row>
    <row r="57" spans="1:9" ht="5.25" customHeight="1">
      <c r="A57" s="100"/>
      <c r="B57" s="101"/>
      <c r="C57" s="101"/>
      <c r="D57" s="102"/>
      <c r="E57" s="92"/>
      <c r="F57" s="100"/>
      <c r="G57" s="101"/>
      <c r="H57" s="101"/>
      <c r="I57" s="102"/>
    </row>
    <row r="58" spans="1:9" ht="12.75">
      <c r="A58" s="97" t="s">
        <v>249</v>
      </c>
      <c r="B58" s="98"/>
      <c r="C58" s="98"/>
      <c r="D58" s="99">
        <v>31</v>
      </c>
      <c r="E58" s="92"/>
      <c r="F58" s="97"/>
      <c r="G58" s="98"/>
      <c r="H58" s="98"/>
      <c r="I58" s="99"/>
    </row>
    <row r="59" spans="1:9" ht="5.25" customHeight="1">
      <c r="A59" s="100"/>
      <c r="B59" s="101"/>
      <c r="C59" s="101"/>
      <c r="D59" s="102"/>
      <c r="E59" s="92"/>
      <c r="F59" s="100"/>
      <c r="G59" s="101"/>
      <c r="H59" s="101"/>
      <c r="I59" s="102"/>
    </row>
    <row r="60" spans="1:9" ht="12.75">
      <c r="A60" s="97" t="s">
        <v>250</v>
      </c>
      <c r="B60" s="98"/>
      <c r="C60" s="98"/>
      <c r="D60" s="99">
        <v>32</v>
      </c>
      <c r="E60" s="92"/>
      <c r="F60" s="97"/>
      <c r="G60" s="98"/>
      <c r="H60" s="98"/>
      <c r="I60" s="99"/>
    </row>
    <row r="61" spans="1:9" ht="5.25" customHeight="1">
      <c r="A61" s="100"/>
      <c r="B61" s="101"/>
      <c r="C61" s="101"/>
      <c r="D61" s="102"/>
      <c r="E61" s="92"/>
      <c r="F61" s="100"/>
      <c r="G61" s="101"/>
      <c r="H61" s="101"/>
      <c r="I61" s="102"/>
    </row>
    <row r="62" spans="1:9" ht="12.75">
      <c r="A62" s="97" t="s">
        <v>251</v>
      </c>
      <c r="B62" s="98"/>
      <c r="C62" s="98"/>
      <c r="D62" s="99">
        <v>33</v>
      </c>
      <c r="E62" s="92"/>
      <c r="F62" s="97"/>
      <c r="G62" s="98"/>
      <c r="H62" s="98"/>
      <c r="I62" s="99"/>
    </row>
    <row r="63" spans="1:9" ht="5.25" customHeight="1">
      <c r="A63" s="100"/>
      <c r="B63" s="101"/>
      <c r="C63" s="101"/>
      <c r="D63" s="102"/>
      <c r="E63" s="92"/>
      <c r="F63" s="100"/>
      <c r="G63" s="101"/>
      <c r="H63" s="101"/>
      <c r="I63" s="102"/>
    </row>
    <row r="64" spans="1:9" ht="12.75">
      <c r="A64" s="97" t="s">
        <v>252</v>
      </c>
      <c r="B64" s="98"/>
      <c r="C64" s="98"/>
      <c r="D64" s="99">
        <v>34</v>
      </c>
      <c r="E64" s="92"/>
      <c r="F64" s="97"/>
      <c r="G64" s="98"/>
      <c r="H64" s="98"/>
      <c r="I64" s="99"/>
    </row>
    <row r="65" spans="1:9" ht="5.25" customHeight="1">
      <c r="A65" s="100"/>
      <c r="B65" s="101"/>
      <c r="C65" s="101"/>
      <c r="D65" s="102"/>
      <c r="E65" s="92"/>
      <c r="F65" s="100"/>
      <c r="G65" s="101"/>
      <c r="H65" s="101"/>
      <c r="I65" s="102"/>
    </row>
    <row r="66" spans="1:9" ht="12.75">
      <c r="A66" s="97" t="s">
        <v>253</v>
      </c>
      <c r="B66" s="98"/>
      <c r="C66" s="98"/>
      <c r="D66" s="99">
        <v>35</v>
      </c>
      <c r="E66" s="92"/>
      <c r="F66" s="97"/>
      <c r="G66" s="98"/>
      <c r="H66" s="98"/>
      <c r="I66" s="99"/>
    </row>
    <row r="67" spans="1:9" ht="5.25" customHeight="1">
      <c r="A67" s="100"/>
      <c r="B67" s="101"/>
      <c r="C67" s="101"/>
      <c r="D67" s="102"/>
      <c r="E67" s="92"/>
      <c r="F67" s="100"/>
      <c r="G67" s="101"/>
      <c r="H67" s="101"/>
      <c r="I67" s="102"/>
    </row>
    <row r="68" spans="1:9" ht="12.75">
      <c r="A68" s="97" t="s">
        <v>254</v>
      </c>
      <c r="B68" s="98"/>
      <c r="C68" s="98"/>
      <c r="D68" s="99">
        <v>36</v>
      </c>
      <c r="E68" s="92"/>
      <c r="F68" s="97"/>
      <c r="G68" s="98"/>
      <c r="H68" s="98"/>
      <c r="I68" s="99"/>
    </row>
    <row r="69" spans="1:9" ht="5.25" customHeight="1">
      <c r="A69" s="100"/>
      <c r="B69" s="101"/>
      <c r="C69" s="101"/>
      <c r="D69" s="102"/>
      <c r="E69" s="92"/>
      <c r="F69" s="100"/>
      <c r="G69" s="101"/>
      <c r="H69" s="101"/>
      <c r="I69" s="102"/>
    </row>
    <row r="70" spans="1:9" ht="12.75">
      <c r="A70" s="97" t="s">
        <v>255</v>
      </c>
      <c r="B70" s="98"/>
      <c r="C70" s="98"/>
      <c r="D70" s="99">
        <v>37</v>
      </c>
      <c r="E70" s="92"/>
      <c r="F70" s="97"/>
      <c r="G70" s="98"/>
      <c r="H70" s="98"/>
      <c r="I70" s="99"/>
    </row>
    <row r="71" spans="1:9" ht="5.25" customHeight="1">
      <c r="A71" s="100"/>
      <c r="B71" s="101"/>
      <c r="C71" s="101"/>
      <c r="D71" s="102"/>
      <c r="E71" s="92"/>
      <c r="F71" s="100"/>
      <c r="G71" s="101"/>
      <c r="H71" s="101"/>
      <c r="I71" s="102"/>
    </row>
    <row r="72" spans="1:9" ht="12.75">
      <c r="A72" s="97" t="s">
        <v>256</v>
      </c>
      <c r="B72" s="98"/>
      <c r="C72" s="98"/>
      <c r="D72" s="99">
        <v>38</v>
      </c>
      <c r="E72" s="92"/>
      <c r="F72" s="97"/>
      <c r="G72" s="98"/>
      <c r="H72" s="98"/>
      <c r="I72" s="99"/>
    </row>
    <row r="73" spans="1:9" ht="5.25" customHeight="1">
      <c r="A73" s="100"/>
      <c r="B73" s="101"/>
      <c r="C73" s="101"/>
      <c r="D73" s="102"/>
      <c r="E73" s="88"/>
      <c r="F73" s="100"/>
      <c r="G73" s="101"/>
      <c r="H73" s="101"/>
      <c r="I73" s="102"/>
    </row>
    <row r="74" spans="1:9" ht="12.75">
      <c r="A74" s="97" t="s">
        <v>257</v>
      </c>
      <c r="B74" s="98"/>
      <c r="C74" s="98"/>
      <c r="D74" s="99">
        <v>39</v>
      </c>
      <c r="E74" s="88"/>
      <c r="F74" s="97"/>
      <c r="G74" s="98"/>
      <c r="H74" s="98"/>
      <c r="I74" s="99"/>
    </row>
    <row r="75" spans="1:9" ht="5.25" customHeight="1">
      <c r="A75" s="100"/>
      <c r="B75" s="101"/>
      <c r="C75" s="101"/>
      <c r="D75" s="102"/>
      <c r="E75" s="88"/>
      <c r="F75" s="100"/>
      <c r="G75" s="101"/>
      <c r="H75" s="101"/>
      <c r="I75" s="102"/>
    </row>
    <row r="76" spans="1:9" ht="12.75">
      <c r="A76" s="97" t="s">
        <v>258</v>
      </c>
      <c r="B76" s="98"/>
      <c r="C76" s="98"/>
      <c r="D76" s="99">
        <v>40</v>
      </c>
      <c r="E76" s="88"/>
      <c r="F76" s="97"/>
      <c r="G76" s="98"/>
      <c r="H76" s="98"/>
      <c r="I76" s="99"/>
    </row>
    <row r="77" spans="1:9" ht="5.25" customHeight="1">
      <c r="A77" s="103"/>
      <c r="B77" s="104"/>
      <c r="C77" s="104"/>
      <c r="D77" s="105"/>
      <c r="E77" s="88"/>
      <c r="F77" s="103"/>
      <c r="G77" s="104"/>
      <c r="H77" s="104"/>
      <c r="I77" s="105"/>
    </row>
  </sheetData>
  <sheetProtection/>
  <mergeCells count="1">
    <mergeCell ref="A3:I3"/>
  </mergeCells>
  <printOptions horizontalCentered="1"/>
  <pageMargins left="0.7874015748031497" right="0.5905511811023623" top="0.7874015748031497" bottom="0.5905511811023623" header="0" footer="0.3937007874015748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7"/>
  <dimension ref="A1:K625"/>
  <sheetViews>
    <sheetView view="pageBreakPreview" zoomScaleSheetLayoutView="100" zoomScalePageLayoutView="0" workbookViewId="0" topLeftCell="A1">
      <selection activeCell="M15" sqref="M15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5" width="12.421875" style="57" customWidth="1"/>
    <col min="6" max="6" width="9.851562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85</v>
      </c>
      <c r="B2" s="2"/>
      <c r="C2" s="2"/>
      <c r="D2" s="2"/>
      <c r="E2" s="4"/>
      <c r="F2" s="2"/>
      <c r="G2" s="2"/>
      <c r="H2" s="2"/>
      <c r="I2" s="5"/>
      <c r="J2" s="187" t="s">
        <v>69</v>
      </c>
      <c r="K2" s="187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75" t="s">
        <v>2</v>
      </c>
      <c r="D4" s="176"/>
      <c r="E4" s="176"/>
      <c r="F4" s="177"/>
      <c r="G4" s="8"/>
      <c r="H4" s="181" t="s">
        <v>3</v>
      </c>
      <c r="I4" s="182"/>
      <c r="J4" s="182"/>
      <c r="K4" s="183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9" t="s">
        <v>336</v>
      </c>
      <c r="D7" s="20" t="s">
        <v>6</v>
      </c>
      <c r="E7" s="20">
        <v>3</v>
      </c>
      <c r="F7" s="21" t="str">
        <f>CONCATENATE(D6,"=100")</f>
        <v>2022=100</v>
      </c>
      <c r="G7" s="22"/>
      <c r="H7" s="19" t="s">
        <v>336</v>
      </c>
      <c r="I7" s="20" t="s">
        <v>6</v>
      </c>
      <c r="J7" s="20">
        <v>3</v>
      </c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31"/>
      <c r="I9" s="131"/>
      <c r="J9" s="131"/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31"/>
      <c r="I10" s="131"/>
      <c r="J10" s="131"/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31"/>
      <c r="I11" s="131"/>
      <c r="J11" s="131"/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31"/>
      <c r="I12" s="131"/>
      <c r="J12" s="131"/>
      <c r="K12" s="31"/>
    </row>
    <row r="13" spans="1:11" s="23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32"/>
      <c r="I13" s="133"/>
      <c r="J13" s="133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2"/>
      <c r="I15" s="133"/>
      <c r="J15" s="133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2"/>
      <c r="I17" s="133"/>
      <c r="J17" s="133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31"/>
      <c r="I19" s="131"/>
      <c r="J19" s="131"/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31"/>
      <c r="I20" s="131"/>
      <c r="J20" s="131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31"/>
      <c r="I21" s="131"/>
      <c r="J21" s="131"/>
      <c r="K21" s="31"/>
    </row>
    <row r="22" spans="1:11" s="23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32"/>
      <c r="I22" s="133"/>
      <c r="J22" s="133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/>
      <c r="D24" s="37"/>
      <c r="E24" s="37"/>
      <c r="F24" s="38"/>
      <c r="G24" s="39"/>
      <c r="H24" s="132"/>
      <c r="I24" s="133"/>
      <c r="J24" s="133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32"/>
      <c r="I26" s="133"/>
      <c r="J26" s="133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/>
      <c r="D28" s="29"/>
      <c r="E28" s="29"/>
      <c r="F28" s="30"/>
      <c r="G28" s="30"/>
      <c r="H28" s="131"/>
      <c r="I28" s="131"/>
      <c r="J28" s="131"/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31"/>
      <c r="I29" s="131"/>
      <c r="J29" s="131"/>
      <c r="K29" s="31"/>
    </row>
    <row r="30" spans="1:11" s="32" customFormat="1" ht="11.25" customHeight="1">
      <c r="A30" s="34" t="s">
        <v>22</v>
      </c>
      <c r="B30" s="28"/>
      <c r="C30" s="29"/>
      <c r="D30" s="29"/>
      <c r="E30" s="29"/>
      <c r="F30" s="30"/>
      <c r="G30" s="30"/>
      <c r="H30" s="131"/>
      <c r="I30" s="131"/>
      <c r="J30" s="131"/>
      <c r="K30" s="31"/>
    </row>
    <row r="31" spans="1:11" s="23" customFormat="1" ht="11.25" customHeight="1">
      <c r="A31" s="41" t="s">
        <v>23</v>
      </c>
      <c r="B31" s="36"/>
      <c r="C31" s="37"/>
      <c r="D31" s="37"/>
      <c r="E31" s="37"/>
      <c r="F31" s="38"/>
      <c r="G31" s="39"/>
      <c r="H31" s="132"/>
      <c r="I31" s="133"/>
      <c r="J31" s="133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/>
      <c r="D33" s="29"/>
      <c r="E33" s="29"/>
      <c r="F33" s="30"/>
      <c r="G33" s="30"/>
      <c r="H33" s="131"/>
      <c r="I33" s="131"/>
      <c r="J33" s="131"/>
      <c r="K33" s="31"/>
    </row>
    <row r="34" spans="1:11" s="32" customFormat="1" ht="11.25" customHeight="1">
      <c r="A34" s="34" t="s">
        <v>25</v>
      </c>
      <c r="B34" s="28"/>
      <c r="C34" s="29"/>
      <c r="D34" s="29"/>
      <c r="E34" s="29"/>
      <c r="F34" s="30"/>
      <c r="G34" s="30"/>
      <c r="H34" s="131"/>
      <c r="I34" s="131"/>
      <c r="J34" s="131"/>
      <c r="K34" s="31"/>
    </row>
    <row r="35" spans="1:11" s="32" customFormat="1" ht="11.25" customHeight="1">
      <c r="A35" s="34" t="s">
        <v>26</v>
      </c>
      <c r="B35" s="28"/>
      <c r="C35" s="29"/>
      <c r="D35" s="29"/>
      <c r="E35" s="29"/>
      <c r="F35" s="30"/>
      <c r="G35" s="30"/>
      <c r="H35" s="131"/>
      <c r="I35" s="131"/>
      <c r="J35" s="131"/>
      <c r="K35" s="31"/>
    </row>
    <row r="36" spans="1:11" s="32" customFormat="1" ht="11.25" customHeight="1">
      <c r="A36" s="34" t="s">
        <v>27</v>
      </c>
      <c r="B36" s="28"/>
      <c r="C36" s="29"/>
      <c r="D36" s="29"/>
      <c r="E36" s="29"/>
      <c r="F36" s="30"/>
      <c r="G36" s="30"/>
      <c r="H36" s="131"/>
      <c r="I36" s="131"/>
      <c r="J36" s="131"/>
      <c r="K36" s="31"/>
    </row>
    <row r="37" spans="1:11" s="23" customFormat="1" ht="11.25" customHeight="1">
      <c r="A37" s="35" t="s">
        <v>28</v>
      </c>
      <c r="B37" s="36"/>
      <c r="C37" s="37"/>
      <c r="D37" s="37"/>
      <c r="E37" s="37"/>
      <c r="F37" s="38"/>
      <c r="G37" s="39"/>
      <c r="H37" s="132"/>
      <c r="I37" s="133"/>
      <c r="J37" s="133"/>
      <c r="K37" s="40"/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/>
      <c r="D39" s="37"/>
      <c r="E39" s="37"/>
      <c r="F39" s="38"/>
      <c r="G39" s="39"/>
      <c r="H39" s="132"/>
      <c r="I39" s="133"/>
      <c r="J39" s="133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31"/>
      <c r="I41" s="131"/>
      <c r="J41" s="131"/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31"/>
      <c r="I42" s="131"/>
      <c r="J42" s="131"/>
      <c r="K42" s="31"/>
    </row>
    <row r="43" spans="1:11" s="32" customFormat="1" ht="11.25" customHeight="1">
      <c r="A43" s="34" t="s">
        <v>32</v>
      </c>
      <c r="B43" s="28"/>
      <c r="C43" s="29"/>
      <c r="D43" s="29"/>
      <c r="E43" s="29"/>
      <c r="F43" s="30"/>
      <c r="G43" s="30"/>
      <c r="H43" s="131"/>
      <c r="I43" s="131"/>
      <c r="J43" s="131"/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31"/>
      <c r="I44" s="131"/>
      <c r="J44" s="131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31"/>
      <c r="I45" s="131"/>
      <c r="J45" s="131"/>
      <c r="K45" s="31"/>
    </row>
    <row r="46" spans="1:11" s="32" customFormat="1" ht="11.25" customHeight="1">
      <c r="A46" s="34" t="s">
        <v>35</v>
      </c>
      <c r="B46" s="28"/>
      <c r="C46" s="29"/>
      <c r="D46" s="29"/>
      <c r="E46" s="29"/>
      <c r="F46" s="30"/>
      <c r="G46" s="30"/>
      <c r="H46" s="131"/>
      <c r="I46" s="131"/>
      <c r="J46" s="131"/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31"/>
      <c r="I47" s="131"/>
      <c r="J47" s="131"/>
      <c r="K47" s="31"/>
    </row>
    <row r="48" spans="1:11" s="32" customFormat="1" ht="11.25" customHeight="1">
      <c r="A48" s="34" t="s">
        <v>37</v>
      </c>
      <c r="B48" s="28"/>
      <c r="C48" s="29"/>
      <c r="D48" s="29"/>
      <c r="E48" s="29"/>
      <c r="F48" s="30"/>
      <c r="G48" s="30"/>
      <c r="H48" s="131"/>
      <c r="I48" s="131"/>
      <c r="J48" s="131"/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31"/>
      <c r="I49" s="131"/>
      <c r="J49" s="131"/>
      <c r="K49" s="31"/>
    </row>
    <row r="50" spans="1:11" s="23" customFormat="1" ht="11.25" customHeight="1">
      <c r="A50" s="41" t="s">
        <v>39</v>
      </c>
      <c r="B50" s="36"/>
      <c r="C50" s="37"/>
      <c r="D50" s="37"/>
      <c r="E50" s="37"/>
      <c r="F50" s="38"/>
      <c r="G50" s="39"/>
      <c r="H50" s="132"/>
      <c r="I50" s="133"/>
      <c r="J50" s="133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32"/>
      <c r="I52" s="133"/>
      <c r="J52" s="133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/>
      <c r="D54" s="29"/>
      <c r="E54" s="29"/>
      <c r="F54" s="30"/>
      <c r="G54" s="30"/>
      <c r="H54" s="131"/>
      <c r="I54" s="131"/>
      <c r="J54" s="131"/>
      <c r="K54" s="31"/>
    </row>
    <row r="55" spans="1:11" s="32" customFormat="1" ht="11.25" customHeight="1">
      <c r="A55" s="34" t="s">
        <v>42</v>
      </c>
      <c r="B55" s="28"/>
      <c r="C55" s="29"/>
      <c r="D55" s="29"/>
      <c r="E55" s="29"/>
      <c r="F55" s="30"/>
      <c r="G55" s="30"/>
      <c r="H55" s="131"/>
      <c r="I55" s="131"/>
      <c r="J55" s="131"/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30"/>
      <c r="G56" s="30"/>
      <c r="H56" s="131"/>
      <c r="I56" s="131"/>
      <c r="J56" s="131"/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31"/>
      <c r="I57" s="131"/>
      <c r="J57" s="131"/>
      <c r="K57" s="31"/>
    </row>
    <row r="58" spans="1:11" s="32" customFormat="1" ht="11.25" customHeight="1">
      <c r="A58" s="34" t="s">
        <v>45</v>
      </c>
      <c r="B58" s="28"/>
      <c r="C58" s="29"/>
      <c r="D58" s="29"/>
      <c r="E58" s="29"/>
      <c r="F58" s="30"/>
      <c r="G58" s="30"/>
      <c r="H58" s="131"/>
      <c r="I58" s="131"/>
      <c r="J58" s="131"/>
      <c r="K58" s="31"/>
    </row>
    <row r="59" spans="1:11" s="23" customFormat="1" ht="11.25" customHeight="1">
      <c r="A59" s="35" t="s">
        <v>46</v>
      </c>
      <c r="B59" s="36"/>
      <c r="C59" s="37"/>
      <c r="D59" s="37"/>
      <c r="E59" s="37"/>
      <c r="F59" s="38"/>
      <c r="G59" s="39"/>
      <c r="H59" s="132"/>
      <c r="I59" s="133"/>
      <c r="J59" s="133"/>
      <c r="K59" s="40"/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/>
      <c r="D61" s="29"/>
      <c r="E61" s="29"/>
      <c r="F61" s="30"/>
      <c r="G61" s="30"/>
      <c r="H61" s="131"/>
      <c r="I61" s="131"/>
      <c r="J61" s="131"/>
      <c r="K61" s="31"/>
    </row>
    <row r="62" spans="1:11" s="32" customFormat="1" ht="11.25" customHeight="1">
      <c r="A62" s="34" t="s">
        <v>48</v>
      </c>
      <c r="B62" s="28"/>
      <c r="C62" s="29"/>
      <c r="D62" s="29"/>
      <c r="E62" s="29"/>
      <c r="F62" s="30"/>
      <c r="G62" s="30"/>
      <c r="H62" s="131"/>
      <c r="I62" s="131"/>
      <c r="J62" s="131"/>
      <c r="K62" s="31"/>
    </row>
    <row r="63" spans="1:11" s="32" customFormat="1" ht="11.25" customHeight="1">
      <c r="A63" s="34" t="s">
        <v>49</v>
      </c>
      <c r="B63" s="28"/>
      <c r="C63" s="29"/>
      <c r="D63" s="29"/>
      <c r="E63" s="29"/>
      <c r="F63" s="30"/>
      <c r="G63" s="30"/>
      <c r="H63" s="131"/>
      <c r="I63" s="131"/>
      <c r="J63" s="131"/>
      <c r="K63" s="31"/>
    </row>
    <row r="64" spans="1:11" s="23" customFormat="1" ht="11.25" customHeight="1">
      <c r="A64" s="35" t="s">
        <v>50</v>
      </c>
      <c r="B64" s="36"/>
      <c r="C64" s="37"/>
      <c r="D64" s="37"/>
      <c r="E64" s="37"/>
      <c r="F64" s="38"/>
      <c r="G64" s="39"/>
      <c r="H64" s="132"/>
      <c r="I64" s="133"/>
      <c r="J64" s="133"/>
      <c r="K64" s="40"/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/>
      <c r="D66" s="37"/>
      <c r="E66" s="37"/>
      <c r="F66" s="38"/>
      <c r="G66" s="39"/>
      <c r="H66" s="132"/>
      <c r="I66" s="133"/>
      <c r="J66" s="133"/>
      <c r="K66" s="40"/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/>
      <c r="D68" s="29"/>
      <c r="E68" s="29"/>
      <c r="F68" s="30"/>
      <c r="G68" s="30"/>
      <c r="H68" s="131"/>
      <c r="I68" s="131"/>
      <c r="J68" s="131"/>
      <c r="K68" s="31"/>
    </row>
    <row r="69" spans="1:11" s="32" customFormat="1" ht="11.25" customHeight="1">
      <c r="A69" s="34" t="s">
        <v>53</v>
      </c>
      <c r="B69" s="28"/>
      <c r="C69" s="29"/>
      <c r="D69" s="29"/>
      <c r="E69" s="29"/>
      <c r="F69" s="30"/>
      <c r="G69" s="30"/>
      <c r="H69" s="131"/>
      <c r="I69" s="131"/>
      <c r="J69" s="131"/>
      <c r="K69" s="31"/>
    </row>
    <row r="70" spans="1:11" s="23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32"/>
      <c r="I70" s="133"/>
      <c r="J70" s="133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/>
      <c r="D72" s="29"/>
      <c r="E72" s="29"/>
      <c r="F72" s="30"/>
      <c r="G72" s="30"/>
      <c r="H72" s="131"/>
      <c r="I72" s="131"/>
      <c r="J72" s="131"/>
      <c r="K72" s="31"/>
    </row>
    <row r="73" spans="1:11" s="32" customFormat="1" ht="11.25" customHeight="1">
      <c r="A73" s="34" t="s">
        <v>56</v>
      </c>
      <c r="B73" s="28"/>
      <c r="C73" s="29">
        <v>4810</v>
      </c>
      <c r="D73" s="29">
        <v>3890</v>
      </c>
      <c r="E73" s="29">
        <v>4790</v>
      </c>
      <c r="F73" s="30"/>
      <c r="G73" s="30"/>
      <c r="H73" s="131">
        <v>225.144</v>
      </c>
      <c r="I73" s="131">
        <v>202.28</v>
      </c>
      <c r="J73" s="131">
        <v>224.12</v>
      </c>
      <c r="K73" s="31"/>
    </row>
    <row r="74" spans="1:11" s="32" customFormat="1" ht="11.25" customHeight="1">
      <c r="A74" s="34" t="s">
        <v>57</v>
      </c>
      <c r="B74" s="28"/>
      <c r="C74" s="29">
        <v>19</v>
      </c>
      <c r="D74" s="29">
        <v>14</v>
      </c>
      <c r="E74" s="29">
        <v>10</v>
      </c>
      <c r="F74" s="30"/>
      <c r="G74" s="30"/>
      <c r="H74" s="131">
        <v>1.026</v>
      </c>
      <c r="I74" s="131">
        <v>0.84</v>
      </c>
      <c r="J74" s="131">
        <v>0.6</v>
      </c>
      <c r="K74" s="31"/>
    </row>
    <row r="75" spans="1:11" s="32" customFormat="1" ht="11.25" customHeight="1">
      <c r="A75" s="34" t="s">
        <v>58</v>
      </c>
      <c r="B75" s="28"/>
      <c r="C75" s="29"/>
      <c r="D75" s="29"/>
      <c r="E75" s="29"/>
      <c r="F75" s="30"/>
      <c r="G75" s="30"/>
      <c r="H75" s="131"/>
      <c r="I75" s="131"/>
      <c r="J75" s="131"/>
      <c r="K75" s="31"/>
    </row>
    <row r="76" spans="1:11" s="32" customFormat="1" ht="11.25" customHeight="1">
      <c r="A76" s="34" t="s">
        <v>59</v>
      </c>
      <c r="B76" s="28"/>
      <c r="C76" s="29">
        <v>1</v>
      </c>
      <c r="D76" s="29"/>
      <c r="E76" s="29"/>
      <c r="F76" s="30"/>
      <c r="G76" s="30"/>
      <c r="H76" s="131">
        <v>0.08</v>
      </c>
      <c r="I76" s="131"/>
      <c r="J76" s="131"/>
      <c r="K76" s="31"/>
    </row>
    <row r="77" spans="1:11" s="32" customFormat="1" ht="11.25" customHeight="1">
      <c r="A77" s="34" t="s">
        <v>60</v>
      </c>
      <c r="B77" s="28"/>
      <c r="C77" s="29"/>
      <c r="D77" s="29"/>
      <c r="E77" s="29"/>
      <c r="F77" s="30"/>
      <c r="G77" s="30"/>
      <c r="H77" s="131"/>
      <c r="I77" s="131"/>
      <c r="J77" s="131"/>
      <c r="K77" s="31"/>
    </row>
    <row r="78" spans="1:11" s="32" customFormat="1" ht="11.25" customHeight="1">
      <c r="A78" s="34" t="s">
        <v>61</v>
      </c>
      <c r="B78" s="28"/>
      <c r="C78" s="29"/>
      <c r="D78" s="29"/>
      <c r="E78" s="29"/>
      <c r="F78" s="30"/>
      <c r="G78" s="30"/>
      <c r="H78" s="131"/>
      <c r="I78" s="131"/>
      <c r="J78" s="131"/>
      <c r="K78" s="31"/>
    </row>
    <row r="79" spans="1:11" s="32" customFormat="1" ht="11.25" customHeight="1">
      <c r="A79" s="34" t="s">
        <v>62</v>
      </c>
      <c r="B79" s="28"/>
      <c r="C79" s="29">
        <v>4100</v>
      </c>
      <c r="D79" s="29">
        <v>3860</v>
      </c>
      <c r="E79" s="29">
        <v>1280</v>
      </c>
      <c r="F79" s="30"/>
      <c r="G79" s="30"/>
      <c r="H79" s="131">
        <v>339.32</v>
      </c>
      <c r="I79" s="131">
        <v>328.1</v>
      </c>
      <c r="J79" s="131">
        <v>76.8</v>
      </c>
      <c r="K79" s="31"/>
    </row>
    <row r="80" spans="1:11" s="23" customFormat="1" ht="11.25" customHeight="1">
      <c r="A80" s="41" t="s">
        <v>63</v>
      </c>
      <c r="B80" s="36"/>
      <c r="C80" s="37">
        <v>8930</v>
      </c>
      <c r="D80" s="37">
        <v>7764</v>
      </c>
      <c r="E80" s="37">
        <v>6080</v>
      </c>
      <c r="F80" s="38">
        <v>78.31014940752189</v>
      </c>
      <c r="G80" s="39"/>
      <c r="H80" s="132">
        <v>565.57</v>
      </c>
      <c r="I80" s="133">
        <v>531.22</v>
      </c>
      <c r="J80" s="133">
        <v>301.52</v>
      </c>
      <c r="K80" s="40">
        <v>56.759911147923646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/>
      <c r="D82" s="29"/>
      <c r="E82" s="29"/>
      <c r="F82" s="30"/>
      <c r="G82" s="30"/>
      <c r="H82" s="131"/>
      <c r="I82" s="131"/>
      <c r="J82" s="131"/>
      <c r="K82" s="31"/>
    </row>
    <row r="83" spans="1:11" s="32" customFormat="1" ht="11.25" customHeight="1">
      <c r="A83" s="34" t="s">
        <v>65</v>
      </c>
      <c r="B83" s="28"/>
      <c r="C83" s="29"/>
      <c r="D83" s="29"/>
      <c r="E83" s="29"/>
      <c r="F83" s="30"/>
      <c r="G83" s="30"/>
      <c r="H83" s="131"/>
      <c r="I83" s="131"/>
      <c r="J83" s="131"/>
      <c r="K83" s="31"/>
    </row>
    <row r="84" spans="1:11" s="23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32"/>
      <c r="I84" s="133"/>
      <c r="J84" s="133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>
        <v>8930</v>
      </c>
      <c r="D87" s="48">
        <v>7764</v>
      </c>
      <c r="E87" s="48">
        <f>E13+E15+E17+E22+E24+E26+E31+E37++E39+E50+E52+E59+E64+E66+E70+E80+E84</f>
        <v>6080</v>
      </c>
      <c r="F87" s="49">
        <f>IF(D87&gt;0,100*E87/D87,0)</f>
        <v>78.31014940752189</v>
      </c>
      <c r="G87" s="39"/>
      <c r="H87" s="136">
        <v>565.57</v>
      </c>
      <c r="I87" s="137">
        <v>531.22</v>
      </c>
      <c r="J87" s="137">
        <v>301.52</v>
      </c>
      <c r="K87" s="49">
        <f>IF(I87&gt;0,100*J87/I87,0)</f>
        <v>56.759911147923646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5" useFirstPageNumber="1" horizontalDpi="600" verticalDpi="600" orientation="portrait" paperSize="9" scale="73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/>
  <dimension ref="A1:K625"/>
  <sheetViews>
    <sheetView view="pageBreakPreview" zoomScaleSheetLayoutView="100" zoomScalePageLayoutView="0" workbookViewId="0" topLeftCell="A1">
      <selection activeCell="M15" sqref="M15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5" width="12.421875" style="57" customWidth="1"/>
    <col min="6" max="6" width="9.851562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86</v>
      </c>
      <c r="B2" s="2"/>
      <c r="C2" s="2"/>
      <c r="D2" s="2"/>
      <c r="E2" s="4"/>
      <c r="F2" s="2"/>
      <c r="G2" s="2"/>
      <c r="H2" s="2"/>
      <c r="I2" s="5"/>
      <c r="J2" s="187" t="s">
        <v>69</v>
      </c>
      <c r="K2" s="187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75" t="s">
        <v>2</v>
      </c>
      <c r="D4" s="176"/>
      <c r="E4" s="176"/>
      <c r="F4" s="177"/>
      <c r="G4" s="8"/>
      <c r="H4" s="181" t="s">
        <v>3</v>
      </c>
      <c r="I4" s="182"/>
      <c r="J4" s="182"/>
      <c r="K4" s="183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2020</v>
      </c>
      <c r="D6" s="15">
        <f>E6-1</f>
        <v>2021</v>
      </c>
      <c r="E6" s="15">
        <v>2022</v>
      </c>
      <c r="F6" s="16">
        <f>E6</f>
        <v>2022</v>
      </c>
      <c r="G6" s="17"/>
      <c r="H6" s="14">
        <f>J6-2</f>
        <v>2020</v>
      </c>
      <c r="I6" s="15">
        <f>J6-1</f>
        <v>2021</v>
      </c>
      <c r="J6" s="15">
        <v>2022</v>
      </c>
      <c r="K6" s="16">
        <f>J6</f>
        <v>2022</v>
      </c>
    </row>
    <row r="7" spans="1:11" s="9" customFormat="1" ht="11.25" customHeight="1" thickBot="1">
      <c r="A7" s="18"/>
      <c r="B7" s="8"/>
      <c r="C7" s="19" t="s">
        <v>336</v>
      </c>
      <c r="D7" s="20" t="s">
        <v>6</v>
      </c>
      <c r="E7" s="20">
        <v>12</v>
      </c>
      <c r="F7" s="21" t="str">
        <f>CONCATENATE(D6,"=100")</f>
        <v>2021=100</v>
      </c>
      <c r="G7" s="22"/>
      <c r="H7" s="19" t="s">
        <v>336</v>
      </c>
      <c r="I7" s="20" t="s">
        <v>6</v>
      </c>
      <c r="J7" s="20">
        <v>3</v>
      </c>
      <c r="K7" s="21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31"/>
      <c r="I9" s="131"/>
      <c r="J9" s="131"/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31"/>
      <c r="I10" s="131"/>
      <c r="J10" s="131"/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31"/>
      <c r="I11" s="131"/>
      <c r="J11" s="131"/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31"/>
      <c r="I12" s="131"/>
      <c r="J12" s="131"/>
      <c r="K12" s="31"/>
    </row>
    <row r="13" spans="1:11" s="23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32"/>
      <c r="I13" s="133"/>
      <c r="J13" s="133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2"/>
      <c r="I15" s="133"/>
      <c r="J15" s="133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2"/>
      <c r="I17" s="133"/>
      <c r="J17" s="133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>
        <v>1111</v>
      </c>
      <c r="D19" s="29">
        <v>1055</v>
      </c>
      <c r="E19" s="29">
        <v>907</v>
      </c>
      <c r="F19" s="30"/>
      <c r="G19" s="30"/>
      <c r="H19" s="131">
        <v>119.116</v>
      </c>
      <c r="I19" s="131">
        <v>110.775</v>
      </c>
      <c r="J19" s="131"/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31"/>
      <c r="I20" s="131"/>
      <c r="J20" s="131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31"/>
      <c r="I21" s="131"/>
      <c r="J21" s="131"/>
      <c r="K21" s="31"/>
    </row>
    <row r="22" spans="1:11" s="23" customFormat="1" ht="11.25" customHeight="1">
      <c r="A22" s="35" t="s">
        <v>17</v>
      </c>
      <c r="B22" s="36"/>
      <c r="C22" s="37">
        <v>1111</v>
      </c>
      <c r="D22" s="37">
        <v>1055</v>
      </c>
      <c r="E22" s="37">
        <v>907</v>
      </c>
      <c r="F22" s="38">
        <f>IF(D22&gt;0,100*E22/D22,0)</f>
        <v>85.97156398104265</v>
      </c>
      <c r="G22" s="39"/>
      <c r="H22" s="132">
        <v>119.116</v>
      </c>
      <c r="I22" s="133">
        <v>110.775</v>
      </c>
      <c r="J22" s="133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>
        <v>199</v>
      </c>
      <c r="D24" s="37">
        <v>78</v>
      </c>
      <c r="E24" s="37">
        <v>225</v>
      </c>
      <c r="F24" s="38">
        <v>288.46153846153845</v>
      </c>
      <c r="G24" s="39"/>
      <c r="H24" s="132">
        <v>14.213</v>
      </c>
      <c r="I24" s="133">
        <v>6.922</v>
      </c>
      <c r="J24" s="133">
        <v>17.345</v>
      </c>
      <c r="K24" s="40">
        <v>250.57786766830398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>
        <v>658</v>
      </c>
      <c r="D26" s="37">
        <v>485</v>
      </c>
      <c r="E26" s="37">
        <v>640</v>
      </c>
      <c r="F26" s="38">
        <v>131.95876288659792</v>
      </c>
      <c r="G26" s="39"/>
      <c r="H26" s="132">
        <v>59.421</v>
      </c>
      <c r="I26" s="133">
        <v>47.845</v>
      </c>
      <c r="J26" s="133">
        <v>64.364</v>
      </c>
      <c r="K26" s="40">
        <v>134.52607377991433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/>
      <c r="D28" s="29"/>
      <c r="E28" s="29">
        <v>161</v>
      </c>
      <c r="F28" s="30"/>
      <c r="G28" s="30"/>
      <c r="H28" s="131"/>
      <c r="I28" s="131"/>
      <c r="J28" s="131">
        <v>13.2</v>
      </c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31"/>
      <c r="I29" s="131"/>
      <c r="J29" s="131"/>
      <c r="K29" s="31"/>
    </row>
    <row r="30" spans="1:11" s="32" customFormat="1" ht="11.25" customHeight="1">
      <c r="A30" s="34" t="s">
        <v>22</v>
      </c>
      <c r="B30" s="28"/>
      <c r="C30" s="29">
        <v>6</v>
      </c>
      <c r="D30" s="29"/>
      <c r="E30" s="29"/>
      <c r="F30" s="30"/>
      <c r="G30" s="30"/>
      <c r="H30" s="131">
        <v>0.45</v>
      </c>
      <c r="I30" s="131"/>
      <c r="J30" s="131"/>
      <c r="K30" s="31"/>
    </row>
    <row r="31" spans="1:11" s="23" customFormat="1" ht="11.25" customHeight="1">
      <c r="A31" s="41" t="s">
        <v>23</v>
      </c>
      <c r="B31" s="36"/>
      <c r="C31" s="37">
        <v>6</v>
      </c>
      <c r="D31" s="37"/>
      <c r="E31" s="37">
        <v>161</v>
      </c>
      <c r="F31" s="38"/>
      <c r="G31" s="39"/>
      <c r="H31" s="132">
        <v>0.45</v>
      </c>
      <c r="I31" s="133"/>
      <c r="J31" s="133">
        <v>13.2</v>
      </c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/>
      <c r="D33" s="29"/>
      <c r="E33" s="29"/>
      <c r="F33" s="30"/>
      <c r="G33" s="30"/>
      <c r="H33" s="131"/>
      <c r="I33" s="131"/>
      <c r="J33" s="131"/>
      <c r="K33" s="31"/>
    </row>
    <row r="34" spans="1:11" s="32" customFormat="1" ht="11.25" customHeight="1">
      <c r="A34" s="34" t="s">
        <v>25</v>
      </c>
      <c r="B34" s="28"/>
      <c r="C34" s="29"/>
      <c r="D34" s="29"/>
      <c r="E34" s="29"/>
      <c r="F34" s="30"/>
      <c r="G34" s="30"/>
      <c r="H34" s="131"/>
      <c r="I34" s="131"/>
      <c r="J34" s="131"/>
      <c r="K34" s="31"/>
    </row>
    <row r="35" spans="1:11" s="32" customFormat="1" ht="11.25" customHeight="1">
      <c r="A35" s="34" t="s">
        <v>26</v>
      </c>
      <c r="B35" s="28"/>
      <c r="C35" s="29"/>
      <c r="D35" s="29"/>
      <c r="E35" s="29"/>
      <c r="F35" s="30"/>
      <c r="G35" s="30"/>
      <c r="H35" s="131"/>
      <c r="I35" s="131"/>
      <c r="J35" s="131"/>
      <c r="K35" s="31"/>
    </row>
    <row r="36" spans="1:11" s="32" customFormat="1" ht="11.25" customHeight="1">
      <c r="A36" s="34" t="s">
        <v>27</v>
      </c>
      <c r="B36" s="28"/>
      <c r="C36" s="29"/>
      <c r="D36" s="29"/>
      <c r="E36" s="29"/>
      <c r="F36" s="30"/>
      <c r="G36" s="30"/>
      <c r="H36" s="131"/>
      <c r="I36" s="131"/>
      <c r="J36" s="131"/>
      <c r="K36" s="31"/>
    </row>
    <row r="37" spans="1:11" s="23" customFormat="1" ht="11.25" customHeight="1">
      <c r="A37" s="35" t="s">
        <v>28</v>
      </c>
      <c r="B37" s="36"/>
      <c r="C37" s="37"/>
      <c r="D37" s="37"/>
      <c r="E37" s="37"/>
      <c r="F37" s="38"/>
      <c r="G37" s="39"/>
      <c r="H37" s="132"/>
      <c r="I37" s="133"/>
      <c r="J37" s="133"/>
      <c r="K37" s="40"/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/>
      <c r="D39" s="37">
        <v>2</v>
      </c>
      <c r="E39" s="37"/>
      <c r="F39" s="38"/>
      <c r="G39" s="39"/>
      <c r="H39" s="132"/>
      <c r="I39" s="133">
        <v>0.051</v>
      </c>
      <c r="J39" s="133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>
        <v>1584</v>
      </c>
      <c r="D41" s="29">
        <v>1754</v>
      </c>
      <c r="E41" s="29">
        <v>1338</v>
      </c>
      <c r="F41" s="30"/>
      <c r="G41" s="30"/>
      <c r="H41" s="131">
        <v>157.296</v>
      </c>
      <c r="I41" s="131">
        <v>175.554</v>
      </c>
      <c r="J41" s="131">
        <v>129.786</v>
      </c>
      <c r="K41" s="31"/>
    </row>
    <row r="42" spans="1:11" s="32" customFormat="1" ht="11.25" customHeight="1">
      <c r="A42" s="34" t="s">
        <v>31</v>
      </c>
      <c r="B42" s="28"/>
      <c r="C42" s="29">
        <v>1371</v>
      </c>
      <c r="D42" s="29">
        <v>1467</v>
      </c>
      <c r="E42" s="29">
        <v>1325</v>
      </c>
      <c r="F42" s="30"/>
      <c r="G42" s="30"/>
      <c r="H42" s="131">
        <v>142.049</v>
      </c>
      <c r="I42" s="131">
        <v>132.909</v>
      </c>
      <c r="J42" s="131">
        <v>120.704</v>
      </c>
      <c r="K42" s="31"/>
    </row>
    <row r="43" spans="1:11" s="32" customFormat="1" ht="11.25" customHeight="1">
      <c r="A43" s="34" t="s">
        <v>32</v>
      </c>
      <c r="B43" s="28"/>
      <c r="C43" s="29">
        <v>3782</v>
      </c>
      <c r="D43" s="29">
        <v>4082</v>
      </c>
      <c r="E43" s="29">
        <v>3837</v>
      </c>
      <c r="F43" s="30"/>
      <c r="G43" s="30"/>
      <c r="H43" s="131">
        <v>308.294</v>
      </c>
      <c r="I43" s="131">
        <v>337.757</v>
      </c>
      <c r="J43" s="131">
        <v>312.716</v>
      </c>
      <c r="K43" s="31"/>
    </row>
    <row r="44" spans="1:11" s="32" customFormat="1" ht="11.25" customHeight="1">
      <c r="A44" s="34" t="s">
        <v>33</v>
      </c>
      <c r="B44" s="28"/>
      <c r="C44" s="29">
        <v>1472</v>
      </c>
      <c r="D44" s="29">
        <v>1530</v>
      </c>
      <c r="E44" s="29">
        <v>680</v>
      </c>
      <c r="F44" s="30"/>
      <c r="G44" s="30"/>
      <c r="H44" s="131">
        <v>124.771</v>
      </c>
      <c r="I44" s="131">
        <v>143.474</v>
      </c>
      <c r="J44" s="131">
        <v>59.568</v>
      </c>
      <c r="K44" s="31"/>
    </row>
    <row r="45" spans="1:11" s="32" customFormat="1" ht="11.25" customHeight="1">
      <c r="A45" s="34" t="s">
        <v>34</v>
      </c>
      <c r="B45" s="28"/>
      <c r="C45" s="29">
        <v>1309</v>
      </c>
      <c r="D45" s="29">
        <v>1442</v>
      </c>
      <c r="E45" s="29">
        <v>1192</v>
      </c>
      <c r="F45" s="30"/>
      <c r="G45" s="30"/>
      <c r="H45" s="131">
        <v>124.233</v>
      </c>
      <c r="I45" s="131">
        <v>140.534</v>
      </c>
      <c r="J45" s="131">
        <v>116.816</v>
      </c>
      <c r="K45" s="31"/>
    </row>
    <row r="46" spans="1:11" s="32" customFormat="1" ht="11.25" customHeight="1">
      <c r="A46" s="34" t="s">
        <v>35</v>
      </c>
      <c r="B46" s="28"/>
      <c r="C46" s="29">
        <v>853</v>
      </c>
      <c r="D46" s="29">
        <v>880</v>
      </c>
      <c r="E46" s="29">
        <v>579</v>
      </c>
      <c r="F46" s="30"/>
      <c r="G46" s="30"/>
      <c r="H46" s="131">
        <v>86.791</v>
      </c>
      <c r="I46" s="131">
        <v>89.162</v>
      </c>
      <c r="J46" s="131">
        <v>57.9</v>
      </c>
      <c r="K46" s="31"/>
    </row>
    <row r="47" spans="1:11" s="32" customFormat="1" ht="11.25" customHeight="1">
      <c r="A47" s="34" t="s">
        <v>36</v>
      </c>
      <c r="B47" s="28"/>
      <c r="C47" s="29">
        <v>195</v>
      </c>
      <c r="D47" s="29">
        <v>260</v>
      </c>
      <c r="E47" s="29">
        <v>326</v>
      </c>
      <c r="F47" s="30"/>
      <c r="G47" s="30"/>
      <c r="H47" s="131">
        <v>17.001</v>
      </c>
      <c r="I47" s="131">
        <v>21.513</v>
      </c>
      <c r="J47" s="131">
        <v>29.25</v>
      </c>
      <c r="K47" s="31"/>
    </row>
    <row r="48" spans="1:11" s="32" customFormat="1" ht="11.25" customHeight="1">
      <c r="A48" s="34" t="s">
        <v>37</v>
      </c>
      <c r="B48" s="28"/>
      <c r="C48" s="29">
        <v>5772</v>
      </c>
      <c r="D48" s="29">
        <v>5923</v>
      </c>
      <c r="E48" s="29">
        <v>4399</v>
      </c>
      <c r="F48" s="30"/>
      <c r="G48" s="30"/>
      <c r="H48" s="131">
        <v>550.522</v>
      </c>
      <c r="I48" s="131">
        <v>580.437</v>
      </c>
      <c r="J48" s="131">
        <v>395.91</v>
      </c>
      <c r="K48" s="31"/>
    </row>
    <row r="49" spans="1:11" s="32" customFormat="1" ht="11.25" customHeight="1">
      <c r="A49" s="34" t="s">
        <v>38</v>
      </c>
      <c r="B49" s="28"/>
      <c r="C49" s="29">
        <v>1522</v>
      </c>
      <c r="D49" s="29">
        <v>1590</v>
      </c>
      <c r="E49" s="29">
        <v>1395</v>
      </c>
      <c r="F49" s="30"/>
      <c r="G49" s="30"/>
      <c r="H49" s="131">
        <v>151.631</v>
      </c>
      <c r="I49" s="131">
        <v>152.527</v>
      </c>
      <c r="J49" s="131">
        <v>142.29</v>
      </c>
      <c r="K49" s="31"/>
    </row>
    <row r="50" spans="1:11" s="23" customFormat="1" ht="11.25" customHeight="1">
      <c r="A50" s="41" t="s">
        <v>39</v>
      </c>
      <c r="B50" s="36"/>
      <c r="C50" s="37">
        <v>17860</v>
      </c>
      <c r="D50" s="37">
        <v>18928</v>
      </c>
      <c r="E50" s="37">
        <v>15071</v>
      </c>
      <c r="F50" s="38">
        <v>79.62278106508876</v>
      </c>
      <c r="G50" s="39"/>
      <c r="H50" s="132">
        <v>1662.588</v>
      </c>
      <c r="I50" s="133">
        <v>1773.8670000000002</v>
      </c>
      <c r="J50" s="133">
        <v>1364.94</v>
      </c>
      <c r="K50" s="40">
        <v>76.9471442898481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/>
      <c r="D52" s="37">
        <v>0.04</v>
      </c>
      <c r="E52" s="37"/>
      <c r="F52" s="38"/>
      <c r="G52" s="39"/>
      <c r="H52" s="132"/>
      <c r="I52" s="133"/>
      <c r="J52" s="133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/>
      <c r="D54" s="29"/>
      <c r="E54" s="29"/>
      <c r="F54" s="30"/>
      <c r="G54" s="30"/>
      <c r="H54" s="131"/>
      <c r="I54" s="131"/>
      <c r="J54" s="131"/>
      <c r="K54" s="31"/>
    </row>
    <row r="55" spans="1:11" s="32" customFormat="1" ht="11.25" customHeight="1">
      <c r="A55" s="34" t="s">
        <v>42</v>
      </c>
      <c r="B55" s="28"/>
      <c r="C55" s="29">
        <v>10</v>
      </c>
      <c r="D55" s="29">
        <v>9</v>
      </c>
      <c r="E55" s="29">
        <v>12</v>
      </c>
      <c r="F55" s="30"/>
      <c r="G55" s="30"/>
      <c r="H55" s="131">
        <v>0.952</v>
      </c>
      <c r="I55" s="131">
        <v>0.86</v>
      </c>
      <c r="J55" s="131">
        <v>1.242</v>
      </c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30"/>
      <c r="G56" s="30"/>
      <c r="H56" s="131"/>
      <c r="I56" s="131"/>
      <c r="J56" s="131"/>
      <c r="K56" s="31"/>
    </row>
    <row r="57" spans="1:11" s="32" customFormat="1" ht="11.25" customHeight="1">
      <c r="A57" s="34" t="s">
        <v>44</v>
      </c>
      <c r="B57" s="28"/>
      <c r="C57" s="29"/>
      <c r="D57" s="29">
        <v>5</v>
      </c>
      <c r="E57" s="29"/>
      <c r="F57" s="30"/>
      <c r="G57" s="30"/>
      <c r="H57" s="131"/>
      <c r="I57" s="131">
        <v>0.4</v>
      </c>
      <c r="J57" s="131"/>
      <c r="K57" s="31"/>
    </row>
    <row r="58" spans="1:11" s="32" customFormat="1" ht="11.25" customHeight="1">
      <c r="A58" s="34" t="s">
        <v>45</v>
      </c>
      <c r="B58" s="28"/>
      <c r="C58" s="29"/>
      <c r="D58" s="29"/>
      <c r="E58" s="29"/>
      <c r="F58" s="30"/>
      <c r="G58" s="30"/>
      <c r="H58" s="131"/>
      <c r="I58" s="131"/>
      <c r="J58" s="131"/>
      <c r="K58" s="31"/>
    </row>
    <row r="59" spans="1:11" s="23" customFormat="1" ht="11.25" customHeight="1">
      <c r="A59" s="35" t="s">
        <v>46</v>
      </c>
      <c r="B59" s="36"/>
      <c r="C59" s="37">
        <v>10</v>
      </c>
      <c r="D59" s="37">
        <v>14</v>
      </c>
      <c r="E59" s="37">
        <v>12</v>
      </c>
      <c r="F59" s="38">
        <v>85.71428571428571</v>
      </c>
      <c r="G59" s="39"/>
      <c r="H59" s="132">
        <v>0.952</v>
      </c>
      <c r="I59" s="133">
        <v>1.26</v>
      </c>
      <c r="J59" s="133">
        <v>1.242</v>
      </c>
      <c r="K59" s="40">
        <v>98.57142857142857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/>
      <c r="D61" s="29"/>
      <c r="E61" s="29"/>
      <c r="F61" s="30"/>
      <c r="G61" s="30"/>
      <c r="H61" s="131"/>
      <c r="I61" s="131"/>
      <c r="J61" s="131"/>
      <c r="K61" s="31"/>
    </row>
    <row r="62" spans="1:11" s="32" customFormat="1" ht="11.25" customHeight="1">
      <c r="A62" s="34" t="s">
        <v>48</v>
      </c>
      <c r="B62" s="28"/>
      <c r="C62" s="29"/>
      <c r="D62" s="29"/>
      <c r="E62" s="29"/>
      <c r="F62" s="30"/>
      <c r="G62" s="30"/>
      <c r="H62" s="131"/>
      <c r="I62" s="131"/>
      <c r="J62" s="131"/>
      <c r="K62" s="31"/>
    </row>
    <row r="63" spans="1:11" s="32" customFormat="1" ht="11.25" customHeight="1">
      <c r="A63" s="34" t="s">
        <v>49</v>
      </c>
      <c r="B63" s="28"/>
      <c r="C63" s="29"/>
      <c r="D63" s="29"/>
      <c r="E63" s="29"/>
      <c r="F63" s="30"/>
      <c r="G63" s="30"/>
      <c r="H63" s="131"/>
      <c r="I63" s="131"/>
      <c r="J63" s="131"/>
      <c r="K63" s="31"/>
    </row>
    <row r="64" spans="1:11" s="23" customFormat="1" ht="11.25" customHeight="1">
      <c r="A64" s="35" t="s">
        <v>50</v>
      </c>
      <c r="B64" s="36"/>
      <c r="C64" s="37"/>
      <c r="D64" s="37"/>
      <c r="E64" s="37"/>
      <c r="F64" s="38"/>
      <c r="G64" s="39"/>
      <c r="H64" s="132"/>
      <c r="I64" s="133"/>
      <c r="J64" s="133"/>
      <c r="K64" s="40"/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/>
      <c r="D66" s="37"/>
      <c r="E66" s="37"/>
      <c r="F66" s="38"/>
      <c r="G66" s="39"/>
      <c r="H66" s="132"/>
      <c r="I66" s="133"/>
      <c r="J66" s="133"/>
      <c r="K66" s="40"/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/>
      <c r="D68" s="29"/>
      <c r="E68" s="29"/>
      <c r="F68" s="30"/>
      <c r="G68" s="30"/>
      <c r="H68" s="131"/>
      <c r="I68" s="131"/>
      <c r="J68" s="131"/>
      <c r="K68" s="31"/>
    </row>
    <row r="69" spans="1:11" s="32" customFormat="1" ht="11.25" customHeight="1">
      <c r="A69" s="34" t="s">
        <v>53</v>
      </c>
      <c r="B69" s="28"/>
      <c r="C69" s="29"/>
      <c r="D69" s="29">
        <v>6</v>
      </c>
      <c r="E69" s="29"/>
      <c r="F69" s="30"/>
      <c r="G69" s="30"/>
      <c r="H69" s="131"/>
      <c r="I69" s="131">
        <v>0.003</v>
      </c>
      <c r="J69" s="131"/>
      <c r="K69" s="31"/>
    </row>
    <row r="70" spans="1:11" s="23" customFormat="1" ht="11.25" customHeight="1">
      <c r="A70" s="35" t="s">
        <v>54</v>
      </c>
      <c r="B70" s="36"/>
      <c r="C70" s="37"/>
      <c r="D70" s="37">
        <v>6</v>
      </c>
      <c r="E70" s="37"/>
      <c r="F70" s="38"/>
      <c r="G70" s="39"/>
      <c r="H70" s="132"/>
      <c r="I70" s="133">
        <v>0.003</v>
      </c>
      <c r="J70" s="133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/>
      <c r="D72" s="29"/>
      <c r="E72" s="29"/>
      <c r="F72" s="30"/>
      <c r="G72" s="30"/>
      <c r="H72" s="131"/>
      <c r="I72" s="131"/>
      <c r="J72" s="131"/>
      <c r="K72" s="31"/>
    </row>
    <row r="73" spans="1:11" s="32" customFormat="1" ht="11.25" customHeight="1">
      <c r="A73" s="34" t="s">
        <v>56</v>
      </c>
      <c r="B73" s="28"/>
      <c r="C73" s="29"/>
      <c r="D73" s="29"/>
      <c r="E73" s="29"/>
      <c r="F73" s="30"/>
      <c r="G73" s="30"/>
      <c r="H73" s="131"/>
      <c r="I73" s="131"/>
      <c r="J73" s="131"/>
      <c r="K73" s="31"/>
    </row>
    <row r="74" spans="1:11" s="32" customFormat="1" ht="11.25" customHeight="1">
      <c r="A74" s="34" t="s">
        <v>57</v>
      </c>
      <c r="B74" s="28"/>
      <c r="C74" s="29"/>
      <c r="D74" s="29"/>
      <c r="E74" s="29"/>
      <c r="F74" s="30"/>
      <c r="G74" s="30"/>
      <c r="H74" s="131"/>
      <c r="I74" s="131"/>
      <c r="J74" s="131"/>
      <c r="K74" s="31"/>
    </row>
    <row r="75" spans="1:11" s="32" customFormat="1" ht="11.25" customHeight="1">
      <c r="A75" s="34" t="s">
        <v>58</v>
      </c>
      <c r="B75" s="28"/>
      <c r="C75" s="29"/>
      <c r="D75" s="29"/>
      <c r="E75" s="29"/>
      <c r="F75" s="30"/>
      <c r="G75" s="30"/>
      <c r="H75" s="131"/>
      <c r="I75" s="131"/>
      <c r="J75" s="131"/>
      <c r="K75" s="31"/>
    </row>
    <row r="76" spans="1:11" s="32" customFormat="1" ht="11.25" customHeight="1">
      <c r="A76" s="34" t="s">
        <v>59</v>
      </c>
      <c r="B76" s="28"/>
      <c r="C76" s="29"/>
      <c r="D76" s="29"/>
      <c r="E76" s="29"/>
      <c r="F76" s="30"/>
      <c r="G76" s="30"/>
      <c r="H76" s="131"/>
      <c r="I76" s="131"/>
      <c r="J76" s="131"/>
      <c r="K76" s="31"/>
    </row>
    <row r="77" spans="1:11" s="32" customFormat="1" ht="11.25" customHeight="1">
      <c r="A77" s="34" t="s">
        <v>60</v>
      </c>
      <c r="B77" s="28"/>
      <c r="C77" s="29"/>
      <c r="D77" s="29"/>
      <c r="E77" s="29"/>
      <c r="F77" s="30"/>
      <c r="G77" s="30"/>
      <c r="H77" s="131"/>
      <c r="I77" s="131"/>
      <c r="J77" s="131"/>
      <c r="K77" s="31"/>
    </row>
    <row r="78" spans="1:11" s="32" customFormat="1" ht="11.25" customHeight="1">
      <c r="A78" s="34" t="s">
        <v>61</v>
      </c>
      <c r="B78" s="28"/>
      <c r="C78" s="29"/>
      <c r="D78" s="29"/>
      <c r="E78" s="29"/>
      <c r="F78" s="30"/>
      <c r="G78" s="30"/>
      <c r="H78" s="131"/>
      <c r="I78" s="131"/>
      <c r="J78" s="131"/>
      <c r="K78" s="31"/>
    </row>
    <row r="79" spans="1:11" s="32" customFormat="1" ht="11.25" customHeight="1">
      <c r="A79" s="34" t="s">
        <v>62</v>
      </c>
      <c r="B79" s="28"/>
      <c r="C79" s="29"/>
      <c r="D79" s="29"/>
      <c r="E79" s="29"/>
      <c r="F79" s="30"/>
      <c r="G79" s="30"/>
      <c r="H79" s="131"/>
      <c r="I79" s="131"/>
      <c r="J79" s="131"/>
      <c r="K79" s="31"/>
    </row>
    <row r="80" spans="1:11" s="23" customFormat="1" ht="11.25" customHeight="1">
      <c r="A80" s="41" t="s">
        <v>63</v>
      </c>
      <c r="B80" s="36"/>
      <c r="C80" s="37"/>
      <c r="D80" s="37"/>
      <c r="E80" s="37"/>
      <c r="F80" s="38"/>
      <c r="G80" s="39"/>
      <c r="H80" s="132"/>
      <c r="I80" s="133"/>
      <c r="J80" s="133"/>
      <c r="K80" s="40"/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/>
      <c r="D82" s="29"/>
      <c r="E82" s="29"/>
      <c r="F82" s="30"/>
      <c r="G82" s="30"/>
      <c r="H82" s="131"/>
      <c r="I82" s="131"/>
      <c r="J82" s="131"/>
      <c r="K82" s="31"/>
    </row>
    <row r="83" spans="1:11" s="32" customFormat="1" ht="11.25" customHeight="1">
      <c r="A83" s="34" t="s">
        <v>65</v>
      </c>
      <c r="B83" s="28"/>
      <c r="C83" s="29"/>
      <c r="D83" s="29"/>
      <c r="E83" s="29"/>
      <c r="F83" s="30"/>
      <c r="G83" s="30"/>
      <c r="H83" s="131"/>
      <c r="I83" s="131"/>
      <c r="J83" s="131"/>
      <c r="K83" s="31"/>
    </row>
    <row r="84" spans="1:11" s="23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32"/>
      <c r="I84" s="133"/>
      <c r="J84" s="133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>
        <v>19844</v>
      </c>
      <c r="D87" s="48">
        <v>20568.04</v>
      </c>
      <c r="E87" s="48">
        <f>E13+E15+E17+E22+E24+E26+E31+E37++E39+E50+E52+E59+E64+E66+E70+E80+E84</f>
        <v>17016</v>
      </c>
      <c r="F87" s="49">
        <f>IF(D87&gt;0,100*E87/D87,0)</f>
        <v>82.73029418456984</v>
      </c>
      <c r="G87" s="39"/>
      <c r="H87" s="136">
        <v>1856.74</v>
      </c>
      <c r="I87" s="137">
        <v>1940.7230000000002</v>
      </c>
      <c r="J87" s="137">
        <v>1461.0910000000001</v>
      </c>
      <c r="K87" s="49">
        <f>IF(I87&gt;0,100*J87/I87,0)</f>
        <v>75.285911487626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6" useFirstPageNumber="1" horizontalDpi="600" verticalDpi="600" orientation="portrait" paperSize="9" scale="73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9"/>
  <dimension ref="A1:K625"/>
  <sheetViews>
    <sheetView view="pageBreakPreview" zoomScaleSheetLayoutView="100" zoomScalePageLayoutView="0" workbookViewId="0" topLeftCell="A1">
      <selection activeCell="X51" sqref="X51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5" width="12.421875" style="57" customWidth="1"/>
    <col min="6" max="6" width="9.851562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87</v>
      </c>
      <c r="B2" s="2"/>
      <c r="C2" s="2"/>
      <c r="D2" s="2"/>
      <c r="E2" s="4"/>
      <c r="F2" s="2"/>
      <c r="G2" s="2"/>
      <c r="H2" s="2"/>
      <c r="I2" s="5"/>
      <c r="J2" s="187" t="s">
        <v>69</v>
      </c>
      <c r="K2" s="187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75" t="s">
        <v>2</v>
      </c>
      <c r="D4" s="176"/>
      <c r="E4" s="176"/>
      <c r="F4" s="177"/>
      <c r="G4" s="8"/>
      <c r="H4" s="181" t="s">
        <v>3</v>
      </c>
      <c r="I4" s="182"/>
      <c r="J4" s="182"/>
      <c r="K4" s="183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9" t="s">
        <v>336</v>
      </c>
      <c r="D7" s="20" t="s">
        <v>6</v>
      </c>
      <c r="E7" s="20">
        <v>3</v>
      </c>
      <c r="F7" s="21" t="str">
        <f>CONCATENATE(D6,"=100")</f>
        <v>2022=100</v>
      </c>
      <c r="G7" s="22"/>
      <c r="H7" s="19" t="s">
        <v>336</v>
      </c>
      <c r="I7" s="20" t="s">
        <v>6</v>
      </c>
      <c r="J7" s="20"/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31"/>
      <c r="I9" s="131"/>
      <c r="J9" s="131"/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31"/>
      <c r="I10" s="131"/>
      <c r="J10" s="131"/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31"/>
      <c r="I11" s="131"/>
      <c r="J11" s="131"/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31"/>
      <c r="I12" s="131"/>
      <c r="J12" s="131"/>
      <c r="K12" s="31"/>
    </row>
    <row r="13" spans="1:11" s="23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32"/>
      <c r="I13" s="133"/>
      <c r="J13" s="133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2"/>
      <c r="I15" s="133"/>
      <c r="J15" s="133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>
        <v>61</v>
      </c>
      <c r="D17" s="37">
        <v>61</v>
      </c>
      <c r="E17" s="37">
        <v>88</v>
      </c>
      <c r="F17" s="38">
        <v>144.2622950819672</v>
      </c>
      <c r="G17" s="39"/>
      <c r="H17" s="132">
        <v>0.098</v>
      </c>
      <c r="I17" s="133">
        <v>0.078</v>
      </c>
      <c r="J17" s="133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>
        <v>2249</v>
      </c>
      <c r="D19" s="29">
        <v>2967</v>
      </c>
      <c r="E19" s="29">
        <v>2950</v>
      </c>
      <c r="F19" s="30"/>
      <c r="G19" s="30"/>
      <c r="H19" s="131">
        <v>3.146</v>
      </c>
      <c r="I19" s="131">
        <v>4.45</v>
      </c>
      <c r="J19" s="131"/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31"/>
      <c r="I20" s="131"/>
      <c r="J20" s="131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31"/>
      <c r="I21" s="131"/>
      <c r="J21" s="131"/>
      <c r="K21" s="31"/>
    </row>
    <row r="22" spans="1:11" s="23" customFormat="1" ht="11.25" customHeight="1">
      <c r="A22" s="35" t="s">
        <v>17</v>
      </c>
      <c r="B22" s="36"/>
      <c r="C22" s="37">
        <v>2249</v>
      </c>
      <c r="D22" s="37">
        <v>2967</v>
      </c>
      <c r="E22" s="37">
        <v>2950</v>
      </c>
      <c r="F22" s="38">
        <v>99.42703067071116</v>
      </c>
      <c r="G22" s="39"/>
      <c r="H22" s="132">
        <v>3.146</v>
      </c>
      <c r="I22" s="133">
        <v>4.45</v>
      </c>
      <c r="J22" s="133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>
        <v>4416</v>
      </c>
      <c r="D24" s="37">
        <v>5219</v>
      </c>
      <c r="E24" s="37">
        <v>6000</v>
      </c>
      <c r="F24" s="38">
        <v>114.96455259628281</v>
      </c>
      <c r="G24" s="39"/>
      <c r="H24" s="132">
        <v>7.036</v>
      </c>
      <c r="I24" s="133">
        <v>7.083</v>
      </c>
      <c r="J24" s="133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>
        <v>1089</v>
      </c>
      <c r="D26" s="37">
        <v>2800</v>
      </c>
      <c r="E26" s="37">
        <v>2000</v>
      </c>
      <c r="F26" s="38">
        <v>71.42857142857143</v>
      </c>
      <c r="G26" s="39"/>
      <c r="H26" s="132">
        <v>2.752</v>
      </c>
      <c r="I26" s="133">
        <v>3.9</v>
      </c>
      <c r="J26" s="133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>
        <v>2166</v>
      </c>
      <c r="D28" s="29">
        <v>8100</v>
      </c>
      <c r="E28" s="29">
        <v>4000</v>
      </c>
      <c r="F28" s="30"/>
      <c r="G28" s="30"/>
      <c r="H28" s="131">
        <v>3.339</v>
      </c>
      <c r="I28" s="131">
        <v>15</v>
      </c>
      <c r="J28" s="131"/>
      <c r="K28" s="31"/>
    </row>
    <row r="29" spans="1:11" s="32" customFormat="1" ht="11.25" customHeight="1">
      <c r="A29" s="34" t="s">
        <v>21</v>
      </c>
      <c r="B29" s="28"/>
      <c r="C29" s="29">
        <v>4922</v>
      </c>
      <c r="D29" s="29">
        <v>6865</v>
      </c>
      <c r="E29" s="29">
        <v>7000</v>
      </c>
      <c r="F29" s="30"/>
      <c r="G29" s="30"/>
      <c r="H29" s="131">
        <v>4.291</v>
      </c>
      <c r="I29" s="131">
        <v>5.835</v>
      </c>
      <c r="J29" s="131"/>
      <c r="K29" s="31"/>
    </row>
    <row r="30" spans="1:11" s="32" customFormat="1" ht="11.25" customHeight="1">
      <c r="A30" s="34" t="s">
        <v>22</v>
      </c>
      <c r="B30" s="28"/>
      <c r="C30" s="29">
        <v>6564</v>
      </c>
      <c r="D30" s="29">
        <v>11417</v>
      </c>
      <c r="E30" s="29"/>
      <c r="F30" s="30"/>
      <c r="G30" s="30"/>
      <c r="H30" s="131">
        <v>8.208</v>
      </c>
      <c r="I30" s="131">
        <v>19.135</v>
      </c>
      <c r="J30" s="131"/>
      <c r="K30" s="31"/>
    </row>
    <row r="31" spans="1:11" s="23" customFormat="1" ht="11.25" customHeight="1">
      <c r="A31" s="41" t="s">
        <v>23</v>
      </c>
      <c r="B31" s="36"/>
      <c r="C31" s="37">
        <v>13652</v>
      </c>
      <c r="D31" s="37">
        <v>26382</v>
      </c>
      <c r="E31" s="37">
        <v>11000</v>
      </c>
      <c r="F31" s="38">
        <v>41.69509514062619</v>
      </c>
      <c r="G31" s="39"/>
      <c r="H31" s="132">
        <v>15.838000000000001</v>
      </c>
      <c r="I31" s="133">
        <v>39.97</v>
      </c>
      <c r="J31" s="133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>
        <v>110</v>
      </c>
      <c r="D33" s="29">
        <v>146</v>
      </c>
      <c r="E33" s="29">
        <v>190</v>
      </c>
      <c r="F33" s="30"/>
      <c r="G33" s="30"/>
      <c r="H33" s="131">
        <v>0.198</v>
      </c>
      <c r="I33" s="131">
        <v>0.19</v>
      </c>
      <c r="J33" s="131"/>
      <c r="K33" s="31"/>
    </row>
    <row r="34" spans="1:11" s="32" customFormat="1" ht="11.25" customHeight="1">
      <c r="A34" s="34" t="s">
        <v>25</v>
      </c>
      <c r="B34" s="28"/>
      <c r="C34" s="29">
        <v>1677</v>
      </c>
      <c r="D34" s="29">
        <v>2350</v>
      </c>
      <c r="E34" s="29">
        <v>2577</v>
      </c>
      <c r="F34" s="30"/>
      <c r="G34" s="30"/>
      <c r="H34" s="131">
        <v>2.736</v>
      </c>
      <c r="I34" s="131">
        <v>3.83</v>
      </c>
      <c r="J34" s="131"/>
      <c r="K34" s="31"/>
    </row>
    <row r="35" spans="1:11" s="32" customFormat="1" ht="11.25" customHeight="1">
      <c r="A35" s="34" t="s">
        <v>26</v>
      </c>
      <c r="B35" s="28"/>
      <c r="C35" s="29">
        <v>118</v>
      </c>
      <c r="D35" s="29">
        <v>240</v>
      </c>
      <c r="E35" s="29">
        <v>500</v>
      </c>
      <c r="F35" s="30"/>
      <c r="G35" s="30"/>
      <c r="H35" s="131">
        <v>0.234</v>
      </c>
      <c r="I35" s="131">
        <v>0.554</v>
      </c>
      <c r="J35" s="131"/>
      <c r="K35" s="31"/>
    </row>
    <row r="36" spans="1:11" s="32" customFormat="1" ht="11.25" customHeight="1">
      <c r="A36" s="34" t="s">
        <v>27</v>
      </c>
      <c r="B36" s="28"/>
      <c r="C36" s="29">
        <v>42</v>
      </c>
      <c r="D36" s="29">
        <v>42</v>
      </c>
      <c r="E36" s="29">
        <v>42</v>
      </c>
      <c r="F36" s="30"/>
      <c r="G36" s="30"/>
      <c r="H36" s="131">
        <v>0.065</v>
      </c>
      <c r="I36" s="131">
        <v>0.04</v>
      </c>
      <c r="J36" s="131"/>
      <c r="K36" s="31"/>
    </row>
    <row r="37" spans="1:11" s="23" customFormat="1" ht="11.25" customHeight="1">
      <c r="A37" s="35" t="s">
        <v>28</v>
      </c>
      <c r="B37" s="36"/>
      <c r="C37" s="37">
        <v>1947</v>
      </c>
      <c r="D37" s="37">
        <v>2778</v>
      </c>
      <c r="E37" s="37">
        <v>3309</v>
      </c>
      <c r="F37" s="38">
        <v>119.11447084233261</v>
      </c>
      <c r="G37" s="39"/>
      <c r="H37" s="132">
        <v>3.233</v>
      </c>
      <c r="I37" s="133">
        <v>4.614000000000001</v>
      </c>
      <c r="J37" s="133"/>
      <c r="K37" s="40"/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>
        <v>7</v>
      </c>
      <c r="D39" s="37">
        <v>9</v>
      </c>
      <c r="E39" s="37">
        <v>9</v>
      </c>
      <c r="F39" s="38">
        <v>100</v>
      </c>
      <c r="G39" s="39"/>
      <c r="H39" s="132">
        <v>0.01</v>
      </c>
      <c r="I39" s="133">
        <v>0.014</v>
      </c>
      <c r="J39" s="133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>
        <v>2803</v>
      </c>
      <c r="D41" s="29">
        <v>9149</v>
      </c>
      <c r="E41" s="29">
        <v>7600</v>
      </c>
      <c r="F41" s="30"/>
      <c r="G41" s="30"/>
      <c r="H41" s="131">
        <v>2.218</v>
      </c>
      <c r="I41" s="131">
        <v>6.814</v>
      </c>
      <c r="J41" s="131"/>
      <c r="K41" s="31"/>
    </row>
    <row r="42" spans="1:11" s="32" customFormat="1" ht="11.25" customHeight="1">
      <c r="A42" s="34" t="s">
        <v>31</v>
      </c>
      <c r="B42" s="28"/>
      <c r="C42" s="29">
        <v>55981</v>
      </c>
      <c r="D42" s="29">
        <v>81045</v>
      </c>
      <c r="E42" s="29">
        <v>80830</v>
      </c>
      <c r="F42" s="30"/>
      <c r="G42" s="30"/>
      <c r="H42" s="131">
        <v>80.152</v>
      </c>
      <c r="I42" s="131">
        <v>70.993</v>
      </c>
      <c r="J42" s="131"/>
      <c r="K42" s="31"/>
    </row>
    <row r="43" spans="1:11" s="32" customFormat="1" ht="11.25" customHeight="1">
      <c r="A43" s="34" t="s">
        <v>32</v>
      </c>
      <c r="B43" s="28"/>
      <c r="C43" s="29">
        <v>13138</v>
      </c>
      <c r="D43" s="29">
        <v>21728</v>
      </c>
      <c r="E43" s="29">
        <v>22000</v>
      </c>
      <c r="F43" s="30"/>
      <c r="G43" s="30"/>
      <c r="H43" s="131">
        <v>22.757</v>
      </c>
      <c r="I43" s="131">
        <v>32.781</v>
      </c>
      <c r="J43" s="131"/>
      <c r="K43" s="31"/>
    </row>
    <row r="44" spans="1:11" s="32" customFormat="1" ht="11.25" customHeight="1">
      <c r="A44" s="34" t="s">
        <v>33</v>
      </c>
      <c r="B44" s="28"/>
      <c r="C44" s="29">
        <v>38045</v>
      </c>
      <c r="D44" s="29">
        <v>61114</v>
      </c>
      <c r="E44" s="29">
        <v>60669</v>
      </c>
      <c r="F44" s="30"/>
      <c r="G44" s="30"/>
      <c r="H44" s="131">
        <v>56.452</v>
      </c>
      <c r="I44" s="131">
        <v>64.454</v>
      </c>
      <c r="J44" s="131"/>
      <c r="K44" s="31"/>
    </row>
    <row r="45" spans="1:11" s="32" customFormat="1" ht="11.25" customHeight="1">
      <c r="A45" s="34" t="s">
        <v>34</v>
      </c>
      <c r="B45" s="28"/>
      <c r="C45" s="29">
        <v>15782</v>
      </c>
      <c r="D45" s="29">
        <v>24458</v>
      </c>
      <c r="E45" s="29">
        <v>27800</v>
      </c>
      <c r="F45" s="30"/>
      <c r="G45" s="30"/>
      <c r="H45" s="131">
        <v>20.668</v>
      </c>
      <c r="I45" s="131">
        <v>25.561</v>
      </c>
      <c r="J45" s="131"/>
      <c r="K45" s="31"/>
    </row>
    <row r="46" spans="1:11" s="32" customFormat="1" ht="11.25" customHeight="1">
      <c r="A46" s="34" t="s">
        <v>35</v>
      </c>
      <c r="B46" s="28"/>
      <c r="C46" s="29">
        <v>25287</v>
      </c>
      <c r="D46" s="29">
        <v>38085</v>
      </c>
      <c r="E46" s="29">
        <v>35000</v>
      </c>
      <c r="F46" s="30"/>
      <c r="G46" s="30"/>
      <c r="H46" s="131">
        <v>22.051</v>
      </c>
      <c r="I46" s="131">
        <v>20.649</v>
      </c>
      <c r="J46" s="131"/>
      <c r="K46" s="31"/>
    </row>
    <row r="47" spans="1:11" s="32" customFormat="1" ht="11.25" customHeight="1">
      <c r="A47" s="34" t="s">
        <v>36</v>
      </c>
      <c r="B47" s="28"/>
      <c r="C47" s="29">
        <v>31400</v>
      </c>
      <c r="D47" s="29">
        <v>44004</v>
      </c>
      <c r="E47" s="29">
        <v>50000</v>
      </c>
      <c r="F47" s="30"/>
      <c r="G47" s="30"/>
      <c r="H47" s="131">
        <v>38.207</v>
      </c>
      <c r="I47" s="131">
        <v>25.464</v>
      </c>
      <c r="J47" s="131"/>
      <c r="K47" s="31"/>
    </row>
    <row r="48" spans="1:11" s="32" customFormat="1" ht="11.25" customHeight="1">
      <c r="A48" s="34" t="s">
        <v>37</v>
      </c>
      <c r="B48" s="28"/>
      <c r="C48" s="29">
        <v>41776</v>
      </c>
      <c r="D48" s="29">
        <v>65907</v>
      </c>
      <c r="E48" s="29">
        <v>66000</v>
      </c>
      <c r="F48" s="30"/>
      <c r="G48" s="30"/>
      <c r="H48" s="131">
        <v>55.095</v>
      </c>
      <c r="I48" s="131">
        <v>50.5</v>
      </c>
      <c r="J48" s="131"/>
      <c r="K48" s="31"/>
    </row>
    <row r="49" spans="1:11" s="32" customFormat="1" ht="11.25" customHeight="1">
      <c r="A49" s="34" t="s">
        <v>38</v>
      </c>
      <c r="B49" s="28"/>
      <c r="C49" s="29">
        <v>26626</v>
      </c>
      <c r="D49" s="29">
        <v>41529</v>
      </c>
      <c r="E49" s="29">
        <v>41529</v>
      </c>
      <c r="F49" s="30"/>
      <c r="G49" s="30"/>
      <c r="H49" s="131">
        <v>32.409</v>
      </c>
      <c r="I49" s="131">
        <v>32.678</v>
      </c>
      <c r="J49" s="131"/>
      <c r="K49" s="31"/>
    </row>
    <row r="50" spans="1:11" s="23" customFormat="1" ht="11.25" customHeight="1">
      <c r="A50" s="41" t="s">
        <v>39</v>
      </c>
      <c r="B50" s="36"/>
      <c r="C50" s="37">
        <v>250838</v>
      </c>
      <c r="D50" s="37">
        <v>387019</v>
      </c>
      <c r="E50" s="37">
        <v>391428</v>
      </c>
      <c r="F50" s="38">
        <v>101.13922055506319</v>
      </c>
      <c r="G50" s="39"/>
      <c r="H50" s="132">
        <v>330.009</v>
      </c>
      <c r="I50" s="133">
        <v>329.894</v>
      </c>
      <c r="J50" s="133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>
        <v>341</v>
      </c>
      <c r="D52" s="37">
        <v>1347</v>
      </c>
      <c r="E52" s="37">
        <v>2295</v>
      </c>
      <c r="F52" s="38">
        <v>170.37861915367483</v>
      </c>
      <c r="G52" s="39"/>
      <c r="H52" s="132">
        <v>0.296</v>
      </c>
      <c r="I52" s="133">
        <v>0.943</v>
      </c>
      <c r="J52" s="133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>
        <v>2577</v>
      </c>
      <c r="D54" s="29">
        <v>5199</v>
      </c>
      <c r="E54" s="29">
        <v>5200</v>
      </c>
      <c r="F54" s="30"/>
      <c r="G54" s="30"/>
      <c r="H54" s="131">
        <v>4.147</v>
      </c>
      <c r="I54" s="131">
        <v>7.5</v>
      </c>
      <c r="J54" s="131"/>
      <c r="K54" s="31"/>
    </row>
    <row r="55" spans="1:11" s="32" customFormat="1" ht="11.25" customHeight="1">
      <c r="A55" s="34" t="s">
        <v>42</v>
      </c>
      <c r="B55" s="28"/>
      <c r="C55" s="29">
        <v>675</v>
      </c>
      <c r="D55" s="29">
        <v>2345</v>
      </c>
      <c r="E55" s="29">
        <v>2345</v>
      </c>
      <c r="F55" s="30"/>
      <c r="G55" s="30"/>
      <c r="H55" s="131">
        <v>0.47</v>
      </c>
      <c r="I55" s="131">
        <v>1.525</v>
      </c>
      <c r="J55" s="131"/>
      <c r="K55" s="31"/>
    </row>
    <row r="56" spans="1:11" s="32" customFormat="1" ht="11.25" customHeight="1">
      <c r="A56" s="34" t="s">
        <v>43</v>
      </c>
      <c r="B56" s="28"/>
      <c r="C56" s="29">
        <v>121981</v>
      </c>
      <c r="D56" s="29">
        <v>139315</v>
      </c>
      <c r="E56" s="29">
        <v>132500</v>
      </c>
      <c r="F56" s="30"/>
      <c r="G56" s="30"/>
      <c r="H56" s="131">
        <v>96.285</v>
      </c>
      <c r="I56" s="131">
        <v>62.8</v>
      </c>
      <c r="J56" s="131"/>
      <c r="K56" s="31"/>
    </row>
    <row r="57" spans="1:11" s="32" customFormat="1" ht="11.25" customHeight="1">
      <c r="A57" s="34" t="s">
        <v>44</v>
      </c>
      <c r="B57" s="28"/>
      <c r="C57" s="29">
        <v>26930</v>
      </c>
      <c r="D57" s="29">
        <v>29837</v>
      </c>
      <c r="E57" s="29">
        <v>29837</v>
      </c>
      <c r="F57" s="30"/>
      <c r="G57" s="30"/>
      <c r="H57" s="131">
        <v>19.826</v>
      </c>
      <c r="I57" s="131">
        <v>22.202</v>
      </c>
      <c r="J57" s="131"/>
      <c r="K57" s="31"/>
    </row>
    <row r="58" spans="1:11" s="32" customFormat="1" ht="11.25" customHeight="1">
      <c r="A58" s="34" t="s">
        <v>45</v>
      </c>
      <c r="B58" s="28"/>
      <c r="C58" s="29">
        <v>898</v>
      </c>
      <c r="D58" s="29">
        <v>2493</v>
      </c>
      <c r="E58" s="29">
        <v>2200</v>
      </c>
      <c r="F58" s="30"/>
      <c r="G58" s="30"/>
      <c r="H58" s="131">
        <v>0.898</v>
      </c>
      <c r="I58" s="131">
        <v>2.006</v>
      </c>
      <c r="J58" s="131"/>
      <c r="K58" s="31"/>
    </row>
    <row r="59" spans="1:11" s="23" customFormat="1" ht="11.25" customHeight="1">
      <c r="A59" s="35" t="s">
        <v>46</v>
      </c>
      <c r="B59" s="36"/>
      <c r="C59" s="37">
        <v>153061</v>
      </c>
      <c r="D59" s="37">
        <v>179189</v>
      </c>
      <c r="E59" s="37">
        <v>172082</v>
      </c>
      <c r="F59" s="38">
        <v>96.03379671743244</v>
      </c>
      <c r="G59" s="39"/>
      <c r="H59" s="132">
        <v>121.626</v>
      </c>
      <c r="I59" s="133">
        <v>96.033</v>
      </c>
      <c r="J59" s="133"/>
      <c r="K59" s="40"/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>
        <v>313</v>
      </c>
      <c r="D61" s="29">
        <v>406</v>
      </c>
      <c r="E61" s="29">
        <v>270</v>
      </c>
      <c r="F61" s="30"/>
      <c r="G61" s="30"/>
      <c r="H61" s="131">
        <v>0.329</v>
      </c>
      <c r="I61" s="131">
        <v>0.28</v>
      </c>
      <c r="J61" s="131"/>
      <c r="K61" s="31"/>
    </row>
    <row r="62" spans="1:11" s="32" customFormat="1" ht="11.25" customHeight="1">
      <c r="A62" s="34" t="s">
        <v>48</v>
      </c>
      <c r="B62" s="28"/>
      <c r="C62" s="29"/>
      <c r="D62" s="29">
        <v>46</v>
      </c>
      <c r="E62" s="29">
        <v>46</v>
      </c>
      <c r="F62" s="30"/>
      <c r="G62" s="30"/>
      <c r="H62" s="131"/>
      <c r="I62" s="131">
        <v>0.034</v>
      </c>
      <c r="J62" s="131"/>
      <c r="K62" s="31"/>
    </row>
    <row r="63" spans="1:11" s="32" customFormat="1" ht="11.25" customHeight="1">
      <c r="A63" s="34" t="s">
        <v>49</v>
      </c>
      <c r="B63" s="28"/>
      <c r="C63" s="29">
        <v>365</v>
      </c>
      <c r="D63" s="29">
        <v>540</v>
      </c>
      <c r="E63" s="29">
        <v>548</v>
      </c>
      <c r="F63" s="30"/>
      <c r="G63" s="30"/>
      <c r="H63" s="131">
        <v>0.345</v>
      </c>
      <c r="I63" s="131">
        <v>0.459</v>
      </c>
      <c r="J63" s="131"/>
      <c r="K63" s="31"/>
    </row>
    <row r="64" spans="1:11" s="23" customFormat="1" ht="11.25" customHeight="1">
      <c r="A64" s="35" t="s">
        <v>50</v>
      </c>
      <c r="B64" s="36"/>
      <c r="C64" s="37">
        <v>678</v>
      </c>
      <c r="D64" s="37">
        <v>992</v>
      </c>
      <c r="E64" s="37">
        <v>864</v>
      </c>
      <c r="F64" s="38">
        <v>87.09677419354838</v>
      </c>
      <c r="G64" s="39"/>
      <c r="H64" s="132">
        <v>0.6739999999999999</v>
      </c>
      <c r="I64" s="133">
        <v>0.7730000000000001</v>
      </c>
      <c r="J64" s="133"/>
      <c r="K64" s="40"/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>
        <v>61</v>
      </c>
      <c r="D66" s="37">
        <v>579</v>
      </c>
      <c r="E66" s="37">
        <v>620</v>
      </c>
      <c r="F66" s="38">
        <v>107.0811744386874</v>
      </c>
      <c r="G66" s="39"/>
      <c r="H66" s="132">
        <v>0.076</v>
      </c>
      <c r="I66" s="133">
        <v>0.695</v>
      </c>
      <c r="J66" s="133"/>
      <c r="K66" s="40"/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>
        <v>7672</v>
      </c>
      <c r="D68" s="29">
        <v>20650</v>
      </c>
      <c r="E68" s="29">
        <v>13000</v>
      </c>
      <c r="F68" s="30"/>
      <c r="G68" s="30"/>
      <c r="H68" s="131">
        <v>7.336</v>
      </c>
      <c r="I68" s="131">
        <v>21</v>
      </c>
      <c r="J68" s="131"/>
      <c r="K68" s="31"/>
    </row>
    <row r="69" spans="1:11" s="32" customFormat="1" ht="11.25" customHeight="1">
      <c r="A69" s="34" t="s">
        <v>53</v>
      </c>
      <c r="B69" s="28"/>
      <c r="C69" s="29">
        <v>405</v>
      </c>
      <c r="D69" s="29">
        <v>3500</v>
      </c>
      <c r="E69" s="29">
        <v>1500</v>
      </c>
      <c r="F69" s="30"/>
      <c r="G69" s="30"/>
      <c r="H69" s="131">
        <v>0.359</v>
      </c>
      <c r="I69" s="131">
        <v>5</v>
      </c>
      <c r="J69" s="131"/>
      <c r="K69" s="31"/>
    </row>
    <row r="70" spans="1:11" s="23" customFormat="1" ht="11.25" customHeight="1">
      <c r="A70" s="35" t="s">
        <v>54</v>
      </c>
      <c r="B70" s="36"/>
      <c r="C70" s="37">
        <v>8077</v>
      </c>
      <c r="D70" s="37">
        <v>24150</v>
      </c>
      <c r="E70" s="37">
        <v>14500</v>
      </c>
      <c r="F70" s="38">
        <v>60.041407867494826</v>
      </c>
      <c r="G70" s="39"/>
      <c r="H70" s="132">
        <v>7.695</v>
      </c>
      <c r="I70" s="133">
        <v>26</v>
      </c>
      <c r="J70" s="133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>
        <v>1</v>
      </c>
      <c r="D72" s="29">
        <v>104</v>
      </c>
      <c r="E72" s="29">
        <v>104</v>
      </c>
      <c r="F72" s="30"/>
      <c r="G72" s="30"/>
      <c r="H72" s="131">
        <v>0.001</v>
      </c>
      <c r="I72" s="131">
        <v>0.089</v>
      </c>
      <c r="J72" s="131"/>
      <c r="K72" s="31"/>
    </row>
    <row r="73" spans="1:11" s="32" customFormat="1" ht="11.25" customHeight="1">
      <c r="A73" s="34" t="s">
        <v>56</v>
      </c>
      <c r="B73" s="28"/>
      <c r="C73" s="29">
        <v>52585</v>
      </c>
      <c r="D73" s="29">
        <v>60734</v>
      </c>
      <c r="E73" s="29">
        <v>57680</v>
      </c>
      <c r="F73" s="30"/>
      <c r="G73" s="30"/>
      <c r="H73" s="131">
        <v>76.844</v>
      </c>
      <c r="I73" s="131">
        <v>102.033</v>
      </c>
      <c r="J73" s="131"/>
      <c r="K73" s="31"/>
    </row>
    <row r="74" spans="1:11" s="32" customFormat="1" ht="11.25" customHeight="1">
      <c r="A74" s="34" t="s">
        <v>57</v>
      </c>
      <c r="B74" s="28"/>
      <c r="C74" s="29">
        <v>25105</v>
      </c>
      <c r="D74" s="29">
        <v>33670</v>
      </c>
      <c r="E74" s="29">
        <v>25000</v>
      </c>
      <c r="F74" s="30"/>
      <c r="G74" s="30"/>
      <c r="H74" s="131">
        <v>27.006</v>
      </c>
      <c r="I74" s="131">
        <v>25.926</v>
      </c>
      <c r="J74" s="131"/>
      <c r="K74" s="31"/>
    </row>
    <row r="75" spans="1:11" s="32" customFormat="1" ht="11.25" customHeight="1">
      <c r="A75" s="34" t="s">
        <v>58</v>
      </c>
      <c r="B75" s="28"/>
      <c r="C75" s="29">
        <v>629</v>
      </c>
      <c r="D75" s="29">
        <v>1466</v>
      </c>
      <c r="E75" s="29">
        <v>1600</v>
      </c>
      <c r="F75" s="30"/>
      <c r="G75" s="30"/>
      <c r="H75" s="131">
        <v>0.545</v>
      </c>
      <c r="I75" s="131">
        <v>1.27</v>
      </c>
      <c r="J75" s="131"/>
      <c r="K75" s="31"/>
    </row>
    <row r="76" spans="1:11" s="32" customFormat="1" ht="11.25" customHeight="1">
      <c r="A76" s="34" t="s">
        <v>59</v>
      </c>
      <c r="B76" s="28"/>
      <c r="C76" s="29">
        <v>15627</v>
      </c>
      <c r="D76" s="29">
        <v>16854</v>
      </c>
      <c r="E76" s="29">
        <v>15700</v>
      </c>
      <c r="F76" s="30"/>
      <c r="G76" s="30"/>
      <c r="H76" s="131">
        <v>24.984</v>
      </c>
      <c r="I76" s="131">
        <v>16.8</v>
      </c>
      <c r="J76" s="131"/>
      <c r="K76" s="31"/>
    </row>
    <row r="77" spans="1:11" s="32" customFormat="1" ht="11.25" customHeight="1">
      <c r="A77" s="34" t="s">
        <v>60</v>
      </c>
      <c r="B77" s="28"/>
      <c r="C77" s="29">
        <v>528</v>
      </c>
      <c r="D77" s="29">
        <v>1968</v>
      </c>
      <c r="E77" s="29">
        <v>1967</v>
      </c>
      <c r="F77" s="30"/>
      <c r="G77" s="30"/>
      <c r="H77" s="131">
        <v>0.47</v>
      </c>
      <c r="I77" s="131">
        <v>1.48</v>
      </c>
      <c r="J77" s="131"/>
      <c r="K77" s="31"/>
    </row>
    <row r="78" spans="1:11" s="32" customFormat="1" ht="11.25" customHeight="1">
      <c r="A78" s="34" t="s">
        <v>61</v>
      </c>
      <c r="B78" s="28"/>
      <c r="C78" s="29">
        <v>758</v>
      </c>
      <c r="D78" s="29">
        <v>2200</v>
      </c>
      <c r="E78" s="29">
        <v>2100</v>
      </c>
      <c r="F78" s="30"/>
      <c r="G78" s="30"/>
      <c r="H78" s="131">
        <v>0.762</v>
      </c>
      <c r="I78" s="131">
        <v>2.42</v>
      </c>
      <c r="J78" s="131"/>
      <c r="K78" s="31"/>
    </row>
    <row r="79" spans="1:11" s="32" customFormat="1" ht="11.25" customHeight="1">
      <c r="A79" s="34" t="s">
        <v>62</v>
      </c>
      <c r="B79" s="28"/>
      <c r="C79" s="29">
        <v>99447</v>
      </c>
      <c r="D79" s="29">
        <v>129350</v>
      </c>
      <c r="E79" s="29">
        <v>129350</v>
      </c>
      <c r="F79" s="30"/>
      <c r="G79" s="30"/>
      <c r="H79" s="131">
        <v>136.894</v>
      </c>
      <c r="I79" s="131">
        <v>129.35</v>
      </c>
      <c r="J79" s="131"/>
      <c r="K79" s="31"/>
    </row>
    <row r="80" spans="1:11" s="23" customFormat="1" ht="11.25" customHeight="1">
      <c r="A80" s="41" t="s">
        <v>63</v>
      </c>
      <c r="B80" s="36"/>
      <c r="C80" s="37">
        <v>194680</v>
      </c>
      <c r="D80" s="37">
        <v>246346</v>
      </c>
      <c r="E80" s="37">
        <v>233501</v>
      </c>
      <c r="F80" s="38">
        <v>94.78578909338897</v>
      </c>
      <c r="G80" s="39"/>
      <c r="H80" s="132">
        <v>267.506</v>
      </c>
      <c r="I80" s="133">
        <v>279.368</v>
      </c>
      <c r="J80" s="133"/>
      <c r="K80" s="40"/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/>
      <c r="D82" s="29"/>
      <c r="E82" s="29"/>
      <c r="F82" s="30"/>
      <c r="G82" s="30"/>
      <c r="H82" s="131"/>
      <c r="I82" s="131"/>
      <c r="J82" s="131"/>
      <c r="K82" s="31"/>
    </row>
    <row r="83" spans="1:11" s="32" customFormat="1" ht="11.25" customHeight="1">
      <c r="A83" s="34" t="s">
        <v>65</v>
      </c>
      <c r="B83" s="28"/>
      <c r="C83" s="29"/>
      <c r="D83" s="29"/>
      <c r="E83" s="29"/>
      <c r="F83" s="30"/>
      <c r="G83" s="30"/>
      <c r="H83" s="131"/>
      <c r="I83" s="131"/>
      <c r="J83" s="131"/>
      <c r="K83" s="31"/>
    </row>
    <row r="84" spans="1:11" s="23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32"/>
      <c r="I84" s="133"/>
      <c r="J84" s="133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>
        <v>631157</v>
      </c>
      <c r="D87" s="48">
        <v>879898</v>
      </c>
      <c r="E87" s="48">
        <f>E13+E15+E17+E22+E24+E26+E31+E37++E39+E50+E52+E59+E64+E66+E70+E80+E84</f>
        <v>840646</v>
      </c>
      <c r="F87" s="49">
        <f>IF(D87&gt;0,100*E87/D87,0)</f>
        <v>95.53902838738126</v>
      </c>
      <c r="G87" s="39"/>
      <c r="H87" s="136">
        <v>759.9949999999999</v>
      </c>
      <c r="I87" s="137">
        <f>I13+I15+I17+I22+I24+I26+I31+I37++I39+I50+I52+I59+I64+I66+I70+I80+I84</f>
        <v>793.815</v>
      </c>
      <c r="J87" s="137"/>
      <c r="K87" s="49"/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7" useFirstPageNumber="1" horizontalDpi="600" verticalDpi="600" orientation="portrait" paperSize="9" scale="73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0"/>
  <dimension ref="A1:K625"/>
  <sheetViews>
    <sheetView view="pageBreakPreview" zoomScaleSheetLayoutView="100" zoomScalePageLayoutView="0" workbookViewId="0" topLeftCell="A1">
      <selection activeCell="M15" sqref="M15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5" width="12.421875" style="57" customWidth="1"/>
    <col min="6" max="6" width="9.851562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88</v>
      </c>
      <c r="B2" s="2"/>
      <c r="C2" s="2"/>
      <c r="D2" s="2"/>
      <c r="E2" s="4"/>
      <c r="F2" s="2"/>
      <c r="G2" s="2"/>
      <c r="H2" s="2"/>
      <c r="I2" s="5"/>
      <c r="J2" s="187" t="s">
        <v>69</v>
      </c>
      <c r="K2" s="187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75" t="s">
        <v>2</v>
      </c>
      <c r="D4" s="176"/>
      <c r="E4" s="176"/>
      <c r="F4" s="177"/>
      <c r="G4" s="8"/>
      <c r="H4" s="181" t="s">
        <v>3</v>
      </c>
      <c r="I4" s="182"/>
      <c r="J4" s="182"/>
      <c r="K4" s="183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9" t="s">
        <v>336</v>
      </c>
      <c r="D7" s="20" t="s">
        <v>6</v>
      </c>
      <c r="E7" s="20">
        <v>3</v>
      </c>
      <c r="F7" s="21" t="str">
        <f>CONCATENATE(D6,"=100")</f>
        <v>2022=100</v>
      </c>
      <c r="G7" s="22"/>
      <c r="H7" s="19" t="s">
        <v>336</v>
      </c>
      <c r="I7" s="20" t="s">
        <v>6</v>
      </c>
      <c r="J7" s="20"/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>
        <v>252</v>
      </c>
      <c r="D9" s="29">
        <v>346</v>
      </c>
      <c r="E9" s="29">
        <v>509</v>
      </c>
      <c r="F9" s="30"/>
      <c r="G9" s="30"/>
      <c r="H9" s="131">
        <v>5.865</v>
      </c>
      <c r="I9" s="131">
        <v>7.958</v>
      </c>
      <c r="J9" s="131"/>
      <c r="K9" s="31"/>
    </row>
    <row r="10" spans="1:11" s="32" customFormat="1" ht="11.25" customHeight="1">
      <c r="A10" s="34" t="s">
        <v>8</v>
      </c>
      <c r="B10" s="28"/>
      <c r="C10" s="29">
        <v>70</v>
      </c>
      <c r="D10" s="29">
        <v>105</v>
      </c>
      <c r="E10" s="29">
        <v>90</v>
      </c>
      <c r="F10" s="30"/>
      <c r="G10" s="30"/>
      <c r="H10" s="131">
        <v>0.579</v>
      </c>
      <c r="I10" s="131">
        <v>2.466</v>
      </c>
      <c r="J10" s="131"/>
      <c r="K10" s="31"/>
    </row>
    <row r="11" spans="1:11" s="32" customFormat="1" ht="11.25" customHeight="1">
      <c r="A11" s="27" t="s">
        <v>9</v>
      </c>
      <c r="B11" s="28"/>
      <c r="C11" s="29">
        <v>32</v>
      </c>
      <c r="D11" s="29">
        <v>20</v>
      </c>
      <c r="E11" s="29">
        <v>5</v>
      </c>
      <c r="F11" s="30"/>
      <c r="G11" s="30"/>
      <c r="H11" s="131">
        <v>0.117</v>
      </c>
      <c r="I11" s="131">
        <v>0.532</v>
      </c>
      <c r="J11" s="131"/>
      <c r="K11" s="31"/>
    </row>
    <row r="12" spans="1:11" s="32" customFormat="1" ht="11.25" customHeight="1">
      <c r="A12" s="34" t="s">
        <v>10</v>
      </c>
      <c r="B12" s="28"/>
      <c r="C12" s="29">
        <v>11</v>
      </c>
      <c r="D12" s="29">
        <v>21</v>
      </c>
      <c r="E12" s="29">
        <v>28</v>
      </c>
      <c r="F12" s="30"/>
      <c r="G12" s="30"/>
      <c r="H12" s="131">
        <v>0.285</v>
      </c>
      <c r="I12" s="131">
        <v>0.543</v>
      </c>
      <c r="J12" s="131"/>
      <c r="K12" s="31"/>
    </row>
    <row r="13" spans="1:11" s="23" customFormat="1" ht="11.25" customHeight="1">
      <c r="A13" s="35" t="s">
        <v>11</v>
      </c>
      <c r="B13" s="36"/>
      <c r="C13" s="37">
        <v>365</v>
      </c>
      <c r="D13" s="37">
        <v>492</v>
      </c>
      <c r="E13" s="37">
        <v>632</v>
      </c>
      <c r="F13" s="38">
        <f>IF(D13&gt;0,100*E13/D13,0)</f>
        <v>128.45528455284554</v>
      </c>
      <c r="G13" s="39"/>
      <c r="H13" s="132">
        <v>6.846</v>
      </c>
      <c r="I13" s="133">
        <v>11.498999999999999</v>
      </c>
      <c r="J13" s="133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>
        <v>63</v>
      </c>
      <c r="D15" s="37">
        <v>63</v>
      </c>
      <c r="E15" s="37">
        <v>70</v>
      </c>
      <c r="F15" s="38">
        <v>111.11111111111111</v>
      </c>
      <c r="G15" s="39"/>
      <c r="H15" s="132">
        <v>2.016</v>
      </c>
      <c r="I15" s="133">
        <v>1</v>
      </c>
      <c r="J15" s="133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>
        <v>123</v>
      </c>
      <c r="D17" s="37">
        <v>122</v>
      </c>
      <c r="E17" s="37">
        <v>117</v>
      </c>
      <c r="F17" s="38">
        <v>95.90163934426229</v>
      </c>
      <c r="G17" s="39"/>
      <c r="H17" s="132">
        <v>1.753</v>
      </c>
      <c r="I17" s="133">
        <v>1.269</v>
      </c>
      <c r="J17" s="133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>
        <v>517</v>
      </c>
      <c r="D19" s="29">
        <v>517</v>
      </c>
      <c r="E19" s="29">
        <v>517</v>
      </c>
      <c r="F19" s="30"/>
      <c r="G19" s="30"/>
      <c r="H19" s="131">
        <v>19.533</v>
      </c>
      <c r="I19" s="131">
        <v>16.544</v>
      </c>
      <c r="J19" s="131"/>
      <c r="K19" s="31"/>
    </row>
    <row r="20" spans="1:11" s="32" customFormat="1" ht="11.25" customHeight="1">
      <c r="A20" s="34" t="s">
        <v>15</v>
      </c>
      <c r="B20" s="28"/>
      <c r="C20" s="29">
        <v>50</v>
      </c>
      <c r="D20" s="29">
        <v>50</v>
      </c>
      <c r="E20" s="29">
        <v>50</v>
      </c>
      <c r="F20" s="30"/>
      <c r="G20" s="30"/>
      <c r="H20" s="131">
        <v>2.284</v>
      </c>
      <c r="I20" s="131">
        <v>1.6</v>
      </c>
      <c r="J20" s="131"/>
      <c r="K20" s="31"/>
    </row>
    <row r="21" spans="1:11" s="32" customFormat="1" ht="11.25" customHeight="1">
      <c r="A21" s="34" t="s">
        <v>16</v>
      </c>
      <c r="B21" s="28"/>
      <c r="C21" s="29">
        <v>58</v>
      </c>
      <c r="D21" s="29">
        <v>58</v>
      </c>
      <c r="E21" s="29">
        <v>58</v>
      </c>
      <c r="F21" s="30"/>
      <c r="G21" s="30"/>
      <c r="H21" s="131">
        <v>2.497</v>
      </c>
      <c r="I21" s="131">
        <v>2.26</v>
      </c>
      <c r="J21" s="131"/>
      <c r="K21" s="31"/>
    </row>
    <row r="22" spans="1:11" s="23" customFormat="1" ht="11.25" customHeight="1">
      <c r="A22" s="35" t="s">
        <v>17</v>
      </c>
      <c r="B22" s="36"/>
      <c r="C22" s="37">
        <v>625</v>
      </c>
      <c r="D22" s="37">
        <v>625</v>
      </c>
      <c r="E22" s="37">
        <v>625</v>
      </c>
      <c r="F22" s="38">
        <v>100</v>
      </c>
      <c r="G22" s="39"/>
      <c r="H22" s="132">
        <v>24.314</v>
      </c>
      <c r="I22" s="133">
        <v>20.404000000000003</v>
      </c>
      <c r="J22" s="133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>
        <v>4922</v>
      </c>
      <c r="D24" s="37">
        <v>4723</v>
      </c>
      <c r="E24" s="37">
        <v>4550</v>
      </c>
      <c r="F24" s="38">
        <v>96.33707389371162</v>
      </c>
      <c r="G24" s="39"/>
      <c r="H24" s="132">
        <v>192.591</v>
      </c>
      <c r="I24" s="133">
        <v>187.781</v>
      </c>
      <c r="J24" s="133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>
        <v>877</v>
      </c>
      <c r="D26" s="37">
        <v>850</v>
      </c>
      <c r="E26" s="37">
        <v>850</v>
      </c>
      <c r="F26" s="38">
        <v>100</v>
      </c>
      <c r="G26" s="39"/>
      <c r="H26" s="132">
        <v>35.642</v>
      </c>
      <c r="I26" s="133">
        <v>37.5</v>
      </c>
      <c r="J26" s="133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>
        <v>35674</v>
      </c>
      <c r="D28" s="29">
        <v>31616</v>
      </c>
      <c r="E28" s="29">
        <v>32000</v>
      </c>
      <c r="F28" s="30"/>
      <c r="G28" s="30"/>
      <c r="H28" s="131">
        <v>1356.156</v>
      </c>
      <c r="I28" s="131">
        <v>1150</v>
      </c>
      <c r="J28" s="131"/>
      <c r="K28" s="31"/>
    </row>
    <row r="29" spans="1:11" s="32" customFormat="1" ht="11.25" customHeight="1">
      <c r="A29" s="34" t="s">
        <v>21</v>
      </c>
      <c r="B29" s="28"/>
      <c r="C29" s="29">
        <v>7645</v>
      </c>
      <c r="D29" s="29">
        <v>7489</v>
      </c>
      <c r="E29" s="29">
        <v>7800</v>
      </c>
      <c r="F29" s="30"/>
      <c r="G29" s="30"/>
      <c r="H29" s="131">
        <v>95.25</v>
      </c>
      <c r="I29" s="131">
        <v>118.326</v>
      </c>
      <c r="J29" s="131"/>
      <c r="K29" s="31"/>
    </row>
    <row r="30" spans="1:11" s="32" customFormat="1" ht="11.25" customHeight="1">
      <c r="A30" s="34" t="s">
        <v>22</v>
      </c>
      <c r="B30" s="28"/>
      <c r="C30" s="29">
        <v>38821</v>
      </c>
      <c r="D30" s="29">
        <v>35826</v>
      </c>
      <c r="E30" s="29">
        <v>35800</v>
      </c>
      <c r="F30" s="30"/>
      <c r="G30" s="30"/>
      <c r="H30" s="131">
        <v>1825.931</v>
      </c>
      <c r="I30" s="131">
        <v>1700.596</v>
      </c>
      <c r="J30" s="131"/>
      <c r="K30" s="31"/>
    </row>
    <row r="31" spans="1:11" s="23" customFormat="1" ht="11.25" customHeight="1">
      <c r="A31" s="41" t="s">
        <v>23</v>
      </c>
      <c r="B31" s="36"/>
      <c r="C31" s="37">
        <v>82140</v>
      </c>
      <c r="D31" s="37">
        <v>74931</v>
      </c>
      <c r="E31" s="37">
        <v>75600</v>
      </c>
      <c r="F31" s="38">
        <v>100.89282139568402</v>
      </c>
      <c r="G31" s="39"/>
      <c r="H31" s="132">
        <v>3277.337</v>
      </c>
      <c r="I31" s="133">
        <v>2968.922</v>
      </c>
      <c r="J31" s="133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>
        <v>3395</v>
      </c>
      <c r="D33" s="29">
        <v>2966</v>
      </c>
      <c r="E33" s="29">
        <v>2900</v>
      </c>
      <c r="F33" s="30"/>
      <c r="G33" s="30"/>
      <c r="H33" s="131">
        <v>61.684</v>
      </c>
      <c r="I33" s="131">
        <v>52.885</v>
      </c>
      <c r="J33" s="131"/>
      <c r="K33" s="31"/>
    </row>
    <row r="34" spans="1:11" s="32" customFormat="1" ht="11.25" customHeight="1">
      <c r="A34" s="34" t="s">
        <v>25</v>
      </c>
      <c r="B34" s="28"/>
      <c r="C34" s="29">
        <v>7526</v>
      </c>
      <c r="D34" s="29">
        <v>6820</v>
      </c>
      <c r="E34" s="29">
        <v>6820</v>
      </c>
      <c r="F34" s="30"/>
      <c r="G34" s="30"/>
      <c r="H34" s="131">
        <v>139.941</v>
      </c>
      <c r="I34" s="131">
        <v>126</v>
      </c>
      <c r="J34" s="131"/>
      <c r="K34" s="31"/>
    </row>
    <row r="35" spans="1:11" s="32" customFormat="1" ht="11.25" customHeight="1">
      <c r="A35" s="34" t="s">
        <v>26</v>
      </c>
      <c r="B35" s="28"/>
      <c r="C35" s="29">
        <v>21432</v>
      </c>
      <c r="D35" s="29">
        <v>21300</v>
      </c>
      <c r="E35" s="29">
        <v>19100</v>
      </c>
      <c r="F35" s="30"/>
      <c r="G35" s="30"/>
      <c r="H35" s="131">
        <v>1100.65</v>
      </c>
      <c r="I35" s="131">
        <v>1100</v>
      </c>
      <c r="J35" s="131"/>
      <c r="K35" s="31"/>
    </row>
    <row r="36" spans="1:11" s="32" customFormat="1" ht="11.25" customHeight="1">
      <c r="A36" s="34" t="s">
        <v>27</v>
      </c>
      <c r="B36" s="28"/>
      <c r="C36" s="29">
        <v>171</v>
      </c>
      <c r="D36" s="29">
        <v>171</v>
      </c>
      <c r="E36" s="29">
        <v>171</v>
      </c>
      <c r="F36" s="30"/>
      <c r="G36" s="30"/>
      <c r="H36" s="131">
        <v>4.59</v>
      </c>
      <c r="I36" s="131">
        <v>4.59</v>
      </c>
      <c r="J36" s="131"/>
      <c r="K36" s="31"/>
    </row>
    <row r="37" spans="1:11" s="23" customFormat="1" ht="11.25" customHeight="1">
      <c r="A37" s="35" t="s">
        <v>28</v>
      </c>
      <c r="B37" s="36"/>
      <c r="C37" s="37">
        <v>32524</v>
      </c>
      <c r="D37" s="37">
        <v>31257</v>
      </c>
      <c r="E37" s="37">
        <v>28991</v>
      </c>
      <c r="F37" s="38">
        <v>92.75042390504527</v>
      </c>
      <c r="G37" s="39"/>
      <c r="H37" s="132">
        <v>1306.865</v>
      </c>
      <c r="I37" s="133">
        <v>1283.475</v>
      </c>
      <c r="J37" s="133"/>
      <c r="K37" s="40"/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>
        <v>840</v>
      </c>
      <c r="D39" s="37">
        <v>830</v>
      </c>
      <c r="E39" s="37">
        <v>820</v>
      </c>
      <c r="F39" s="38">
        <v>98.79518072289157</v>
      </c>
      <c r="G39" s="39"/>
      <c r="H39" s="132">
        <v>19.74</v>
      </c>
      <c r="I39" s="133">
        <v>19.1</v>
      </c>
      <c r="J39" s="133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>
        <v>915</v>
      </c>
      <c r="D41" s="29">
        <v>896</v>
      </c>
      <c r="E41" s="29">
        <v>903</v>
      </c>
      <c r="F41" s="30"/>
      <c r="G41" s="30"/>
      <c r="H41" s="131">
        <v>54.9</v>
      </c>
      <c r="I41" s="131">
        <v>52.506</v>
      </c>
      <c r="J41" s="131"/>
      <c r="K41" s="31"/>
    </row>
    <row r="42" spans="1:11" s="32" customFormat="1" ht="11.25" customHeight="1">
      <c r="A42" s="34" t="s">
        <v>31</v>
      </c>
      <c r="B42" s="28"/>
      <c r="C42" s="29">
        <v>7587</v>
      </c>
      <c r="D42" s="29">
        <v>7466</v>
      </c>
      <c r="E42" s="29">
        <v>7604</v>
      </c>
      <c r="F42" s="30"/>
      <c r="G42" s="30"/>
      <c r="H42" s="131">
        <v>203.34</v>
      </c>
      <c r="I42" s="131">
        <v>132.426</v>
      </c>
      <c r="J42" s="131"/>
      <c r="K42" s="31"/>
    </row>
    <row r="43" spans="1:11" s="32" customFormat="1" ht="11.25" customHeight="1">
      <c r="A43" s="34" t="s">
        <v>32</v>
      </c>
      <c r="B43" s="28"/>
      <c r="C43" s="29">
        <v>10449</v>
      </c>
      <c r="D43" s="29">
        <v>9290</v>
      </c>
      <c r="E43" s="29">
        <v>9500</v>
      </c>
      <c r="F43" s="30"/>
      <c r="G43" s="30"/>
      <c r="H43" s="131">
        <v>378.935</v>
      </c>
      <c r="I43" s="131">
        <v>298.155</v>
      </c>
      <c r="J43" s="131"/>
      <c r="K43" s="31"/>
    </row>
    <row r="44" spans="1:11" s="32" customFormat="1" ht="11.25" customHeight="1">
      <c r="A44" s="34" t="s">
        <v>33</v>
      </c>
      <c r="B44" s="28"/>
      <c r="C44" s="29">
        <v>32310</v>
      </c>
      <c r="D44" s="29">
        <v>28019</v>
      </c>
      <c r="E44" s="29">
        <v>28500</v>
      </c>
      <c r="F44" s="30"/>
      <c r="G44" s="30"/>
      <c r="H44" s="131">
        <v>780.526</v>
      </c>
      <c r="I44" s="131">
        <v>526.41</v>
      </c>
      <c r="J44" s="131"/>
      <c r="K44" s="31"/>
    </row>
    <row r="45" spans="1:11" s="32" customFormat="1" ht="11.25" customHeight="1">
      <c r="A45" s="34" t="s">
        <v>34</v>
      </c>
      <c r="B45" s="28"/>
      <c r="C45" s="29">
        <v>789</v>
      </c>
      <c r="D45" s="29">
        <v>709</v>
      </c>
      <c r="E45" s="29">
        <v>710</v>
      </c>
      <c r="F45" s="30"/>
      <c r="G45" s="30"/>
      <c r="H45" s="131">
        <v>35.111</v>
      </c>
      <c r="I45" s="131">
        <v>32.614</v>
      </c>
      <c r="J45" s="131"/>
      <c r="K45" s="31"/>
    </row>
    <row r="46" spans="1:11" s="32" customFormat="1" ht="11.25" customHeight="1">
      <c r="A46" s="34" t="s">
        <v>35</v>
      </c>
      <c r="B46" s="28"/>
      <c r="C46" s="29">
        <v>541</v>
      </c>
      <c r="D46" s="29">
        <v>487</v>
      </c>
      <c r="E46" s="29">
        <v>500</v>
      </c>
      <c r="F46" s="30"/>
      <c r="G46" s="30"/>
      <c r="H46" s="131">
        <v>29.755</v>
      </c>
      <c r="I46" s="131">
        <v>26.785</v>
      </c>
      <c r="J46" s="131"/>
      <c r="K46" s="31"/>
    </row>
    <row r="47" spans="1:11" s="32" customFormat="1" ht="11.25" customHeight="1">
      <c r="A47" s="34" t="s">
        <v>36</v>
      </c>
      <c r="B47" s="28"/>
      <c r="C47" s="29">
        <v>1171</v>
      </c>
      <c r="D47" s="29">
        <v>1008</v>
      </c>
      <c r="E47" s="29">
        <v>980</v>
      </c>
      <c r="F47" s="30"/>
      <c r="G47" s="30"/>
      <c r="H47" s="131">
        <v>27.35</v>
      </c>
      <c r="I47" s="131">
        <v>19.705</v>
      </c>
      <c r="J47" s="131"/>
      <c r="K47" s="31"/>
    </row>
    <row r="48" spans="1:11" s="32" customFormat="1" ht="11.25" customHeight="1">
      <c r="A48" s="34" t="s">
        <v>37</v>
      </c>
      <c r="B48" s="28"/>
      <c r="C48" s="29">
        <v>22838</v>
      </c>
      <c r="D48" s="29">
        <v>19958</v>
      </c>
      <c r="E48" s="29">
        <v>19900</v>
      </c>
      <c r="F48" s="30"/>
      <c r="G48" s="30"/>
      <c r="H48" s="131">
        <v>692.049</v>
      </c>
      <c r="I48" s="131">
        <v>416.086</v>
      </c>
      <c r="J48" s="131"/>
      <c r="K48" s="31"/>
    </row>
    <row r="49" spans="1:11" s="32" customFormat="1" ht="11.25" customHeight="1">
      <c r="A49" s="34" t="s">
        <v>38</v>
      </c>
      <c r="B49" s="28"/>
      <c r="C49" s="29">
        <v>14786</v>
      </c>
      <c r="D49" s="29">
        <v>13075</v>
      </c>
      <c r="E49" s="29">
        <v>13075</v>
      </c>
      <c r="F49" s="30"/>
      <c r="G49" s="30"/>
      <c r="H49" s="131">
        <v>430.63</v>
      </c>
      <c r="I49" s="131">
        <v>221.032</v>
      </c>
      <c r="J49" s="131"/>
      <c r="K49" s="31"/>
    </row>
    <row r="50" spans="1:11" s="23" customFormat="1" ht="11.25" customHeight="1">
      <c r="A50" s="41" t="s">
        <v>39</v>
      </c>
      <c r="B50" s="36"/>
      <c r="C50" s="37">
        <v>91386</v>
      </c>
      <c r="D50" s="37">
        <v>80908</v>
      </c>
      <c r="E50" s="37">
        <v>81672</v>
      </c>
      <c r="F50" s="38">
        <v>100.94428239481881</v>
      </c>
      <c r="G50" s="39"/>
      <c r="H50" s="132">
        <v>2632.5960000000005</v>
      </c>
      <c r="I50" s="133">
        <v>1725.7189999999998</v>
      </c>
      <c r="J50" s="133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>
        <v>2234</v>
      </c>
      <c r="D52" s="37">
        <v>1795</v>
      </c>
      <c r="E52" s="37">
        <v>1440</v>
      </c>
      <c r="F52" s="38">
        <v>80.22284122562674</v>
      </c>
      <c r="G52" s="39"/>
      <c r="H52" s="132">
        <v>169.619</v>
      </c>
      <c r="I52" s="133">
        <v>91.186</v>
      </c>
      <c r="J52" s="133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>
        <v>6528</v>
      </c>
      <c r="D54" s="29">
        <v>5690</v>
      </c>
      <c r="E54" s="29">
        <v>5700</v>
      </c>
      <c r="F54" s="30"/>
      <c r="G54" s="30"/>
      <c r="H54" s="131">
        <v>443.904</v>
      </c>
      <c r="I54" s="131">
        <v>355.625</v>
      </c>
      <c r="J54" s="131"/>
      <c r="K54" s="31"/>
    </row>
    <row r="55" spans="1:11" s="32" customFormat="1" ht="11.25" customHeight="1">
      <c r="A55" s="34" t="s">
        <v>42</v>
      </c>
      <c r="B55" s="28"/>
      <c r="C55" s="29">
        <v>667</v>
      </c>
      <c r="D55" s="29">
        <v>490</v>
      </c>
      <c r="E55" s="29">
        <v>486</v>
      </c>
      <c r="F55" s="30"/>
      <c r="G55" s="30"/>
      <c r="H55" s="131">
        <v>37.485</v>
      </c>
      <c r="I55" s="131">
        <v>27.44</v>
      </c>
      <c r="J55" s="131"/>
      <c r="K55" s="31"/>
    </row>
    <row r="56" spans="1:11" s="32" customFormat="1" ht="11.25" customHeight="1">
      <c r="A56" s="34" t="s">
        <v>43</v>
      </c>
      <c r="B56" s="28"/>
      <c r="C56" s="29">
        <v>550</v>
      </c>
      <c r="D56" s="29">
        <v>540</v>
      </c>
      <c r="E56" s="29">
        <v>490</v>
      </c>
      <c r="F56" s="30"/>
      <c r="G56" s="30"/>
      <c r="H56" s="131">
        <v>29.368</v>
      </c>
      <c r="I56" s="131">
        <v>27.5</v>
      </c>
      <c r="J56" s="131"/>
      <c r="K56" s="31"/>
    </row>
    <row r="57" spans="1:11" s="32" customFormat="1" ht="11.25" customHeight="1">
      <c r="A57" s="34" t="s">
        <v>44</v>
      </c>
      <c r="B57" s="28"/>
      <c r="C57" s="29">
        <v>1287</v>
      </c>
      <c r="D57" s="29">
        <v>1284</v>
      </c>
      <c r="E57" s="29">
        <v>1284</v>
      </c>
      <c r="F57" s="30"/>
      <c r="G57" s="30"/>
      <c r="H57" s="131">
        <v>34.026</v>
      </c>
      <c r="I57" s="131">
        <v>64.2</v>
      </c>
      <c r="J57" s="131"/>
      <c r="K57" s="31"/>
    </row>
    <row r="58" spans="1:11" s="32" customFormat="1" ht="11.25" customHeight="1">
      <c r="A58" s="34" t="s">
        <v>45</v>
      </c>
      <c r="B58" s="28"/>
      <c r="C58" s="29">
        <v>6074</v>
      </c>
      <c r="D58" s="29">
        <v>5511</v>
      </c>
      <c r="E58" s="29">
        <v>5525</v>
      </c>
      <c r="F58" s="30"/>
      <c r="G58" s="30"/>
      <c r="H58" s="131">
        <v>445.722</v>
      </c>
      <c r="I58" s="131">
        <v>379.26</v>
      </c>
      <c r="J58" s="131"/>
      <c r="K58" s="31"/>
    </row>
    <row r="59" spans="1:11" s="23" customFormat="1" ht="11.25" customHeight="1">
      <c r="A59" s="35" t="s">
        <v>46</v>
      </c>
      <c r="B59" s="36"/>
      <c r="C59" s="37">
        <v>15106</v>
      </c>
      <c r="D59" s="37">
        <v>13515</v>
      </c>
      <c r="E59" s="37">
        <v>13485</v>
      </c>
      <c r="F59" s="38">
        <v>99.7780244173141</v>
      </c>
      <c r="G59" s="39"/>
      <c r="H59" s="132">
        <v>990.505</v>
      </c>
      <c r="I59" s="133">
        <v>854.025</v>
      </c>
      <c r="J59" s="133"/>
      <c r="K59" s="40"/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>
        <v>832</v>
      </c>
      <c r="D61" s="29">
        <v>950</v>
      </c>
      <c r="E61" s="29">
        <v>950</v>
      </c>
      <c r="F61" s="30"/>
      <c r="G61" s="30"/>
      <c r="H61" s="131">
        <v>53.195</v>
      </c>
      <c r="I61" s="131">
        <v>57</v>
      </c>
      <c r="J61" s="131"/>
      <c r="K61" s="31"/>
    </row>
    <row r="62" spans="1:11" s="32" customFormat="1" ht="11.25" customHeight="1">
      <c r="A62" s="34" t="s">
        <v>48</v>
      </c>
      <c r="B62" s="28"/>
      <c r="C62" s="29">
        <v>345</v>
      </c>
      <c r="D62" s="29">
        <v>321</v>
      </c>
      <c r="E62" s="29">
        <v>321</v>
      </c>
      <c r="F62" s="30"/>
      <c r="G62" s="30"/>
      <c r="H62" s="131">
        <v>6.345</v>
      </c>
      <c r="I62" s="131">
        <v>5.835</v>
      </c>
      <c r="J62" s="131"/>
      <c r="K62" s="31"/>
    </row>
    <row r="63" spans="1:11" s="32" customFormat="1" ht="11.25" customHeight="1">
      <c r="A63" s="34" t="s">
        <v>49</v>
      </c>
      <c r="B63" s="28"/>
      <c r="C63" s="29">
        <v>247</v>
      </c>
      <c r="D63" s="29">
        <v>247</v>
      </c>
      <c r="E63" s="29">
        <v>247</v>
      </c>
      <c r="F63" s="30"/>
      <c r="G63" s="30"/>
      <c r="H63" s="131">
        <v>3.098</v>
      </c>
      <c r="I63" s="131">
        <v>2.504</v>
      </c>
      <c r="J63" s="131"/>
      <c r="K63" s="31"/>
    </row>
    <row r="64" spans="1:11" s="23" customFormat="1" ht="11.25" customHeight="1">
      <c r="A64" s="35" t="s">
        <v>50</v>
      </c>
      <c r="B64" s="36"/>
      <c r="C64" s="37">
        <v>1424</v>
      </c>
      <c r="D64" s="37">
        <v>1518</v>
      </c>
      <c r="E64" s="37">
        <v>1518</v>
      </c>
      <c r="F64" s="38">
        <v>100</v>
      </c>
      <c r="G64" s="39"/>
      <c r="H64" s="132">
        <v>62.638</v>
      </c>
      <c r="I64" s="133">
        <v>65.339</v>
      </c>
      <c r="J64" s="133"/>
      <c r="K64" s="40"/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>
        <v>414</v>
      </c>
      <c r="D66" s="37">
        <v>414</v>
      </c>
      <c r="E66" s="37">
        <v>370</v>
      </c>
      <c r="F66" s="38">
        <v>89.3719806763285</v>
      </c>
      <c r="G66" s="39"/>
      <c r="H66" s="132">
        <v>29.364</v>
      </c>
      <c r="I66" s="133">
        <v>33.1</v>
      </c>
      <c r="J66" s="133"/>
      <c r="K66" s="40"/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>
        <v>2322</v>
      </c>
      <c r="D68" s="29"/>
      <c r="E68" s="29">
        <v>2200</v>
      </c>
      <c r="F68" s="30"/>
      <c r="G68" s="30"/>
      <c r="H68" s="131">
        <v>116.477</v>
      </c>
      <c r="I68" s="131"/>
      <c r="J68" s="131"/>
      <c r="K68" s="31"/>
    </row>
    <row r="69" spans="1:11" s="32" customFormat="1" ht="11.25" customHeight="1">
      <c r="A69" s="34" t="s">
        <v>53</v>
      </c>
      <c r="B69" s="28"/>
      <c r="C69" s="29">
        <v>332</v>
      </c>
      <c r="D69" s="29"/>
      <c r="E69" s="29">
        <v>330</v>
      </c>
      <c r="F69" s="30"/>
      <c r="G69" s="30"/>
      <c r="H69" s="131">
        <v>14.969</v>
      </c>
      <c r="I69" s="131"/>
      <c r="J69" s="131"/>
      <c r="K69" s="31"/>
    </row>
    <row r="70" spans="1:11" s="23" customFormat="1" ht="11.25" customHeight="1">
      <c r="A70" s="35" t="s">
        <v>54</v>
      </c>
      <c r="B70" s="36"/>
      <c r="C70" s="37">
        <v>2654</v>
      </c>
      <c r="D70" s="37"/>
      <c r="E70" s="37">
        <v>2530</v>
      </c>
      <c r="F70" s="38"/>
      <c r="G70" s="39"/>
      <c r="H70" s="132">
        <v>131.446</v>
      </c>
      <c r="I70" s="133"/>
      <c r="J70" s="133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>
        <v>46</v>
      </c>
      <c r="D72" s="29">
        <v>34</v>
      </c>
      <c r="E72" s="29">
        <v>34</v>
      </c>
      <c r="F72" s="30"/>
      <c r="G72" s="30"/>
      <c r="H72" s="131">
        <v>2.479</v>
      </c>
      <c r="I72" s="131">
        <v>2.002</v>
      </c>
      <c r="J72" s="131"/>
      <c r="K72" s="31"/>
    </row>
    <row r="73" spans="1:11" s="32" customFormat="1" ht="11.25" customHeight="1">
      <c r="A73" s="34" t="s">
        <v>56</v>
      </c>
      <c r="B73" s="28"/>
      <c r="C73" s="29">
        <v>1855</v>
      </c>
      <c r="D73" s="29">
        <v>1850</v>
      </c>
      <c r="E73" s="29">
        <v>1820</v>
      </c>
      <c r="F73" s="30"/>
      <c r="G73" s="30"/>
      <c r="H73" s="131">
        <v>72.7</v>
      </c>
      <c r="I73" s="131">
        <v>75</v>
      </c>
      <c r="J73" s="131"/>
      <c r="K73" s="31"/>
    </row>
    <row r="74" spans="1:11" s="32" customFormat="1" ht="11.25" customHeight="1">
      <c r="A74" s="34" t="s">
        <v>57</v>
      </c>
      <c r="B74" s="28"/>
      <c r="C74" s="29">
        <v>726</v>
      </c>
      <c r="D74" s="29">
        <v>574</v>
      </c>
      <c r="E74" s="29">
        <v>800</v>
      </c>
      <c r="F74" s="30"/>
      <c r="G74" s="30"/>
      <c r="H74" s="131">
        <v>47.19</v>
      </c>
      <c r="I74" s="131">
        <v>34.4</v>
      </c>
      <c r="J74" s="131"/>
      <c r="K74" s="31"/>
    </row>
    <row r="75" spans="1:11" s="32" customFormat="1" ht="11.25" customHeight="1">
      <c r="A75" s="34" t="s">
        <v>58</v>
      </c>
      <c r="B75" s="28"/>
      <c r="C75" s="29">
        <v>2413</v>
      </c>
      <c r="D75" s="29">
        <v>2358</v>
      </c>
      <c r="E75" s="29">
        <v>2200</v>
      </c>
      <c r="F75" s="30"/>
      <c r="G75" s="30"/>
      <c r="H75" s="131">
        <v>133.123</v>
      </c>
      <c r="I75" s="131">
        <v>130.089</v>
      </c>
      <c r="J75" s="131"/>
      <c r="K75" s="31"/>
    </row>
    <row r="76" spans="1:11" s="32" customFormat="1" ht="11.25" customHeight="1">
      <c r="A76" s="34" t="s">
        <v>59</v>
      </c>
      <c r="B76" s="28"/>
      <c r="C76" s="29">
        <v>76</v>
      </c>
      <c r="D76" s="29">
        <v>60</v>
      </c>
      <c r="E76" s="29">
        <v>80</v>
      </c>
      <c r="F76" s="30"/>
      <c r="G76" s="30"/>
      <c r="H76" s="131">
        <v>2.368</v>
      </c>
      <c r="I76" s="131">
        <v>1.2</v>
      </c>
      <c r="J76" s="131"/>
      <c r="K76" s="31"/>
    </row>
    <row r="77" spans="1:11" s="32" customFormat="1" ht="11.25" customHeight="1">
      <c r="A77" s="34" t="s">
        <v>60</v>
      </c>
      <c r="B77" s="28"/>
      <c r="C77" s="29">
        <v>806</v>
      </c>
      <c r="D77" s="29">
        <v>604</v>
      </c>
      <c r="E77" s="29">
        <v>794</v>
      </c>
      <c r="F77" s="30"/>
      <c r="G77" s="30"/>
      <c r="H77" s="131">
        <v>41.509</v>
      </c>
      <c r="I77" s="131">
        <v>30.804</v>
      </c>
      <c r="J77" s="131"/>
      <c r="K77" s="31"/>
    </row>
    <row r="78" spans="1:11" s="32" customFormat="1" ht="11.25" customHeight="1">
      <c r="A78" s="34" t="s">
        <v>61</v>
      </c>
      <c r="B78" s="28"/>
      <c r="C78" s="29">
        <v>247</v>
      </c>
      <c r="D78" s="29">
        <v>200</v>
      </c>
      <c r="E78" s="29">
        <v>200</v>
      </c>
      <c r="F78" s="30"/>
      <c r="G78" s="30"/>
      <c r="H78" s="131">
        <v>8.742</v>
      </c>
      <c r="I78" s="131">
        <v>4.4</v>
      </c>
      <c r="J78" s="131"/>
      <c r="K78" s="31"/>
    </row>
    <row r="79" spans="1:11" s="32" customFormat="1" ht="11.25" customHeight="1">
      <c r="A79" s="34" t="s">
        <v>62</v>
      </c>
      <c r="B79" s="28"/>
      <c r="C79" s="29">
        <v>1968</v>
      </c>
      <c r="D79" s="29">
        <v>1450</v>
      </c>
      <c r="E79" s="29">
        <v>1450</v>
      </c>
      <c r="F79" s="30"/>
      <c r="G79" s="30"/>
      <c r="H79" s="131">
        <v>106.722</v>
      </c>
      <c r="I79" s="131">
        <v>58</v>
      </c>
      <c r="J79" s="131"/>
      <c r="K79" s="31"/>
    </row>
    <row r="80" spans="1:11" s="23" customFormat="1" ht="11.25" customHeight="1">
      <c r="A80" s="41" t="s">
        <v>63</v>
      </c>
      <c r="B80" s="36"/>
      <c r="C80" s="37">
        <v>8137</v>
      </c>
      <c r="D80" s="37">
        <v>7130</v>
      </c>
      <c r="E80" s="37">
        <v>7378</v>
      </c>
      <c r="F80" s="38">
        <v>103.47826086956522</v>
      </c>
      <c r="G80" s="39"/>
      <c r="H80" s="132">
        <v>414.833</v>
      </c>
      <c r="I80" s="133">
        <v>335.8949999999999</v>
      </c>
      <c r="J80" s="133"/>
      <c r="K80" s="40"/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>
        <v>28</v>
      </c>
      <c r="D82" s="29">
        <v>28</v>
      </c>
      <c r="E82" s="29">
        <v>28</v>
      </c>
      <c r="F82" s="30"/>
      <c r="G82" s="30"/>
      <c r="H82" s="131">
        <v>0.982</v>
      </c>
      <c r="I82" s="131">
        <v>0.964</v>
      </c>
      <c r="J82" s="131"/>
      <c r="K82" s="31"/>
    </row>
    <row r="83" spans="1:11" s="32" customFormat="1" ht="11.25" customHeight="1">
      <c r="A83" s="34" t="s">
        <v>65</v>
      </c>
      <c r="B83" s="28"/>
      <c r="C83" s="29">
        <v>22</v>
      </c>
      <c r="D83" s="29">
        <v>22</v>
      </c>
      <c r="E83" s="29">
        <v>20</v>
      </c>
      <c r="F83" s="30"/>
      <c r="G83" s="30"/>
      <c r="H83" s="131">
        <v>0.74</v>
      </c>
      <c r="I83" s="131">
        <v>0.749</v>
      </c>
      <c r="J83" s="131"/>
      <c r="K83" s="31"/>
    </row>
    <row r="84" spans="1:11" s="23" customFormat="1" ht="11.25" customHeight="1">
      <c r="A84" s="35" t="s">
        <v>66</v>
      </c>
      <c r="B84" s="36"/>
      <c r="C84" s="37">
        <v>50</v>
      </c>
      <c r="D84" s="37">
        <v>50</v>
      </c>
      <c r="E84" s="37">
        <v>48</v>
      </c>
      <c r="F84" s="38">
        <v>96</v>
      </c>
      <c r="G84" s="39"/>
      <c r="H84" s="132">
        <v>1.722</v>
      </c>
      <c r="I84" s="133">
        <v>1.713</v>
      </c>
      <c r="J84" s="133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>
        <v>243884</v>
      </c>
      <c r="D87" s="48">
        <v>219223</v>
      </c>
      <c r="E87" s="48">
        <f>E13+E15+E17+E22+E24+E26+E31+E37++E39+E50+E52+E59+E64+E66+E70+E80+E84</f>
        <v>220696</v>
      </c>
      <c r="F87" s="49">
        <f>IF(D87&gt;0,100*E87/D87,0)</f>
        <v>100.67191854869243</v>
      </c>
      <c r="G87" s="39"/>
      <c r="H87" s="136">
        <v>9299.827</v>
      </c>
      <c r="I87" s="137">
        <v>7637.927</v>
      </c>
      <c r="J87" s="137"/>
      <c r="K87" s="49"/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8" useFirstPageNumber="1" horizontalDpi="600" verticalDpi="600" orientation="portrait" paperSize="9" scale="73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1"/>
  <dimension ref="A1:K625"/>
  <sheetViews>
    <sheetView view="pageBreakPreview" zoomScaleSheetLayoutView="100" zoomScalePageLayoutView="0" workbookViewId="0" topLeftCell="A1">
      <selection activeCell="M15" sqref="M15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5" width="12.421875" style="57" customWidth="1"/>
    <col min="6" max="6" width="9.851562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89</v>
      </c>
      <c r="B2" s="2"/>
      <c r="C2" s="2"/>
      <c r="D2" s="2"/>
      <c r="E2" s="4"/>
      <c r="F2" s="2"/>
      <c r="G2" s="2"/>
      <c r="H2" s="2"/>
      <c r="I2" s="5"/>
      <c r="J2" s="187" t="s">
        <v>69</v>
      </c>
      <c r="K2" s="187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75" t="s">
        <v>2</v>
      </c>
      <c r="D4" s="176"/>
      <c r="E4" s="176"/>
      <c r="F4" s="177"/>
      <c r="G4" s="8"/>
      <c r="H4" s="181" t="s">
        <v>3</v>
      </c>
      <c r="I4" s="182"/>
      <c r="J4" s="182"/>
      <c r="K4" s="183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9" t="s">
        <v>336</v>
      </c>
      <c r="D7" s="20" t="s">
        <v>6</v>
      </c>
      <c r="E7" s="20"/>
      <c r="F7" s="21" t="str">
        <f>CONCATENATE(D6,"=100")</f>
        <v>2022=100</v>
      </c>
      <c r="G7" s="22"/>
      <c r="H7" s="19" t="s">
        <v>336</v>
      </c>
      <c r="I7" s="20" t="s">
        <v>6</v>
      </c>
      <c r="J7" s="20">
        <v>3</v>
      </c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31"/>
      <c r="I9" s="131"/>
      <c r="J9" s="131"/>
      <c r="K9" s="31"/>
    </row>
    <row r="10" spans="1:11" s="32" customFormat="1" ht="11.25" customHeight="1">
      <c r="A10" s="34" t="s">
        <v>8</v>
      </c>
      <c r="B10" s="28"/>
      <c r="C10" s="29"/>
      <c r="D10" s="29">
        <v>2</v>
      </c>
      <c r="E10" s="29"/>
      <c r="F10" s="30"/>
      <c r="G10" s="30"/>
      <c r="H10" s="131"/>
      <c r="I10" s="131">
        <v>0.006</v>
      </c>
      <c r="J10" s="131">
        <v>0.005</v>
      </c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31"/>
      <c r="I11" s="131"/>
      <c r="J11" s="131"/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31"/>
      <c r="I12" s="131"/>
      <c r="J12" s="131"/>
      <c r="K12" s="31"/>
    </row>
    <row r="13" spans="1:11" s="23" customFormat="1" ht="11.25" customHeight="1">
      <c r="A13" s="35" t="s">
        <v>11</v>
      </c>
      <c r="B13" s="36"/>
      <c r="C13" s="37"/>
      <c r="D13" s="37">
        <v>2</v>
      </c>
      <c r="E13" s="37"/>
      <c r="F13" s="38"/>
      <c r="G13" s="39"/>
      <c r="H13" s="132"/>
      <c r="I13" s="133">
        <v>0.006</v>
      </c>
      <c r="J13" s="133">
        <v>0.005</v>
      </c>
      <c r="K13" s="40">
        <v>83.33333333333333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2"/>
      <c r="I15" s="133"/>
      <c r="J15" s="133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2"/>
      <c r="I17" s="133"/>
      <c r="J17" s="133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>
        <v>1</v>
      </c>
      <c r="D19" s="29"/>
      <c r="E19" s="29"/>
      <c r="F19" s="30"/>
      <c r="G19" s="30"/>
      <c r="H19" s="131">
        <v>0.005</v>
      </c>
      <c r="I19" s="131"/>
      <c r="J19" s="131"/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31"/>
      <c r="I20" s="131"/>
      <c r="J20" s="131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31"/>
      <c r="I21" s="131"/>
      <c r="J21" s="131"/>
      <c r="K21" s="31"/>
    </row>
    <row r="22" spans="1:11" s="23" customFormat="1" ht="11.25" customHeight="1">
      <c r="A22" s="35" t="s">
        <v>17</v>
      </c>
      <c r="B22" s="36"/>
      <c r="C22" s="37">
        <v>1</v>
      </c>
      <c r="D22" s="37"/>
      <c r="E22" s="37"/>
      <c r="F22" s="38"/>
      <c r="G22" s="39"/>
      <c r="H22" s="132">
        <v>0.005</v>
      </c>
      <c r="I22" s="133"/>
      <c r="J22" s="133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>
        <v>1933</v>
      </c>
      <c r="D24" s="37">
        <v>1716</v>
      </c>
      <c r="E24" s="37"/>
      <c r="F24" s="38"/>
      <c r="G24" s="39"/>
      <c r="H24" s="132">
        <v>7.289</v>
      </c>
      <c r="I24" s="133">
        <v>6.805</v>
      </c>
      <c r="J24" s="133">
        <v>6.854</v>
      </c>
      <c r="K24" s="40">
        <v>100.72005878030859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>
        <v>92</v>
      </c>
      <c r="D26" s="37">
        <v>75</v>
      </c>
      <c r="E26" s="37"/>
      <c r="F26" s="38"/>
      <c r="G26" s="39"/>
      <c r="H26" s="132">
        <v>0.378</v>
      </c>
      <c r="I26" s="133">
        <v>0.32</v>
      </c>
      <c r="J26" s="133">
        <v>0.33</v>
      </c>
      <c r="K26" s="40">
        <v>103.125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>
        <v>10</v>
      </c>
      <c r="D28" s="29">
        <v>9</v>
      </c>
      <c r="E28" s="29"/>
      <c r="F28" s="30"/>
      <c r="G28" s="30"/>
      <c r="H28" s="131">
        <v>0.043</v>
      </c>
      <c r="I28" s="131">
        <v>0.04</v>
      </c>
      <c r="J28" s="131">
        <v>0.048</v>
      </c>
      <c r="K28" s="31"/>
    </row>
    <row r="29" spans="1:11" s="32" customFormat="1" ht="11.25" customHeight="1">
      <c r="A29" s="34" t="s">
        <v>21</v>
      </c>
      <c r="B29" s="28"/>
      <c r="C29" s="29">
        <v>10</v>
      </c>
      <c r="D29" s="29">
        <v>10</v>
      </c>
      <c r="E29" s="29"/>
      <c r="F29" s="30"/>
      <c r="G29" s="30"/>
      <c r="H29" s="131">
        <v>0.018</v>
      </c>
      <c r="I29" s="131">
        <v>0.025</v>
      </c>
      <c r="J29" s="131">
        <v>0.01</v>
      </c>
      <c r="K29" s="31"/>
    </row>
    <row r="30" spans="1:11" s="32" customFormat="1" ht="11.25" customHeight="1">
      <c r="A30" s="34" t="s">
        <v>22</v>
      </c>
      <c r="B30" s="28"/>
      <c r="C30" s="29">
        <v>56</v>
      </c>
      <c r="D30" s="29">
        <v>59</v>
      </c>
      <c r="E30" s="29"/>
      <c r="F30" s="30"/>
      <c r="G30" s="30"/>
      <c r="H30" s="131">
        <v>0.224</v>
      </c>
      <c r="I30" s="131">
        <v>0.22</v>
      </c>
      <c r="J30" s="131">
        <v>0.24</v>
      </c>
      <c r="K30" s="31"/>
    </row>
    <row r="31" spans="1:11" s="23" customFormat="1" ht="11.25" customHeight="1">
      <c r="A31" s="41" t="s">
        <v>23</v>
      </c>
      <c r="B31" s="36"/>
      <c r="C31" s="37">
        <v>76</v>
      </c>
      <c r="D31" s="37">
        <v>78</v>
      </c>
      <c r="E31" s="37"/>
      <c r="F31" s="38"/>
      <c r="G31" s="39"/>
      <c r="H31" s="132">
        <v>0.28500000000000003</v>
      </c>
      <c r="I31" s="133">
        <v>0.28500000000000003</v>
      </c>
      <c r="J31" s="133">
        <v>0.298</v>
      </c>
      <c r="K31" s="40">
        <v>104.5614035087719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>
        <v>5</v>
      </c>
      <c r="D33" s="29">
        <v>6</v>
      </c>
      <c r="E33" s="29"/>
      <c r="F33" s="30"/>
      <c r="G33" s="30"/>
      <c r="H33" s="131">
        <v>0.028</v>
      </c>
      <c r="I33" s="131">
        <v>0.028</v>
      </c>
      <c r="J33" s="131">
        <v>0.04</v>
      </c>
      <c r="K33" s="31"/>
    </row>
    <row r="34" spans="1:11" s="32" customFormat="1" ht="11.25" customHeight="1">
      <c r="A34" s="34" t="s">
        <v>25</v>
      </c>
      <c r="B34" s="28"/>
      <c r="C34" s="29">
        <v>1</v>
      </c>
      <c r="D34" s="29">
        <v>1</v>
      </c>
      <c r="E34" s="29"/>
      <c r="F34" s="30"/>
      <c r="G34" s="30"/>
      <c r="H34" s="131">
        <v>0.006</v>
      </c>
      <c r="I34" s="131">
        <v>0.006</v>
      </c>
      <c r="J34" s="131">
        <v>0.006</v>
      </c>
      <c r="K34" s="31"/>
    </row>
    <row r="35" spans="1:11" s="32" customFormat="1" ht="11.25" customHeight="1">
      <c r="A35" s="34" t="s">
        <v>26</v>
      </c>
      <c r="B35" s="28"/>
      <c r="C35" s="29">
        <v>10</v>
      </c>
      <c r="D35" s="29">
        <v>7</v>
      </c>
      <c r="E35" s="29"/>
      <c r="F35" s="30"/>
      <c r="G35" s="30"/>
      <c r="H35" s="131">
        <v>0.022</v>
      </c>
      <c r="I35" s="131">
        <v>0.035</v>
      </c>
      <c r="J35" s="131">
        <v>0.03</v>
      </c>
      <c r="K35" s="31"/>
    </row>
    <row r="36" spans="1:11" s="32" customFormat="1" ht="11.25" customHeight="1">
      <c r="A36" s="34" t="s">
        <v>27</v>
      </c>
      <c r="B36" s="28"/>
      <c r="C36" s="29">
        <v>2</v>
      </c>
      <c r="D36" s="29">
        <v>2</v>
      </c>
      <c r="E36" s="29"/>
      <c r="F36" s="30"/>
      <c r="G36" s="30"/>
      <c r="H36" s="131">
        <v>0.014</v>
      </c>
      <c r="I36" s="131">
        <v>0.014</v>
      </c>
      <c r="J36" s="131">
        <v>0.005</v>
      </c>
      <c r="K36" s="31"/>
    </row>
    <row r="37" spans="1:11" s="23" customFormat="1" ht="11.25" customHeight="1">
      <c r="A37" s="35" t="s">
        <v>28</v>
      </c>
      <c r="B37" s="36"/>
      <c r="C37" s="37">
        <v>18</v>
      </c>
      <c r="D37" s="37">
        <v>16</v>
      </c>
      <c r="E37" s="37"/>
      <c r="F37" s="38"/>
      <c r="G37" s="39"/>
      <c r="H37" s="132">
        <v>0.07</v>
      </c>
      <c r="I37" s="133">
        <v>0.083</v>
      </c>
      <c r="J37" s="133">
        <v>0.081</v>
      </c>
      <c r="K37" s="40">
        <v>97.59036144578312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>
        <v>1</v>
      </c>
      <c r="D39" s="37"/>
      <c r="E39" s="37"/>
      <c r="F39" s="38"/>
      <c r="G39" s="39"/>
      <c r="H39" s="132">
        <v>0.003</v>
      </c>
      <c r="I39" s="133"/>
      <c r="J39" s="133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>
        <v>29</v>
      </c>
      <c r="D41" s="29">
        <v>24</v>
      </c>
      <c r="E41" s="29"/>
      <c r="F41" s="30"/>
      <c r="G41" s="30"/>
      <c r="H41" s="131">
        <v>0.144</v>
      </c>
      <c r="I41" s="131">
        <v>0.108</v>
      </c>
      <c r="J41" s="131">
        <v>0.118</v>
      </c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31"/>
      <c r="I42" s="131"/>
      <c r="J42" s="131"/>
      <c r="K42" s="31"/>
    </row>
    <row r="43" spans="1:11" s="32" customFormat="1" ht="11.25" customHeight="1">
      <c r="A43" s="34" t="s">
        <v>32</v>
      </c>
      <c r="B43" s="28"/>
      <c r="C43" s="29">
        <v>2</v>
      </c>
      <c r="D43" s="29">
        <v>2</v>
      </c>
      <c r="E43" s="29"/>
      <c r="F43" s="30"/>
      <c r="G43" s="30"/>
      <c r="H43" s="131">
        <v>0.01</v>
      </c>
      <c r="I43" s="131">
        <v>0.01</v>
      </c>
      <c r="J43" s="131">
        <v>0.01</v>
      </c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31"/>
      <c r="I44" s="131"/>
      <c r="J44" s="131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31"/>
      <c r="I45" s="131"/>
      <c r="J45" s="131"/>
      <c r="K45" s="31"/>
    </row>
    <row r="46" spans="1:11" s="32" customFormat="1" ht="11.25" customHeight="1">
      <c r="A46" s="34" t="s">
        <v>35</v>
      </c>
      <c r="B46" s="28"/>
      <c r="C46" s="29">
        <v>1</v>
      </c>
      <c r="D46" s="29">
        <v>1</v>
      </c>
      <c r="E46" s="29"/>
      <c r="F46" s="30"/>
      <c r="G46" s="30"/>
      <c r="H46" s="131">
        <v>0.008</v>
      </c>
      <c r="I46" s="131">
        <v>0.008</v>
      </c>
      <c r="J46" s="131"/>
      <c r="K46" s="31"/>
    </row>
    <row r="47" spans="1:11" s="32" customFormat="1" ht="11.25" customHeight="1">
      <c r="A47" s="34" t="s">
        <v>36</v>
      </c>
      <c r="B47" s="28"/>
      <c r="C47" s="29">
        <v>2</v>
      </c>
      <c r="D47" s="29">
        <v>2</v>
      </c>
      <c r="E47" s="29"/>
      <c r="F47" s="30"/>
      <c r="G47" s="30"/>
      <c r="H47" s="131"/>
      <c r="I47" s="131"/>
      <c r="J47" s="131"/>
      <c r="K47" s="31"/>
    </row>
    <row r="48" spans="1:11" s="32" customFormat="1" ht="11.25" customHeight="1">
      <c r="A48" s="34" t="s">
        <v>37</v>
      </c>
      <c r="B48" s="28"/>
      <c r="C48" s="29">
        <v>71</v>
      </c>
      <c r="D48" s="29">
        <v>73</v>
      </c>
      <c r="E48" s="29"/>
      <c r="F48" s="30"/>
      <c r="G48" s="30"/>
      <c r="H48" s="131">
        <v>0.32</v>
      </c>
      <c r="I48" s="131">
        <v>0.307</v>
      </c>
      <c r="J48" s="131">
        <v>0.329</v>
      </c>
      <c r="K48" s="31"/>
    </row>
    <row r="49" spans="1:11" s="32" customFormat="1" ht="11.25" customHeight="1">
      <c r="A49" s="34" t="s">
        <v>38</v>
      </c>
      <c r="B49" s="28"/>
      <c r="C49" s="29">
        <v>46</v>
      </c>
      <c r="D49" s="29">
        <v>23</v>
      </c>
      <c r="E49" s="29"/>
      <c r="F49" s="30"/>
      <c r="G49" s="30"/>
      <c r="H49" s="131">
        <v>0.345</v>
      </c>
      <c r="I49" s="131">
        <v>0.173</v>
      </c>
      <c r="J49" s="131"/>
      <c r="K49" s="31"/>
    </row>
    <row r="50" spans="1:11" s="23" customFormat="1" ht="11.25" customHeight="1">
      <c r="A50" s="41" t="s">
        <v>39</v>
      </c>
      <c r="B50" s="36"/>
      <c r="C50" s="37">
        <v>151</v>
      </c>
      <c r="D50" s="37">
        <v>125</v>
      </c>
      <c r="E50" s="37"/>
      <c r="F50" s="38"/>
      <c r="G50" s="39"/>
      <c r="H50" s="132">
        <v>0.827</v>
      </c>
      <c r="I50" s="133">
        <v>0.606</v>
      </c>
      <c r="J50" s="133">
        <v>0.457</v>
      </c>
      <c r="K50" s="40">
        <v>75.41254125412541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>
        <v>75</v>
      </c>
      <c r="D52" s="37">
        <v>75</v>
      </c>
      <c r="E52" s="37"/>
      <c r="F52" s="38"/>
      <c r="G52" s="39"/>
      <c r="H52" s="132">
        <v>0.399</v>
      </c>
      <c r="I52" s="133">
        <v>0.4</v>
      </c>
      <c r="J52" s="133">
        <v>0.42</v>
      </c>
      <c r="K52" s="40">
        <v>105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>
        <v>15</v>
      </c>
      <c r="D54" s="29">
        <v>24</v>
      </c>
      <c r="E54" s="29"/>
      <c r="F54" s="30"/>
      <c r="G54" s="30"/>
      <c r="H54" s="131">
        <v>0.098</v>
      </c>
      <c r="I54" s="131">
        <v>0.132</v>
      </c>
      <c r="J54" s="131">
        <v>0.114</v>
      </c>
      <c r="K54" s="31"/>
    </row>
    <row r="55" spans="1:11" s="32" customFormat="1" ht="11.25" customHeight="1">
      <c r="A55" s="34" t="s">
        <v>42</v>
      </c>
      <c r="B55" s="28"/>
      <c r="C55" s="29">
        <v>63</v>
      </c>
      <c r="D55" s="29">
        <v>63</v>
      </c>
      <c r="E55" s="29"/>
      <c r="F55" s="30"/>
      <c r="G55" s="30"/>
      <c r="H55" s="131">
        <v>0.328</v>
      </c>
      <c r="I55" s="131">
        <v>0.328</v>
      </c>
      <c r="J55" s="131">
        <v>0.415</v>
      </c>
      <c r="K55" s="31"/>
    </row>
    <row r="56" spans="1:11" s="32" customFormat="1" ht="11.25" customHeight="1">
      <c r="A56" s="34" t="s">
        <v>43</v>
      </c>
      <c r="B56" s="28"/>
      <c r="C56" s="29">
        <v>16</v>
      </c>
      <c r="D56" s="29">
        <v>16</v>
      </c>
      <c r="E56" s="29"/>
      <c r="F56" s="30"/>
      <c r="G56" s="30"/>
      <c r="H56" s="131">
        <v>0.067</v>
      </c>
      <c r="I56" s="131">
        <v>0.08</v>
      </c>
      <c r="J56" s="131">
        <v>0.075</v>
      </c>
      <c r="K56" s="31"/>
    </row>
    <row r="57" spans="1:11" s="32" customFormat="1" ht="11.25" customHeight="1">
      <c r="A57" s="34" t="s">
        <v>44</v>
      </c>
      <c r="B57" s="28"/>
      <c r="C57" s="29">
        <v>826</v>
      </c>
      <c r="D57" s="29">
        <v>885</v>
      </c>
      <c r="E57" s="29"/>
      <c r="F57" s="30"/>
      <c r="G57" s="30"/>
      <c r="H57" s="131">
        <v>3.444</v>
      </c>
      <c r="I57" s="131">
        <v>3.047</v>
      </c>
      <c r="J57" s="131">
        <v>3.288</v>
      </c>
      <c r="K57" s="31"/>
    </row>
    <row r="58" spans="1:11" s="32" customFormat="1" ht="11.25" customHeight="1">
      <c r="A58" s="34" t="s">
        <v>45</v>
      </c>
      <c r="B58" s="28"/>
      <c r="C58" s="29">
        <v>44</v>
      </c>
      <c r="D58" s="29">
        <v>46</v>
      </c>
      <c r="E58" s="29"/>
      <c r="F58" s="30"/>
      <c r="G58" s="30"/>
      <c r="H58" s="131">
        <v>0.264</v>
      </c>
      <c r="I58" s="131">
        <v>0.207</v>
      </c>
      <c r="J58" s="131">
        <v>0.21</v>
      </c>
      <c r="K58" s="31"/>
    </row>
    <row r="59" spans="1:11" s="23" customFormat="1" ht="11.25" customHeight="1">
      <c r="A59" s="35" t="s">
        <v>46</v>
      </c>
      <c r="B59" s="36"/>
      <c r="C59" s="37">
        <v>964</v>
      </c>
      <c r="D59" s="37">
        <v>1034</v>
      </c>
      <c r="E59" s="37"/>
      <c r="F59" s="38"/>
      <c r="G59" s="39"/>
      <c r="H59" s="132">
        <v>4.201</v>
      </c>
      <c r="I59" s="133">
        <v>3.794</v>
      </c>
      <c r="J59" s="133">
        <v>4.102</v>
      </c>
      <c r="K59" s="40">
        <v>108.11808118081181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>
        <v>19</v>
      </c>
      <c r="D61" s="29"/>
      <c r="E61" s="29"/>
      <c r="F61" s="30"/>
      <c r="G61" s="30"/>
      <c r="H61" s="131">
        <v>0.133</v>
      </c>
      <c r="I61" s="131"/>
      <c r="J61" s="131"/>
      <c r="K61" s="31"/>
    </row>
    <row r="62" spans="1:11" s="32" customFormat="1" ht="11.25" customHeight="1">
      <c r="A62" s="34" t="s">
        <v>48</v>
      </c>
      <c r="B62" s="28"/>
      <c r="C62" s="29">
        <v>2</v>
      </c>
      <c r="D62" s="29">
        <v>2</v>
      </c>
      <c r="E62" s="29"/>
      <c r="F62" s="30"/>
      <c r="G62" s="30"/>
      <c r="H62" s="131">
        <v>0.006</v>
      </c>
      <c r="I62" s="131">
        <v>0.006</v>
      </c>
      <c r="J62" s="131">
        <v>0.003</v>
      </c>
      <c r="K62" s="31"/>
    </row>
    <row r="63" spans="1:11" s="32" customFormat="1" ht="11.25" customHeight="1">
      <c r="A63" s="34" t="s">
        <v>49</v>
      </c>
      <c r="B63" s="28"/>
      <c r="C63" s="29">
        <v>2</v>
      </c>
      <c r="D63" s="29">
        <v>2</v>
      </c>
      <c r="E63" s="29"/>
      <c r="F63" s="30"/>
      <c r="G63" s="30"/>
      <c r="H63" s="131">
        <v>0.014</v>
      </c>
      <c r="I63" s="131">
        <v>0.008</v>
      </c>
      <c r="J63" s="131">
        <v>0.046</v>
      </c>
      <c r="K63" s="31"/>
    </row>
    <row r="64" spans="1:11" s="23" customFormat="1" ht="11.25" customHeight="1">
      <c r="A64" s="35" t="s">
        <v>50</v>
      </c>
      <c r="B64" s="36"/>
      <c r="C64" s="37">
        <v>23</v>
      </c>
      <c r="D64" s="37">
        <v>4</v>
      </c>
      <c r="E64" s="37"/>
      <c r="F64" s="38"/>
      <c r="G64" s="39"/>
      <c r="H64" s="132">
        <v>0.15300000000000002</v>
      </c>
      <c r="I64" s="133">
        <v>0.014</v>
      </c>
      <c r="J64" s="133">
        <v>0.049</v>
      </c>
      <c r="K64" s="40">
        <v>350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>
        <v>23</v>
      </c>
      <c r="D66" s="37">
        <v>20</v>
      </c>
      <c r="E66" s="37"/>
      <c r="F66" s="38"/>
      <c r="G66" s="39"/>
      <c r="H66" s="132">
        <v>0.124</v>
      </c>
      <c r="I66" s="133">
        <v>0.1</v>
      </c>
      <c r="J66" s="133">
        <v>0.09</v>
      </c>
      <c r="K66" s="40">
        <v>90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>
        <v>337</v>
      </c>
      <c r="D68" s="29">
        <v>240</v>
      </c>
      <c r="E68" s="29"/>
      <c r="F68" s="30"/>
      <c r="G68" s="30"/>
      <c r="H68" s="131">
        <v>1.817</v>
      </c>
      <c r="I68" s="131">
        <v>1.1</v>
      </c>
      <c r="J68" s="131">
        <v>1.3</v>
      </c>
      <c r="K68" s="31"/>
    </row>
    <row r="69" spans="1:11" s="32" customFormat="1" ht="11.25" customHeight="1">
      <c r="A69" s="34" t="s">
        <v>53</v>
      </c>
      <c r="B69" s="28"/>
      <c r="C69" s="29">
        <v>444</v>
      </c>
      <c r="D69" s="29">
        <v>440</v>
      </c>
      <c r="E69" s="29"/>
      <c r="F69" s="30"/>
      <c r="G69" s="30"/>
      <c r="H69" s="131">
        <v>2.242</v>
      </c>
      <c r="I69" s="131">
        <v>2.6</v>
      </c>
      <c r="J69" s="131">
        <v>2.3</v>
      </c>
      <c r="K69" s="31"/>
    </row>
    <row r="70" spans="1:11" s="23" customFormat="1" ht="11.25" customHeight="1">
      <c r="A70" s="35" t="s">
        <v>54</v>
      </c>
      <c r="B70" s="36"/>
      <c r="C70" s="37">
        <v>781</v>
      </c>
      <c r="D70" s="37">
        <v>680</v>
      </c>
      <c r="E70" s="37"/>
      <c r="F70" s="38"/>
      <c r="G70" s="39"/>
      <c r="H70" s="132">
        <v>4.059</v>
      </c>
      <c r="I70" s="133">
        <v>3.7</v>
      </c>
      <c r="J70" s="133">
        <v>3.5999999999999996</v>
      </c>
      <c r="K70" s="40">
        <v>97.29729729729728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>
        <v>60</v>
      </c>
      <c r="D72" s="29">
        <v>54</v>
      </c>
      <c r="E72" s="29"/>
      <c r="F72" s="30"/>
      <c r="G72" s="30"/>
      <c r="H72" s="131">
        <v>0.432</v>
      </c>
      <c r="I72" s="131">
        <v>0.383</v>
      </c>
      <c r="J72" s="131">
        <v>0.383</v>
      </c>
      <c r="K72" s="31"/>
    </row>
    <row r="73" spans="1:11" s="32" customFormat="1" ht="11.25" customHeight="1">
      <c r="A73" s="34" t="s">
        <v>56</v>
      </c>
      <c r="B73" s="28"/>
      <c r="C73" s="29">
        <v>385</v>
      </c>
      <c r="D73" s="29">
        <v>385</v>
      </c>
      <c r="E73" s="29"/>
      <c r="F73" s="30"/>
      <c r="G73" s="30"/>
      <c r="H73" s="131">
        <v>1.28</v>
      </c>
      <c r="I73" s="131">
        <v>1.28</v>
      </c>
      <c r="J73" s="131">
        <v>1.228</v>
      </c>
      <c r="K73" s="31"/>
    </row>
    <row r="74" spans="1:11" s="32" customFormat="1" ht="11.25" customHeight="1">
      <c r="A74" s="34" t="s">
        <v>57</v>
      </c>
      <c r="B74" s="28"/>
      <c r="C74" s="29">
        <v>285</v>
      </c>
      <c r="D74" s="29">
        <v>290</v>
      </c>
      <c r="E74" s="29"/>
      <c r="F74" s="30"/>
      <c r="G74" s="30"/>
      <c r="H74" s="131">
        <v>1.092</v>
      </c>
      <c r="I74" s="131">
        <v>1.26</v>
      </c>
      <c r="J74" s="131">
        <v>1.12</v>
      </c>
      <c r="K74" s="31"/>
    </row>
    <row r="75" spans="1:11" s="32" customFormat="1" ht="11.25" customHeight="1">
      <c r="A75" s="34" t="s">
        <v>58</v>
      </c>
      <c r="B75" s="28"/>
      <c r="C75" s="29">
        <v>6627</v>
      </c>
      <c r="D75" s="29">
        <v>6259</v>
      </c>
      <c r="E75" s="29"/>
      <c r="F75" s="30"/>
      <c r="G75" s="30"/>
      <c r="H75" s="131">
        <v>31.713</v>
      </c>
      <c r="I75" s="131">
        <v>30.083</v>
      </c>
      <c r="J75" s="131">
        <v>16</v>
      </c>
      <c r="K75" s="31"/>
    </row>
    <row r="76" spans="1:11" s="32" customFormat="1" ht="11.25" customHeight="1">
      <c r="A76" s="34" t="s">
        <v>59</v>
      </c>
      <c r="B76" s="28"/>
      <c r="C76" s="29">
        <v>120</v>
      </c>
      <c r="D76" s="29">
        <v>110</v>
      </c>
      <c r="E76" s="29"/>
      <c r="F76" s="30"/>
      <c r="G76" s="30"/>
      <c r="H76" s="131">
        <v>0.33</v>
      </c>
      <c r="I76" s="131">
        <v>0.36</v>
      </c>
      <c r="J76" s="131">
        <v>0.36</v>
      </c>
      <c r="K76" s="31"/>
    </row>
    <row r="77" spans="1:11" s="32" customFormat="1" ht="11.25" customHeight="1">
      <c r="A77" s="34" t="s">
        <v>60</v>
      </c>
      <c r="B77" s="28"/>
      <c r="C77" s="29">
        <v>609</v>
      </c>
      <c r="D77" s="29">
        <v>585</v>
      </c>
      <c r="E77" s="29"/>
      <c r="F77" s="30"/>
      <c r="G77" s="30"/>
      <c r="H77" s="131">
        <v>2.798</v>
      </c>
      <c r="I77" s="131">
        <v>1.901</v>
      </c>
      <c r="J77" s="131">
        <v>2.112</v>
      </c>
      <c r="K77" s="31"/>
    </row>
    <row r="78" spans="1:11" s="32" customFormat="1" ht="11.25" customHeight="1">
      <c r="A78" s="34" t="s">
        <v>61</v>
      </c>
      <c r="B78" s="28"/>
      <c r="C78" s="29">
        <v>696</v>
      </c>
      <c r="D78" s="29">
        <v>811</v>
      </c>
      <c r="E78" s="29"/>
      <c r="F78" s="30"/>
      <c r="G78" s="30"/>
      <c r="H78" s="131">
        <v>3.466</v>
      </c>
      <c r="I78" s="131">
        <v>6</v>
      </c>
      <c r="J78" s="131">
        <v>4.2</v>
      </c>
      <c r="K78" s="31"/>
    </row>
    <row r="79" spans="1:11" s="32" customFormat="1" ht="11.25" customHeight="1">
      <c r="A79" s="34" t="s">
        <v>62</v>
      </c>
      <c r="B79" s="28"/>
      <c r="C79" s="29">
        <v>600</v>
      </c>
      <c r="D79" s="29">
        <v>570</v>
      </c>
      <c r="E79" s="29"/>
      <c r="F79" s="30"/>
      <c r="G79" s="30"/>
      <c r="H79" s="131">
        <v>3.27</v>
      </c>
      <c r="I79" s="131">
        <v>3.107</v>
      </c>
      <c r="J79" s="131">
        <v>2.565</v>
      </c>
      <c r="K79" s="31"/>
    </row>
    <row r="80" spans="1:11" s="23" customFormat="1" ht="11.25" customHeight="1">
      <c r="A80" s="41" t="s">
        <v>63</v>
      </c>
      <c r="B80" s="36"/>
      <c r="C80" s="37">
        <v>9382</v>
      </c>
      <c r="D80" s="37">
        <v>9064</v>
      </c>
      <c r="E80" s="37"/>
      <c r="F80" s="38"/>
      <c r="G80" s="39"/>
      <c r="H80" s="132">
        <v>44.38100000000001</v>
      </c>
      <c r="I80" s="133">
        <v>44.374</v>
      </c>
      <c r="J80" s="133">
        <v>27.968000000000004</v>
      </c>
      <c r="K80" s="40">
        <v>63.02789922026412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/>
      <c r="D82" s="29"/>
      <c r="E82" s="29"/>
      <c r="F82" s="30"/>
      <c r="G82" s="30"/>
      <c r="H82" s="131"/>
      <c r="I82" s="131"/>
      <c r="J82" s="131"/>
      <c r="K82" s="31"/>
    </row>
    <row r="83" spans="1:11" s="32" customFormat="1" ht="11.25" customHeight="1">
      <c r="A83" s="34" t="s">
        <v>65</v>
      </c>
      <c r="B83" s="28"/>
      <c r="C83" s="29"/>
      <c r="D83" s="29"/>
      <c r="E83" s="29"/>
      <c r="F83" s="30"/>
      <c r="G83" s="30"/>
      <c r="H83" s="131"/>
      <c r="I83" s="131"/>
      <c r="J83" s="131">
        <v>0.001</v>
      </c>
      <c r="K83" s="31"/>
    </row>
    <row r="84" spans="1:11" s="23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32"/>
      <c r="I84" s="133"/>
      <c r="J84" s="133">
        <v>0.001</v>
      </c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>
        <v>13520</v>
      </c>
      <c r="D87" s="48">
        <v>12889</v>
      </c>
      <c r="E87" s="48"/>
      <c r="F87" s="49"/>
      <c r="G87" s="39"/>
      <c r="H87" s="136">
        <v>62.17400000000001</v>
      </c>
      <c r="I87" s="137">
        <v>60.487</v>
      </c>
      <c r="J87" s="137">
        <v>44.255</v>
      </c>
      <c r="K87" s="49">
        <f>IF(I87&gt;0,100*J87/I87,0)</f>
        <v>73.16448162415064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9" useFirstPageNumber="1" horizontalDpi="600" verticalDpi="600" orientation="portrait" paperSize="9" scale="73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2"/>
  <dimension ref="A1:K625"/>
  <sheetViews>
    <sheetView view="pageBreakPreview" zoomScaleSheetLayoutView="100" zoomScalePageLayoutView="0" workbookViewId="0" topLeftCell="A1">
      <selection activeCell="M15" sqref="M15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5" width="12.421875" style="57" customWidth="1"/>
    <col min="6" max="6" width="9.851562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90</v>
      </c>
      <c r="B2" s="2"/>
      <c r="C2" s="2"/>
      <c r="D2" s="2"/>
      <c r="E2" s="4"/>
      <c r="F2" s="2"/>
      <c r="G2" s="2"/>
      <c r="H2" s="2"/>
      <c r="I2" s="5"/>
      <c r="J2" s="187" t="s">
        <v>69</v>
      </c>
      <c r="K2" s="187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75" t="s">
        <v>2</v>
      </c>
      <c r="D4" s="176"/>
      <c r="E4" s="176"/>
      <c r="F4" s="177"/>
      <c r="G4" s="8"/>
      <c r="H4" s="181" t="s">
        <v>3</v>
      </c>
      <c r="I4" s="182"/>
      <c r="J4" s="182"/>
      <c r="K4" s="183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9" t="s">
        <v>336</v>
      </c>
      <c r="D7" s="20" t="s">
        <v>6</v>
      </c>
      <c r="E7" s="20">
        <v>2</v>
      </c>
      <c r="F7" s="21" t="str">
        <f>CONCATENATE(D6,"=100")</f>
        <v>2022=100</v>
      </c>
      <c r="G7" s="22"/>
      <c r="H7" s="19" t="s">
        <v>336</v>
      </c>
      <c r="I7" s="20" t="s">
        <v>6</v>
      </c>
      <c r="J7" s="20">
        <v>3</v>
      </c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>
        <v>118</v>
      </c>
      <c r="D9" s="29">
        <v>12</v>
      </c>
      <c r="E9" s="29">
        <v>11</v>
      </c>
      <c r="F9" s="30"/>
      <c r="G9" s="30"/>
      <c r="H9" s="131">
        <v>9.025</v>
      </c>
      <c r="I9" s="131">
        <v>0.84</v>
      </c>
      <c r="J9" s="131">
        <v>0.715</v>
      </c>
      <c r="K9" s="31"/>
    </row>
    <row r="10" spans="1:11" s="32" customFormat="1" ht="11.25" customHeight="1">
      <c r="A10" s="34" t="s">
        <v>8</v>
      </c>
      <c r="B10" s="28"/>
      <c r="C10" s="29">
        <v>2</v>
      </c>
      <c r="D10" s="29">
        <v>5</v>
      </c>
      <c r="E10" s="29">
        <v>5</v>
      </c>
      <c r="F10" s="30"/>
      <c r="G10" s="30"/>
      <c r="H10" s="131">
        <v>0.149</v>
      </c>
      <c r="I10" s="131">
        <v>0.49</v>
      </c>
      <c r="J10" s="131">
        <v>0.49</v>
      </c>
      <c r="K10" s="31"/>
    </row>
    <row r="11" spans="1:11" s="32" customFormat="1" ht="11.25" customHeight="1">
      <c r="A11" s="27" t="s">
        <v>9</v>
      </c>
      <c r="B11" s="28"/>
      <c r="C11" s="29">
        <v>6</v>
      </c>
      <c r="D11" s="29">
        <v>4</v>
      </c>
      <c r="E11" s="29">
        <v>4</v>
      </c>
      <c r="F11" s="30"/>
      <c r="G11" s="30"/>
      <c r="H11" s="131">
        <v>0.385</v>
      </c>
      <c r="I11" s="131">
        <v>0.028</v>
      </c>
      <c r="J11" s="131">
        <v>0.028</v>
      </c>
      <c r="K11" s="31"/>
    </row>
    <row r="12" spans="1:11" s="32" customFormat="1" ht="11.25" customHeight="1">
      <c r="A12" s="34" t="s">
        <v>10</v>
      </c>
      <c r="B12" s="28"/>
      <c r="C12" s="29">
        <v>8</v>
      </c>
      <c r="D12" s="29">
        <v>9</v>
      </c>
      <c r="E12" s="29">
        <v>9</v>
      </c>
      <c r="F12" s="30"/>
      <c r="G12" s="30"/>
      <c r="H12" s="131">
        <v>0.455</v>
      </c>
      <c r="I12" s="131">
        <v>0.949</v>
      </c>
      <c r="J12" s="131">
        <v>0.949</v>
      </c>
      <c r="K12" s="31"/>
    </row>
    <row r="13" spans="1:11" s="23" customFormat="1" ht="11.25" customHeight="1">
      <c r="A13" s="35" t="s">
        <v>11</v>
      </c>
      <c r="B13" s="36"/>
      <c r="C13" s="37">
        <v>134</v>
      </c>
      <c r="D13" s="37">
        <v>30</v>
      </c>
      <c r="E13" s="37">
        <v>29</v>
      </c>
      <c r="F13" s="38">
        <v>96.66666666666667</v>
      </c>
      <c r="G13" s="39"/>
      <c r="H13" s="132">
        <v>10.014</v>
      </c>
      <c r="I13" s="133">
        <v>2.307</v>
      </c>
      <c r="J13" s="133">
        <v>2.182</v>
      </c>
      <c r="K13" s="40">
        <v>94.58170784568703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2"/>
      <c r="I15" s="133"/>
      <c r="J15" s="133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>
        <v>2</v>
      </c>
      <c r="D17" s="37">
        <v>2</v>
      </c>
      <c r="E17" s="37">
        <v>2</v>
      </c>
      <c r="F17" s="38">
        <v>100</v>
      </c>
      <c r="G17" s="39"/>
      <c r="H17" s="132">
        <v>0.14</v>
      </c>
      <c r="I17" s="133">
        <v>0.12</v>
      </c>
      <c r="J17" s="133">
        <v>0.14</v>
      </c>
      <c r="K17" s="40">
        <v>116.66666666666669</v>
      </c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>
        <v>1</v>
      </c>
      <c r="D19" s="29"/>
      <c r="E19" s="29"/>
      <c r="F19" s="30"/>
      <c r="G19" s="30"/>
      <c r="H19" s="131">
        <v>0.05</v>
      </c>
      <c r="I19" s="131"/>
      <c r="J19" s="131"/>
      <c r="K19" s="31"/>
    </row>
    <row r="20" spans="1:11" s="32" customFormat="1" ht="11.25" customHeight="1">
      <c r="A20" s="34" t="s">
        <v>15</v>
      </c>
      <c r="B20" s="28"/>
      <c r="C20" s="29">
        <v>5</v>
      </c>
      <c r="D20" s="29"/>
      <c r="E20" s="29">
        <v>76</v>
      </c>
      <c r="F20" s="30"/>
      <c r="G20" s="30"/>
      <c r="H20" s="131">
        <v>0.24</v>
      </c>
      <c r="I20" s="131"/>
      <c r="J20" s="131"/>
      <c r="K20" s="31"/>
    </row>
    <row r="21" spans="1:11" s="32" customFormat="1" ht="11.25" customHeight="1">
      <c r="A21" s="34" t="s">
        <v>16</v>
      </c>
      <c r="B21" s="28"/>
      <c r="C21" s="29">
        <v>5</v>
      </c>
      <c r="D21" s="29"/>
      <c r="E21" s="29"/>
      <c r="F21" s="30"/>
      <c r="G21" s="30"/>
      <c r="H21" s="131">
        <v>0.185</v>
      </c>
      <c r="I21" s="131"/>
      <c r="J21" s="131"/>
      <c r="K21" s="31"/>
    </row>
    <row r="22" spans="1:11" s="23" customFormat="1" ht="11.25" customHeight="1">
      <c r="A22" s="35" t="s">
        <v>17</v>
      </c>
      <c r="B22" s="36"/>
      <c r="C22" s="37">
        <v>11</v>
      </c>
      <c r="D22" s="37"/>
      <c r="E22" s="37">
        <v>76</v>
      </c>
      <c r="F22" s="38"/>
      <c r="G22" s="39"/>
      <c r="H22" s="132">
        <v>0.475</v>
      </c>
      <c r="I22" s="133"/>
      <c r="J22" s="133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/>
      <c r="D24" s="37"/>
      <c r="E24" s="37"/>
      <c r="F24" s="38"/>
      <c r="G24" s="39"/>
      <c r="H24" s="132"/>
      <c r="I24" s="133"/>
      <c r="J24" s="133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32"/>
      <c r="I26" s="133"/>
      <c r="J26" s="133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>
        <v>1</v>
      </c>
      <c r="D28" s="29"/>
      <c r="E28" s="29"/>
      <c r="F28" s="30"/>
      <c r="G28" s="30"/>
      <c r="H28" s="131">
        <v>0.103</v>
      </c>
      <c r="I28" s="131"/>
      <c r="J28" s="131"/>
      <c r="K28" s="31"/>
    </row>
    <row r="29" spans="1:11" s="32" customFormat="1" ht="11.25" customHeight="1">
      <c r="A29" s="34" t="s">
        <v>21</v>
      </c>
      <c r="B29" s="28"/>
      <c r="C29" s="29">
        <v>2</v>
      </c>
      <c r="D29" s="29">
        <v>1</v>
      </c>
      <c r="E29" s="29">
        <v>1</v>
      </c>
      <c r="F29" s="30"/>
      <c r="G29" s="30"/>
      <c r="H29" s="131">
        <v>0.17</v>
      </c>
      <c r="I29" s="131">
        <v>0.035</v>
      </c>
      <c r="J29" s="131">
        <v>0.13</v>
      </c>
      <c r="K29" s="31"/>
    </row>
    <row r="30" spans="1:11" s="32" customFormat="1" ht="11.25" customHeight="1">
      <c r="A30" s="34" t="s">
        <v>22</v>
      </c>
      <c r="B30" s="28"/>
      <c r="C30" s="29"/>
      <c r="D30" s="29"/>
      <c r="E30" s="29"/>
      <c r="F30" s="30"/>
      <c r="G30" s="30"/>
      <c r="H30" s="131"/>
      <c r="I30" s="131"/>
      <c r="J30" s="131"/>
      <c r="K30" s="31"/>
    </row>
    <row r="31" spans="1:11" s="23" customFormat="1" ht="11.25" customHeight="1">
      <c r="A31" s="41" t="s">
        <v>23</v>
      </c>
      <c r="B31" s="36"/>
      <c r="C31" s="37">
        <v>3</v>
      </c>
      <c r="D31" s="37">
        <v>1</v>
      </c>
      <c r="E31" s="37">
        <v>1</v>
      </c>
      <c r="F31" s="38">
        <v>100</v>
      </c>
      <c r="G31" s="39"/>
      <c r="H31" s="132">
        <v>0.273</v>
      </c>
      <c r="I31" s="133">
        <v>0.035</v>
      </c>
      <c r="J31" s="133">
        <v>0.13</v>
      </c>
      <c r="K31" s="40">
        <v>371.4285714285714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>
        <v>41</v>
      </c>
      <c r="D33" s="29">
        <v>40</v>
      </c>
      <c r="E33" s="29">
        <v>40</v>
      </c>
      <c r="F33" s="30"/>
      <c r="G33" s="30"/>
      <c r="H33" s="131">
        <v>2.363</v>
      </c>
      <c r="I33" s="131">
        <v>2.28</v>
      </c>
      <c r="J33" s="131">
        <v>1.14</v>
      </c>
      <c r="K33" s="31"/>
    </row>
    <row r="34" spans="1:11" s="32" customFormat="1" ht="11.25" customHeight="1">
      <c r="A34" s="34" t="s">
        <v>25</v>
      </c>
      <c r="B34" s="28"/>
      <c r="C34" s="29">
        <v>24</v>
      </c>
      <c r="D34" s="29">
        <v>24</v>
      </c>
      <c r="E34" s="29">
        <v>24</v>
      </c>
      <c r="F34" s="30"/>
      <c r="G34" s="30"/>
      <c r="H34" s="131">
        <v>0.889</v>
      </c>
      <c r="I34" s="131">
        <v>0.889</v>
      </c>
      <c r="J34" s="131">
        <v>0.889</v>
      </c>
      <c r="K34" s="31"/>
    </row>
    <row r="35" spans="1:11" s="32" customFormat="1" ht="11.25" customHeight="1">
      <c r="A35" s="34" t="s">
        <v>26</v>
      </c>
      <c r="B35" s="28"/>
      <c r="C35" s="29"/>
      <c r="D35" s="29"/>
      <c r="E35" s="29"/>
      <c r="F35" s="30"/>
      <c r="G35" s="30"/>
      <c r="H35" s="131"/>
      <c r="I35" s="131"/>
      <c r="J35" s="131"/>
      <c r="K35" s="31"/>
    </row>
    <row r="36" spans="1:11" s="32" customFormat="1" ht="11.25" customHeight="1">
      <c r="A36" s="34" t="s">
        <v>27</v>
      </c>
      <c r="B36" s="28"/>
      <c r="C36" s="29">
        <v>6</v>
      </c>
      <c r="D36" s="29">
        <v>6</v>
      </c>
      <c r="E36" s="29">
        <v>5</v>
      </c>
      <c r="F36" s="30"/>
      <c r="G36" s="30"/>
      <c r="H36" s="131">
        <v>0.196</v>
      </c>
      <c r="I36" s="131">
        <v>0.196</v>
      </c>
      <c r="J36" s="131">
        <v>0.182</v>
      </c>
      <c r="K36" s="31"/>
    </row>
    <row r="37" spans="1:11" s="23" customFormat="1" ht="11.25" customHeight="1">
      <c r="A37" s="35" t="s">
        <v>28</v>
      </c>
      <c r="B37" s="36"/>
      <c r="C37" s="37">
        <v>71</v>
      </c>
      <c r="D37" s="37">
        <v>70</v>
      </c>
      <c r="E37" s="37">
        <v>69</v>
      </c>
      <c r="F37" s="38">
        <v>98.57142857142857</v>
      </c>
      <c r="G37" s="39"/>
      <c r="H37" s="132">
        <v>3.448</v>
      </c>
      <c r="I37" s="133">
        <v>3.3649999999999998</v>
      </c>
      <c r="J37" s="133">
        <v>2.211</v>
      </c>
      <c r="K37" s="40">
        <v>65.70579494799406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>
        <v>109</v>
      </c>
      <c r="D39" s="37">
        <v>100</v>
      </c>
      <c r="E39" s="37">
        <v>110</v>
      </c>
      <c r="F39" s="38">
        <v>110</v>
      </c>
      <c r="G39" s="39"/>
      <c r="H39" s="132">
        <v>2.634</v>
      </c>
      <c r="I39" s="133">
        <v>2.66</v>
      </c>
      <c r="J39" s="133">
        <v>2.44</v>
      </c>
      <c r="K39" s="40">
        <v>91.72932330827066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31"/>
      <c r="I41" s="131"/>
      <c r="J41" s="131"/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31"/>
      <c r="I42" s="131"/>
      <c r="J42" s="131"/>
      <c r="K42" s="31"/>
    </row>
    <row r="43" spans="1:11" s="32" customFormat="1" ht="11.25" customHeight="1">
      <c r="A43" s="34" t="s">
        <v>32</v>
      </c>
      <c r="B43" s="28"/>
      <c r="C43" s="29"/>
      <c r="D43" s="29"/>
      <c r="E43" s="29"/>
      <c r="F43" s="30"/>
      <c r="G43" s="30"/>
      <c r="H43" s="131"/>
      <c r="I43" s="131"/>
      <c r="J43" s="131"/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31"/>
      <c r="I44" s="131"/>
      <c r="J44" s="131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31"/>
      <c r="I45" s="131"/>
      <c r="J45" s="131"/>
      <c r="K45" s="31"/>
    </row>
    <row r="46" spans="1:11" s="32" customFormat="1" ht="11.25" customHeight="1">
      <c r="A46" s="34" t="s">
        <v>35</v>
      </c>
      <c r="B46" s="28"/>
      <c r="C46" s="29"/>
      <c r="D46" s="29"/>
      <c r="E46" s="29"/>
      <c r="F46" s="30"/>
      <c r="G46" s="30"/>
      <c r="H46" s="131"/>
      <c r="I46" s="131"/>
      <c r="J46" s="131"/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31"/>
      <c r="I47" s="131"/>
      <c r="J47" s="131"/>
      <c r="K47" s="31"/>
    </row>
    <row r="48" spans="1:11" s="32" customFormat="1" ht="11.25" customHeight="1">
      <c r="A48" s="34" t="s">
        <v>37</v>
      </c>
      <c r="B48" s="28"/>
      <c r="C48" s="29"/>
      <c r="D48" s="29"/>
      <c r="E48" s="29"/>
      <c r="F48" s="30"/>
      <c r="G48" s="30"/>
      <c r="H48" s="131"/>
      <c r="I48" s="131"/>
      <c r="J48" s="131"/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31"/>
      <c r="I49" s="131"/>
      <c r="J49" s="131"/>
      <c r="K49" s="31"/>
    </row>
    <row r="50" spans="1:11" s="23" customFormat="1" ht="11.25" customHeight="1">
      <c r="A50" s="41" t="s">
        <v>39</v>
      </c>
      <c r="B50" s="36"/>
      <c r="C50" s="37"/>
      <c r="D50" s="37"/>
      <c r="E50" s="37"/>
      <c r="F50" s="38"/>
      <c r="G50" s="39"/>
      <c r="H50" s="132"/>
      <c r="I50" s="133"/>
      <c r="J50" s="133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>
        <v>2</v>
      </c>
      <c r="D52" s="37">
        <v>1.94</v>
      </c>
      <c r="E52" s="37">
        <v>3</v>
      </c>
      <c r="F52" s="38">
        <v>154.63917525773195</v>
      </c>
      <c r="G52" s="39"/>
      <c r="H52" s="132">
        <v>0.202</v>
      </c>
      <c r="I52" s="133">
        <v>0.084</v>
      </c>
      <c r="J52" s="133">
        <v>0.074</v>
      </c>
      <c r="K52" s="40">
        <v>88.09523809523809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/>
      <c r="D54" s="29"/>
      <c r="E54" s="29"/>
      <c r="F54" s="30"/>
      <c r="G54" s="30"/>
      <c r="H54" s="131"/>
      <c r="I54" s="131"/>
      <c r="J54" s="131"/>
      <c r="K54" s="31"/>
    </row>
    <row r="55" spans="1:11" s="32" customFormat="1" ht="11.25" customHeight="1">
      <c r="A55" s="34" t="s">
        <v>42</v>
      </c>
      <c r="B55" s="28"/>
      <c r="C55" s="29"/>
      <c r="D55" s="29"/>
      <c r="E55" s="29"/>
      <c r="F55" s="30"/>
      <c r="G55" s="30"/>
      <c r="H55" s="131"/>
      <c r="I55" s="131"/>
      <c r="J55" s="131"/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30"/>
      <c r="G56" s="30"/>
      <c r="H56" s="131"/>
      <c r="I56" s="131"/>
      <c r="J56" s="131"/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31"/>
      <c r="I57" s="131"/>
      <c r="J57" s="131"/>
      <c r="K57" s="31"/>
    </row>
    <row r="58" spans="1:11" s="32" customFormat="1" ht="11.25" customHeight="1">
      <c r="A58" s="34" t="s">
        <v>45</v>
      </c>
      <c r="B58" s="28"/>
      <c r="C58" s="29"/>
      <c r="D58" s="29"/>
      <c r="E58" s="29"/>
      <c r="F58" s="30"/>
      <c r="G58" s="30"/>
      <c r="H58" s="131"/>
      <c r="I58" s="131"/>
      <c r="J58" s="131"/>
      <c r="K58" s="31"/>
    </row>
    <row r="59" spans="1:11" s="23" customFormat="1" ht="11.25" customHeight="1">
      <c r="A59" s="35" t="s">
        <v>46</v>
      </c>
      <c r="B59" s="36"/>
      <c r="C59" s="37"/>
      <c r="D59" s="37"/>
      <c r="E59" s="37"/>
      <c r="F59" s="38"/>
      <c r="G59" s="39"/>
      <c r="H59" s="132"/>
      <c r="I59" s="133"/>
      <c r="J59" s="133"/>
      <c r="K59" s="40"/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>
        <v>53</v>
      </c>
      <c r="D61" s="29">
        <v>50</v>
      </c>
      <c r="E61" s="29">
        <v>48</v>
      </c>
      <c r="F61" s="30"/>
      <c r="G61" s="30"/>
      <c r="H61" s="131">
        <v>6.625</v>
      </c>
      <c r="I61" s="131">
        <v>5.963</v>
      </c>
      <c r="J61" s="131">
        <v>5.1</v>
      </c>
      <c r="K61" s="31"/>
    </row>
    <row r="62" spans="1:11" s="32" customFormat="1" ht="11.25" customHeight="1">
      <c r="A62" s="34" t="s">
        <v>48</v>
      </c>
      <c r="B62" s="28"/>
      <c r="C62" s="29">
        <v>89</v>
      </c>
      <c r="D62" s="29">
        <v>89</v>
      </c>
      <c r="E62" s="29">
        <v>89</v>
      </c>
      <c r="F62" s="30"/>
      <c r="G62" s="30"/>
      <c r="H62" s="131">
        <v>2.548</v>
      </c>
      <c r="I62" s="131">
        <v>2.665</v>
      </c>
      <c r="J62" s="131">
        <v>2.785</v>
      </c>
      <c r="K62" s="31"/>
    </row>
    <row r="63" spans="1:11" s="32" customFormat="1" ht="11.25" customHeight="1">
      <c r="A63" s="34" t="s">
        <v>49</v>
      </c>
      <c r="B63" s="28"/>
      <c r="C63" s="29">
        <v>18</v>
      </c>
      <c r="D63" s="29">
        <v>18</v>
      </c>
      <c r="E63" s="29">
        <v>18</v>
      </c>
      <c r="F63" s="30"/>
      <c r="G63" s="30"/>
      <c r="H63" s="131">
        <v>0.828</v>
      </c>
      <c r="I63" s="131">
        <v>0.957</v>
      </c>
      <c r="J63" s="131">
        <v>1.055</v>
      </c>
      <c r="K63" s="31"/>
    </row>
    <row r="64" spans="1:11" s="23" customFormat="1" ht="11.25" customHeight="1">
      <c r="A64" s="35" t="s">
        <v>50</v>
      </c>
      <c r="B64" s="36"/>
      <c r="C64" s="37">
        <v>160</v>
      </c>
      <c r="D64" s="37">
        <v>157</v>
      </c>
      <c r="E64" s="37">
        <v>155</v>
      </c>
      <c r="F64" s="38">
        <f>IF(D64&gt;0,100*E64/D64,0)</f>
        <v>98.72611464968153</v>
      </c>
      <c r="G64" s="39"/>
      <c r="H64" s="132">
        <v>10.001</v>
      </c>
      <c r="I64" s="133">
        <v>9.585</v>
      </c>
      <c r="J64" s="133">
        <v>8.94</v>
      </c>
      <c r="K64" s="40">
        <v>93.27073552425664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>
        <v>1220</v>
      </c>
      <c r="D66" s="37">
        <v>1140</v>
      </c>
      <c r="E66" s="37">
        <v>1020</v>
      </c>
      <c r="F66" s="38">
        <v>89.47368421052632</v>
      </c>
      <c r="G66" s="39"/>
      <c r="H66" s="132">
        <v>109.82</v>
      </c>
      <c r="I66" s="133">
        <v>111.8</v>
      </c>
      <c r="J66" s="133">
        <v>102</v>
      </c>
      <c r="K66" s="40">
        <v>91.23434704830053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/>
      <c r="D68" s="29"/>
      <c r="E68" s="29"/>
      <c r="F68" s="30"/>
      <c r="G68" s="30"/>
      <c r="H68" s="131"/>
      <c r="I68" s="131"/>
      <c r="J68" s="131"/>
      <c r="K68" s="31"/>
    </row>
    <row r="69" spans="1:11" s="32" customFormat="1" ht="11.25" customHeight="1">
      <c r="A69" s="34" t="s">
        <v>53</v>
      </c>
      <c r="B69" s="28"/>
      <c r="C69" s="29"/>
      <c r="D69" s="29"/>
      <c r="E69" s="29"/>
      <c r="F69" s="30"/>
      <c r="G69" s="30"/>
      <c r="H69" s="131"/>
      <c r="I69" s="131"/>
      <c r="J69" s="131"/>
      <c r="K69" s="31"/>
    </row>
    <row r="70" spans="1:11" s="23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32"/>
      <c r="I70" s="133"/>
      <c r="J70" s="133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>
        <v>5522</v>
      </c>
      <c r="D72" s="29">
        <v>5679</v>
      </c>
      <c r="E72" s="29">
        <v>5679</v>
      </c>
      <c r="F72" s="30"/>
      <c r="G72" s="30"/>
      <c r="H72" s="131">
        <v>475.87</v>
      </c>
      <c r="I72" s="131">
        <v>496.877</v>
      </c>
      <c r="J72" s="131">
        <v>496.878</v>
      </c>
      <c r="K72" s="31"/>
    </row>
    <row r="73" spans="1:11" s="32" customFormat="1" ht="11.25" customHeight="1">
      <c r="A73" s="34" t="s">
        <v>56</v>
      </c>
      <c r="B73" s="28"/>
      <c r="C73" s="29">
        <v>335</v>
      </c>
      <c r="D73" s="29">
        <v>344</v>
      </c>
      <c r="E73" s="29">
        <v>344</v>
      </c>
      <c r="F73" s="30"/>
      <c r="G73" s="30"/>
      <c r="H73" s="131">
        <v>10.99</v>
      </c>
      <c r="I73" s="131">
        <v>11</v>
      </c>
      <c r="J73" s="131">
        <v>10.957</v>
      </c>
      <c r="K73" s="31"/>
    </row>
    <row r="74" spans="1:11" s="32" customFormat="1" ht="11.25" customHeight="1">
      <c r="A74" s="34" t="s">
        <v>57</v>
      </c>
      <c r="B74" s="28"/>
      <c r="C74" s="29"/>
      <c r="D74" s="29"/>
      <c r="E74" s="29"/>
      <c r="F74" s="30"/>
      <c r="G74" s="30"/>
      <c r="H74" s="131"/>
      <c r="I74" s="131"/>
      <c r="J74" s="131"/>
      <c r="K74" s="31"/>
    </row>
    <row r="75" spans="1:11" s="32" customFormat="1" ht="11.25" customHeight="1">
      <c r="A75" s="34" t="s">
        <v>58</v>
      </c>
      <c r="B75" s="28"/>
      <c r="C75" s="29">
        <v>1424</v>
      </c>
      <c r="D75" s="29">
        <v>1424</v>
      </c>
      <c r="E75" s="29">
        <v>1375</v>
      </c>
      <c r="F75" s="30"/>
      <c r="G75" s="30"/>
      <c r="H75" s="131">
        <v>152.747</v>
      </c>
      <c r="I75" s="131">
        <v>152.747</v>
      </c>
      <c r="J75" s="131">
        <v>127.4</v>
      </c>
      <c r="K75" s="31"/>
    </row>
    <row r="76" spans="1:11" s="32" customFormat="1" ht="11.25" customHeight="1">
      <c r="A76" s="34" t="s">
        <v>59</v>
      </c>
      <c r="B76" s="28"/>
      <c r="C76" s="29">
        <v>5</v>
      </c>
      <c r="D76" s="29">
        <v>3</v>
      </c>
      <c r="E76" s="29">
        <v>3</v>
      </c>
      <c r="F76" s="30"/>
      <c r="G76" s="30"/>
      <c r="H76" s="131">
        <v>0.15</v>
      </c>
      <c r="I76" s="131">
        <v>0.09</v>
      </c>
      <c r="J76" s="131">
        <v>0.09</v>
      </c>
      <c r="K76" s="31"/>
    </row>
    <row r="77" spans="1:11" s="32" customFormat="1" ht="11.25" customHeight="1">
      <c r="A77" s="34" t="s">
        <v>60</v>
      </c>
      <c r="B77" s="28"/>
      <c r="C77" s="29"/>
      <c r="D77" s="29"/>
      <c r="E77" s="29"/>
      <c r="F77" s="30"/>
      <c r="G77" s="30"/>
      <c r="H77" s="131"/>
      <c r="I77" s="131"/>
      <c r="J77" s="131"/>
      <c r="K77" s="31"/>
    </row>
    <row r="78" spans="1:11" s="32" customFormat="1" ht="11.25" customHeight="1">
      <c r="A78" s="34" t="s">
        <v>61</v>
      </c>
      <c r="B78" s="28"/>
      <c r="C78" s="29">
        <v>350</v>
      </c>
      <c r="D78" s="29">
        <v>280</v>
      </c>
      <c r="E78" s="29">
        <v>280</v>
      </c>
      <c r="F78" s="30"/>
      <c r="G78" s="30"/>
      <c r="H78" s="131">
        <v>23</v>
      </c>
      <c r="I78" s="131">
        <v>19.6</v>
      </c>
      <c r="J78" s="131">
        <v>21</v>
      </c>
      <c r="K78" s="31"/>
    </row>
    <row r="79" spans="1:11" s="32" customFormat="1" ht="11.25" customHeight="1">
      <c r="A79" s="34" t="s">
        <v>62</v>
      </c>
      <c r="B79" s="28"/>
      <c r="C79" s="29">
        <v>80</v>
      </c>
      <c r="D79" s="29">
        <v>90</v>
      </c>
      <c r="E79" s="29">
        <v>90</v>
      </c>
      <c r="F79" s="30"/>
      <c r="G79" s="30"/>
      <c r="H79" s="131">
        <v>7.2</v>
      </c>
      <c r="I79" s="131">
        <v>3.6</v>
      </c>
      <c r="J79" s="131">
        <v>4.5</v>
      </c>
      <c r="K79" s="31"/>
    </row>
    <row r="80" spans="1:11" s="23" customFormat="1" ht="11.25" customHeight="1">
      <c r="A80" s="41" t="s">
        <v>63</v>
      </c>
      <c r="B80" s="36"/>
      <c r="C80" s="37">
        <v>7716</v>
      </c>
      <c r="D80" s="37">
        <v>7820</v>
      </c>
      <c r="E80" s="37">
        <v>7771</v>
      </c>
      <c r="F80" s="38">
        <v>99.37340153452685</v>
      </c>
      <c r="G80" s="39"/>
      <c r="H80" s="132">
        <v>669.957</v>
      </c>
      <c r="I80" s="133">
        <v>683.9140000000001</v>
      </c>
      <c r="J80" s="133">
        <v>660.825</v>
      </c>
      <c r="K80" s="40">
        <v>96.62399073567728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>
        <v>155</v>
      </c>
      <c r="D82" s="29">
        <v>156</v>
      </c>
      <c r="E82" s="29">
        <v>147</v>
      </c>
      <c r="F82" s="30"/>
      <c r="G82" s="30"/>
      <c r="H82" s="131">
        <v>16.227</v>
      </c>
      <c r="I82" s="131">
        <v>16.227</v>
      </c>
      <c r="J82" s="131">
        <v>15.796</v>
      </c>
      <c r="K82" s="31"/>
    </row>
    <row r="83" spans="1:11" s="32" customFormat="1" ht="11.25" customHeight="1">
      <c r="A83" s="34" t="s">
        <v>65</v>
      </c>
      <c r="B83" s="28"/>
      <c r="C83" s="29">
        <v>12</v>
      </c>
      <c r="D83" s="29">
        <v>12</v>
      </c>
      <c r="E83" s="29">
        <v>17</v>
      </c>
      <c r="F83" s="30"/>
      <c r="G83" s="30"/>
      <c r="H83" s="131">
        <v>0.739</v>
      </c>
      <c r="I83" s="131">
        <v>0.739</v>
      </c>
      <c r="J83" s="131">
        <v>1.192</v>
      </c>
      <c r="K83" s="31"/>
    </row>
    <row r="84" spans="1:11" s="23" customFormat="1" ht="11.25" customHeight="1">
      <c r="A84" s="35" t="s">
        <v>66</v>
      </c>
      <c r="B84" s="36"/>
      <c r="C84" s="37">
        <v>167</v>
      </c>
      <c r="D84" s="37">
        <v>168</v>
      </c>
      <c r="E84" s="37">
        <v>164</v>
      </c>
      <c r="F84" s="38">
        <v>97.61904761904762</v>
      </c>
      <c r="G84" s="39"/>
      <c r="H84" s="132">
        <v>16.966</v>
      </c>
      <c r="I84" s="133">
        <v>16.966</v>
      </c>
      <c r="J84" s="133">
        <v>16.988</v>
      </c>
      <c r="K84" s="40">
        <v>100.12967110691972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>
        <v>9595</v>
      </c>
      <c r="D87" s="48">
        <v>9489.94</v>
      </c>
      <c r="E87" s="48">
        <f>E13+E15+E17+E22+E24+E26+E31+E37++E39+E50+E52+E59+E64+E66+E70+E80+E84</f>
        <v>9400</v>
      </c>
      <c r="F87" s="49">
        <f>IF(D87&gt;0,100*E87/D87,0)</f>
        <v>99.05225955063993</v>
      </c>
      <c r="G87" s="39"/>
      <c r="H87" s="136">
        <v>823.93</v>
      </c>
      <c r="I87" s="137">
        <v>830.8360000000001</v>
      </c>
      <c r="J87" s="137">
        <v>795.9300000000001</v>
      </c>
      <c r="K87" s="49">
        <f>IF(I87&gt;0,100*J87/I87,0)</f>
        <v>95.79868951273174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0" useFirstPageNumber="1" horizontalDpi="600" verticalDpi="600" orientation="portrait" paperSize="9" scale="73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3"/>
  <dimension ref="A1:K625"/>
  <sheetViews>
    <sheetView view="pageBreakPreview" zoomScaleSheetLayoutView="100" zoomScalePageLayoutView="0" workbookViewId="0" topLeftCell="A1">
      <selection activeCell="M15" sqref="M15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5" width="12.421875" style="57" customWidth="1"/>
    <col min="6" max="6" width="9.851562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91</v>
      </c>
      <c r="B2" s="2"/>
      <c r="C2" s="2"/>
      <c r="D2" s="2"/>
      <c r="E2" s="4"/>
      <c r="F2" s="2"/>
      <c r="G2" s="2"/>
      <c r="H2" s="2"/>
      <c r="I2" s="5"/>
      <c r="J2" s="187" t="s">
        <v>69</v>
      </c>
      <c r="K2" s="187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75" t="s">
        <v>2</v>
      </c>
      <c r="D4" s="176"/>
      <c r="E4" s="176"/>
      <c r="F4" s="177"/>
      <c r="G4" s="8"/>
      <c r="H4" s="181" t="s">
        <v>3</v>
      </c>
      <c r="I4" s="182"/>
      <c r="J4" s="182"/>
      <c r="K4" s="183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9" t="s">
        <v>336</v>
      </c>
      <c r="D7" s="20" t="s">
        <v>6</v>
      </c>
      <c r="E7" s="20">
        <v>3</v>
      </c>
      <c r="F7" s="21" t="str">
        <f>CONCATENATE(D6,"=100")</f>
        <v>2022=100</v>
      </c>
      <c r="G7" s="22"/>
      <c r="H7" s="19" t="s">
        <v>336</v>
      </c>
      <c r="I7" s="20" t="s">
        <v>6</v>
      </c>
      <c r="J7" s="20"/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31"/>
      <c r="I9" s="131"/>
      <c r="J9" s="131"/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31"/>
      <c r="I10" s="131"/>
      <c r="J10" s="131"/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31"/>
      <c r="I11" s="131"/>
      <c r="J11" s="131"/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31"/>
      <c r="I12" s="131"/>
      <c r="J12" s="131"/>
      <c r="K12" s="31"/>
    </row>
    <row r="13" spans="1:11" s="23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32"/>
      <c r="I13" s="133"/>
      <c r="J13" s="133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2"/>
      <c r="I15" s="133"/>
      <c r="J15" s="133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>
        <v>1</v>
      </c>
      <c r="D17" s="37">
        <v>1</v>
      </c>
      <c r="E17" s="37">
        <v>1</v>
      </c>
      <c r="F17" s="38">
        <v>100</v>
      </c>
      <c r="G17" s="39"/>
      <c r="H17" s="132">
        <v>0.045</v>
      </c>
      <c r="I17" s="133">
        <v>0.045</v>
      </c>
      <c r="J17" s="133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31"/>
      <c r="I19" s="131"/>
      <c r="J19" s="131"/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31"/>
      <c r="I20" s="131"/>
      <c r="J20" s="131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31"/>
      <c r="I21" s="131"/>
      <c r="J21" s="131"/>
      <c r="K21" s="31"/>
    </row>
    <row r="22" spans="1:11" s="23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32"/>
      <c r="I22" s="133"/>
      <c r="J22" s="133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>
        <v>2191</v>
      </c>
      <c r="D24" s="37">
        <v>1920</v>
      </c>
      <c r="E24" s="37">
        <v>1921</v>
      </c>
      <c r="F24" s="38">
        <v>100.05208333333333</v>
      </c>
      <c r="G24" s="39"/>
      <c r="H24" s="132">
        <v>177.518</v>
      </c>
      <c r="I24" s="133">
        <v>174.509</v>
      </c>
      <c r="J24" s="133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>
        <v>20</v>
      </c>
      <c r="D26" s="37">
        <v>10</v>
      </c>
      <c r="E26" s="37">
        <v>10</v>
      </c>
      <c r="F26" s="38">
        <v>100</v>
      </c>
      <c r="G26" s="39"/>
      <c r="H26" s="132">
        <v>0.8</v>
      </c>
      <c r="I26" s="133">
        <v>0.9</v>
      </c>
      <c r="J26" s="133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>
        <v>8</v>
      </c>
      <c r="D28" s="29">
        <v>8</v>
      </c>
      <c r="E28" s="29">
        <v>8</v>
      </c>
      <c r="F28" s="30"/>
      <c r="G28" s="30"/>
      <c r="H28" s="131">
        <v>0.6</v>
      </c>
      <c r="I28" s="131">
        <v>0.32</v>
      </c>
      <c r="J28" s="131"/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31"/>
      <c r="I29" s="131"/>
      <c r="J29" s="131"/>
      <c r="K29" s="31"/>
    </row>
    <row r="30" spans="1:11" s="32" customFormat="1" ht="11.25" customHeight="1">
      <c r="A30" s="34" t="s">
        <v>22</v>
      </c>
      <c r="B30" s="28"/>
      <c r="C30" s="29">
        <v>409</v>
      </c>
      <c r="D30" s="29">
        <v>467</v>
      </c>
      <c r="E30" s="29">
        <v>465</v>
      </c>
      <c r="F30" s="30"/>
      <c r="G30" s="30"/>
      <c r="H30" s="131">
        <v>32</v>
      </c>
      <c r="I30" s="131">
        <v>30.355</v>
      </c>
      <c r="J30" s="131"/>
      <c r="K30" s="31"/>
    </row>
    <row r="31" spans="1:11" s="23" customFormat="1" ht="11.25" customHeight="1">
      <c r="A31" s="41" t="s">
        <v>23</v>
      </c>
      <c r="B31" s="36"/>
      <c r="C31" s="37">
        <v>417</v>
      </c>
      <c r="D31" s="37">
        <v>475</v>
      </c>
      <c r="E31" s="37">
        <v>473</v>
      </c>
      <c r="F31" s="38">
        <v>99.57894736842105</v>
      </c>
      <c r="G31" s="39"/>
      <c r="H31" s="132">
        <v>32.6</v>
      </c>
      <c r="I31" s="133">
        <v>30.675</v>
      </c>
      <c r="J31" s="133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/>
      <c r="D33" s="29"/>
      <c r="E33" s="29"/>
      <c r="F33" s="30"/>
      <c r="G33" s="30"/>
      <c r="H33" s="131"/>
      <c r="I33" s="131"/>
      <c r="J33" s="131"/>
      <c r="K33" s="31"/>
    </row>
    <row r="34" spans="1:11" s="32" customFormat="1" ht="11.25" customHeight="1">
      <c r="A34" s="34" t="s">
        <v>25</v>
      </c>
      <c r="B34" s="28"/>
      <c r="C34" s="29"/>
      <c r="D34" s="29"/>
      <c r="E34" s="29"/>
      <c r="F34" s="30"/>
      <c r="G34" s="30"/>
      <c r="H34" s="131"/>
      <c r="I34" s="131"/>
      <c r="J34" s="131"/>
      <c r="K34" s="31"/>
    </row>
    <row r="35" spans="1:11" s="32" customFormat="1" ht="11.25" customHeight="1">
      <c r="A35" s="34" t="s">
        <v>26</v>
      </c>
      <c r="B35" s="28"/>
      <c r="C35" s="29"/>
      <c r="D35" s="29"/>
      <c r="E35" s="29">
        <v>45</v>
      </c>
      <c r="F35" s="30"/>
      <c r="G35" s="30"/>
      <c r="H35" s="131"/>
      <c r="I35" s="131"/>
      <c r="J35" s="131"/>
      <c r="K35" s="31"/>
    </row>
    <row r="36" spans="1:11" s="32" customFormat="1" ht="11.25" customHeight="1">
      <c r="A36" s="34" t="s">
        <v>27</v>
      </c>
      <c r="B36" s="28"/>
      <c r="C36" s="29"/>
      <c r="D36" s="29"/>
      <c r="E36" s="29"/>
      <c r="F36" s="30"/>
      <c r="G36" s="30"/>
      <c r="H36" s="131"/>
      <c r="I36" s="131"/>
      <c r="J36" s="131"/>
      <c r="K36" s="31"/>
    </row>
    <row r="37" spans="1:11" s="23" customFormat="1" ht="11.25" customHeight="1">
      <c r="A37" s="35" t="s">
        <v>28</v>
      </c>
      <c r="B37" s="36"/>
      <c r="C37" s="37"/>
      <c r="D37" s="37"/>
      <c r="E37" s="37">
        <v>45</v>
      </c>
      <c r="F37" s="38"/>
      <c r="G37" s="39"/>
      <c r="H37" s="132"/>
      <c r="I37" s="133"/>
      <c r="J37" s="133"/>
      <c r="K37" s="40"/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/>
      <c r="D39" s="37"/>
      <c r="E39" s="37"/>
      <c r="F39" s="38"/>
      <c r="G39" s="39"/>
      <c r="H39" s="132"/>
      <c r="I39" s="133"/>
      <c r="J39" s="133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31"/>
      <c r="I41" s="131"/>
      <c r="J41" s="131"/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31"/>
      <c r="I42" s="131"/>
      <c r="J42" s="131"/>
      <c r="K42" s="31"/>
    </row>
    <row r="43" spans="1:11" s="32" customFormat="1" ht="11.25" customHeight="1">
      <c r="A43" s="34" t="s">
        <v>32</v>
      </c>
      <c r="B43" s="28"/>
      <c r="C43" s="29"/>
      <c r="D43" s="29"/>
      <c r="E43" s="29"/>
      <c r="F43" s="30"/>
      <c r="G43" s="30"/>
      <c r="H43" s="131"/>
      <c r="I43" s="131"/>
      <c r="J43" s="131"/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31"/>
      <c r="I44" s="131"/>
      <c r="J44" s="131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31"/>
      <c r="I45" s="131"/>
      <c r="J45" s="131"/>
      <c r="K45" s="31"/>
    </row>
    <row r="46" spans="1:11" s="32" customFormat="1" ht="11.25" customHeight="1">
      <c r="A46" s="34" t="s">
        <v>35</v>
      </c>
      <c r="B46" s="28"/>
      <c r="C46" s="29"/>
      <c r="D46" s="29"/>
      <c r="E46" s="29"/>
      <c r="F46" s="30"/>
      <c r="G46" s="30"/>
      <c r="H46" s="131"/>
      <c r="I46" s="131"/>
      <c r="J46" s="131"/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31"/>
      <c r="I47" s="131"/>
      <c r="J47" s="131"/>
      <c r="K47" s="31"/>
    </row>
    <row r="48" spans="1:11" s="32" customFormat="1" ht="11.25" customHeight="1">
      <c r="A48" s="34" t="s">
        <v>37</v>
      </c>
      <c r="B48" s="28"/>
      <c r="C48" s="29"/>
      <c r="D48" s="29"/>
      <c r="E48" s="29"/>
      <c r="F48" s="30"/>
      <c r="G48" s="30"/>
      <c r="H48" s="131"/>
      <c r="I48" s="131"/>
      <c r="J48" s="131"/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31"/>
      <c r="I49" s="131"/>
      <c r="J49" s="131"/>
      <c r="K49" s="31"/>
    </row>
    <row r="50" spans="1:11" s="23" customFormat="1" ht="11.25" customHeight="1">
      <c r="A50" s="41" t="s">
        <v>39</v>
      </c>
      <c r="B50" s="36"/>
      <c r="C50" s="37"/>
      <c r="D50" s="37"/>
      <c r="E50" s="37"/>
      <c r="F50" s="38"/>
      <c r="G50" s="39"/>
      <c r="H50" s="132"/>
      <c r="I50" s="133"/>
      <c r="J50" s="133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/>
      <c r="D52" s="37">
        <v>3</v>
      </c>
      <c r="E52" s="37">
        <v>3</v>
      </c>
      <c r="F52" s="38">
        <v>100</v>
      </c>
      <c r="G52" s="39"/>
      <c r="H52" s="132"/>
      <c r="I52" s="133">
        <v>0.261</v>
      </c>
      <c r="J52" s="133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>
        <v>95</v>
      </c>
      <c r="D54" s="29">
        <v>69</v>
      </c>
      <c r="E54" s="29">
        <v>75</v>
      </c>
      <c r="F54" s="30"/>
      <c r="G54" s="30"/>
      <c r="H54" s="131">
        <v>7.79</v>
      </c>
      <c r="I54" s="131">
        <v>6</v>
      </c>
      <c r="J54" s="131"/>
      <c r="K54" s="31"/>
    </row>
    <row r="55" spans="1:11" s="32" customFormat="1" ht="11.25" customHeight="1">
      <c r="A55" s="34" t="s">
        <v>42</v>
      </c>
      <c r="B55" s="28"/>
      <c r="C55" s="29">
        <v>49</v>
      </c>
      <c r="D55" s="29">
        <v>52</v>
      </c>
      <c r="E55" s="29">
        <v>51</v>
      </c>
      <c r="F55" s="30"/>
      <c r="G55" s="30"/>
      <c r="H55" s="131">
        <v>4.165</v>
      </c>
      <c r="I55" s="131">
        <v>4.42</v>
      </c>
      <c r="J55" s="131"/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30"/>
      <c r="G56" s="30"/>
      <c r="H56" s="131"/>
      <c r="I56" s="131"/>
      <c r="J56" s="131"/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31"/>
      <c r="I57" s="131"/>
      <c r="J57" s="131"/>
      <c r="K57" s="31"/>
    </row>
    <row r="58" spans="1:11" s="32" customFormat="1" ht="11.25" customHeight="1">
      <c r="A58" s="34" t="s">
        <v>45</v>
      </c>
      <c r="B58" s="28"/>
      <c r="C58" s="29">
        <v>556</v>
      </c>
      <c r="D58" s="29">
        <v>639</v>
      </c>
      <c r="E58" s="29">
        <v>700</v>
      </c>
      <c r="F58" s="30"/>
      <c r="G58" s="30"/>
      <c r="H58" s="131">
        <v>47.77</v>
      </c>
      <c r="I58" s="131">
        <v>58.08</v>
      </c>
      <c r="J58" s="131"/>
      <c r="K58" s="31"/>
    </row>
    <row r="59" spans="1:11" s="23" customFormat="1" ht="11.25" customHeight="1">
      <c r="A59" s="35" t="s">
        <v>46</v>
      </c>
      <c r="B59" s="36"/>
      <c r="C59" s="37">
        <v>700</v>
      </c>
      <c r="D59" s="37">
        <v>760</v>
      </c>
      <c r="E59" s="37">
        <v>826</v>
      </c>
      <c r="F59" s="38">
        <v>108.6842105263158</v>
      </c>
      <c r="G59" s="39"/>
      <c r="H59" s="132">
        <v>59.725</v>
      </c>
      <c r="I59" s="133">
        <v>68.5</v>
      </c>
      <c r="J59" s="133"/>
      <c r="K59" s="40"/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/>
      <c r="D61" s="29"/>
      <c r="E61" s="29"/>
      <c r="F61" s="30"/>
      <c r="G61" s="30"/>
      <c r="H61" s="131"/>
      <c r="I61" s="131"/>
      <c r="J61" s="131"/>
      <c r="K61" s="31"/>
    </row>
    <row r="62" spans="1:11" s="32" customFormat="1" ht="11.25" customHeight="1">
      <c r="A62" s="34" t="s">
        <v>48</v>
      </c>
      <c r="B62" s="28"/>
      <c r="C62" s="29"/>
      <c r="D62" s="29"/>
      <c r="E62" s="29"/>
      <c r="F62" s="30"/>
      <c r="G62" s="30"/>
      <c r="H62" s="131"/>
      <c r="I62" s="131"/>
      <c r="J62" s="131"/>
      <c r="K62" s="31"/>
    </row>
    <row r="63" spans="1:11" s="32" customFormat="1" ht="11.25" customHeight="1">
      <c r="A63" s="34" t="s">
        <v>49</v>
      </c>
      <c r="B63" s="28"/>
      <c r="C63" s="29"/>
      <c r="D63" s="29"/>
      <c r="E63" s="29"/>
      <c r="F63" s="30"/>
      <c r="G63" s="30"/>
      <c r="H63" s="131"/>
      <c r="I63" s="131"/>
      <c r="J63" s="131"/>
      <c r="K63" s="31"/>
    </row>
    <row r="64" spans="1:11" s="23" customFormat="1" ht="11.25" customHeight="1">
      <c r="A64" s="35" t="s">
        <v>50</v>
      </c>
      <c r="B64" s="36"/>
      <c r="C64" s="37"/>
      <c r="D64" s="37"/>
      <c r="E64" s="37"/>
      <c r="F64" s="38"/>
      <c r="G64" s="39"/>
      <c r="H64" s="132"/>
      <c r="I64" s="133"/>
      <c r="J64" s="133"/>
      <c r="K64" s="40"/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>
        <v>85</v>
      </c>
      <c r="D66" s="37">
        <v>100</v>
      </c>
      <c r="E66" s="37">
        <v>110</v>
      </c>
      <c r="F66" s="38">
        <v>110</v>
      </c>
      <c r="G66" s="39"/>
      <c r="H66" s="132">
        <v>6.97</v>
      </c>
      <c r="I66" s="133">
        <v>10.9</v>
      </c>
      <c r="J66" s="133"/>
      <c r="K66" s="40"/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>
        <v>21730</v>
      </c>
      <c r="D68" s="29">
        <v>16800</v>
      </c>
      <c r="E68" s="29">
        <v>18600</v>
      </c>
      <c r="F68" s="30"/>
      <c r="G68" s="30"/>
      <c r="H68" s="131">
        <v>1980</v>
      </c>
      <c r="I68" s="131">
        <v>1404</v>
      </c>
      <c r="J68" s="131"/>
      <c r="K68" s="31"/>
    </row>
    <row r="69" spans="1:11" s="32" customFormat="1" ht="11.25" customHeight="1">
      <c r="A69" s="34" t="s">
        <v>53</v>
      </c>
      <c r="B69" s="28"/>
      <c r="C69" s="29">
        <v>2362</v>
      </c>
      <c r="D69" s="29">
        <v>1625</v>
      </c>
      <c r="E69" s="29">
        <v>2150</v>
      </c>
      <c r="F69" s="30"/>
      <c r="G69" s="30"/>
      <c r="H69" s="131">
        <v>217.3</v>
      </c>
      <c r="I69" s="131">
        <v>136</v>
      </c>
      <c r="J69" s="131"/>
      <c r="K69" s="31"/>
    </row>
    <row r="70" spans="1:11" s="23" customFormat="1" ht="11.25" customHeight="1">
      <c r="A70" s="35" t="s">
        <v>54</v>
      </c>
      <c r="B70" s="36"/>
      <c r="C70" s="37">
        <v>24092</v>
      </c>
      <c r="D70" s="37">
        <v>18425</v>
      </c>
      <c r="E70" s="37">
        <v>20750</v>
      </c>
      <c r="F70" s="38">
        <v>112.61872455902306</v>
      </c>
      <c r="G70" s="39"/>
      <c r="H70" s="132">
        <v>2197.3</v>
      </c>
      <c r="I70" s="133">
        <v>1540</v>
      </c>
      <c r="J70" s="133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>
        <v>4</v>
      </c>
      <c r="D72" s="29">
        <v>3</v>
      </c>
      <c r="E72" s="29">
        <v>3</v>
      </c>
      <c r="F72" s="30"/>
      <c r="G72" s="30"/>
      <c r="H72" s="131">
        <v>0.18</v>
      </c>
      <c r="I72" s="131">
        <v>0.18</v>
      </c>
      <c r="J72" s="131"/>
      <c r="K72" s="31"/>
    </row>
    <row r="73" spans="1:11" s="32" customFormat="1" ht="11.25" customHeight="1">
      <c r="A73" s="34" t="s">
        <v>56</v>
      </c>
      <c r="B73" s="28"/>
      <c r="C73" s="29">
        <v>1085</v>
      </c>
      <c r="D73" s="29">
        <v>1436</v>
      </c>
      <c r="E73" s="29">
        <v>1022</v>
      </c>
      <c r="F73" s="30"/>
      <c r="G73" s="30"/>
      <c r="H73" s="131">
        <v>22.355</v>
      </c>
      <c r="I73" s="131"/>
      <c r="J73" s="131"/>
      <c r="K73" s="31"/>
    </row>
    <row r="74" spans="1:11" s="32" customFormat="1" ht="11.25" customHeight="1">
      <c r="A74" s="34" t="s">
        <v>57</v>
      </c>
      <c r="B74" s="28"/>
      <c r="C74" s="29">
        <v>50</v>
      </c>
      <c r="D74" s="29">
        <v>41</v>
      </c>
      <c r="E74" s="29">
        <v>40</v>
      </c>
      <c r="F74" s="30"/>
      <c r="G74" s="30"/>
      <c r="H74" s="131">
        <v>2.525</v>
      </c>
      <c r="I74" s="131">
        <v>3.69</v>
      </c>
      <c r="J74" s="131"/>
      <c r="K74" s="31"/>
    </row>
    <row r="75" spans="1:11" s="32" customFormat="1" ht="11.25" customHeight="1">
      <c r="A75" s="34" t="s">
        <v>58</v>
      </c>
      <c r="B75" s="28"/>
      <c r="C75" s="29">
        <v>5</v>
      </c>
      <c r="D75" s="29"/>
      <c r="E75" s="29"/>
      <c r="F75" s="30"/>
      <c r="G75" s="30"/>
      <c r="H75" s="131">
        <v>0.4</v>
      </c>
      <c r="I75" s="131"/>
      <c r="J75" s="131"/>
      <c r="K75" s="31"/>
    </row>
    <row r="76" spans="1:11" s="32" customFormat="1" ht="11.25" customHeight="1">
      <c r="A76" s="34" t="s">
        <v>59</v>
      </c>
      <c r="B76" s="28"/>
      <c r="C76" s="29"/>
      <c r="D76" s="29">
        <v>46</v>
      </c>
      <c r="E76" s="29">
        <v>45</v>
      </c>
      <c r="F76" s="30"/>
      <c r="G76" s="30"/>
      <c r="H76" s="131"/>
      <c r="I76" s="131"/>
      <c r="J76" s="131"/>
      <c r="K76" s="31"/>
    </row>
    <row r="77" spans="1:11" s="32" customFormat="1" ht="11.25" customHeight="1">
      <c r="A77" s="34" t="s">
        <v>60</v>
      </c>
      <c r="B77" s="28"/>
      <c r="C77" s="29">
        <v>26</v>
      </c>
      <c r="D77" s="29">
        <v>7</v>
      </c>
      <c r="E77" s="29"/>
      <c r="F77" s="30"/>
      <c r="G77" s="30"/>
      <c r="H77" s="131">
        <v>2.21</v>
      </c>
      <c r="I77" s="131">
        <v>0.595</v>
      </c>
      <c r="J77" s="131"/>
      <c r="K77" s="31"/>
    </row>
    <row r="78" spans="1:11" s="32" customFormat="1" ht="11.25" customHeight="1">
      <c r="A78" s="34" t="s">
        <v>61</v>
      </c>
      <c r="B78" s="28"/>
      <c r="C78" s="29"/>
      <c r="D78" s="29"/>
      <c r="E78" s="29"/>
      <c r="F78" s="30"/>
      <c r="G78" s="30"/>
      <c r="H78" s="131"/>
      <c r="I78" s="131"/>
      <c r="J78" s="131"/>
      <c r="K78" s="31"/>
    </row>
    <row r="79" spans="1:11" s="32" customFormat="1" ht="11.25" customHeight="1">
      <c r="A79" s="34" t="s">
        <v>62</v>
      </c>
      <c r="B79" s="28"/>
      <c r="C79" s="29">
        <v>6240</v>
      </c>
      <c r="D79" s="29">
        <v>1390</v>
      </c>
      <c r="E79" s="29">
        <v>600</v>
      </c>
      <c r="F79" s="30"/>
      <c r="G79" s="30"/>
      <c r="H79" s="131">
        <v>503</v>
      </c>
      <c r="I79" s="131">
        <v>111.2</v>
      </c>
      <c r="J79" s="131"/>
      <c r="K79" s="31"/>
    </row>
    <row r="80" spans="1:11" s="23" customFormat="1" ht="11.25" customHeight="1">
      <c r="A80" s="41" t="s">
        <v>63</v>
      </c>
      <c r="B80" s="36"/>
      <c r="C80" s="37">
        <v>7410</v>
      </c>
      <c r="D80" s="37">
        <v>2923</v>
      </c>
      <c r="E80" s="37">
        <v>1710</v>
      </c>
      <c r="F80" s="38">
        <v>58.501539514197745</v>
      </c>
      <c r="G80" s="39"/>
      <c r="H80" s="132">
        <v>530.67</v>
      </c>
      <c r="I80" s="133">
        <v>115.665</v>
      </c>
      <c r="J80" s="133"/>
      <c r="K80" s="40"/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/>
      <c r="D82" s="29"/>
      <c r="E82" s="29"/>
      <c r="F82" s="30"/>
      <c r="G82" s="30"/>
      <c r="H82" s="131"/>
      <c r="I82" s="131"/>
      <c r="J82" s="131"/>
      <c r="K82" s="31"/>
    </row>
    <row r="83" spans="1:11" s="32" customFormat="1" ht="11.25" customHeight="1">
      <c r="A83" s="34" t="s">
        <v>65</v>
      </c>
      <c r="B83" s="28"/>
      <c r="C83" s="29"/>
      <c r="D83" s="29"/>
      <c r="E83" s="29"/>
      <c r="F83" s="30"/>
      <c r="G83" s="30"/>
      <c r="H83" s="131"/>
      <c r="I83" s="131"/>
      <c r="J83" s="131"/>
      <c r="K83" s="31"/>
    </row>
    <row r="84" spans="1:11" s="23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32"/>
      <c r="I84" s="133"/>
      <c r="J84" s="133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>
        <v>34916</v>
      </c>
      <c r="D87" s="48">
        <v>24617</v>
      </c>
      <c r="E87" s="48">
        <v>25849</v>
      </c>
      <c r="F87" s="49">
        <f>IF(D87&gt;0,100*E87/D87,0)</f>
        <v>105.00467156842832</v>
      </c>
      <c r="G87" s="39"/>
      <c r="H87" s="136">
        <v>3005.628</v>
      </c>
      <c r="I87" s="137">
        <v>1941.455</v>
      </c>
      <c r="J87" s="137"/>
      <c r="K87" s="49"/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1" useFirstPageNumber="1" horizontalDpi="600" verticalDpi="600" orientation="portrait" paperSize="9" scale="73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4"/>
  <dimension ref="A1:K625"/>
  <sheetViews>
    <sheetView view="pageBreakPreview" zoomScaleSheetLayoutView="100" zoomScalePageLayoutView="0" workbookViewId="0" topLeftCell="A1">
      <selection activeCell="M15" sqref="M15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5" width="12.421875" style="57" customWidth="1"/>
    <col min="6" max="6" width="9.851562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92</v>
      </c>
      <c r="B2" s="2"/>
      <c r="C2" s="2"/>
      <c r="D2" s="2"/>
      <c r="E2" s="4"/>
      <c r="F2" s="2"/>
      <c r="G2" s="2"/>
      <c r="H2" s="2"/>
      <c r="I2" s="5"/>
      <c r="J2" s="187" t="s">
        <v>69</v>
      </c>
      <c r="K2" s="187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75" t="s">
        <v>2</v>
      </c>
      <c r="D4" s="176"/>
      <c r="E4" s="176"/>
      <c r="F4" s="177"/>
      <c r="G4" s="8"/>
      <c r="H4" s="181" t="s">
        <v>3</v>
      </c>
      <c r="I4" s="182"/>
      <c r="J4" s="182"/>
      <c r="K4" s="183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38" t="s">
        <v>336</v>
      </c>
      <c r="D7" s="20" t="s">
        <v>6</v>
      </c>
      <c r="E7" s="20">
        <v>3</v>
      </c>
      <c r="F7" s="21" t="str">
        <f>CONCATENATE(D6,"=100")</f>
        <v>2022=100</v>
      </c>
      <c r="G7" s="22"/>
      <c r="H7" s="138" t="s">
        <v>336</v>
      </c>
      <c r="I7" s="20" t="s">
        <v>6</v>
      </c>
      <c r="J7" s="20"/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31"/>
      <c r="I9" s="131"/>
      <c r="J9" s="131"/>
      <c r="K9" s="31"/>
    </row>
    <row r="10" spans="1:11" s="32" customFormat="1" ht="11.25" customHeight="1">
      <c r="A10" s="34" t="s">
        <v>8</v>
      </c>
      <c r="B10" s="28"/>
      <c r="C10" s="29"/>
      <c r="D10" s="29">
        <v>145</v>
      </c>
      <c r="E10" s="29"/>
      <c r="F10" s="30"/>
      <c r="G10" s="30"/>
      <c r="H10" s="131"/>
      <c r="I10" s="131"/>
      <c r="J10" s="131"/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31"/>
      <c r="I11" s="131"/>
      <c r="J11" s="131"/>
      <c r="K11" s="31"/>
    </row>
    <row r="12" spans="1:11" s="32" customFormat="1" ht="11.25" customHeight="1">
      <c r="A12" s="34" t="s">
        <v>10</v>
      </c>
      <c r="B12" s="28"/>
      <c r="C12" s="29"/>
      <c r="D12" s="29">
        <v>435</v>
      </c>
      <c r="E12" s="29"/>
      <c r="F12" s="30"/>
      <c r="G12" s="30"/>
      <c r="H12" s="131"/>
      <c r="I12" s="131"/>
      <c r="J12" s="131"/>
      <c r="K12" s="31"/>
    </row>
    <row r="13" spans="1:11" s="23" customFormat="1" ht="11.25" customHeight="1">
      <c r="A13" s="35" t="s">
        <v>11</v>
      </c>
      <c r="B13" s="36"/>
      <c r="C13" s="37"/>
      <c r="D13" s="37">
        <v>580</v>
      </c>
      <c r="E13" s="37"/>
      <c r="F13" s="38"/>
      <c r="G13" s="39"/>
      <c r="H13" s="132"/>
      <c r="I13" s="133"/>
      <c r="J13" s="133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2"/>
      <c r="I15" s="133"/>
      <c r="J15" s="133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>
        <v>1</v>
      </c>
      <c r="D17" s="37">
        <v>1</v>
      </c>
      <c r="E17" s="37">
        <v>1</v>
      </c>
      <c r="F17" s="38">
        <v>100</v>
      </c>
      <c r="G17" s="39"/>
      <c r="H17" s="132">
        <v>0.014</v>
      </c>
      <c r="I17" s="133">
        <v>0.018</v>
      </c>
      <c r="J17" s="133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31"/>
      <c r="I19" s="131"/>
      <c r="J19" s="131"/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31"/>
      <c r="I20" s="131"/>
      <c r="J20" s="131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31"/>
      <c r="I21" s="131"/>
      <c r="J21" s="131"/>
      <c r="K21" s="31"/>
    </row>
    <row r="22" spans="1:11" s="23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32"/>
      <c r="I22" s="133"/>
      <c r="J22" s="133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>
        <v>756</v>
      </c>
      <c r="D24" s="37">
        <v>831</v>
      </c>
      <c r="E24" s="37">
        <v>839</v>
      </c>
      <c r="F24" s="38">
        <v>100.96269554753309</v>
      </c>
      <c r="G24" s="39"/>
      <c r="H24" s="132">
        <v>18.552</v>
      </c>
      <c r="I24" s="133">
        <v>29.806</v>
      </c>
      <c r="J24" s="133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>
        <v>140</v>
      </c>
      <c r="D26" s="37">
        <v>160</v>
      </c>
      <c r="E26" s="37">
        <v>160</v>
      </c>
      <c r="F26" s="38">
        <v>100</v>
      </c>
      <c r="G26" s="39"/>
      <c r="H26" s="132">
        <v>3.8</v>
      </c>
      <c r="I26" s="133">
        <v>4</v>
      </c>
      <c r="J26" s="133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>
        <v>2</v>
      </c>
      <c r="D28" s="29"/>
      <c r="E28" s="29"/>
      <c r="F28" s="30"/>
      <c r="G28" s="30"/>
      <c r="H28" s="131">
        <v>0.044</v>
      </c>
      <c r="I28" s="131"/>
      <c r="J28" s="131"/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31"/>
      <c r="I29" s="131"/>
      <c r="J29" s="131"/>
      <c r="K29" s="31"/>
    </row>
    <row r="30" spans="1:11" s="32" customFormat="1" ht="11.25" customHeight="1">
      <c r="A30" s="34" t="s">
        <v>22</v>
      </c>
      <c r="B30" s="28"/>
      <c r="C30" s="29">
        <v>65</v>
      </c>
      <c r="D30" s="29">
        <v>81</v>
      </c>
      <c r="E30" s="29">
        <v>80</v>
      </c>
      <c r="F30" s="30"/>
      <c r="G30" s="30"/>
      <c r="H30" s="131">
        <v>1.75</v>
      </c>
      <c r="I30" s="131">
        <v>1.412</v>
      </c>
      <c r="J30" s="131"/>
      <c r="K30" s="31"/>
    </row>
    <row r="31" spans="1:11" s="23" customFormat="1" ht="11.25" customHeight="1">
      <c r="A31" s="41" t="s">
        <v>23</v>
      </c>
      <c r="B31" s="36"/>
      <c r="C31" s="37">
        <v>67</v>
      </c>
      <c r="D31" s="37">
        <v>81</v>
      </c>
      <c r="E31" s="37">
        <v>80</v>
      </c>
      <c r="F31" s="38">
        <v>98.76543209876543</v>
      </c>
      <c r="G31" s="39"/>
      <c r="H31" s="132">
        <v>1.794</v>
      </c>
      <c r="I31" s="133">
        <v>1.412</v>
      </c>
      <c r="J31" s="133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/>
      <c r="D33" s="29"/>
      <c r="E33" s="29"/>
      <c r="F33" s="30"/>
      <c r="G33" s="30"/>
      <c r="H33" s="131"/>
      <c r="I33" s="131"/>
      <c r="J33" s="131"/>
      <c r="K33" s="31"/>
    </row>
    <row r="34" spans="1:11" s="32" customFormat="1" ht="11.25" customHeight="1">
      <c r="A34" s="34" t="s">
        <v>25</v>
      </c>
      <c r="B34" s="28"/>
      <c r="C34" s="29"/>
      <c r="D34" s="29"/>
      <c r="E34" s="29"/>
      <c r="F34" s="30"/>
      <c r="G34" s="30"/>
      <c r="H34" s="131"/>
      <c r="I34" s="131"/>
      <c r="J34" s="131"/>
      <c r="K34" s="31"/>
    </row>
    <row r="35" spans="1:11" s="32" customFormat="1" ht="11.25" customHeight="1">
      <c r="A35" s="34" t="s">
        <v>26</v>
      </c>
      <c r="B35" s="28"/>
      <c r="C35" s="29"/>
      <c r="D35" s="29"/>
      <c r="E35" s="29"/>
      <c r="F35" s="30"/>
      <c r="G35" s="30"/>
      <c r="H35" s="131"/>
      <c r="I35" s="131"/>
      <c r="J35" s="131"/>
      <c r="K35" s="31"/>
    </row>
    <row r="36" spans="1:11" s="32" customFormat="1" ht="11.25" customHeight="1">
      <c r="A36" s="34" t="s">
        <v>27</v>
      </c>
      <c r="B36" s="28"/>
      <c r="C36" s="29"/>
      <c r="D36" s="29"/>
      <c r="E36" s="29"/>
      <c r="F36" s="30"/>
      <c r="G36" s="30"/>
      <c r="H36" s="131"/>
      <c r="I36" s="131"/>
      <c r="J36" s="131"/>
      <c r="K36" s="31"/>
    </row>
    <row r="37" spans="1:11" s="23" customFormat="1" ht="11.25" customHeight="1">
      <c r="A37" s="35" t="s">
        <v>28</v>
      </c>
      <c r="B37" s="36"/>
      <c r="C37" s="37"/>
      <c r="D37" s="37"/>
      <c r="E37" s="37"/>
      <c r="F37" s="38"/>
      <c r="G37" s="39"/>
      <c r="H37" s="132"/>
      <c r="I37" s="133"/>
      <c r="J37" s="133"/>
      <c r="K37" s="40"/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/>
      <c r="D39" s="37"/>
      <c r="E39" s="37"/>
      <c r="F39" s="38"/>
      <c r="G39" s="39"/>
      <c r="H39" s="132"/>
      <c r="I39" s="133"/>
      <c r="J39" s="133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31"/>
      <c r="I41" s="131"/>
      <c r="J41" s="131"/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31"/>
      <c r="I42" s="131"/>
      <c r="J42" s="131"/>
      <c r="K42" s="31"/>
    </row>
    <row r="43" spans="1:11" s="32" customFormat="1" ht="11.25" customHeight="1">
      <c r="A43" s="34" t="s">
        <v>32</v>
      </c>
      <c r="B43" s="28"/>
      <c r="C43" s="29"/>
      <c r="D43" s="29"/>
      <c r="E43" s="29"/>
      <c r="F43" s="30"/>
      <c r="G43" s="30"/>
      <c r="H43" s="131"/>
      <c r="I43" s="131"/>
      <c r="J43" s="131"/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31"/>
      <c r="I44" s="131"/>
      <c r="J44" s="131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31"/>
      <c r="I45" s="131"/>
      <c r="J45" s="131"/>
      <c r="K45" s="31"/>
    </row>
    <row r="46" spans="1:11" s="32" customFormat="1" ht="11.25" customHeight="1">
      <c r="A46" s="34" t="s">
        <v>35</v>
      </c>
      <c r="B46" s="28"/>
      <c r="C46" s="29"/>
      <c r="D46" s="29"/>
      <c r="E46" s="29"/>
      <c r="F46" s="30"/>
      <c r="G46" s="30"/>
      <c r="H46" s="131"/>
      <c r="I46" s="131"/>
      <c r="J46" s="131"/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31"/>
      <c r="I47" s="131"/>
      <c r="J47" s="131"/>
      <c r="K47" s="31"/>
    </row>
    <row r="48" spans="1:11" s="32" customFormat="1" ht="11.25" customHeight="1">
      <c r="A48" s="34" t="s">
        <v>37</v>
      </c>
      <c r="B48" s="28"/>
      <c r="C48" s="29"/>
      <c r="D48" s="29"/>
      <c r="E48" s="29"/>
      <c r="F48" s="30"/>
      <c r="G48" s="30"/>
      <c r="H48" s="131"/>
      <c r="I48" s="131"/>
      <c r="J48" s="131"/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31"/>
      <c r="I49" s="131"/>
      <c r="J49" s="131"/>
      <c r="K49" s="31"/>
    </row>
    <row r="50" spans="1:11" s="23" customFormat="1" ht="11.25" customHeight="1">
      <c r="A50" s="41" t="s">
        <v>39</v>
      </c>
      <c r="B50" s="36"/>
      <c r="C50" s="37"/>
      <c r="D50" s="37"/>
      <c r="E50" s="37"/>
      <c r="F50" s="38"/>
      <c r="G50" s="39"/>
      <c r="H50" s="132"/>
      <c r="I50" s="133"/>
      <c r="J50" s="133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32"/>
      <c r="I52" s="133"/>
      <c r="J52" s="133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>
        <v>480</v>
      </c>
      <c r="D54" s="29">
        <v>486</v>
      </c>
      <c r="E54" s="29">
        <v>485</v>
      </c>
      <c r="F54" s="30"/>
      <c r="G54" s="30"/>
      <c r="H54" s="131">
        <v>20.4</v>
      </c>
      <c r="I54" s="131">
        <v>20.655</v>
      </c>
      <c r="J54" s="131"/>
      <c r="K54" s="31"/>
    </row>
    <row r="55" spans="1:11" s="32" customFormat="1" ht="11.25" customHeight="1">
      <c r="A55" s="34" t="s">
        <v>42</v>
      </c>
      <c r="B55" s="28"/>
      <c r="C55" s="29">
        <v>186</v>
      </c>
      <c r="D55" s="29">
        <v>210</v>
      </c>
      <c r="E55" s="29">
        <v>208</v>
      </c>
      <c r="F55" s="30"/>
      <c r="G55" s="30"/>
      <c r="H55" s="131">
        <v>7.44</v>
      </c>
      <c r="I55" s="131">
        <v>8.4</v>
      </c>
      <c r="J55" s="131"/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30"/>
      <c r="G56" s="30"/>
      <c r="H56" s="131"/>
      <c r="I56" s="131"/>
      <c r="J56" s="131"/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31"/>
      <c r="I57" s="131"/>
      <c r="J57" s="131"/>
      <c r="K57" s="31"/>
    </row>
    <row r="58" spans="1:11" s="32" customFormat="1" ht="11.25" customHeight="1">
      <c r="A58" s="34" t="s">
        <v>45</v>
      </c>
      <c r="B58" s="28"/>
      <c r="C58" s="29">
        <v>42</v>
      </c>
      <c r="D58" s="29">
        <v>44</v>
      </c>
      <c r="E58" s="29">
        <v>40</v>
      </c>
      <c r="F58" s="30"/>
      <c r="G58" s="30"/>
      <c r="H58" s="131">
        <v>2.46</v>
      </c>
      <c r="I58" s="131">
        <v>2.07</v>
      </c>
      <c r="J58" s="131"/>
      <c r="K58" s="31"/>
    </row>
    <row r="59" spans="1:11" s="23" customFormat="1" ht="11.25" customHeight="1">
      <c r="A59" s="35" t="s">
        <v>46</v>
      </c>
      <c r="B59" s="36"/>
      <c r="C59" s="37">
        <v>708</v>
      </c>
      <c r="D59" s="37">
        <v>740</v>
      </c>
      <c r="E59" s="37">
        <v>733</v>
      </c>
      <c r="F59" s="38">
        <v>99.05405405405405</v>
      </c>
      <c r="G59" s="39"/>
      <c r="H59" s="132">
        <v>30.3</v>
      </c>
      <c r="I59" s="133">
        <v>31.125</v>
      </c>
      <c r="J59" s="133"/>
      <c r="K59" s="40"/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/>
      <c r="D61" s="29"/>
      <c r="E61" s="29"/>
      <c r="F61" s="30"/>
      <c r="G61" s="30"/>
      <c r="H61" s="131"/>
      <c r="I61" s="131"/>
      <c r="J61" s="131"/>
      <c r="K61" s="31"/>
    </row>
    <row r="62" spans="1:11" s="32" customFormat="1" ht="11.25" customHeight="1">
      <c r="A62" s="34" t="s">
        <v>48</v>
      </c>
      <c r="B62" s="28"/>
      <c r="C62" s="29"/>
      <c r="D62" s="29"/>
      <c r="E62" s="29"/>
      <c r="F62" s="30"/>
      <c r="G62" s="30"/>
      <c r="H62" s="131"/>
      <c r="I62" s="131"/>
      <c r="J62" s="131"/>
      <c r="K62" s="31"/>
    </row>
    <row r="63" spans="1:11" s="32" customFormat="1" ht="11.25" customHeight="1">
      <c r="A63" s="34" t="s">
        <v>49</v>
      </c>
      <c r="B63" s="28"/>
      <c r="C63" s="29"/>
      <c r="D63" s="29"/>
      <c r="E63" s="29"/>
      <c r="F63" s="30"/>
      <c r="G63" s="30"/>
      <c r="H63" s="131"/>
      <c r="I63" s="131"/>
      <c r="J63" s="131"/>
      <c r="K63" s="31"/>
    </row>
    <row r="64" spans="1:11" s="23" customFormat="1" ht="11.25" customHeight="1">
      <c r="A64" s="35" t="s">
        <v>50</v>
      </c>
      <c r="B64" s="36"/>
      <c r="C64" s="37"/>
      <c r="D64" s="37"/>
      <c r="E64" s="37"/>
      <c r="F64" s="38"/>
      <c r="G64" s="39"/>
      <c r="H64" s="132"/>
      <c r="I64" s="133"/>
      <c r="J64" s="133"/>
      <c r="K64" s="40"/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>
        <v>5</v>
      </c>
      <c r="D66" s="37">
        <v>120</v>
      </c>
      <c r="E66" s="37">
        <v>13</v>
      </c>
      <c r="F66" s="38">
        <v>10.833333333333334</v>
      </c>
      <c r="G66" s="39"/>
      <c r="H66" s="132">
        <v>0.16</v>
      </c>
      <c r="I66" s="133">
        <v>0.38</v>
      </c>
      <c r="J66" s="133"/>
      <c r="K66" s="40"/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>
        <v>485</v>
      </c>
      <c r="D68" s="29">
        <v>400</v>
      </c>
      <c r="E68" s="29">
        <v>450</v>
      </c>
      <c r="F68" s="30"/>
      <c r="G68" s="30"/>
      <c r="H68" s="131">
        <v>20.5</v>
      </c>
      <c r="I68" s="131">
        <v>16</v>
      </c>
      <c r="J68" s="131"/>
      <c r="K68" s="31"/>
    </row>
    <row r="69" spans="1:11" s="32" customFormat="1" ht="11.25" customHeight="1">
      <c r="A69" s="34" t="s">
        <v>53</v>
      </c>
      <c r="B69" s="28"/>
      <c r="C69" s="29">
        <v>85</v>
      </c>
      <c r="D69" s="29">
        <v>95</v>
      </c>
      <c r="E69" s="29">
        <v>100</v>
      </c>
      <c r="F69" s="30"/>
      <c r="G69" s="30"/>
      <c r="H69" s="131">
        <v>4.4</v>
      </c>
      <c r="I69" s="131">
        <v>3.8</v>
      </c>
      <c r="J69" s="131"/>
      <c r="K69" s="31"/>
    </row>
    <row r="70" spans="1:11" s="23" customFormat="1" ht="11.25" customHeight="1">
      <c r="A70" s="35" t="s">
        <v>54</v>
      </c>
      <c r="B70" s="36"/>
      <c r="C70" s="37">
        <v>570</v>
      </c>
      <c r="D70" s="37">
        <v>495</v>
      </c>
      <c r="E70" s="37">
        <v>550</v>
      </c>
      <c r="F70" s="38">
        <v>111.11111111111111</v>
      </c>
      <c r="G70" s="39"/>
      <c r="H70" s="132">
        <v>24.9</v>
      </c>
      <c r="I70" s="133">
        <v>19.8</v>
      </c>
      <c r="J70" s="133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/>
      <c r="D72" s="29"/>
      <c r="E72" s="29"/>
      <c r="F72" s="30"/>
      <c r="G72" s="30"/>
      <c r="H72" s="131"/>
      <c r="I72" s="131"/>
      <c r="J72" s="131"/>
      <c r="K72" s="31"/>
    </row>
    <row r="73" spans="1:11" s="32" customFormat="1" ht="11.25" customHeight="1">
      <c r="A73" s="34" t="s">
        <v>56</v>
      </c>
      <c r="B73" s="28"/>
      <c r="C73" s="29"/>
      <c r="D73" s="29"/>
      <c r="E73" s="29"/>
      <c r="F73" s="30"/>
      <c r="G73" s="30"/>
      <c r="H73" s="131"/>
      <c r="I73" s="131"/>
      <c r="J73" s="131"/>
      <c r="K73" s="31"/>
    </row>
    <row r="74" spans="1:11" s="32" customFormat="1" ht="11.25" customHeight="1">
      <c r="A74" s="34" t="s">
        <v>57</v>
      </c>
      <c r="B74" s="28"/>
      <c r="C74" s="29"/>
      <c r="D74" s="29"/>
      <c r="E74" s="29"/>
      <c r="F74" s="30"/>
      <c r="G74" s="30"/>
      <c r="H74" s="131"/>
      <c r="I74" s="131"/>
      <c r="J74" s="131"/>
      <c r="K74" s="31"/>
    </row>
    <row r="75" spans="1:11" s="32" customFormat="1" ht="11.25" customHeight="1">
      <c r="A75" s="34" t="s">
        <v>58</v>
      </c>
      <c r="B75" s="28"/>
      <c r="C75" s="29"/>
      <c r="D75" s="29"/>
      <c r="E75" s="29"/>
      <c r="F75" s="30"/>
      <c r="G75" s="30"/>
      <c r="H75" s="131"/>
      <c r="I75" s="131"/>
      <c r="J75" s="131"/>
      <c r="K75" s="31"/>
    </row>
    <row r="76" spans="1:11" s="32" customFormat="1" ht="11.25" customHeight="1">
      <c r="A76" s="34" t="s">
        <v>59</v>
      </c>
      <c r="B76" s="28"/>
      <c r="C76" s="29"/>
      <c r="D76" s="29"/>
      <c r="E76" s="29"/>
      <c r="F76" s="30"/>
      <c r="G76" s="30"/>
      <c r="H76" s="131"/>
      <c r="I76" s="131"/>
      <c r="J76" s="131"/>
      <c r="K76" s="31"/>
    </row>
    <row r="77" spans="1:11" s="32" customFormat="1" ht="11.25" customHeight="1">
      <c r="A77" s="34" t="s">
        <v>60</v>
      </c>
      <c r="B77" s="28"/>
      <c r="C77" s="29"/>
      <c r="D77" s="29"/>
      <c r="E77" s="29"/>
      <c r="F77" s="30"/>
      <c r="G77" s="30"/>
      <c r="H77" s="131"/>
      <c r="I77" s="131"/>
      <c r="J77" s="131"/>
      <c r="K77" s="31"/>
    </row>
    <row r="78" spans="1:11" s="32" customFormat="1" ht="11.25" customHeight="1">
      <c r="A78" s="34" t="s">
        <v>61</v>
      </c>
      <c r="B78" s="28"/>
      <c r="C78" s="29"/>
      <c r="D78" s="29"/>
      <c r="E78" s="29"/>
      <c r="F78" s="30"/>
      <c r="G78" s="30"/>
      <c r="H78" s="131"/>
      <c r="I78" s="131"/>
      <c r="J78" s="131"/>
      <c r="K78" s="31"/>
    </row>
    <row r="79" spans="1:11" s="32" customFormat="1" ht="11.25" customHeight="1">
      <c r="A79" s="34" t="s">
        <v>62</v>
      </c>
      <c r="B79" s="28"/>
      <c r="C79" s="29"/>
      <c r="D79" s="29"/>
      <c r="E79" s="29"/>
      <c r="F79" s="30"/>
      <c r="G79" s="30"/>
      <c r="H79" s="131">
        <v>22.05</v>
      </c>
      <c r="I79" s="131"/>
      <c r="J79" s="131"/>
      <c r="K79" s="31"/>
    </row>
    <row r="80" spans="1:11" s="23" customFormat="1" ht="11.25" customHeight="1">
      <c r="A80" s="41" t="s">
        <v>63</v>
      </c>
      <c r="B80" s="36"/>
      <c r="C80" s="37"/>
      <c r="D80" s="37"/>
      <c r="E80" s="37"/>
      <c r="F80" s="38"/>
      <c r="G80" s="39"/>
      <c r="H80" s="132">
        <v>22.05</v>
      </c>
      <c r="I80" s="133"/>
      <c r="J80" s="133"/>
      <c r="K80" s="40"/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/>
      <c r="D82" s="29"/>
      <c r="E82" s="29"/>
      <c r="F82" s="30"/>
      <c r="G82" s="30"/>
      <c r="H82" s="131"/>
      <c r="I82" s="131"/>
      <c r="J82" s="131"/>
      <c r="K82" s="31"/>
    </row>
    <row r="83" spans="1:11" s="32" customFormat="1" ht="11.25" customHeight="1">
      <c r="A83" s="34" t="s">
        <v>65</v>
      </c>
      <c r="B83" s="28"/>
      <c r="C83" s="29"/>
      <c r="D83" s="29"/>
      <c r="E83" s="29"/>
      <c r="F83" s="30"/>
      <c r="G83" s="30"/>
      <c r="H83" s="131"/>
      <c r="I83" s="131"/>
      <c r="J83" s="131"/>
      <c r="K83" s="31"/>
    </row>
    <row r="84" spans="1:11" s="23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32"/>
      <c r="I84" s="133"/>
      <c r="J84" s="133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>
        <v>2247</v>
      </c>
      <c r="D87" s="48">
        <v>3008</v>
      </c>
      <c r="E87" s="48">
        <v>2376</v>
      </c>
      <c r="F87" s="49">
        <f>IF(D87&gt;0,100*E87/D87,0)</f>
        <v>78.98936170212765</v>
      </c>
      <c r="G87" s="39"/>
      <c r="H87" s="136">
        <v>101.57</v>
      </c>
      <c r="I87" s="137">
        <v>86.54099999999998</v>
      </c>
      <c r="J87" s="137"/>
      <c r="K87" s="49"/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2" useFirstPageNumber="1" horizontalDpi="600" verticalDpi="600" orientation="portrait" paperSize="9" scale="73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5"/>
  <dimension ref="A1:K625"/>
  <sheetViews>
    <sheetView view="pageBreakPreview" zoomScaleSheetLayoutView="100" zoomScalePageLayoutView="0" workbookViewId="0" topLeftCell="A1">
      <selection activeCell="M15" sqref="M15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5" width="12.421875" style="57" customWidth="1"/>
    <col min="6" max="6" width="9.851562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93</v>
      </c>
      <c r="B2" s="2"/>
      <c r="C2" s="2"/>
      <c r="D2" s="2"/>
      <c r="E2" s="4"/>
      <c r="F2" s="2"/>
      <c r="G2" s="2"/>
      <c r="H2" s="2"/>
      <c r="I2" s="5"/>
      <c r="J2" s="187" t="s">
        <v>69</v>
      </c>
      <c r="K2" s="187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75" t="s">
        <v>2</v>
      </c>
      <c r="D4" s="176"/>
      <c r="E4" s="176"/>
      <c r="F4" s="177"/>
      <c r="G4" s="8"/>
      <c r="H4" s="181" t="s">
        <v>3</v>
      </c>
      <c r="I4" s="182"/>
      <c r="J4" s="182"/>
      <c r="K4" s="183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2020</v>
      </c>
      <c r="D6" s="15">
        <f>E6-1</f>
        <v>2021</v>
      </c>
      <c r="E6" s="15">
        <v>2022</v>
      </c>
      <c r="F6" s="16">
        <f>E6</f>
        <v>2022</v>
      </c>
      <c r="G6" s="17"/>
      <c r="H6" s="14">
        <f>J6-2</f>
        <v>2020</v>
      </c>
      <c r="I6" s="15">
        <f>J6-1</f>
        <v>2021</v>
      </c>
      <c r="J6" s="15">
        <v>2022</v>
      </c>
      <c r="K6" s="16">
        <f>J6</f>
        <v>2022</v>
      </c>
    </row>
    <row r="7" spans="1:11" s="9" customFormat="1" ht="11.25" customHeight="1" thickBot="1">
      <c r="A7" s="18"/>
      <c r="B7" s="8"/>
      <c r="C7" s="138" t="s">
        <v>336</v>
      </c>
      <c r="D7" s="20" t="s">
        <v>336</v>
      </c>
      <c r="E7" s="20">
        <v>1</v>
      </c>
      <c r="F7" s="21" t="str">
        <f>CONCATENATE(D6,"=100")</f>
        <v>2021=100</v>
      </c>
      <c r="G7" s="22"/>
      <c r="H7" s="138" t="s">
        <v>336</v>
      </c>
      <c r="I7" s="139" t="s">
        <v>336</v>
      </c>
      <c r="J7" s="20">
        <v>3</v>
      </c>
      <c r="K7" s="21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31"/>
      <c r="I9" s="131"/>
      <c r="J9" s="131"/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31"/>
      <c r="I10" s="131"/>
      <c r="J10" s="131"/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31"/>
      <c r="I11" s="131"/>
      <c r="J11" s="131"/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31"/>
      <c r="I12" s="131"/>
      <c r="J12" s="131"/>
      <c r="K12" s="31"/>
    </row>
    <row r="13" spans="1:11" s="23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32"/>
      <c r="I13" s="133"/>
      <c r="J13" s="133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>
        <v>2</v>
      </c>
      <c r="D15" s="37">
        <v>1</v>
      </c>
      <c r="E15" s="37"/>
      <c r="F15" s="38"/>
      <c r="G15" s="39"/>
      <c r="H15" s="132">
        <v>0.02</v>
      </c>
      <c r="I15" s="133">
        <v>0.018</v>
      </c>
      <c r="J15" s="133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2"/>
      <c r="I17" s="133"/>
      <c r="J17" s="133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>
        <v>1</v>
      </c>
      <c r="F19" s="30"/>
      <c r="G19" s="30"/>
      <c r="H19" s="131"/>
      <c r="I19" s="131"/>
      <c r="J19" s="131">
        <v>11</v>
      </c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31"/>
      <c r="I20" s="131"/>
      <c r="J20" s="131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31"/>
      <c r="I21" s="131"/>
      <c r="J21" s="131"/>
      <c r="K21" s="31"/>
    </row>
    <row r="22" spans="1:11" s="23" customFormat="1" ht="11.25" customHeight="1">
      <c r="A22" s="35" t="s">
        <v>17</v>
      </c>
      <c r="B22" s="36"/>
      <c r="C22" s="37"/>
      <c r="D22" s="37"/>
      <c r="E22" s="37">
        <v>1</v>
      </c>
      <c r="F22" s="38"/>
      <c r="G22" s="39"/>
      <c r="H22" s="132"/>
      <c r="I22" s="133"/>
      <c r="J22" s="133">
        <v>11</v>
      </c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>
        <v>1066</v>
      </c>
      <c r="D24" s="37">
        <v>894</v>
      </c>
      <c r="E24" s="37">
        <v>985</v>
      </c>
      <c r="F24" s="38">
        <v>110.17897091722595</v>
      </c>
      <c r="G24" s="39"/>
      <c r="H24" s="132">
        <v>12.686</v>
      </c>
      <c r="I24" s="133">
        <v>11.794</v>
      </c>
      <c r="J24" s="133">
        <v>9.456</v>
      </c>
      <c r="K24" s="40">
        <v>80.17636086145497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>
        <v>135</v>
      </c>
      <c r="D26" s="37">
        <v>155</v>
      </c>
      <c r="E26" s="37">
        <v>160</v>
      </c>
      <c r="F26" s="38">
        <v>103.2258064516129</v>
      </c>
      <c r="G26" s="39"/>
      <c r="H26" s="132">
        <v>1.86</v>
      </c>
      <c r="I26" s="133">
        <v>2</v>
      </c>
      <c r="J26" s="133">
        <v>2.1</v>
      </c>
      <c r="K26" s="40">
        <v>105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>
        <v>1</v>
      </c>
      <c r="D28" s="29">
        <v>1</v>
      </c>
      <c r="E28" s="29">
        <v>1</v>
      </c>
      <c r="F28" s="30"/>
      <c r="G28" s="30"/>
      <c r="H28" s="131">
        <v>0.012</v>
      </c>
      <c r="I28" s="131">
        <v>0.012</v>
      </c>
      <c r="J28" s="131">
        <v>0.015</v>
      </c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31"/>
      <c r="I29" s="131"/>
      <c r="J29" s="131"/>
      <c r="K29" s="31"/>
    </row>
    <row r="30" spans="1:11" s="32" customFormat="1" ht="11.25" customHeight="1">
      <c r="A30" s="34" t="s">
        <v>22</v>
      </c>
      <c r="B30" s="28"/>
      <c r="C30" s="29">
        <v>21</v>
      </c>
      <c r="D30" s="29">
        <v>22</v>
      </c>
      <c r="E30" s="29">
        <v>21</v>
      </c>
      <c r="F30" s="30"/>
      <c r="G30" s="30"/>
      <c r="H30" s="131">
        <v>0.16</v>
      </c>
      <c r="I30" s="131">
        <v>0.191</v>
      </c>
      <c r="J30" s="131">
        <v>0.15</v>
      </c>
      <c r="K30" s="31"/>
    </row>
    <row r="31" spans="1:11" s="23" customFormat="1" ht="11.25" customHeight="1">
      <c r="A31" s="41" t="s">
        <v>23</v>
      </c>
      <c r="B31" s="36"/>
      <c r="C31" s="37">
        <v>22</v>
      </c>
      <c r="D31" s="37">
        <v>23</v>
      </c>
      <c r="E31" s="37">
        <v>22</v>
      </c>
      <c r="F31" s="38">
        <v>95.65217391304348</v>
      </c>
      <c r="G31" s="39"/>
      <c r="H31" s="132">
        <v>0.17200000000000001</v>
      </c>
      <c r="I31" s="133">
        <v>0.203</v>
      </c>
      <c r="J31" s="133">
        <v>0.16499999999999998</v>
      </c>
      <c r="K31" s="40">
        <v>81.28078817733987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>
        <v>400</v>
      </c>
      <c r="D33" s="29">
        <v>346</v>
      </c>
      <c r="E33" s="29">
        <v>386</v>
      </c>
      <c r="F33" s="30"/>
      <c r="G33" s="30"/>
      <c r="H33" s="131">
        <v>4.4</v>
      </c>
      <c r="I33" s="131">
        <v>4.368</v>
      </c>
      <c r="J33" s="131">
        <v>3.88</v>
      </c>
      <c r="K33" s="31"/>
    </row>
    <row r="34" spans="1:11" s="32" customFormat="1" ht="11.25" customHeight="1">
      <c r="A34" s="34" t="s">
        <v>25</v>
      </c>
      <c r="B34" s="28"/>
      <c r="C34" s="29">
        <v>22</v>
      </c>
      <c r="D34" s="29">
        <v>25</v>
      </c>
      <c r="E34" s="29">
        <v>19</v>
      </c>
      <c r="F34" s="30"/>
      <c r="G34" s="30"/>
      <c r="H34" s="131">
        <v>0.284</v>
      </c>
      <c r="I34" s="131">
        <v>0.302</v>
      </c>
      <c r="J34" s="131">
        <v>0.228</v>
      </c>
      <c r="K34" s="31"/>
    </row>
    <row r="35" spans="1:11" s="32" customFormat="1" ht="11.25" customHeight="1">
      <c r="A35" s="34" t="s">
        <v>26</v>
      </c>
      <c r="B35" s="28"/>
      <c r="C35" s="29">
        <v>7</v>
      </c>
      <c r="D35" s="29">
        <v>4</v>
      </c>
      <c r="E35" s="29">
        <v>9</v>
      </c>
      <c r="F35" s="30"/>
      <c r="G35" s="30"/>
      <c r="H35" s="131">
        <v>0.09</v>
      </c>
      <c r="I35" s="131">
        <v>0.044</v>
      </c>
      <c r="J35" s="131"/>
      <c r="K35" s="31"/>
    </row>
    <row r="36" spans="1:11" s="32" customFormat="1" ht="11.25" customHeight="1">
      <c r="A36" s="34" t="s">
        <v>27</v>
      </c>
      <c r="B36" s="28"/>
      <c r="C36" s="29">
        <v>475</v>
      </c>
      <c r="D36" s="29">
        <v>217</v>
      </c>
      <c r="E36" s="29">
        <v>400</v>
      </c>
      <c r="F36" s="30"/>
      <c r="G36" s="30"/>
      <c r="H36" s="131">
        <v>6.6</v>
      </c>
      <c r="I36" s="131">
        <v>3.038</v>
      </c>
      <c r="J36" s="131">
        <v>5.446</v>
      </c>
      <c r="K36" s="31"/>
    </row>
    <row r="37" spans="1:11" s="23" customFormat="1" ht="11.25" customHeight="1">
      <c r="A37" s="35" t="s">
        <v>28</v>
      </c>
      <c r="B37" s="36"/>
      <c r="C37" s="37">
        <v>904</v>
      </c>
      <c r="D37" s="37">
        <v>592</v>
      </c>
      <c r="E37" s="37">
        <v>814</v>
      </c>
      <c r="F37" s="38">
        <v>137.5</v>
      </c>
      <c r="G37" s="39"/>
      <c r="H37" s="132">
        <v>11.373999999999999</v>
      </c>
      <c r="I37" s="133">
        <v>7.751999999999999</v>
      </c>
      <c r="J37" s="133">
        <v>9.553999999999998</v>
      </c>
      <c r="K37" s="40">
        <v>123.24561403508773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>
        <v>60</v>
      </c>
      <c r="D39" s="37">
        <v>70</v>
      </c>
      <c r="E39" s="37">
        <v>80</v>
      </c>
      <c r="F39" s="38">
        <v>114.28571428571429</v>
      </c>
      <c r="G39" s="39"/>
      <c r="H39" s="132">
        <v>0.84</v>
      </c>
      <c r="I39" s="133">
        <v>0.88</v>
      </c>
      <c r="J39" s="133">
        <v>1.01</v>
      </c>
      <c r="K39" s="40">
        <v>114.77272727272727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31"/>
      <c r="I41" s="131"/>
      <c r="J41" s="131"/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31"/>
      <c r="I42" s="131"/>
      <c r="J42" s="131"/>
      <c r="K42" s="31"/>
    </row>
    <row r="43" spans="1:11" s="32" customFormat="1" ht="11.25" customHeight="1">
      <c r="A43" s="34" t="s">
        <v>32</v>
      </c>
      <c r="B43" s="28"/>
      <c r="C43" s="29">
        <v>2</v>
      </c>
      <c r="D43" s="29"/>
      <c r="E43" s="29"/>
      <c r="F43" s="30"/>
      <c r="G43" s="30"/>
      <c r="H43" s="131">
        <v>0.03</v>
      </c>
      <c r="I43" s="131"/>
      <c r="J43" s="131"/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31"/>
      <c r="I44" s="131"/>
      <c r="J44" s="131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31"/>
      <c r="I45" s="131"/>
      <c r="J45" s="131"/>
      <c r="K45" s="31"/>
    </row>
    <row r="46" spans="1:11" s="32" customFormat="1" ht="11.25" customHeight="1">
      <c r="A46" s="34" t="s">
        <v>35</v>
      </c>
      <c r="B46" s="28"/>
      <c r="C46" s="29">
        <v>1</v>
      </c>
      <c r="D46" s="29"/>
      <c r="E46" s="29"/>
      <c r="F46" s="30"/>
      <c r="G46" s="30"/>
      <c r="H46" s="131">
        <v>0.01</v>
      </c>
      <c r="I46" s="131"/>
      <c r="J46" s="131"/>
      <c r="K46" s="31"/>
    </row>
    <row r="47" spans="1:11" s="32" customFormat="1" ht="11.25" customHeight="1">
      <c r="A47" s="34" t="s">
        <v>36</v>
      </c>
      <c r="B47" s="28"/>
      <c r="C47" s="29">
        <v>8</v>
      </c>
      <c r="D47" s="29">
        <v>13</v>
      </c>
      <c r="E47" s="29">
        <v>25</v>
      </c>
      <c r="F47" s="30"/>
      <c r="G47" s="30"/>
      <c r="H47" s="131">
        <v>0.036</v>
      </c>
      <c r="I47" s="131">
        <v>0.059</v>
      </c>
      <c r="J47" s="131">
        <v>0.113</v>
      </c>
      <c r="K47" s="31"/>
    </row>
    <row r="48" spans="1:11" s="32" customFormat="1" ht="11.25" customHeight="1">
      <c r="A48" s="34" t="s">
        <v>37</v>
      </c>
      <c r="B48" s="28"/>
      <c r="C48" s="29">
        <v>1</v>
      </c>
      <c r="D48" s="29">
        <v>1</v>
      </c>
      <c r="E48" s="29"/>
      <c r="F48" s="30"/>
      <c r="G48" s="30"/>
      <c r="H48" s="131">
        <v>0.001</v>
      </c>
      <c r="I48" s="131">
        <v>0.002</v>
      </c>
      <c r="J48" s="131"/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31"/>
      <c r="I49" s="131"/>
      <c r="J49" s="131"/>
      <c r="K49" s="31"/>
    </row>
    <row r="50" spans="1:11" s="23" customFormat="1" ht="11.25" customHeight="1">
      <c r="A50" s="41" t="s">
        <v>39</v>
      </c>
      <c r="B50" s="36"/>
      <c r="C50" s="37">
        <v>12</v>
      </c>
      <c r="D50" s="37">
        <v>14</v>
      </c>
      <c r="E50" s="37">
        <v>25</v>
      </c>
      <c r="F50" s="38">
        <v>178.57142857142858</v>
      </c>
      <c r="G50" s="39"/>
      <c r="H50" s="132">
        <v>0.077</v>
      </c>
      <c r="I50" s="133">
        <v>0.061</v>
      </c>
      <c r="J50" s="133">
        <v>0.113</v>
      </c>
      <c r="K50" s="40">
        <v>185.24590163934428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>
        <v>29</v>
      </c>
      <c r="D52" s="37">
        <v>31</v>
      </c>
      <c r="E52" s="37">
        <v>19</v>
      </c>
      <c r="F52" s="38">
        <v>61.29032258064516</v>
      </c>
      <c r="G52" s="39"/>
      <c r="H52" s="132">
        <v>0.377</v>
      </c>
      <c r="I52" s="133">
        <v>0.313</v>
      </c>
      <c r="J52" s="133">
        <v>0.101</v>
      </c>
      <c r="K52" s="40">
        <v>32.26837060702876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>
        <v>170</v>
      </c>
      <c r="D54" s="29">
        <v>110</v>
      </c>
      <c r="E54" s="29">
        <v>115</v>
      </c>
      <c r="F54" s="30"/>
      <c r="G54" s="30"/>
      <c r="H54" s="131">
        <v>2.295</v>
      </c>
      <c r="I54" s="131">
        <v>1.595</v>
      </c>
      <c r="J54" s="131">
        <v>1.725</v>
      </c>
      <c r="K54" s="31"/>
    </row>
    <row r="55" spans="1:11" s="32" customFormat="1" ht="11.25" customHeight="1">
      <c r="A55" s="34" t="s">
        <v>42</v>
      </c>
      <c r="B55" s="28"/>
      <c r="C55" s="29">
        <v>1</v>
      </c>
      <c r="D55" s="29"/>
      <c r="E55" s="29"/>
      <c r="F55" s="30"/>
      <c r="G55" s="30"/>
      <c r="H55" s="131">
        <v>0.01</v>
      </c>
      <c r="I55" s="131"/>
      <c r="J55" s="131"/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30"/>
      <c r="G56" s="30"/>
      <c r="H56" s="131"/>
      <c r="I56" s="131"/>
      <c r="J56" s="131"/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>
        <v>1</v>
      </c>
      <c r="F57" s="30"/>
      <c r="G57" s="30"/>
      <c r="H57" s="131"/>
      <c r="I57" s="131"/>
      <c r="J57" s="131">
        <v>0.014</v>
      </c>
      <c r="K57" s="31"/>
    </row>
    <row r="58" spans="1:11" s="32" customFormat="1" ht="11.25" customHeight="1">
      <c r="A58" s="34" t="s">
        <v>45</v>
      </c>
      <c r="B58" s="28"/>
      <c r="C58" s="29">
        <v>3</v>
      </c>
      <c r="D58" s="29">
        <v>3</v>
      </c>
      <c r="E58" s="29">
        <v>3</v>
      </c>
      <c r="F58" s="30"/>
      <c r="G58" s="30"/>
      <c r="H58" s="131">
        <v>0.014</v>
      </c>
      <c r="I58" s="131">
        <v>0.024</v>
      </c>
      <c r="J58" s="131">
        <v>0.024</v>
      </c>
      <c r="K58" s="31"/>
    </row>
    <row r="59" spans="1:11" s="23" customFormat="1" ht="11.25" customHeight="1">
      <c r="A59" s="35" t="s">
        <v>46</v>
      </c>
      <c r="B59" s="36"/>
      <c r="C59" s="37">
        <v>174</v>
      </c>
      <c r="D59" s="37">
        <v>113</v>
      </c>
      <c r="E59" s="37">
        <v>119</v>
      </c>
      <c r="F59" s="38">
        <v>105.30973451327434</v>
      </c>
      <c r="G59" s="39"/>
      <c r="H59" s="132">
        <v>2.3189999999999995</v>
      </c>
      <c r="I59" s="133">
        <v>1.619</v>
      </c>
      <c r="J59" s="133">
        <v>1.7630000000000001</v>
      </c>
      <c r="K59" s="40">
        <v>108.89437924644844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>
        <v>2350</v>
      </c>
      <c r="D61" s="29">
        <v>2625</v>
      </c>
      <c r="E61" s="29">
        <v>2800</v>
      </c>
      <c r="F61" s="30"/>
      <c r="G61" s="30"/>
      <c r="H61" s="131">
        <v>33.488</v>
      </c>
      <c r="I61" s="131">
        <v>34.492</v>
      </c>
      <c r="J61" s="131">
        <v>37.4</v>
      </c>
      <c r="K61" s="31"/>
    </row>
    <row r="62" spans="1:11" s="32" customFormat="1" ht="11.25" customHeight="1">
      <c r="A62" s="34" t="s">
        <v>48</v>
      </c>
      <c r="B62" s="28"/>
      <c r="C62" s="29">
        <v>1055</v>
      </c>
      <c r="D62" s="29">
        <v>1140</v>
      </c>
      <c r="E62" s="29">
        <v>1175</v>
      </c>
      <c r="F62" s="30"/>
      <c r="G62" s="30"/>
      <c r="H62" s="131">
        <v>12.744</v>
      </c>
      <c r="I62" s="131">
        <v>15.493</v>
      </c>
      <c r="J62" s="131">
        <v>14.194</v>
      </c>
      <c r="K62" s="31"/>
    </row>
    <row r="63" spans="1:11" s="32" customFormat="1" ht="11.25" customHeight="1">
      <c r="A63" s="34" t="s">
        <v>49</v>
      </c>
      <c r="B63" s="28"/>
      <c r="C63" s="29">
        <v>1022</v>
      </c>
      <c r="D63" s="29">
        <v>1027</v>
      </c>
      <c r="E63" s="29">
        <v>1027</v>
      </c>
      <c r="F63" s="30"/>
      <c r="G63" s="30"/>
      <c r="H63" s="131">
        <v>14.616</v>
      </c>
      <c r="I63" s="131">
        <v>16.882</v>
      </c>
      <c r="J63" s="131">
        <v>16.882</v>
      </c>
      <c r="K63" s="31"/>
    </row>
    <row r="64" spans="1:11" s="23" customFormat="1" ht="11.25" customHeight="1">
      <c r="A64" s="35" t="s">
        <v>50</v>
      </c>
      <c r="B64" s="36"/>
      <c r="C64" s="37">
        <v>4427</v>
      </c>
      <c r="D64" s="37">
        <v>4792</v>
      </c>
      <c r="E64" s="37">
        <v>5002</v>
      </c>
      <c r="F64" s="38">
        <v>104.38230383973288</v>
      </c>
      <c r="G64" s="39"/>
      <c r="H64" s="132">
        <v>60.848</v>
      </c>
      <c r="I64" s="133">
        <v>66.867</v>
      </c>
      <c r="J64" s="133">
        <v>68.476</v>
      </c>
      <c r="K64" s="40">
        <v>102.40626916117068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>
        <v>6950</v>
      </c>
      <c r="D66" s="37">
        <v>6700</v>
      </c>
      <c r="E66" s="37">
        <v>5900</v>
      </c>
      <c r="F66" s="38">
        <v>88.05970149253731</v>
      </c>
      <c r="G66" s="39"/>
      <c r="H66" s="132">
        <v>89.821</v>
      </c>
      <c r="I66" s="133">
        <v>94.8</v>
      </c>
      <c r="J66" s="133">
        <v>78</v>
      </c>
      <c r="K66" s="40">
        <v>82.27848101265823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>
        <v>1</v>
      </c>
      <c r="D68" s="29">
        <v>1</v>
      </c>
      <c r="E68" s="29"/>
      <c r="F68" s="30"/>
      <c r="G68" s="30"/>
      <c r="H68" s="131">
        <v>0.015</v>
      </c>
      <c r="I68" s="131">
        <v>0.014</v>
      </c>
      <c r="J68" s="131"/>
      <c r="K68" s="31"/>
    </row>
    <row r="69" spans="1:11" s="32" customFormat="1" ht="11.25" customHeight="1">
      <c r="A69" s="34" t="s">
        <v>53</v>
      </c>
      <c r="B69" s="28"/>
      <c r="C69" s="29"/>
      <c r="D69" s="29"/>
      <c r="E69" s="29"/>
      <c r="F69" s="30"/>
      <c r="G69" s="30"/>
      <c r="H69" s="131"/>
      <c r="I69" s="131"/>
      <c r="J69" s="131"/>
      <c r="K69" s="31"/>
    </row>
    <row r="70" spans="1:11" s="23" customFormat="1" ht="11.25" customHeight="1">
      <c r="A70" s="35" t="s">
        <v>54</v>
      </c>
      <c r="B70" s="36"/>
      <c r="C70" s="37">
        <v>1</v>
      </c>
      <c r="D70" s="37">
        <v>1</v>
      </c>
      <c r="E70" s="37"/>
      <c r="F70" s="38"/>
      <c r="G70" s="39"/>
      <c r="H70" s="132">
        <v>0.015</v>
      </c>
      <c r="I70" s="133">
        <v>0.014</v>
      </c>
      <c r="J70" s="133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>
        <v>312</v>
      </c>
      <c r="D72" s="29">
        <v>302</v>
      </c>
      <c r="E72" s="29">
        <v>302</v>
      </c>
      <c r="F72" s="30"/>
      <c r="G72" s="30"/>
      <c r="H72" s="131">
        <v>3.804</v>
      </c>
      <c r="I72" s="131">
        <v>3.684</v>
      </c>
      <c r="J72" s="131">
        <v>3.698</v>
      </c>
      <c r="K72" s="31"/>
    </row>
    <row r="73" spans="1:11" s="32" customFormat="1" ht="11.25" customHeight="1">
      <c r="A73" s="34" t="s">
        <v>56</v>
      </c>
      <c r="B73" s="28"/>
      <c r="C73" s="29">
        <v>197</v>
      </c>
      <c r="D73" s="29">
        <v>197</v>
      </c>
      <c r="E73" s="29">
        <v>197</v>
      </c>
      <c r="F73" s="30"/>
      <c r="G73" s="30"/>
      <c r="H73" s="131">
        <v>3.158</v>
      </c>
      <c r="I73" s="131">
        <v>3.158</v>
      </c>
      <c r="J73" s="131">
        <v>3.04</v>
      </c>
      <c r="K73" s="31"/>
    </row>
    <row r="74" spans="1:11" s="32" customFormat="1" ht="11.25" customHeight="1">
      <c r="A74" s="34" t="s">
        <v>57</v>
      </c>
      <c r="B74" s="28"/>
      <c r="C74" s="29">
        <v>20</v>
      </c>
      <c r="D74" s="29">
        <v>16</v>
      </c>
      <c r="E74" s="29">
        <v>4</v>
      </c>
      <c r="F74" s="30"/>
      <c r="G74" s="30"/>
      <c r="H74" s="131">
        <v>0.265</v>
      </c>
      <c r="I74" s="131">
        <v>0.21</v>
      </c>
      <c r="J74" s="131">
        <v>0.053</v>
      </c>
      <c r="K74" s="31"/>
    </row>
    <row r="75" spans="1:11" s="32" customFormat="1" ht="11.25" customHeight="1">
      <c r="A75" s="34" t="s">
        <v>58</v>
      </c>
      <c r="B75" s="28"/>
      <c r="C75" s="29">
        <v>403</v>
      </c>
      <c r="D75" s="29">
        <v>407</v>
      </c>
      <c r="E75" s="29">
        <v>396</v>
      </c>
      <c r="F75" s="30"/>
      <c r="G75" s="30"/>
      <c r="H75" s="131">
        <v>4.884</v>
      </c>
      <c r="I75" s="131">
        <v>5.074</v>
      </c>
      <c r="J75" s="131">
        <v>4.218</v>
      </c>
      <c r="K75" s="31"/>
    </row>
    <row r="76" spans="1:11" s="32" customFormat="1" ht="11.25" customHeight="1">
      <c r="A76" s="34" t="s">
        <v>59</v>
      </c>
      <c r="B76" s="28"/>
      <c r="C76" s="29">
        <v>5</v>
      </c>
      <c r="D76" s="29">
        <v>7</v>
      </c>
      <c r="E76" s="29">
        <v>8</v>
      </c>
      <c r="F76" s="30"/>
      <c r="G76" s="30"/>
      <c r="H76" s="131">
        <v>0.135</v>
      </c>
      <c r="I76" s="131">
        <v>0.12</v>
      </c>
      <c r="J76" s="131">
        <v>0.12</v>
      </c>
      <c r="K76" s="31"/>
    </row>
    <row r="77" spans="1:11" s="32" customFormat="1" ht="11.25" customHeight="1">
      <c r="A77" s="34" t="s">
        <v>60</v>
      </c>
      <c r="B77" s="28"/>
      <c r="C77" s="29">
        <v>25</v>
      </c>
      <c r="D77" s="29">
        <v>21</v>
      </c>
      <c r="E77" s="29">
        <v>21</v>
      </c>
      <c r="F77" s="30"/>
      <c r="G77" s="30"/>
      <c r="H77" s="131">
        <v>0.335</v>
      </c>
      <c r="I77" s="131">
        <v>0.289</v>
      </c>
      <c r="J77" s="131">
        <v>0.29</v>
      </c>
      <c r="K77" s="31"/>
    </row>
    <row r="78" spans="1:11" s="32" customFormat="1" ht="11.25" customHeight="1">
      <c r="A78" s="34" t="s">
        <v>61</v>
      </c>
      <c r="B78" s="28"/>
      <c r="C78" s="29">
        <v>340</v>
      </c>
      <c r="D78" s="29">
        <v>300</v>
      </c>
      <c r="E78" s="29">
        <v>300</v>
      </c>
      <c r="F78" s="30"/>
      <c r="G78" s="30"/>
      <c r="H78" s="131">
        <v>5.984</v>
      </c>
      <c r="I78" s="131">
        <v>4.8</v>
      </c>
      <c r="J78" s="131">
        <v>4.2</v>
      </c>
      <c r="K78" s="31"/>
    </row>
    <row r="79" spans="1:11" s="32" customFormat="1" ht="11.25" customHeight="1">
      <c r="A79" s="34" t="s">
        <v>62</v>
      </c>
      <c r="B79" s="28"/>
      <c r="C79" s="29">
        <v>330</v>
      </c>
      <c r="D79" s="29">
        <v>300</v>
      </c>
      <c r="E79" s="29">
        <v>300</v>
      </c>
      <c r="F79" s="30"/>
      <c r="G79" s="30"/>
      <c r="H79" s="131">
        <v>6.105</v>
      </c>
      <c r="I79" s="131">
        <v>5.1</v>
      </c>
      <c r="J79" s="131">
        <v>4.5</v>
      </c>
      <c r="K79" s="31"/>
    </row>
    <row r="80" spans="1:11" s="23" customFormat="1" ht="11.25" customHeight="1">
      <c r="A80" s="41" t="s">
        <v>63</v>
      </c>
      <c r="B80" s="36"/>
      <c r="C80" s="37">
        <v>1632</v>
      </c>
      <c r="D80" s="37">
        <v>1550</v>
      </c>
      <c r="E80" s="37">
        <v>1528</v>
      </c>
      <c r="F80" s="38">
        <v>98.58064516129032</v>
      </c>
      <c r="G80" s="39"/>
      <c r="H80" s="132">
        <v>24.67</v>
      </c>
      <c r="I80" s="133">
        <v>22.435000000000002</v>
      </c>
      <c r="J80" s="133">
        <v>20.119</v>
      </c>
      <c r="K80" s="40">
        <v>89.67684421662581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>
        <v>2</v>
      </c>
      <c r="D82" s="29">
        <v>2</v>
      </c>
      <c r="E82" s="29">
        <v>2</v>
      </c>
      <c r="F82" s="30"/>
      <c r="G82" s="30"/>
      <c r="H82" s="131">
        <v>0.018</v>
      </c>
      <c r="I82" s="131">
        <v>0.018</v>
      </c>
      <c r="J82" s="131">
        <v>0.018</v>
      </c>
      <c r="K82" s="31"/>
    </row>
    <row r="83" spans="1:11" s="32" customFormat="1" ht="11.25" customHeight="1">
      <c r="A83" s="34" t="s">
        <v>65</v>
      </c>
      <c r="B83" s="28"/>
      <c r="C83" s="29">
        <v>9</v>
      </c>
      <c r="D83" s="29">
        <v>9</v>
      </c>
      <c r="E83" s="29">
        <v>9</v>
      </c>
      <c r="F83" s="30"/>
      <c r="G83" s="30"/>
      <c r="H83" s="131">
        <v>0.022</v>
      </c>
      <c r="I83" s="131">
        <v>0.023</v>
      </c>
      <c r="J83" s="131">
        <v>0.023</v>
      </c>
      <c r="K83" s="31"/>
    </row>
    <row r="84" spans="1:11" s="23" customFormat="1" ht="11.25" customHeight="1">
      <c r="A84" s="35" t="s">
        <v>66</v>
      </c>
      <c r="B84" s="36"/>
      <c r="C84" s="37">
        <v>11</v>
      </c>
      <c r="D84" s="37">
        <v>11</v>
      </c>
      <c r="E84" s="37">
        <v>11</v>
      </c>
      <c r="F84" s="38">
        <v>100</v>
      </c>
      <c r="G84" s="39"/>
      <c r="H84" s="132">
        <v>0.039999999999999994</v>
      </c>
      <c r="I84" s="133">
        <v>0.040999999999999995</v>
      </c>
      <c r="J84" s="133">
        <v>0.040999999999999995</v>
      </c>
      <c r="K84" s="40">
        <v>100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>
        <v>15425</v>
      </c>
      <c r="D87" s="48">
        <v>14947</v>
      </c>
      <c r="E87" s="48">
        <f>E13+E15+E17+E22+E24+E26+E31+E37++E39+E50+E52+E59+E64+E66+E70+E80+E84</f>
        <v>14666</v>
      </c>
      <c r="F87" s="49">
        <f>IF(D87&gt;0,100*E87/D87,0)</f>
        <v>98.1200240851007</v>
      </c>
      <c r="G87" s="39"/>
      <c r="H87" s="136">
        <v>205.119</v>
      </c>
      <c r="I87" s="137">
        <v>208.79700000000003</v>
      </c>
      <c r="J87" s="137">
        <f>J13+J15+J17+J22+J24+J26+J31+J37++J39+J50+J52+J59+J64+J66+J70+J80+J84</f>
        <v>201.898</v>
      </c>
      <c r="K87" s="49">
        <f>IF(I87&gt;0,100*J87/I87,0)</f>
        <v>96.69583375240065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3" useFirstPageNumber="1" horizontalDpi="600" verticalDpi="600" orientation="portrait" paperSize="9" scale="73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6"/>
  <dimension ref="A1:K625"/>
  <sheetViews>
    <sheetView view="pageBreakPreview" zoomScaleSheetLayoutView="100" zoomScalePageLayoutView="0" workbookViewId="0" topLeftCell="A1">
      <selection activeCell="M15" sqref="M15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5" width="12.421875" style="57" customWidth="1"/>
    <col min="6" max="6" width="9.851562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94</v>
      </c>
      <c r="B2" s="2"/>
      <c r="C2" s="2"/>
      <c r="D2" s="2"/>
      <c r="E2" s="4"/>
      <c r="F2" s="2"/>
      <c r="G2" s="2"/>
      <c r="H2" s="2"/>
      <c r="I2" s="5"/>
      <c r="J2" s="187" t="s">
        <v>69</v>
      </c>
      <c r="K2" s="187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75" t="s">
        <v>2</v>
      </c>
      <c r="D4" s="176"/>
      <c r="E4" s="176"/>
      <c r="F4" s="177"/>
      <c r="G4" s="8"/>
      <c r="H4" s="181" t="s">
        <v>3</v>
      </c>
      <c r="I4" s="182"/>
      <c r="J4" s="182"/>
      <c r="K4" s="183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38" t="s">
        <v>336</v>
      </c>
      <c r="D7" s="20" t="s">
        <v>6</v>
      </c>
      <c r="E7" s="20">
        <v>3</v>
      </c>
      <c r="F7" s="21" t="str">
        <f>CONCATENATE(D6,"=100")</f>
        <v>2022=100</v>
      </c>
      <c r="G7" s="22"/>
      <c r="H7" s="138" t="s">
        <v>336</v>
      </c>
      <c r="I7" s="20" t="s">
        <v>6</v>
      </c>
      <c r="J7" s="20">
        <v>3</v>
      </c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31"/>
      <c r="I9" s="131"/>
      <c r="J9" s="131"/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31"/>
      <c r="I10" s="131"/>
      <c r="J10" s="131"/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31"/>
      <c r="I11" s="131"/>
      <c r="J11" s="131"/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31"/>
      <c r="I12" s="131"/>
      <c r="J12" s="131"/>
      <c r="K12" s="31"/>
    </row>
    <row r="13" spans="1:11" s="23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32"/>
      <c r="I13" s="133"/>
      <c r="J13" s="133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2"/>
      <c r="I15" s="133"/>
      <c r="J15" s="133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2"/>
      <c r="I17" s="133"/>
      <c r="J17" s="133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31"/>
      <c r="I19" s="131"/>
      <c r="J19" s="131"/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31"/>
      <c r="I20" s="131"/>
      <c r="J20" s="131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31"/>
      <c r="I21" s="131"/>
      <c r="J21" s="131"/>
      <c r="K21" s="31"/>
    </row>
    <row r="22" spans="1:11" s="23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32"/>
      <c r="I22" s="133"/>
      <c r="J22" s="133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/>
      <c r="D24" s="37"/>
      <c r="E24" s="37"/>
      <c r="F24" s="38"/>
      <c r="G24" s="39"/>
      <c r="H24" s="132"/>
      <c r="I24" s="133"/>
      <c r="J24" s="133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>
        <v>30</v>
      </c>
      <c r="D26" s="37">
        <v>25</v>
      </c>
      <c r="E26" s="37">
        <v>20</v>
      </c>
      <c r="F26" s="38">
        <v>80</v>
      </c>
      <c r="G26" s="39"/>
      <c r="H26" s="132">
        <v>1.208</v>
      </c>
      <c r="I26" s="133">
        <v>0.96</v>
      </c>
      <c r="J26" s="133">
        <v>0.8</v>
      </c>
      <c r="K26" s="40">
        <v>83.33333333333334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/>
      <c r="D28" s="29">
        <v>30</v>
      </c>
      <c r="E28" s="29"/>
      <c r="F28" s="30"/>
      <c r="G28" s="30"/>
      <c r="H28" s="131"/>
      <c r="I28" s="131">
        <v>1.28</v>
      </c>
      <c r="J28" s="131"/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31"/>
      <c r="I29" s="131"/>
      <c r="J29" s="131"/>
      <c r="K29" s="31"/>
    </row>
    <row r="30" spans="1:11" s="32" customFormat="1" ht="11.25" customHeight="1">
      <c r="A30" s="34" t="s">
        <v>22</v>
      </c>
      <c r="B30" s="28"/>
      <c r="C30" s="29">
        <v>12</v>
      </c>
      <c r="D30" s="29">
        <v>10</v>
      </c>
      <c r="E30" s="29">
        <v>10</v>
      </c>
      <c r="F30" s="30"/>
      <c r="G30" s="30"/>
      <c r="H30" s="131">
        <v>0.566</v>
      </c>
      <c r="I30" s="131">
        <v>0.326</v>
      </c>
      <c r="J30" s="131">
        <v>0.28</v>
      </c>
      <c r="K30" s="31"/>
    </row>
    <row r="31" spans="1:11" s="23" customFormat="1" ht="11.25" customHeight="1">
      <c r="A31" s="41" t="s">
        <v>23</v>
      </c>
      <c r="B31" s="36"/>
      <c r="C31" s="37">
        <v>12</v>
      </c>
      <c r="D31" s="37">
        <v>40</v>
      </c>
      <c r="E31" s="37">
        <v>10</v>
      </c>
      <c r="F31" s="38">
        <v>25</v>
      </c>
      <c r="G31" s="39"/>
      <c r="H31" s="132">
        <v>0.566</v>
      </c>
      <c r="I31" s="133">
        <v>1.606</v>
      </c>
      <c r="J31" s="133">
        <v>0.28</v>
      </c>
      <c r="K31" s="40">
        <v>17.434620174346204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>
        <v>104</v>
      </c>
      <c r="D33" s="29">
        <v>80</v>
      </c>
      <c r="E33" s="29">
        <v>80</v>
      </c>
      <c r="F33" s="30"/>
      <c r="G33" s="30"/>
      <c r="H33" s="131">
        <v>3.561</v>
      </c>
      <c r="I33" s="131">
        <v>2.385</v>
      </c>
      <c r="J33" s="131">
        <v>2.385</v>
      </c>
      <c r="K33" s="31"/>
    </row>
    <row r="34" spans="1:11" s="32" customFormat="1" ht="11.25" customHeight="1">
      <c r="A34" s="34" t="s">
        <v>25</v>
      </c>
      <c r="B34" s="28"/>
      <c r="C34" s="29">
        <v>16</v>
      </c>
      <c r="D34" s="29">
        <v>16</v>
      </c>
      <c r="E34" s="29">
        <v>15</v>
      </c>
      <c r="F34" s="30"/>
      <c r="G34" s="30"/>
      <c r="H34" s="131">
        <v>0.565</v>
      </c>
      <c r="I34" s="131">
        <v>0.565</v>
      </c>
      <c r="J34" s="131">
        <v>0.565</v>
      </c>
      <c r="K34" s="31"/>
    </row>
    <row r="35" spans="1:11" s="32" customFormat="1" ht="11.25" customHeight="1">
      <c r="A35" s="34" t="s">
        <v>26</v>
      </c>
      <c r="B35" s="28"/>
      <c r="C35" s="29">
        <v>23</v>
      </c>
      <c r="D35" s="29">
        <v>19</v>
      </c>
      <c r="E35" s="29"/>
      <c r="F35" s="30"/>
      <c r="G35" s="30"/>
      <c r="H35" s="131">
        <v>0.913</v>
      </c>
      <c r="I35" s="131">
        <v>0.768</v>
      </c>
      <c r="J35" s="131"/>
      <c r="K35" s="31"/>
    </row>
    <row r="36" spans="1:11" s="32" customFormat="1" ht="11.25" customHeight="1">
      <c r="A36" s="34" t="s">
        <v>27</v>
      </c>
      <c r="B36" s="28"/>
      <c r="C36" s="29">
        <v>207</v>
      </c>
      <c r="D36" s="29">
        <v>207</v>
      </c>
      <c r="E36" s="29">
        <v>220</v>
      </c>
      <c r="F36" s="30"/>
      <c r="G36" s="30"/>
      <c r="H36" s="131">
        <v>6.596</v>
      </c>
      <c r="I36" s="131">
        <v>6.596</v>
      </c>
      <c r="J36" s="131">
        <v>1.727</v>
      </c>
      <c r="K36" s="31"/>
    </row>
    <row r="37" spans="1:11" s="23" customFormat="1" ht="11.25" customHeight="1">
      <c r="A37" s="35" t="s">
        <v>28</v>
      </c>
      <c r="B37" s="36"/>
      <c r="C37" s="37">
        <v>350</v>
      </c>
      <c r="D37" s="37">
        <v>322</v>
      </c>
      <c r="E37" s="37">
        <v>315</v>
      </c>
      <c r="F37" s="38">
        <v>97.82608695652173</v>
      </c>
      <c r="G37" s="39"/>
      <c r="H37" s="132">
        <v>11.635</v>
      </c>
      <c r="I37" s="133">
        <v>10.314</v>
      </c>
      <c r="J37" s="133">
        <v>4.677</v>
      </c>
      <c r="K37" s="40">
        <v>45.34613147178592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>
        <v>7</v>
      </c>
      <c r="D39" s="37">
        <v>7</v>
      </c>
      <c r="E39" s="37">
        <v>7</v>
      </c>
      <c r="F39" s="38">
        <v>100</v>
      </c>
      <c r="G39" s="39"/>
      <c r="H39" s="132">
        <v>0.191</v>
      </c>
      <c r="I39" s="133">
        <v>0.19</v>
      </c>
      <c r="J39" s="133">
        <v>0.18</v>
      </c>
      <c r="K39" s="40">
        <v>94.73684210526315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31"/>
      <c r="I41" s="131"/>
      <c r="J41" s="131"/>
      <c r="K41" s="31"/>
    </row>
    <row r="42" spans="1:11" s="32" customFormat="1" ht="11.25" customHeight="1">
      <c r="A42" s="34" t="s">
        <v>31</v>
      </c>
      <c r="B42" s="28"/>
      <c r="C42" s="29">
        <v>33</v>
      </c>
      <c r="D42" s="29">
        <v>32</v>
      </c>
      <c r="E42" s="29">
        <v>31</v>
      </c>
      <c r="F42" s="30"/>
      <c r="G42" s="30"/>
      <c r="H42" s="131">
        <v>1.073</v>
      </c>
      <c r="I42" s="131">
        <v>1.008</v>
      </c>
      <c r="J42" s="131"/>
      <c r="K42" s="31"/>
    </row>
    <row r="43" spans="1:11" s="32" customFormat="1" ht="11.25" customHeight="1">
      <c r="A43" s="34" t="s">
        <v>32</v>
      </c>
      <c r="B43" s="28"/>
      <c r="C43" s="29">
        <v>6</v>
      </c>
      <c r="D43" s="29">
        <v>7</v>
      </c>
      <c r="E43" s="29">
        <v>8</v>
      </c>
      <c r="F43" s="30"/>
      <c r="G43" s="30"/>
      <c r="H43" s="131">
        <v>0.09</v>
      </c>
      <c r="I43" s="131">
        <v>0.105</v>
      </c>
      <c r="J43" s="131"/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31"/>
      <c r="I44" s="131"/>
      <c r="J44" s="131"/>
      <c r="K44" s="31"/>
    </row>
    <row r="45" spans="1:11" s="32" customFormat="1" ht="11.25" customHeight="1">
      <c r="A45" s="34" t="s">
        <v>34</v>
      </c>
      <c r="B45" s="28"/>
      <c r="C45" s="29">
        <v>1</v>
      </c>
      <c r="D45" s="29">
        <v>1</v>
      </c>
      <c r="E45" s="29"/>
      <c r="F45" s="30"/>
      <c r="G45" s="30"/>
      <c r="H45" s="131">
        <v>0.025</v>
      </c>
      <c r="I45" s="131">
        <v>0.028</v>
      </c>
      <c r="J45" s="131"/>
      <c r="K45" s="31"/>
    </row>
    <row r="46" spans="1:11" s="32" customFormat="1" ht="11.25" customHeight="1">
      <c r="A46" s="34" t="s">
        <v>35</v>
      </c>
      <c r="B46" s="28"/>
      <c r="C46" s="29"/>
      <c r="D46" s="29"/>
      <c r="E46" s="29"/>
      <c r="F46" s="30"/>
      <c r="G46" s="30"/>
      <c r="H46" s="131"/>
      <c r="I46" s="131"/>
      <c r="J46" s="131"/>
      <c r="K46" s="31"/>
    </row>
    <row r="47" spans="1:11" s="32" customFormat="1" ht="11.25" customHeight="1">
      <c r="A47" s="34" t="s">
        <v>36</v>
      </c>
      <c r="B47" s="28"/>
      <c r="C47" s="29">
        <v>59</v>
      </c>
      <c r="D47" s="29">
        <v>89</v>
      </c>
      <c r="E47" s="29">
        <v>80</v>
      </c>
      <c r="F47" s="30"/>
      <c r="G47" s="30"/>
      <c r="H47" s="131">
        <v>2.36</v>
      </c>
      <c r="I47" s="131">
        <v>3.56</v>
      </c>
      <c r="J47" s="131"/>
      <c r="K47" s="31"/>
    </row>
    <row r="48" spans="1:11" s="32" customFormat="1" ht="11.25" customHeight="1">
      <c r="A48" s="34" t="s">
        <v>37</v>
      </c>
      <c r="B48" s="28"/>
      <c r="C48" s="29">
        <v>10</v>
      </c>
      <c r="D48" s="29">
        <v>21</v>
      </c>
      <c r="E48" s="29">
        <v>20</v>
      </c>
      <c r="F48" s="30"/>
      <c r="G48" s="30"/>
      <c r="H48" s="131">
        <v>0.26</v>
      </c>
      <c r="I48" s="131">
        <v>0.546</v>
      </c>
      <c r="J48" s="131"/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31"/>
      <c r="I49" s="131"/>
      <c r="J49" s="131"/>
      <c r="K49" s="31"/>
    </row>
    <row r="50" spans="1:11" s="23" customFormat="1" ht="11.25" customHeight="1">
      <c r="A50" s="41" t="s">
        <v>39</v>
      </c>
      <c r="B50" s="36"/>
      <c r="C50" s="37">
        <v>109</v>
      </c>
      <c r="D50" s="37">
        <v>150</v>
      </c>
      <c r="E50" s="37">
        <v>139</v>
      </c>
      <c r="F50" s="38">
        <v>92.66666666666667</v>
      </c>
      <c r="G50" s="39"/>
      <c r="H50" s="132">
        <v>3.808</v>
      </c>
      <c r="I50" s="133">
        <v>5.247000000000001</v>
      </c>
      <c r="J50" s="133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32"/>
      <c r="I52" s="133"/>
      <c r="J52" s="133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>
        <v>200</v>
      </c>
      <c r="D54" s="29">
        <v>125</v>
      </c>
      <c r="E54" s="29">
        <v>125</v>
      </c>
      <c r="F54" s="30"/>
      <c r="G54" s="30"/>
      <c r="H54" s="131">
        <v>10</v>
      </c>
      <c r="I54" s="131">
        <v>5.06</v>
      </c>
      <c r="J54" s="131">
        <v>6.063</v>
      </c>
      <c r="K54" s="31"/>
    </row>
    <row r="55" spans="1:11" s="32" customFormat="1" ht="11.25" customHeight="1">
      <c r="A55" s="34" t="s">
        <v>42</v>
      </c>
      <c r="B55" s="28"/>
      <c r="C55" s="29">
        <v>178</v>
      </c>
      <c r="D55" s="29">
        <v>162</v>
      </c>
      <c r="E55" s="29">
        <v>162</v>
      </c>
      <c r="F55" s="30"/>
      <c r="G55" s="30"/>
      <c r="H55" s="131">
        <v>8.75</v>
      </c>
      <c r="I55" s="131">
        <v>8.75</v>
      </c>
      <c r="J55" s="131">
        <v>8.1</v>
      </c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30"/>
      <c r="G56" s="30"/>
      <c r="H56" s="131"/>
      <c r="I56" s="131"/>
      <c r="J56" s="131"/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31"/>
      <c r="I57" s="131"/>
      <c r="J57" s="131"/>
      <c r="K57" s="31"/>
    </row>
    <row r="58" spans="1:11" s="32" customFormat="1" ht="11.25" customHeight="1">
      <c r="A58" s="34" t="s">
        <v>45</v>
      </c>
      <c r="B58" s="28"/>
      <c r="C58" s="29">
        <v>27</v>
      </c>
      <c r="D58" s="29">
        <v>15</v>
      </c>
      <c r="E58" s="29">
        <v>15</v>
      </c>
      <c r="F58" s="30"/>
      <c r="G58" s="30"/>
      <c r="H58" s="131">
        <v>1.485</v>
      </c>
      <c r="I58" s="131">
        <v>0.675</v>
      </c>
      <c r="J58" s="131"/>
      <c r="K58" s="31"/>
    </row>
    <row r="59" spans="1:11" s="23" customFormat="1" ht="11.25" customHeight="1">
      <c r="A59" s="35" t="s">
        <v>46</v>
      </c>
      <c r="B59" s="36"/>
      <c r="C59" s="37">
        <v>405</v>
      </c>
      <c r="D59" s="37">
        <v>302</v>
      </c>
      <c r="E59" s="37">
        <v>302</v>
      </c>
      <c r="F59" s="38">
        <v>100</v>
      </c>
      <c r="G59" s="39"/>
      <c r="H59" s="132">
        <v>20.235</v>
      </c>
      <c r="I59" s="133">
        <v>14.485</v>
      </c>
      <c r="J59" s="133">
        <v>14.163</v>
      </c>
      <c r="K59" s="40">
        <v>97.77701070072489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>
        <v>118</v>
      </c>
      <c r="D61" s="29">
        <v>120</v>
      </c>
      <c r="E61" s="29">
        <v>120</v>
      </c>
      <c r="F61" s="30"/>
      <c r="G61" s="30"/>
      <c r="H61" s="131">
        <v>4.248</v>
      </c>
      <c r="I61" s="131">
        <v>3.5</v>
      </c>
      <c r="J61" s="131">
        <v>4.32</v>
      </c>
      <c r="K61" s="31"/>
    </row>
    <row r="62" spans="1:11" s="32" customFormat="1" ht="11.25" customHeight="1">
      <c r="A62" s="34" t="s">
        <v>48</v>
      </c>
      <c r="B62" s="28"/>
      <c r="C62" s="29">
        <v>136</v>
      </c>
      <c r="D62" s="29">
        <v>148</v>
      </c>
      <c r="E62" s="29">
        <v>136</v>
      </c>
      <c r="F62" s="30"/>
      <c r="G62" s="30"/>
      <c r="H62" s="131">
        <v>2.876</v>
      </c>
      <c r="I62" s="131">
        <v>3.156</v>
      </c>
      <c r="J62" s="131">
        <v>3.035</v>
      </c>
      <c r="K62" s="31"/>
    </row>
    <row r="63" spans="1:11" s="32" customFormat="1" ht="11.25" customHeight="1">
      <c r="A63" s="34" t="s">
        <v>49</v>
      </c>
      <c r="B63" s="28"/>
      <c r="C63" s="29">
        <v>1128</v>
      </c>
      <c r="D63" s="29">
        <v>1121</v>
      </c>
      <c r="E63" s="29">
        <v>1121</v>
      </c>
      <c r="F63" s="30"/>
      <c r="G63" s="30"/>
      <c r="H63" s="131">
        <v>83.273</v>
      </c>
      <c r="I63" s="131">
        <v>43.368</v>
      </c>
      <c r="J63" s="131">
        <v>43.038</v>
      </c>
      <c r="K63" s="31"/>
    </row>
    <row r="64" spans="1:11" s="23" customFormat="1" ht="11.25" customHeight="1">
      <c r="A64" s="35" t="s">
        <v>50</v>
      </c>
      <c r="B64" s="36"/>
      <c r="C64" s="37">
        <v>1382</v>
      </c>
      <c r="D64" s="37">
        <v>1389</v>
      </c>
      <c r="E64" s="37">
        <v>1377</v>
      </c>
      <c r="F64" s="38">
        <v>99.13606911447084</v>
      </c>
      <c r="G64" s="39"/>
      <c r="H64" s="132">
        <v>90.39699999999999</v>
      </c>
      <c r="I64" s="133">
        <v>50.024</v>
      </c>
      <c r="J64" s="133">
        <v>50.393</v>
      </c>
      <c r="K64" s="40">
        <v>100.73764592995363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>
        <v>603</v>
      </c>
      <c r="D66" s="37">
        <v>720</v>
      </c>
      <c r="E66" s="37">
        <v>670</v>
      </c>
      <c r="F66" s="38">
        <v>93.05555555555556</v>
      </c>
      <c r="G66" s="39"/>
      <c r="H66" s="132">
        <v>30.15</v>
      </c>
      <c r="I66" s="133">
        <v>27.36</v>
      </c>
      <c r="J66" s="133">
        <v>26</v>
      </c>
      <c r="K66" s="40">
        <v>95.02923976608187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/>
      <c r="D68" s="29"/>
      <c r="E68" s="29"/>
      <c r="F68" s="30"/>
      <c r="G68" s="30"/>
      <c r="H68" s="131"/>
      <c r="I68" s="131"/>
      <c r="J68" s="131"/>
      <c r="K68" s="31"/>
    </row>
    <row r="69" spans="1:11" s="32" customFormat="1" ht="11.25" customHeight="1">
      <c r="A69" s="34" t="s">
        <v>53</v>
      </c>
      <c r="B69" s="28"/>
      <c r="C69" s="29"/>
      <c r="D69" s="29"/>
      <c r="E69" s="29"/>
      <c r="F69" s="30"/>
      <c r="G69" s="30"/>
      <c r="H69" s="131"/>
      <c r="I69" s="131"/>
      <c r="J69" s="131"/>
      <c r="K69" s="31"/>
    </row>
    <row r="70" spans="1:11" s="23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32"/>
      <c r="I70" s="133"/>
      <c r="J70" s="133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>
        <v>13</v>
      </c>
      <c r="D72" s="29">
        <v>27</v>
      </c>
      <c r="E72" s="29">
        <v>27</v>
      </c>
      <c r="F72" s="30"/>
      <c r="G72" s="30"/>
      <c r="H72" s="131">
        <v>0.24</v>
      </c>
      <c r="I72" s="131">
        <v>0.65</v>
      </c>
      <c r="J72" s="131">
        <v>0.65</v>
      </c>
      <c r="K72" s="31"/>
    </row>
    <row r="73" spans="1:11" s="32" customFormat="1" ht="11.25" customHeight="1">
      <c r="A73" s="34" t="s">
        <v>56</v>
      </c>
      <c r="B73" s="28"/>
      <c r="C73" s="29">
        <v>78</v>
      </c>
      <c r="D73" s="29">
        <v>80</v>
      </c>
      <c r="E73" s="29">
        <v>80</v>
      </c>
      <c r="F73" s="30"/>
      <c r="G73" s="30"/>
      <c r="H73" s="131">
        <v>2.904</v>
      </c>
      <c r="I73" s="131">
        <v>2.9</v>
      </c>
      <c r="J73" s="131">
        <v>2.8</v>
      </c>
      <c r="K73" s="31"/>
    </row>
    <row r="74" spans="1:11" s="32" customFormat="1" ht="11.25" customHeight="1">
      <c r="A74" s="34" t="s">
        <v>57</v>
      </c>
      <c r="B74" s="28"/>
      <c r="C74" s="29">
        <v>339</v>
      </c>
      <c r="D74" s="29">
        <v>276</v>
      </c>
      <c r="E74" s="29"/>
      <c r="F74" s="30"/>
      <c r="G74" s="30"/>
      <c r="H74" s="131">
        <v>13.56</v>
      </c>
      <c r="I74" s="131">
        <v>10.469</v>
      </c>
      <c r="J74" s="131"/>
      <c r="K74" s="31"/>
    </row>
    <row r="75" spans="1:11" s="32" customFormat="1" ht="11.25" customHeight="1">
      <c r="A75" s="34" t="s">
        <v>58</v>
      </c>
      <c r="B75" s="28"/>
      <c r="C75" s="29">
        <v>42</v>
      </c>
      <c r="D75" s="29">
        <v>19</v>
      </c>
      <c r="E75" s="29">
        <v>45</v>
      </c>
      <c r="F75" s="30"/>
      <c r="G75" s="30"/>
      <c r="H75" s="131">
        <v>1.794</v>
      </c>
      <c r="I75" s="131">
        <v>1.1</v>
      </c>
      <c r="J75" s="131">
        <v>1.575</v>
      </c>
      <c r="K75" s="31"/>
    </row>
    <row r="76" spans="1:11" s="32" customFormat="1" ht="11.25" customHeight="1">
      <c r="A76" s="34" t="s">
        <v>59</v>
      </c>
      <c r="B76" s="28"/>
      <c r="C76" s="29">
        <v>20</v>
      </c>
      <c r="D76" s="29">
        <v>10</v>
      </c>
      <c r="E76" s="29">
        <v>4</v>
      </c>
      <c r="F76" s="30"/>
      <c r="G76" s="30"/>
      <c r="H76" s="131">
        <v>0.6</v>
      </c>
      <c r="I76" s="131">
        <v>0.25</v>
      </c>
      <c r="J76" s="131"/>
      <c r="K76" s="31"/>
    </row>
    <row r="77" spans="1:11" s="32" customFormat="1" ht="11.25" customHeight="1">
      <c r="A77" s="34" t="s">
        <v>60</v>
      </c>
      <c r="B77" s="28"/>
      <c r="C77" s="29">
        <v>192</v>
      </c>
      <c r="D77" s="29">
        <v>198</v>
      </c>
      <c r="E77" s="29">
        <v>186</v>
      </c>
      <c r="F77" s="30"/>
      <c r="G77" s="30"/>
      <c r="H77" s="131">
        <v>7.488</v>
      </c>
      <c r="I77" s="131">
        <v>7.821</v>
      </c>
      <c r="J77" s="131">
        <v>7.254</v>
      </c>
      <c r="K77" s="31"/>
    </row>
    <row r="78" spans="1:11" s="32" customFormat="1" ht="11.25" customHeight="1">
      <c r="A78" s="34" t="s">
        <v>61</v>
      </c>
      <c r="B78" s="28"/>
      <c r="C78" s="29">
        <v>180</v>
      </c>
      <c r="D78" s="29">
        <v>200</v>
      </c>
      <c r="E78" s="29">
        <v>200</v>
      </c>
      <c r="F78" s="30"/>
      <c r="G78" s="30"/>
      <c r="H78" s="131">
        <v>9</v>
      </c>
      <c r="I78" s="131">
        <v>9</v>
      </c>
      <c r="J78" s="131">
        <v>9</v>
      </c>
      <c r="K78" s="31"/>
    </row>
    <row r="79" spans="1:11" s="32" customFormat="1" ht="11.25" customHeight="1">
      <c r="A79" s="34" t="s">
        <v>62</v>
      </c>
      <c r="B79" s="28"/>
      <c r="C79" s="29">
        <v>90</v>
      </c>
      <c r="D79" s="29">
        <v>400</v>
      </c>
      <c r="E79" s="29">
        <v>400</v>
      </c>
      <c r="F79" s="30"/>
      <c r="G79" s="30"/>
      <c r="H79" s="131">
        <v>5.4</v>
      </c>
      <c r="I79" s="131">
        <v>16</v>
      </c>
      <c r="J79" s="131">
        <v>12</v>
      </c>
      <c r="K79" s="31"/>
    </row>
    <row r="80" spans="1:11" s="23" customFormat="1" ht="11.25" customHeight="1">
      <c r="A80" s="41" t="s">
        <v>63</v>
      </c>
      <c r="B80" s="36"/>
      <c r="C80" s="37">
        <v>954</v>
      </c>
      <c r="D80" s="37">
        <v>1210</v>
      </c>
      <c r="E80" s="37">
        <v>942</v>
      </c>
      <c r="F80" s="38">
        <v>77.85123966942149</v>
      </c>
      <c r="G80" s="39"/>
      <c r="H80" s="132">
        <v>40.986</v>
      </c>
      <c r="I80" s="133">
        <v>48.19</v>
      </c>
      <c r="J80" s="133">
        <v>33.278999999999996</v>
      </c>
      <c r="K80" s="40">
        <v>69.05789582901016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/>
      <c r="D82" s="29"/>
      <c r="E82" s="29"/>
      <c r="F82" s="30"/>
      <c r="G82" s="30"/>
      <c r="H82" s="131"/>
      <c r="I82" s="131"/>
      <c r="J82" s="131"/>
      <c r="K82" s="31"/>
    </row>
    <row r="83" spans="1:11" s="32" customFormat="1" ht="11.25" customHeight="1">
      <c r="A83" s="34" t="s">
        <v>65</v>
      </c>
      <c r="B83" s="28"/>
      <c r="C83" s="29"/>
      <c r="D83" s="29"/>
      <c r="E83" s="29"/>
      <c r="F83" s="30"/>
      <c r="G83" s="30"/>
      <c r="H83" s="131"/>
      <c r="I83" s="131"/>
      <c r="J83" s="131"/>
      <c r="K83" s="31"/>
    </row>
    <row r="84" spans="1:11" s="23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32"/>
      <c r="I84" s="133"/>
      <c r="J84" s="133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>
        <v>3852</v>
      </c>
      <c r="D87" s="48">
        <v>4165</v>
      </c>
      <c r="E87" s="48">
        <v>3782</v>
      </c>
      <c r="F87" s="49">
        <f>IF(D87&gt;0,100*E87/D87,0)</f>
        <v>90.80432172869148</v>
      </c>
      <c r="G87" s="39"/>
      <c r="H87" s="136">
        <v>199.176</v>
      </c>
      <c r="I87" s="137">
        <v>158.37599999999998</v>
      </c>
      <c r="J87" s="137">
        <v>129.772</v>
      </c>
      <c r="K87" s="49">
        <f>IF(I87&gt;0,100*J87/I87,0)</f>
        <v>81.93918270445018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4" useFirstPageNumber="1" horizontalDpi="600" verticalDpi="600" orientation="portrait" paperSize="9" scale="73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"/>
  <dimension ref="A2:AB152"/>
  <sheetViews>
    <sheetView showZeros="0" tabSelected="1" view="pageBreakPreview" zoomScaleSheetLayoutView="100" zoomScalePageLayoutView="0" workbookViewId="0" topLeftCell="B1">
      <selection activeCell="AA46" sqref="AA46"/>
    </sheetView>
  </sheetViews>
  <sheetFormatPr defaultColWidth="8.7109375" defaultRowHeight="15"/>
  <cols>
    <col min="1" max="1" width="22.00390625" style="59" customWidth="1"/>
    <col min="2" max="2" width="0.9921875" style="59" customWidth="1"/>
    <col min="3" max="3" width="1.1484375" style="59" customWidth="1"/>
    <col min="4" max="4" width="6.421875" style="59" customWidth="1"/>
    <col min="5" max="7" width="9.421875" style="59" customWidth="1"/>
    <col min="8" max="8" width="10.421875" style="59" customWidth="1"/>
    <col min="9" max="9" width="0.9921875" style="59" customWidth="1"/>
    <col min="10" max="10" width="6.421875" style="59" customWidth="1"/>
    <col min="11" max="11" width="11.140625" style="59" customWidth="1"/>
    <col min="12" max="12" width="10.28125" style="59" customWidth="1"/>
    <col min="13" max="13" width="9.421875" style="59" customWidth="1"/>
    <col min="14" max="14" width="10.421875" style="59" customWidth="1"/>
    <col min="15" max="15" width="22.00390625" style="59" customWidth="1"/>
    <col min="16" max="16" width="0.9921875" style="59" customWidth="1"/>
    <col min="17" max="17" width="1.1484375" style="59" customWidth="1"/>
    <col min="18" max="18" width="6.421875" style="59" customWidth="1"/>
    <col min="19" max="21" width="9.421875" style="59" customWidth="1"/>
    <col min="22" max="22" width="10.421875" style="59" customWidth="1"/>
    <col min="23" max="23" width="0.9921875" style="59" customWidth="1"/>
    <col min="24" max="24" width="6.421875" style="59" customWidth="1"/>
    <col min="25" max="27" width="9.421875" style="59" customWidth="1"/>
    <col min="28" max="28" width="10.421875" style="59" customWidth="1"/>
    <col min="29" max="16384" width="8.7109375" style="59" customWidth="1"/>
  </cols>
  <sheetData>
    <row r="2" spans="1:27" s="61" customFormat="1" ht="11.25">
      <c r="A2" s="60" t="s">
        <v>122</v>
      </c>
      <c r="J2" s="61" t="s">
        <v>123</v>
      </c>
      <c r="M2" s="61" t="s">
        <v>129</v>
      </c>
      <c r="O2" s="60" t="s">
        <v>122</v>
      </c>
      <c r="X2" s="61" t="s">
        <v>123</v>
      </c>
      <c r="AA2" s="61" t="s">
        <v>129</v>
      </c>
    </row>
    <row r="3" s="61" customFormat="1" ht="12" customHeight="1" thickBot="1"/>
    <row r="4" spans="1:28" s="61" customFormat="1" ht="12" thickBot="1">
      <c r="A4" s="62"/>
      <c r="B4" s="63"/>
      <c r="D4" s="171" t="s">
        <v>124</v>
      </c>
      <c r="E4" s="172"/>
      <c r="F4" s="172"/>
      <c r="G4" s="172"/>
      <c r="H4" s="173"/>
      <c r="J4" s="171" t="s">
        <v>125</v>
      </c>
      <c r="K4" s="172"/>
      <c r="L4" s="172"/>
      <c r="M4" s="172"/>
      <c r="N4" s="173"/>
      <c r="O4" s="62"/>
      <c r="P4" s="63"/>
      <c r="R4" s="171" t="s">
        <v>124</v>
      </c>
      <c r="S4" s="172"/>
      <c r="T4" s="172"/>
      <c r="U4" s="172"/>
      <c r="V4" s="173"/>
      <c r="X4" s="171" t="s">
        <v>125</v>
      </c>
      <c r="Y4" s="172"/>
      <c r="Z4" s="172"/>
      <c r="AA4" s="172"/>
      <c r="AB4" s="173"/>
    </row>
    <row r="5" spans="1:28" s="61" customFormat="1" ht="11.25">
      <c r="A5" s="64" t="s">
        <v>126</v>
      </c>
      <c r="B5" s="65"/>
      <c r="D5" s="62"/>
      <c r="E5" s="66" t="s">
        <v>335</v>
      </c>
      <c r="F5" s="66" t="s">
        <v>127</v>
      </c>
      <c r="G5" s="66" t="s">
        <v>128</v>
      </c>
      <c r="H5" s="67">
        <f>G6</f>
        <v>2023</v>
      </c>
      <c r="J5" s="62"/>
      <c r="K5" s="66" t="s">
        <v>335</v>
      </c>
      <c r="L5" s="66" t="s">
        <v>127</v>
      </c>
      <c r="M5" s="66" t="s">
        <v>128</v>
      </c>
      <c r="N5" s="67">
        <f>M6</f>
        <v>2023</v>
      </c>
      <c r="O5" s="64" t="s">
        <v>126</v>
      </c>
      <c r="P5" s="65"/>
      <c r="R5" s="62"/>
      <c r="S5" s="66" t="s">
        <v>335</v>
      </c>
      <c r="T5" s="66" t="s">
        <v>127</v>
      </c>
      <c r="U5" s="66" t="s">
        <v>128</v>
      </c>
      <c r="V5" s="67">
        <f>U6</f>
        <v>2023</v>
      </c>
      <c r="X5" s="62"/>
      <c r="Y5" s="66" t="s">
        <v>335</v>
      </c>
      <c r="Z5" s="66" t="s">
        <v>127</v>
      </c>
      <c r="AA5" s="66" t="s">
        <v>128</v>
      </c>
      <c r="AB5" s="67">
        <f>AA6</f>
        <v>2023</v>
      </c>
    </row>
    <row r="6" spans="1:28" s="61" customFormat="1" ht="23.25" customHeight="1" thickBot="1">
      <c r="A6" s="68"/>
      <c r="B6" s="69"/>
      <c r="C6" s="70"/>
      <c r="D6" s="71" t="s">
        <v>334</v>
      </c>
      <c r="E6" s="72">
        <f>G6-2</f>
        <v>2021</v>
      </c>
      <c r="F6" s="72">
        <f>G6-1</f>
        <v>2022</v>
      </c>
      <c r="G6" s="72">
        <v>2023</v>
      </c>
      <c r="H6" s="73" t="str">
        <f>CONCATENATE(E6,"=100")</f>
        <v>2021=100</v>
      </c>
      <c r="I6" s="70"/>
      <c r="J6" s="71" t="s">
        <v>334</v>
      </c>
      <c r="K6" s="72">
        <f>M6-2</f>
        <v>2021</v>
      </c>
      <c r="L6" s="72">
        <f>M6-1</f>
        <v>2022</v>
      </c>
      <c r="M6" s="72">
        <v>2023</v>
      </c>
      <c r="N6" s="73" t="str">
        <f>CONCATENATE(K6,"=100")</f>
        <v>2021=100</v>
      </c>
      <c r="O6" s="68"/>
      <c r="P6" s="69"/>
      <c r="Q6" s="70"/>
      <c r="R6" s="71" t="s">
        <v>334</v>
      </c>
      <c r="S6" s="72">
        <f>U6-2</f>
        <v>2021</v>
      </c>
      <c r="T6" s="72">
        <f>U6-1</f>
        <v>2022</v>
      </c>
      <c r="U6" s="72">
        <v>2023</v>
      </c>
      <c r="V6" s="73" t="str">
        <f>CONCATENATE(T6,"=100")</f>
        <v>2022=100</v>
      </c>
      <c r="W6" s="70"/>
      <c r="X6" s="71" t="s">
        <v>334</v>
      </c>
      <c r="Y6" s="72">
        <f>AA6-2</f>
        <v>2021</v>
      </c>
      <c r="Z6" s="72">
        <f>AA6-1</f>
        <v>2022</v>
      </c>
      <c r="AA6" s="72">
        <v>2023</v>
      </c>
      <c r="AB6" s="73" t="str">
        <f>CONCATENATE(Z6,"=100")</f>
        <v>2022=100</v>
      </c>
    </row>
    <row r="7" spans="4:28" s="74" customFormat="1" ht="11.25" customHeight="1">
      <c r="D7" s="75"/>
      <c r="E7" s="76"/>
      <c r="F7" s="76"/>
      <c r="G7" s="76"/>
      <c r="H7" s="76">
        <f>IF(AND(F7&gt;0,G7&gt;0),G7*100/F7,"")</f>
      </c>
      <c r="I7" s="75"/>
      <c r="J7" s="75"/>
      <c r="K7" s="76"/>
      <c r="L7" s="76"/>
      <c r="M7" s="76"/>
      <c r="N7" s="76">
        <f>IF(AND(L7&gt;0,M7&gt;0),M7*100/L7,"")</f>
      </c>
      <c r="R7" s="75"/>
      <c r="S7" s="76"/>
      <c r="T7" s="76"/>
      <c r="U7" s="76"/>
      <c r="V7" s="76">
        <f>IF(AND(T7&gt;0,U7&gt;0),U7*100/T7,"")</f>
      </c>
      <c r="W7" s="75"/>
      <c r="X7" s="75"/>
      <c r="Y7" s="76"/>
      <c r="Z7" s="76"/>
      <c r="AA7" s="76"/>
      <c r="AB7" s="76">
        <f>IF(AND(Z7&gt;0,AA7&gt;0),AA7*100/Z7,"")</f>
      </c>
    </row>
    <row r="8" spans="4:28" s="74" customFormat="1" ht="11.25" customHeight="1">
      <c r="D8" s="75"/>
      <c r="E8" s="76"/>
      <c r="F8" s="76"/>
      <c r="G8" s="76"/>
      <c r="H8" s="76"/>
      <c r="I8" s="75"/>
      <c r="J8" s="75"/>
      <c r="K8" s="76"/>
      <c r="L8" s="76"/>
      <c r="M8" s="76"/>
      <c r="N8" s="76"/>
      <c r="R8" s="75"/>
      <c r="S8" s="76"/>
      <c r="T8" s="76"/>
      <c r="U8" s="76"/>
      <c r="V8" s="76"/>
      <c r="W8" s="75"/>
      <c r="X8" s="75"/>
      <c r="Y8" s="76"/>
      <c r="Z8" s="76"/>
      <c r="AA8" s="76"/>
      <c r="AB8" s="76"/>
    </row>
    <row r="9" spans="1:28" s="74" customFormat="1" ht="11.25" customHeight="1">
      <c r="A9" s="74" t="s">
        <v>130</v>
      </c>
      <c r="D9" s="87"/>
      <c r="E9" s="76"/>
      <c r="F9" s="76"/>
      <c r="G9" s="76"/>
      <c r="H9" s="76">
        <f>IF(AND(F9&gt;0,G9&gt;0),G9*100/F9,"")</f>
      </c>
      <c r="I9" s="75"/>
      <c r="J9" s="87"/>
      <c r="K9" s="76"/>
      <c r="L9" s="76"/>
      <c r="M9" s="76"/>
      <c r="N9" s="76"/>
      <c r="O9" s="74" t="s">
        <v>164</v>
      </c>
      <c r="R9" s="87"/>
      <c r="S9" s="76"/>
      <c r="T9" s="76"/>
      <c r="U9" s="76"/>
      <c r="V9" s="76">
        <f aca="true" t="shared" si="0" ref="V9:V26">IF(AND(T9&gt;0,U9&gt;0),U9*100/T9,"")</f>
      </c>
      <c r="W9" s="75"/>
      <c r="X9" s="87"/>
      <c r="Y9" s="76"/>
      <c r="Z9" s="76"/>
      <c r="AA9" s="76"/>
      <c r="AB9" s="76">
        <f aca="true" t="shared" si="1" ref="AB9:AB26">IF(AND(Z9&gt;0,AA9&gt;0),AA9*100/Z9,"")</f>
      </c>
    </row>
    <row r="10" spans="1:28" s="74" customFormat="1" ht="11.25" customHeight="1">
      <c r="A10" s="74" t="s">
        <v>131</v>
      </c>
      <c r="B10" s="76"/>
      <c r="C10" s="76"/>
      <c r="D10" s="87">
        <v>3</v>
      </c>
      <c r="E10" s="76">
        <v>1865.801</v>
      </c>
      <c r="F10" s="76">
        <v>1876.75301</v>
      </c>
      <c r="G10" s="76">
        <v>1764.149</v>
      </c>
      <c r="H10" s="76">
        <f>IF(AND(E10&gt;0,G10&gt;0),G10*100/E10,"")</f>
        <v>94.55183055427669</v>
      </c>
      <c r="I10" s="76"/>
      <c r="J10" s="87">
        <v>3</v>
      </c>
      <c r="K10" s="76">
        <v>7449.742000000001</v>
      </c>
      <c r="L10" s="76">
        <v>5477.052000000001</v>
      </c>
      <c r="M10" s="76">
        <v>5405.336</v>
      </c>
      <c r="N10" s="76">
        <f>IF(AND(K10&gt;0,M10&gt;0),M10*100/K10,"")</f>
        <v>72.55735836220904</v>
      </c>
      <c r="O10" s="74" t="s">
        <v>291</v>
      </c>
      <c r="P10" s="76"/>
      <c r="Q10" s="76"/>
      <c r="R10" s="87">
        <v>3</v>
      </c>
      <c r="S10" s="76">
        <v>6.147</v>
      </c>
      <c r="T10" s="76">
        <v>5.328</v>
      </c>
      <c r="U10" s="76">
        <v>5.355</v>
      </c>
      <c r="V10" s="76">
        <f t="shared" si="0"/>
        <v>100.50675675675676</v>
      </c>
      <c r="W10" s="76"/>
      <c r="X10" s="87">
        <v>3</v>
      </c>
      <c r="Y10" s="76">
        <v>52.129999999999995</v>
      </c>
      <c r="Z10" s="76">
        <v>38.11200000000001</v>
      </c>
      <c r="AA10" s="76">
        <v>45.94200000000001</v>
      </c>
      <c r="AB10" s="76">
        <f t="shared" si="1"/>
        <v>120.54471032745592</v>
      </c>
    </row>
    <row r="11" spans="1:28" s="74" customFormat="1" ht="11.25" customHeight="1">
      <c r="A11" s="74" t="s">
        <v>132</v>
      </c>
      <c r="B11" s="76"/>
      <c r="C11" s="76"/>
      <c r="D11" s="87">
        <v>3</v>
      </c>
      <c r="E11" s="76">
        <v>259.057</v>
      </c>
      <c r="F11" s="76">
        <v>277.47056</v>
      </c>
      <c r="G11" s="76">
        <v>271.035</v>
      </c>
      <c r="H11" s="76">
        <f aca="true" t="shared" si="2" ref="H11:H21">IF(AND(E11&gt;0,G11&gt;0),G11*100/E11,"")</f>
        <v>104.62369285524036</v>
      </c>
      <c r="I11" s="76"/>
      <c r="J11" s="87">
        <v>3</v>
      </c>
      <c r="K11" s="76">
        <v>770.406</v>
      </c>
      <c r="L11" s="76">
        <v>628.8879999999999</v>
      </c>
      <c r="M11" s="76">
        <v>676.648</v>
      </c>
      <c r="N11" s="76">
        <f aca="true" t="shared" si="3" ref="N11:N21">IF(AND(K11&gt;0,M11&gt;0),M11*100/K11,"")</f>
        <v>87.83005324465283</v>
      </c>
      <c r="O11" s="74" t="s">
        <v>292</v>
      </c>
      <c r="P11" s="76"/>
      <c r="Q11" s="76"/>
      <c r="R11" s="87">
        <v>8</v>
      </c>
      <c r="S11" s="76">
        <v>32.800000000000004</v>
      </c>
      <c r="T11" s="76">
        <v>31</v>
      </c>
      <c r="U11" s="76">
        <v>0</v>
      </c>
      <c r="V11" s="76">
        <f t="shared" si="0"/>
      </c>
      <c r="W11" s="76"/>
      <c r="X11" s="87">
        <v>12</v>
      </c>
      <c r="Y11" s="76">
        <v>5.715999999999999</v>
      </c>
      <c r="Z11" s="76">
        <v>4.676</v>
      </c>
      <c r="AA11" s="76">
        <v>0</v>
      </c>
      <c r="AB11" s="76">
        <f t="shared" si="1"/>
      </c>
    </row>
    <row r="12" spans="1:28" ht="12">
      <c r="A12" s="74" t="s">
        <v>133</v>
      </c>
      <c r="B12" s="76"/>
      <c r="C12" s="76"/>
      <c r="D12" s="87">
        <v>3</v>
      </c>
      <c r="E12" s="76">
        <v>2124.858</v>
      </c>
      <c r="F12" s="76">
        <v>2154.2237</v>
      </c>
      <c r="G12" s="76">
        <v>2035.184</v>
      </c>
      <c r="H12" s="76">
        <f t="shared" si="2"/>
        <v>95.77976504782907</v>
      </c>
      <c r="I12" s="76"/>
      <c r="J12" s="87">
        <v>3</v>
      </c>
      <c r="K12" s="76">
        <v>8220.148</v>
      </c>
      <c r="L12" s="76">
        <v>6105.9400000000005</v>
      </c>
      <c r="M12" s="76">
        <v>6080.878</v>
      </c>
      <c r="N12" s="76">
        <f t="shared" si="3"/>
        <v>73.9752860897395</v>
      </c>
      <c r="O12" s="74" t="s">
        <v>184</v>
      </c>
      <c r="P12" s="76"/>
      <c r="Q12" s="76"/>
      <c r="R12" s="87">
        <v>10</v>
      </c>
      <c r="S12" s="76">
        <v>2.774</v>
      </c>
      <c r="T12" s="76">
        <v>2.747</v>
      </c>
      <c r="U12" s="76">
        <v>2.609</v>
      </c>
      <c r="V12" s="76">
        <f t="shared" si="0"/>
        <v>94.97633782307972</v>
      </c>
      <c r="W12" s="76"/>
      <c r="X12" s="87">
        <v>3</v>
      </c>
      <c r="Y12" s="76">
        <v>81.18299999999999</v>
      </c>
      <c r="Z12" s="76">
        <v>77.45499999999998</v>
      </c>
      <c r="AA12" s="76">
        <v>78.065</v>
      </c>
      <c r="AB12" s="76">
        <f t="shared" si="1"/>
        <v>100.78755406364988</v>
      </c>
    </row>
    <row r="13" spans="1:28" s="61" customFormat="1" ht="12">
      <c r="A13" s="74" t="s">
        <v>134</v>
      </c>
      <c r="B13" s="76"/>
      <c r="C13" s="76"/>
      <c r="D13" s="87">
        <v>3</v>
      </c>
      <c r="E13" s="76">
        <v>251.672</v>
      </c>
      <c r="F13" s="76">
        <v>237.83045</v>
      </c>
      <c r="G13" s="76">
        <v>245.945</v>
      </c>
      <c r="H13" s="76">
        <f t="shared" si="2"/>
        <v>97.72441908515846</v>
      </c>
      <c r="I13" s="76"/>
      <c r="J13" s="87">
        <v>3</v>
      </c>
      <c r="K13" s="76">
        <v>734.7529999999999</v>
      </c>
      <c r="L13" s="76">
        <v>567.048</v>
      </c>
      <c r="M13" s="76">
        <v>608.295</v>
      </c>
      <c r="N13" s="76">
        <f t="shared" si="3"/>
        <v>82.78904611481681</v>
      </c>
      <c r="O13" s="74" t="s">
        <v>185</v>
      </c>
      <c r="P13" s="76"/>
      <c r="Q13" s="76"/>
      <c r="R13" s="87">
        <v>3</v>
      </c>
      <c r="S13" s="76">
        <v>5.112</v>
      </c>
      <c r="T13" s="76">
        <v>4.772</v>
      </c>
      <c r="U13" s="76">
        <v>4.936</v>
      </c>
      <c r="V13" s="76">
        <f t="shared" si="0"/>
        <v>103.43671416596814</v>
      </c>
      <c r="W13" s="76"/>
      <c r="X13" s="87">
        <v>1</v>
      </c>
      <c r="Y13" s="76">
        <v>94.754</v>
      </c>
      <c r="Z13" s="76">
        <v>89.221</v>
      </c>
      <c r="AA13" s="76">
        <v>0</v>
      </c>
      <c r="AB13" s="76">
        <f t="shared" si="1"/>
      </c>
    </row>
    <row r="14" spans="1:28" s="61" customFormat="1" ht="12" customHeight="1">
      <c r="A14" s="74" t="s">
        <v>135</v>
      </c>
      <c r="B14" s="76"/>
      <c r="C14" s="76"/>
      <c r="D14" s="87">
        <v>3</v>
      </c>
      <c r="E14" s="76">
        <v>2262.889</v>
      </c>
      <c r="F14" s="76">
        <v>2149.77913</v>
      </c>
      <c r="G14" s="76">
        <v>2168.341</v>
      </c>
      <c r="H14" s="76">
        <f t="shared" si="2"/>
        <v>95.82180124610618</v>
      </c>
      <c r="I14" s="76"/>
      <c r="J14" s="87">
        <v>3</v>
      </c>
      <c r="K14" s="76">
        <v>8128.906000000002</v>
      </c>
      <c r="L14" s="76">
        <v>6125.439000000001</v>
      </c>
      <c r="M14" s="76">
        <v>6216.544</v>
      </c>
      <c r="N14" s="76">
        <f t="shared" si="3"/>
        <v>76.47454651339305</v>
      </c>
      <c r="O14" s="74" t="s">
        <v>293</v>
      </c>
      <c r="P14" s="76"/>
      <c r="Q14" s="76"/>
      <c r="R14" s="87">
        <v>2</v>
      </c>
      <c r="S14" s="76">
        <v>44.489000000000004</v>
      </c>
      <c r="T14" s="76">
        <v>44.5</v>
      </c>
      <c r="U14" s="76">
        <v>45.1</v>
      </c>
      <c r="V14" s="76">
        <f t="shared" si="0"/>
        <v>101.34831460674157</v>
      </c>
      <c r="W14" s="76"/>
      <c r="X14" s="87">
        <v>12</v>
      </c>
      <c r="Y14" s="76">
        <v>146.349</v>
      </c>
      <c r="Z14" s="76">
        <v>144.953</v>
      </c>
      <c r="AA14" s="76">
        <v>148.81799999999998</v>
      </c>
      <c r="AB14" s="76">
        <f t="shared" si="1"/>
        <v>102.6663815167675</v>
      </c>
    </row>
    <row r="15" spans="1:28" s="61" customFormat="1" ht="12">
      <c r="A15" s="74" t="s">
        <v>136</v>
      </c>
      <c r="B15" s="76"/>
      <c r="C15" s="76"/>
      <c r="D15" s="87">
        <v>3</v>
      </c>
      <c r="E15" s="76">
        <v>2514.561</v>
      </c>
      <c r="F15" s="76">
        <v>2387.6095800000003</v>
      </c>
      <c r="G15" s="76">
        <v>2414.286</v>
      </c>
      <c r="H15" s="76">
        <f t="shared" si="2"/>
        <v>96.01222638862211</v>
      </c>
      <c r="I15" s="76"/>
      <c r="J15" s="87">
        <v>3</v>
      </c>
      <c r="K15" s="76">
        <v>8863.659000000001</v>
      </c>
      <c r="L15" s="76">
        <v>6692.487</v>
      </c>
      <c r="M15" s="76">
        <v>6824.620000000001</v>
      </c>
      <c r="N15" s="76">
        <f t="shared" si="3"/>
        <v>76.99551618580995</v>
      </c>
      <c r="O15" s="74" t="s">
        <v>294</v>
      </c>
      <c r="P15" s="76"/>
      <c r="Q15" s="76"/>
      <c r="R15" s="87">
        <v>3</v>
      </c>
      <c r="S15" s="76">
        <v>9.686</v>
      </c>
      <c r="T15" s="76">
        <v>9.878</v>
      </c>
      <c r="U15" s="76">
        <v>10.1</v>
      </c>
      <c r="V15" s="76">
        <f t="shared" si="0"/>
        <v>102.2474185057704</v>
      </c>
      <c r="W15" s="76"/>
      <c r="X15" s="87">
        <v>2</v>
      </c>
      <c r="Y15" s="76">
        <v>17.453000000000003</v>
      </c>
      <c r="Z15" s="76">
        <v>17.022000000000002</v>
      </c>
      <c r="AA15" s="76">
        <v>16.235</v>
      </c>
      <c r="AB15" s="76">
        <f t="shared" si="1"/>
        <v>95.37657149571142</v>
      </c>
    </row>
    <row r="16" spans="1:28" s="61" customFormat="1" ht="12">
      <c r="A16" s="74" t="s">
        <v>137</v>
      </c>
      <c r="B16" s="76"/>
      <c r="C16" s="76"/>
      <c r="D16" s="87">
        <v>3</v>
      </c>
      <c r="E16" s="76">
        <v>504.003</v>
      </c>
      <c r="F16" s="76">
        <v>459.92734</v>
      </c>
      <c r="G16" s="76">
        <v>450.823</v>
      </c>
      <c r="H16" s="76">
        <f t="shared" si="2"/>
        <v>89.44847550510612</v>
      </c>
      <c r="I16" s="76"/>
      <c r="J16" s="87">
        <v>3</v>
      </c>
      <c r="K16" s="76">
        <v>1147.791</v>
      </c>
      <c r="L16" s="76">
        <v>807.686</v>
      </c>
      <c r="M16" s="76">
        <v>808.79</v>
      </c>
      <c r="N16" s="76">
        <f t="shared" si="3"/>
        <v>70.46491913597511</v>
      </c>
      <c r="O16" s="74" t="s">
        <v>186</v>
      </c>
      <c r="P16" s="76"/>
      <c r="Q16" s="76"/>
      <c r="R16" s="87">
        <v>2</v>
      </c>
      <c r="S16" s="76">
        <v>32.837</v>
      </c>
      <c r="T16" s="76">
        <v>31.337</v>
      </c>
      <c r="U16" s="76">
        <v>0</v>
      </c>
      <c r="V16" s="76">
        <f t="shared" si="0"/>
      </c>
      <c r="W16" s="76"/>
      <c r="X16" s="87">
        <v>3</v>
      </c>
      <c r="Y16" s="76">
        <v>535.445</v>
      </c>
      <c r="Z16" s="76">
        <v>486.749</v>
      </c>
      <c r="AA16" s="76">
        <v>0</v>
      </c>
      <c r="AB16" s="76">
        <f t="shared" si="1"/>
      </c>
    </row>
    <row r="17" spans="1:28" s="61" customFormat="1" ht="12" customHeight="1">
      <c r="A17" s="74" t="s">
        <v>138</v>
      </c>
      <c r="B17" s="76"/>
      <c r="C17" s="76"/>
      <c r="D17" s="87">
        <v>3</v>
      </c>
      <c r="E17" s="76">
        <v>118.201</v>
      </c>
      <c r="F17" s="76">
        <v>99.82567</v>
      </c>
      <c r="G17" s="76">
        <v>102.503</v>
      </c>
      <c r="H17" s="76">
        <f t="shared" si="2"/>
        <v>86.71923249380293</v>
      </c>
      <c r="I17" s="76"/>
      <c r="J17" s="87">
        <v>3</v>
      </c>
      <c r="K17" s="76">
        <v>303.403</v>
      </c>
      <c r="L17" s="76">
        <v>188.075</v>
      </c>
      <c r="M17" s="76">
        <v>229.605</v>
      </c>
      <c r="N17" s="76">
        <f t="shared" si="3"/>
        <v>75.6765753799402</v>
      </c>
      <c r="O17" s="74" t="s">
        <v>187</v>
      </c>
      <c r="P17" s="76"/>
      <c r="Q17" s="76"/>
      <c r="R17" s="87">
        <v>3</v>
      </c>
      <c r="S17" s="76">
        <v>2.63</v>
      </c>
      <c r="T17" s="76">
        <v>2.037</v>
      </c>
      <c r="U17" s="76">
        <v>1.882</v>
      </c>
      <c r="V17" s="76">
        <f t="shared" si="0"/>
        <v>92.3907707412862</v>
      </c>
      <c r="W17" s="76"/>
      <c r="X17" s="87">
        <v>3</v>
      </c>
      <c r="Y17" s="76">
        <v>153.977</v>
      </c>
      <c r="Z17" s="76">
        <v>118.5</v>
      </c>
      <c r="AA17" s="76">
        <v>120.548</v>
      </c>
      <c r="AB17" s="76">
        <f t="shared" si="1"/>
        <v>101.72827004219408</v>
      </c>
    </row>
    <row r="18" spans="1:28" s="74" customFormat="1" ht="11.25" customHeight="1">
      <c r="A18" s="74" t="s">
        <v>139</v>
      </c>
      <c r="B18" s="76"/>
      <c r="C18" s="76"/>
      <c r="D18" s="87">
        <v>3</v>
      </c>
      <c r="E18" s="76">
        <v>267.507</v>
      </c>
      <c r="F18" s="76">
        <v>271.133</v>
      </c>
      <c r="G18" s="76">
        <v>271.162</v>
      </c>
      <c r="H18" s="76">
        <f t="shared" si="2"/>
        <v>101.36631938603475</v>
      </c>
      <c r="I18" s="76"/>
      <c r="J18" s="87">
        <v>3</v>
      </c>
      <c r="K18" s="76">
        <v>757.014</v>
      </c>
      <c r="L18" s="76">
        <v>600.659</v>
      </c>
      <c r="M18" s="76">
        <v>601.35</v>
      </c>
      <c r="N18" s="76">
        <f t="shared" si="3"/>
        <v>79.4371042015075</v>
      </c>
      <c r="O18" s="74" t="s">
        <v>188</v>
      </c>
      <c r="P18" s="76"/>
      <c r="Q18" s="76"/>
      <c r="R18" s="87">
        <v>3</v>
      </c>
      <c r="S18" s="76">
        <v>7.718</v>
      </c>
      <c r="T18" s="76">
        <v>7.664</v>
      </c>
      <c r="U18" s="76">
        <v>8.027</v>
      </c>
      <c r="V18" s="76">
        <f t="shared" si="0"/>
        <v>104.73643006263048</v>
      </c>
      <c r="W18" s="76"/>
      <c r="X18" s="87">
        <v>3</v>
      </c>
      <c r="Y18" s="76">
        <v>745.861</v>
      </c>
      <c r="Z18" s="76">
        <v>672.367</v>
      </c>
      <c r="AA18" s="76">
        <v>761.7850000000001</v>
      </c>
      <c r="AB18" s="76">
        <f t="shared" si="1"/>
        <v>113.2989870115577</v>
      </c>
    </row>
    <row r="19" spans="1:28" s="74" customFormat="1" ht="11.25" customHeight="1">
      <c r="A19" s="74" t="s">
        <v>285</v>
      </c>
      <c r="B19" s="76"/>
      <c r="C19" s="76"/>
      <c r="D19" s="87"/>
      <c r="E19" s="76">
        <f>E12+E15+E16+E17+E18</f>
        <v>5529.129999999999</v>
      </c>
      <c r="F19" s="76">
        <f>F12+F15+F16+F17+F18</f>
        <v>5372.719290000001</v>
      </c>
      <c r="G19" s="76">
        <f>G12+G15+G16+G17+G18</f>
        <v>5273.9580000000005</v>
      </c>
      <c r="H19" s="76">
        <f t="shared" si="2"/>
        <v>95.3849520629828</v>
      </c>
      <c r="I19" s="76">
        <v>0</v>
      </c>
      <c r="J19" s="87"/>
      <c r="K19" s="76">
        <f>K12+K15+K16+K17+K18</f>
        <v>19292.015</v>
      </c>
      <c r="L19" s="76">
        <f>L12+L15+L16+L17+L18</f>
        <v>14394.847</v>
      </c>
      <c r="M19" s="76">
        <f>M12+M15+M16+M17+M18</f>
        <v>14545.243</v>
      </c>
      <c r="N19" s="76">
        <f>IF(AND(K19&gt;0,M19&gt;0),M19*100/K19,"")</f>
        <v>75.39514664486836</v>
      </c>
      <c r="O19" s="74" t="s">
        <v>295</v>
      </c>
      <c r="P19" s="76"/>
      <c r="Q19" s="76"/>
      <c r="R19" s="87">
        <v>3</v>
      </c>
      <c r="S19" s="76">
        <v>0.4</v>
      </c>
      <c r="T19" s="76">
        <v>0.4</v>
      </c>
      <c r="U19" s="76">
        <v>0.5</v>
      </c>
      <c r="V19" s="76">
        <f t="shared" si="0"/>
        <v>125</v>
      </c>
      <c r="W19" s="76"/>
      <c r="X19" s="87">
        <v>11</v>
      </c>
      <c r="Y19" s="76">
        <v>0.045</v>
      </c>
      <c r="Z19" s="76">
        <v>0.032</v>
      </c>
      <c r="AA19" s="76">
        <v>0</v>
      </c>
      <c r="AB19" s="76">
        <f t="shared" si="1"/>
      </c>
    </row>
    <row r="20" spans="1:28" s="74" customFormat="1" ht="11.25" customHeight="1">
      <c r="A20" s="74" t="s">
        <v>140</v>
      </c>
      <c r="B20" s="76"/>
      <c r="C20" s="76"/>
      <c r="D20" s="87">
        <v>3</v>
      </c>
      <c r="E20" s="76">
        <v>358.269</v>
      </c>
      <c r="F20" s="76">
        <v>317.72</v>
      </c>
      <c r="G20" s="76">
        <v>318.109</v>
      </c>
      <c r="H20" s="76">
        <f t="shared" si="2"/>
        <v>88.79054565145184</v>
      </c>
      <c r="I20" s="76"/>
      <c r="J20" s="87">
        <v>1</v>
      </c>
      <c r="K20" s="76">
        <v>4597.657999999999</v>
      </c>
      <c r="L20" s="76">
        <v>3784.416</v>
      </c>
      <c r="M20" s="76">
        <v>0</v>
      </c>
      <c r="N20" s="150"/>
      <c r="O20" s="74" t="s">
        <v>189</v>
      </c>
      <c r="P20" s="76"/>
      <c r="Q20" s="76"/>
      <c r="R20" s="87">
        <v>1</v>
      </c>
      <c r="S20" s="76">
        <v>3.592</v>
      </c>
      <c r="T20" s="76">
        <v>3.898</v>
      </c>
      <c r="U20" s="76">
        <v>3.592</v>
      </c>
      <c r="V20" s="76">
        <f t="shared" si="0"/>
        <v>92.14982042072857</v>
      </c>
      <c r="W20" s="76"/>
      <c r="X20" s="87">
        <v>3</v>
      </c>
      <c r="Y20" s="76">
        <v>265.294</v>
      </c>
      <c r="Z20" s="76">
        <v>281.505</v>
      </c>
      <c r="AA20" s="76">
        <v>249.49799999999996</v>
      </c>
      <c r="AB20" s="76">
        <f t="shared" si="1"/>
        <v>88.63004209516703</v>
      </c>
    </row>
    <row r="21" spans="1:28" s="74" customFormat="1" ht="11.25" customHeight="1">
      <c r="A21" s="74" t="s">
        <v>141</v>
      </c>
      <c r="B21" s="76"/>
      <c r="C21" s="76"/>
      <c r="D21" s="87">
        <v>12</v>
      </c>
      <c r="E21" s="76">
        <v>4.334</v>
      </c>
      <c r="F21" s="76">
        <v>4.74</v>
      </c>
      <c r="G21" s="76">
        <v>0</v>
      </c>
      <c r="H21" s="76">
        <f t="shared" si="2"/>
      </c>
      <c r="I21" s="76"/>
      <c r="J21" s="87">
        <v>12</v>
      </c>
      <c r="K21" s="76">
        <v>16.116</v>
      </c>
      <c r="L21" s="76">
        <v>14.376000000000001</v>
      </c>
      <c r="M21" s="76">
        <v>0</v>
      </c>
      <c r="N21" s="76">
        <f t="shared" si="3"/>
      </c>
      <c r="O21" s="74" t="s">
        <v>190</v>
      </c>
      <c r="P21" s="76"/>
      <c r="Q21" s="76"/>
      <c r="R21" s="87">
        <v>5</v>
      </c>
      <c r="S21" s="76">
        <v>4.953</v>
      </c>
      <c r="T21" s="76">
        <v>4.633</v>
      </c>
      <c r="U21" s="76">
        <v>0</v>
      </c>
      <c r="V21" s="76">
        <f t="shared" si="0"/>
      </c>
      <c r="W21" s="76"/>
      <c r="X21" s="87">
        <v>11</v>
      </c>
      <c r="Y21" s="76">
        <v>151.61700000000002</v>
      </c>
      <c r="Z21" s="76">
        <v>126.101</v>
      </c>
      <c r="AA21" s="76">
        <v>0</v>
      </c>
      <c r="AB21" s="76">
        <f t="shared" si="1"/>
      </c>
    </row>
    <row r="22" spans="1:28" s="74" customFormat="1" ht="11.25" customHeight="1">
      <c r="A22" s="74" t="s">
        <v>299</v>
      </c>
      <c r="B22" s="76"/>
      <c r="C22" s="76"/>
      <c r="D22" s="87">
        <v>3</v>
      </c>
      <c r="E22" s="76">
        <v>84.678</v>
      </c>
      <c r="F22" s="76">
        <v>56.228</v>
      </c>
      <c r="G22" s="76">
        <v>58.883</v>
      </c>
      <c r="H22" s="76">
        <f>IF(AND(E22&gt;0,G22&gt;0),G22*100/E22,"")</f>
        <v>69.53754221875812</v>
      </c>
      <c r="I22" s="76"/>
      <c r="J22" s="87">
        <v>11</v>
      </c>
      <c r="K22" s="76">
        <v>624.3520000000001</v>
      </c>
      <c r="L22" s="76">
        <v>381.33399999999995</v>
      </c>
      <c r="M22" s="76">
        <v>0</v>
      </c>
      <c r="N22" s="76">
        <f>IF(AND(K22&gt;0,M22&gt;0),M22*100/K22,"")</f>
      </c>
      <c r="O22" s="74" t="s">
        <v>191</v>
      </c>
      <c r="P22" s="76"/>
      <c r="Q22" s="76"/>
      <c r="R22" s="87">
        <v>3</v>
      </c>
      <c r="S22" s="76">
        <v>11.642</v>
      </c>
      <c r="T22" s="76">
        <v>10.959</v>
      </c>
      <c r="U22" s="76">
        <v>10.924</v>
      </c>
      <c r="V22" s="76">
        <f t="shared" si="0"/>
        <v>99.68062779450679</v>
      </c>
      <c r="W22" s="76"/>
      <c r="X22" s="87">
        <v>2</v>
      </c>
      <c r="Y22" s="76">
        <v>638.1579999999999</v>
      </c>
      <c r="Z22" s="76">
        <v>617.4530000000001</v>
      </c>
      <c r="AA22" s="76">
        <v>599.528</v>
      </c>
      <c r="AB22" s="76">
        <f t="shared" si="1"/>
        <v>97.0969450306339</v>
      </c>
    </row>
    <row r="23" spans="2:28" s="74" customFormat="1" ht="11.25" customHeight="1">
      <c r="B23" s="76"/>
      <c r="C23" s="76"/>
      <c r="D23" s="87"/>
      <c r="E23" s="76"/>
      <c r="F23" s="76"/>
      <c r="G23" s="76"/>
      <c r="H23" s="76"/>
      <c r="I23" s="76"/>
      <c r="J23" s="87"/>
      <c r="K23" s="76"/>
      <c r="L23" s="76"/>
      <c r="M23" s="76"/>
      <c r="N23" s="76"/>
      <c r="O23" s="74" t="s">
        <v>192</v>
      </c>
      <c r="P23" s="76"/>
      <c r="Q23" s="76"/>
      <c r="R23" s="87">
        <v>3</v>
      </c>
      <c r="S23" s="76">
        <v>7.307</v>
      </c>
      <c r="T23" s="76">
        <v>6.43135</v>
      </c>
      <c r="U23" s="76">
        <v>6.391</v>
      </c>
      <c r="V23" s="76">
        <f t="shared" si="0"/>
        <v>99.37260450760726</v>
      </c>
      <c r="W23" s="76"/>
      <c r="X23" s="87">
        <v>1</v>
      </c>
      <c r="Y23" s="76">
        <v>428.72600000000006</v>
      </c>
      <c r="Z23" s="76">
        <v>382.17799999999994</v>
      </c>
      <c r="AA23" s="76">
        <v>360.385</v>
      </c>
      <c r="AB23" s="76">
        <f t="shared" si="1"/>
        <v>94.29768327847235</v>
      </c>
    </row>
    <row r="24" spans="1:28" s="74" customFormat="1" ht="11.25" customHeight="1">
      <c r="A24" s="74" t="s">
        <v>142</v>
      </c>
      <c r="B24" s="76"/>
      <c r="C24" s="76"/>
      <c r="D24" s="87"/>
      <c r="E24" s="76"/>
      <c r="F24" s="76"/>
      <c r="G24" s="76"/>
      <c r="H24" s="76"/>
      <c r="I24" s="76"/>
      <c r="J24" s="87"/>
      <c r="K24" s="76"/>
      <c r="L24" s="76"/>
      <c r="M24" s="76"/>
      <c r="N24" s="76"/>
      <c r="O24" s="74" t="s">
        <v>296</v>
      </c>
      <c r="P24" s="76"/>
      <c r="Q24" s="76"/>
      <c r="R24" s="87">
        <v>3</v>
      </c>
      <c r="S24" s="76">
        <v>5.673</v>
      </c>
      <c r="T24" s="76">
        <v>4.73172</v>
      </c>
      <c r="U24" s="76">
        <v>4.569</v>
      </c>
      <c r="V24" s="76">
        <f t="shared" si="0"/>
        <v>96.56108138266845</v>
      </c>
      <c r="W24" s="76"/>
      <c r="X24" s="87">
        <v>12</v>
      </c>
      <c r="Y24" s="76">
        <v>67.39500000000001</v>
      </c>
      <c r="Z24" s="76">
        <v>23.372</v>
      </c>
      <c r="AA24" s="76">
        <v>24.229000000000003</v>
      </c>
      <c r="AB24" s="76">
        <f t="shared" si="1"/>
        <v>103.66678076330652</v>
      </c>
    </row>
    <row r="25" spans="1:28" s="74" customFormat="1" ht="11.25" customHeight="1">
      <c r="A25" s="74" t="s">
        <v>143</v>
      </c>
      <c r="B25" s="76"/>
      <c r="C25" s="76"/>
      <c r="D25" s="87">
        <v>11</v>
      </c>
      <c r="E25" s="76">
        <v>9.307</v>
      </c>
      <c r="F25" s="76">
        <v>8.467</v>
      </c>
      <c r="G25" s="76">
        <v>0</v>
      </c>
      <c r="H25" s="76">
        <f>IF(AND(F25&gt;0,G25&gt;0),G25*100/F25,"")</f>
      </c>
      <c r="I25" s="76"/>
      <c r="J25" s="87">
        <v>11</v>
      </c>
      <c r="K25" s="76">
        <v>18.521000000000004</v>
      </c>
      <c r="L25" s="76">
        <v>13.328</v>
      </c>
      <c r="M25" s="76">
        <v>0</v>
      </c>
      <c r="N25" s="76">
        <f>IF(AND(L25&gt;0,M25&gt;0),M25*100/L25,"")</f>
      </c>
      <c r="O25" s="74" t="s">
        <v>297</v>
      </c>
      <c r="P25" s="76"/>
      <c r="Q25" s="76"/>
      <c r="R25" s="87">
        <v>3</v>
      </c>
      <c r="S25" s="76">
        <v>29.599999999999998</v>
      </c>
      <c r="T25" s="76">
        <v>31.900000000000002</v>
      </c>
      <c r="U25" s="76">
        <v>24.6</v>
      </c>
      <c r="V25" s="76">
        <f t="shared" si="0"/>
        <v>77.11598746081505</v>
      </c>
      <c r="W25" s="76"/>
      <c r="X25" s="87">
        <v>12</v>
      </c>
      <c r="Y25" s="76">
        <v>5.715999999999999</v>
      </c>
      <c r="Z25" s="76">
        <v>6.1450000000000005</v>
      </c>
      <c r="AA25" s="76">
        <v>5.689</v>
      </c>
      <c r="AB25" s="76">
        <f t="shared" si="1"/>
        <v>92.5793327908869</v>
      </c>
    </row>
    <row r="26" spans="1:28" s="74" customFormat="1" ht="11.25" customHeight="1">
      <c r="A26" s="74" t="s">
        <v>144</v>
      </c>
      <c r="B26" s="76"/>
      <c r="C26" s="76"/>
      <c r="D26" s="87">
        <v>2</v>
      </c>
      <c r="E26" s="76">
        <v>21.871</v>
      </c>
      <c r="F26" s="76">
        <v>18.494</v>
      </c>
      <c r="G26" s="76">
        <v>19.537</v>
      </c>
      <c r="H26" s="76">
        <f aca="true" t="shared" si="4" ref="H26:H32">IF(AND(E26&gt;0,G26&gt;0),G26*100/E26,"")</f>
        <v>89.32833432399067</v>
      </c>
      <c r="I26" s="76"/>
      <c r="J26" s="87">
        <v>8</v>
      </c>
      <c r="K26" s="76">
        <v>23.884</v>
      </c>
      <c r="L26" s="76">
        <v>22.287999999999997</v>
      </c>
      <c r="M26" s="76">
        <v>0</v>
      </c>
      <c r="N26" s="76">
        <f aca="true" t="shared" si="5" ref="N26:N32">IF(AND(K26&gt;0,M26&gt;0),M26*100/K26,"")</f>
      </c>
      <c r="O26" s="74" t="s">
        <v>193</v>
      </c>
      <c r="P26" s="76"/>
      <c r="Q26" s="76"/>
      <c r="R26" s="87">
        <v>11</v>
      </c>
      <c r="S26" s="76">
        <v>3.105</v>
      </c>
      <c r="T26" s="76">
        <v>2.864</v>
      </c>
      <c r="U26" s="76">
        <v>2.521</v>
      </c>
      <c r="V26" s="76">
        <f t="shared" si="0"/>
        <v>88.02374301675978</v>
      </c>
      <c r="W26" s="76"/>
      <c r="X26" s="87">
        <v>3</v>
      </c>
      <c r="Y26" s="76">
        <v>82.422</v>
      </c>
      <c r="Z26" s="76">
        <v>84.37299999999999</v>
      </c>
      <c r="AA26" s="76">
        <v>64.757</v>
      </c>
      <c r="AB26" s="76">
        <f t="shared" si="1"/>
        <v>76.7508563165942</v>
      </c>
    </row>
    <row r="27" spans="1:28" s="74" customFormat="1" ht="11.25" customHeight="1">
      <c r="A27" s="74" t="s">
        <v>145</v>
      </c>
      <c r="B27" s="76"/>
      <c r="C27" s="76"/>
      <c r="D27" s="87">
        <v>2</v>
      </c>
      <c r="E27" s="76">
        <v>35.341</v>
      </c>
      <c r="F27" s="76">
        <v>42.164</v>
      </c>
      <c r="G27" s="76">
        <v>40.89</v>
      </c>
      <c r="H27" s="76">
        <f t="shared" si="4"/>
        <v>115.701310093093</v>
      </c>
      <c r="I27" s="76"/>
      <c r="J27" s="87">
        <v>8</v>
      </c>
      <c r="K27" s="76">
        <v>31.498</v>
      </c>
      <c r="L27" s="76">
        <v>27.552999999999994</v>
      </c>
      <c r="M27" s="76">
        <v>0</v>
      </c>
      <c r="N27" s="76">
        <f t="shared" si="5"/>
      </c>
      <c r="P27" s="76"/>
      <c r="Q27" s="76"/>
      <c r="R27" s="87"/>
      <c r="S27" s="76"/>
      <c r="T27" s="76"/>
      <c r="U27" s="76"/>
      <c r="V27" s="76"/>
      <c r="W27" s="76"/>
      <c r="X27" s="87"/>
      <c r="Y27" s="76"/>
      <c r="Z27" s="76"/>
      <c r="AA27" s="76"/>
      <c r="AB27" s="76"/>
    </row>
    <row r="28" spans="1:28" s="74" customFormat="1" ht="12" customHeight="1">
      <c r="A28" s="74" t="s">
        <v>146</v>
      </c>
      <c r="B28" s="76"/>
      <c r="C28" s="76"/>
      <c r="D28" s="87">
        <v>2</v>
      </c>
      <c r="E28" s="76">
        <v>43.226</v>
      </c>
      <c r="F28" s="76">
        <v>36.404</v>
      </c>
      <c r="G28" s="76">
        <v>41.486</v>
      </c>
      <c r="H28" s="76">
        <f t="shared" si="4"/>
        <v>95.97464488964974</v>
      </c>
      <c r="I28" s="76"/>
      <c r="J28" s="87">
        <v>8</v>
      </c>
      <c r="K28" s="76">
        <v>39.913999999999994</v>
      </c>
      <c r="L28" s="76">
        <v>34.126</v>
      </c>
      <c r="M28" s="76">
        <v>0</v>
      </c>
      <c r="N28" s="76">
        <f t="shared" si="5"/>
      </c>
      <c r="O28" s="74" t="s">
        <v>194</v>
      </c>
      <c r="P28" s="76"/>
      <c r="Q28" s="76"/>
      <c r="R28" s="87"/>
      <c r="S28" s="76"/>
      <c r="T28" s="76"/>
      <c r="U28" s="76"/>
      <c r="V28" s="76"/>
      <c r="W28" s="76"/>
      <c r="X28" s="87"/>
      <c r="Y28" s="76"/>
      <c r="Z28" s="76"/>
      <c r="AA28" s="76"/>
      <c r="AB28" s="76"/>
    </row>
    <row r="29" spans="1:28" s="74" customFormat="1" ht="11.25" customHeight="1">
      <c r="A29" s="74" t="s">
        <v>147</v>
      </c>
      <c r="B29" s="76"/>
      <c r="C29" s="76"/>
      <c r="D29" s="87">
        <v>3</v>
      </c>
      <c r="E29" s="76">
        <v>115.333</v>
      </c>
      <c r="F29" s="76">
        <v>122.569</v>
      </c>
      <c r="G29" s="76">
        <v>135.831</v>
      </c>
      <c r="H29" s="76">
        <f t="shared" si="4"/>
        <v>117.77288373665819</v>
      </c>
      <c r="I29" s="76"/>
      <c r="J29" s="87">
        <v>8</v>
      </c>
      <c r="K29" s="76">
        <v>173.751</v>
      </c>
      <c r="L29" s="76">
        <v>142.86400000000003</v>
      </c>
      <c r="M29" s="76">
        <v>0</v>
      </c>
      <c r="N29" s="76">
        <f t="shared" si="5"/>
      </c>
      <c r="O29" s="74" t="s">
        <v>195</v>
      </c>
      <c r="P29" s="76"/>
      <c r="Q29" s="76"/>
      <c r="R29" s="87">
        <v>0</v>
      </c>
      <c r="S29" s="76">
        <v>0</v>
      </c>
      <c r="T29" s="76">
        <v>0</v>
      </c>
      <c r="U29" s="76">
        <v>0</v>
      </c>
      <c r="V29" s="76">
        <f aca="true" t="shared" si="6" ref="V29:V34">IF(AND(T29&gt;0,U29&gt;0),U29*100/T29,"")</f>
      </c>
      <c r="W29" s="76"/>
      <c r="X29" s="87">
        <v>2</v>
      </c>
      <c r="Y29" s="76">
        <v>3567.636</v>
      </c>
      <c r="Z29" s="76">
        <v>2868.2819999999997</v>
      </c>
      <c r="AA29" s="76">
        <v>0</v>
      </c>
      <c r="AB29" s="76">
        <f>IF(AND(Z29&gt;0,AA29&gt;0),AA29*100/Z29,"")</f>
      </c>
    </row>
    <row r="30" spans="1:28" s="74" customFormat="1" ht="11.25" customHeight="1">
      <c r="A30" s="74" t="s">
        <v>148</v>
      </c>
      <c r="B30" s="76"/>
      <c r="C30" s="76"/>
      <c r="D30" s="87">
        <v>2</v>
      </c>
      <c r="E30" s="76">
        <v>79.732</v>
      </c>
      <c r="F30" s="76">
        <v>80.838</v>
      </c>
      <c r="G30" s="76">
        <v>86.95</v>
      </c>
      <c r="H30" s="76">
        <f t="shared" si="4"/>
        <v>109.05282697035068</v>
      </c>
      <c r="I30" s="76"/>
      <c r="J30" s="87">
        <v>8</v>
      </c>
      <c r="K30" s="76">
        <v>82.371</v>
      </c>
      <c r="L30" s="76">
        <v>61.39</v>
      </c>
      <c r="M30" s="76">
        <v>0</v>
      </c>
      <c r="N30" s="76">
        <f t="shared" si="5"/>
      </c>
      <c r="O30" s="74" t="s">
        <v>196</v>
      </c>
      <c r="P30" s="76"/>
      <c r="Q30" s="76"/>
      <c r="R30" s="87">
        <v>0</v>
      </c>
      <c r="S30" s="76">
        <v>0</v>
      </c>
      <c r="T30" s="76">
        <v>0</v>
      </c>
      <c r="U30" s="76">
        <v>0</v>
      </c>
      <c r="V30" s="76">
        <f t="shared" si="6"/>
      </c>
      <c r="W30" s="76"/>
      <c r="X30" s="87">
        <v>2</v>
      </c>
      <c r="Y30" s="76">
        <v>1045.552</v>
      </c>
      <c r="Z30" s="76">
        <v>865.1400000000001</v>
      </c>
      <c r="AA30" s="76">
        <v>0</v>
      </c>
      <c r="AB30" s="76"/>
    </row>
    <row r="31" spans="1:28" s="74" customFormat="1" ht="11.25" customHeight="1">
      <c r="A31" s="74" t="s">
        <v>149</v>
      </c>
      <c r="B31" s="76"/>
      <c r="C31" s="76"/>
      <c r="D31" s="87">
        <v>3</v>
      </c>
      <c r="E31" s="76">
        <v>2.759</v>
      </c>
      <c r="F31" s="76">
        <v>2.464</v>
      </c>
      <c r="G31" s="76">
        <v>2.276</v>
      </c>
      <c r="H31" s="76">
        <f t="shared" si="4"/>
        <v>82.49365712214569</v>
      </c>
      <c r="I31" s="76"/>
      <c r="J31" s="87">
        <v>8</v>
      </c>
      <c r="K31" s="76">
        <v>2.718</v>
      </c>
      <c r="L31" s="76">
        <v>1.844</v>
      </c>
      <c r="M31" s="76">
        <v>0</v>
      </c>
      <c r="N31" s="76">
        <f t="shared" si="5"/>
      </c>
      <c r="O31" s="74" t="s">
        <v>197</v>
      </c>
      <c r="P31" s="76"/>
      <c r="Q31" s="76"/>
      <c r="R31" s="87">
        <v>0</v>
      </c>
      <c r="S31" s="76">
        <v>0</v>
      </c>
      <c r="T31" s="76">
        <v>0</v>
      </c>
      <c r="U31" s="76">
        <v>0</v>
      </c>
      <c r="V31" s="76">
        <f t="shared" si="6"/>
      </c>
      <c r="W31" s="76"/>
      <c r="X31" s="87">
        <v>2</v>
      </c>
      <c r="Y31" s="76">
        <v>87.336</v>
      </c>
      <c r="Z31" s="76">
        <v>73.305</v>
      </c>
      <c r="AA31" s="76">
        <v>0</v>
      </c>
      <c r="AB31" s="76">
        <f>IF(AND(Z30&gt;0,AA31&gt;0),AA31*100/Z30,"")</f>
      </c>
    </row>
    <row r="32" spans="1:28" s="74" customFormat="1" ht="11.25" customHeight="1">
      <c r="A32" s="74" t="s">
        <v>150</v>
      </c>
      <c r="B32" s="76"/>
      <c r="C32" s="76"/>
      <c r="D32" s="87">
        <v>2</v>
      </c>
      <c r="E32" s="76">
        <v>43.189</v>
      </c>
      <c r="F32" s="76">
        <v>46.311</v>
      </c>
      <c r="G32" s="76">
        <v>62.698</v>
      </c>
      <c r="H32" s="76">
        <f t="shared" si="4"/>
        <v>145.17122415429856</v>
      </c>
      <c r="I32" s="76"/>
      <c r="J32" s="87">
        <v>8</v>
      </c>
      <c r="K32" s="76">
        <v>47.274</v>
      </c>
      <c r="L32" s="76">
        <v>38.143</v>
      </c>
      <c r="M32" s="76">
        <v>0</v>
      </c>
      <c r="N32" s="76">
        <f t="shared" si="5"/>
      </c>
      <c r="O32" s="74" t="s">
        <v>198</v>
      </c>
      <c r="P32" s="76"/>
      <c r="Q32" s="76"/>
      <c r="R32" s="87">
        <v>0</v>
      </c>
      <c r="S32" s="76">
        <v>0</v>
      </c>
      <c r="T32" s="76">
        <v>0</v>
      </c>
      <c r="U32" s="76">
        <v>0</v>
      </c>
      <c r="V32" s="76">
        <f t="shared" si="6"/>
      </c>
      <c r="W32" s="76"/>
      <c r="X32" s="87">
        <v>12</v>
      </c>
      <c r="Y32" s="76">
        <v>149.075</v>
      </c>
      <c r="Z32" s="76">
        <v>107.61199999999998</v>
      </c>
      <c r="AA32" s="76">
        <v>0</v>
      </c>
      <c r="AB32" s="76">
        <f>IF(AND(Z31&gt;0,AA32&gt;0),AA32*100/Z31,"")</f>
      </c>
    </row>
    <row r="33" spans="2:28" s="74" customFormat="1" ht="11.25" customHeight="1">
      <c r="B33" s="76"/>
      <c r="C33" s="76"/>
      <c r="D33" s="87"/>
      <c r="E33" s="76"/>
      <c r="F33" s="76"/>
      <c r="G33" s="76"/>
      <c r="H33" s="76"/>
      <c r="I33" s="76"/>
      <c r="J33" s="87"/>
      <c r="K33" s="76"/>
      <c r="L33" s="76"/>
      <c r="M33" s="76"/>
      <c r="N33" s="76"/>
      <c r="O33" s="74" t="s">
        <v>199</v>
      </c>
      <c r="P33" s="76"/>
      <c r="Q33" s="76"/>
      <c r="R33" s="87">
        <v>0</v>
      </c>
      <c r="S33" s="76">
        <v>0</v>
      </c>
      <c r="T33" s="76">
        <v>0</v>
      </c>
      <c r="U33" s="76">
        <v>0</v>
      </c>
      <c r="V33" s="76">
        <f t="shared" si="6"/>
      </c>
      <c r="W33" s="76"/>
      <c r="X33" s="87">
        <v>1</v>
      </c>
      <c r="Y33" s="76">
        <v>1080.7300000000002</v>
      </c>
      <c r="Z33" s="76">
        <v>1182.6609999999998</v>
      </c>
      <c r="AA33" s="76">
        <v>0</v>
      </c>
      <c r="AB33" s="76">
        <f>IF(AND(Z32&gt;0,AA33&gt;0),AA33*100/Z32,"")</f>
      </c>
    </row>
    <row r="34" spans="1:28" s="74" customFormat="1" ht="11.25" customHeight="1">
      <c r="A34" s="74" t="s">
        <v>151</v>
      </c>
      <c r="B34" s="76"/>
      <c r="C34" s="76"/>
      <c r="D34" s="87"/>
      <c r="E34" s="76"/>
      <c r="F34" s="76"/>
      <c r="G34" s="76"/>
      <c r="H34" s="76"/>
      <c r="I34" s="76"/>
      <c r="J34" s="87"/>
      <c r="K34" s="76"/>
      <c r="L34" s="76"/>
      <c r="M34" s="76"/>
      <c r="N34" s="76"/>
      <c r="O34" s="74" t="s">
        <v>200</v>
      </c>
      <c r="P34" s="76"/>
      <c r="Q34" s="76"/>
      <c r="R34" s="87">
        <v>0</v>
      </c>
      <c r="S34" s="76">
        <v>0</v>
      </c>
      <c r="T34" s="76">
        <v>0</v>
      </c>
      <c r="U34" s="76">
        <v>0</v>
      </c>
      <c r="V34" s="76">
        <f t="shared" si="6"/>
      </c>
      <c r="W34" s="76"/>
      <c r="X34" s="87">
        <v>3</v>
      </c>
      <c r="Y34" s="76">
        <v>892.6000000000001</v>
      </c>
      <c r="Z34" s="76">
        <v>742.644</v>
      </c>
      <c r="AA34" s="76">
        <v>0</v>
      </c>
      <c r="AB34" s="76">
        <f>IF(AND(Z33&gt;0,AA34&gt;0),AA34*100/Z33,"")</f>
      </c>
    </row>
    <row r="35" spans="1:28" s="74" customFormat="1" ht="11.25" customHeight="1">
      <c r="A35" s="74" t="s">
        <v>152</v>
      </c>
      <c r="B35" s="76"/>
      <c r="C35" s="76"/>
      <c r="D35" s="87">
        <v>3</v>
      </c>
      <c r="E35" s="76">
        <v>3.087</v>
      </c>
      <c r="F35" s="76">
        <v>3.037</v>
      </c>
      <c r="G35" s="76">
        <v>3.168</v>
      </c>
      <c r="H35" s="76">
        <f>IF(AND(E35&gt;0,G35&gt;0),G35*100/E35,"")</f>
        <v>102.62390670553935</v>
      </c>
      <c r="I35" s="76"/>
      <c r="J35" s="87">
        <v>3</v>
      </c>
      <c r="K35" s="76">
        <v>80.90100000000001</v>
      </c>
      <c r="L35" s="76">
        <v>76.126</v>
      </c>
      <c r="M35" s="76">
        <v>80.785</v>
      </c>
      <c r="N35" s="76">
        <f>IF(AND(K35&gt;0,M35&gt;0),M35*100/K35,"")</f>
        <v>99.85661487497063</v>
      </c>
      <c r="O35" s="74" t="s">
        <v>298</v>
      </c>
      <c r="Y35" s="76">
        <f>Y32+Y33+Y34</f>
        <v>2122.4050000000007</v>
      </c>
      <c r="Z35" s="76">
        <f>Z32+Z33+Z34</f>
        <v>2032.917</v>
      </c>
      <c r="AA35" s="76">
        <v>0</v>
      </c>
      <c r="AB35" s="76">
        <f>IF(AND(Z34&gt;0,AA35&gt;0),AA35*100/Z34,"")</f>
      </c>
    </row>
    <row r="36" spans="1:28" s="74" customFormat="1" ht="11.25" customHeight="1">
      <c r="A36" s="74" t="s">
        <v>153</v>
      </c>
      <c r="B36" s="76"/>
      <c r="C36" s="76"/>
      <c r="D36" s="87">
        <v>3</v>
      </c>
      <c r="E36" s="76">
        <v>13.339</v>
      </c>
      <c r="F36" s="76">
        <v>13.481</v>
      </c>
      <c r="G36" s="76">
        <v>12.964</v>
      </c>
      <c r="H36" s="76">
        <f>IF(AND(E36&gt;0,G36&gt;0),G36*100/E36,"")</f>
        <v>97.188694804708</v>
      </c>
      <c r="I36" s="76"/>
      <c r="J36" s="87">
        <v>3</v>
      </c>
      <c r="K36" s="76">
        <v>440.74</v>
      </c>
      <c r="L36" s="76">
        <v>400.7389999999999</v>
      </c>
      <c r="M36" s="76">
        <v>402.897</v>
      </c>
      <c r="N36" s="76">
        <f>IF(AND(K36&gt;0,M36&gt;0),M36*100/K36,"")</f>
        <v>91.413758678586</v>
      </c>
      <c r="P36" s="76"/>
      <c r="Q36" s="76"/>
      <c r="R36" s="87"/>
      <c r="S36" s="76"/>
      <c r="T36" s="76"/>
      <c r="U36" s="76"/>
      <c r="V36" s="76"/>
      <c r="W36" s="76"/>
      <c r="X36" s="87"/>
      <c r="Y36" s="76"/>
      <c r="Z36" s="76"/>
      <c r="AA36" s="76"/>
      <c r="AB36" s="76"/>
    </row>
    <row r="37" spans="1:28" s="74" customFormat="1" ht="11.25" customHeight="1">
      <c r="A37" s="74" t="s">
        <v>154</v>
      </c>
      <c r="B37" s="76"/>
      <c r="C37" s="76"/>
      <c r="D37" s="87">
        <v>3</v>
      </c>
      <c r="E37" s="76">
        <v>28.962</v>
      </c>
      <c r="F37" s="76">
        <v>29.879</v>
      </c>
      <c r="G37" s="76">
        <v>28.818</v>
      </c>
      <c r="H37" s="76">
        <f>IF(AND(E37&gt;0,G37&gt;0),G37*100/E37,"")</f>
        <v>99.502796768179</v>
      </c>
      <c r="I37" s="76"/>
      <c r="J37" s="87">
        <v>9</v>
      </c>
      <c r="K37" s="76">
        <v>836.7380000000003</v>
      </c>
      <c r="L37" s="76">
        <v>814.356</v>
      </c>
      <c r="M37" s="76">
        <v>0</v>
      </c>
      <c r="N37" s="76">
        <f>IF(AND(K37&gt;0,M37&gt;0),M37*100/K37,"")</f>
      </c>
      <c r="O37" s="74" t="s">
        <v>201</v>
      </c>
      <c r="P37" s="76"/>
      <c r="Q37" s="76"/>
      <c r="R37" s="87"/>
      <c r="S37" s="76"/>
      <c r="T37" s="76"/>
      <c r="U37" s="76"/>
      <c r="V37" s="76"/>
      <c r="W37" s="76"/>
      <c r="X37" s="87"/>
      <c r="Y37" s="76"/>
      <c r="Z37" s="76"/>
      <c r="AA37" s="76"/>
      <c r="AB37" s="76"/>
    </row>
    <row r="38" spans="1:28" s="74" customFormat="1" ht="11.25" customHeight="1">
      <c r="A38" s="74" t="s">
        <v>155</v>
      </c>
      <c r="B38" s="76"/>
      <c r="C38" s="76"/>
      <c r="D38" s="87">
        <v>12</v>
      </c>
      <c r="E38" s="76">
        <v>17.895</v>
      </c>
      <c r="F38" s="76">
        <v>17.096</v>
      </c>
      <c r="G38" s="76">
        <v>0</v>
      </c>
      <c r="H38" s="76">
        <f>IF(AND(E38&gt;0,G38&gt;0),G38*100/E38,"")</f>
      </c>
      <c r="I38" s="76"/>
      <c r="J38" s="87">
        <v>12</v>
      </c>
      <c r="K38" s="76">
        <v>722.7270000000002</v>
      </c>
      <c r="L38" s="76">
        <v>643.3909999999997</v>
      </c>
      <c r="M38" s="76">
        <v>0</v>
      </c>
      <c r="N38" s="76">
        <f>IF(AND(K38&gt;0,M38&gt;0),M38*100/K38,"")</f>
      </c>
      <c r="O38" s="74" t="s">
        <v>202</v>
      </c>
      <c r="P38" s="76"/>
      <c r="Q38" s="76"/>
      <c r="R38" s="87">
        <v>0</v>
      </c>
      <c r="S38" s="76">
        <v>0</v>
      </c>
      <c r="T38" s="76">
        <v>0</v>
      </c>
      <c r="U38" s="76">
        <v>0</v>
      </c>
      <c r="V38" s="76">
        <f>IF(AND(T38&gt;0,U38&gt;0),U38*100/T38,"")</f>
      </c>
      <c r="W38" s="76"/>
      <c r="X38" s="87">
        <v>11</v>
      </c>
      <c r="Y38" s="76">
        <v>100.756</v>
      </c>
      <c r="Z38" s="76">
        <v>99.12299999999999</v>
      </c>
      <c r="AA38" s="76">
        <v>0</v>
      </c>
      <c r="AB38" s="76">
        <f>IF(AND(Z38&gt;0,AA38&gt;0),AA38*100/Z38,"")</f>
      </c>
    </row>
    <row r="39" spans="1:28" s="74" customFormat="1" ht="11.25" customHeight="1">
      <c r="A39" s="74" t="s">
        <v>156</v>
      </c>
      <c r="B39" s="76"/>
      <c r="C39" s="76"/>
      <c r="D39" s="87">
        <v>12</v>
      </c>
      <c r="E39" s="76">
        <v>63.283</v>
      </c>
      <c r="F39" s="76">
        <v>63.493</v>
      </c>
      <c r="G39" s="76">
        <v>0</v>
      </c>
      <c r="H39" s="76">
        <f>IF(AND(E39&gt;0,G39&gt;0),G39*100/E39,"")</f>
      </c>
      <c r="I39" s="76"/>
      <c r="J39" s="87">
        <v>12</v>
      </c>
      <c r="K39" s="76">
        <v>2081.106</v>
      </c>
      <c r="L39" s="76">
        <v>1934.6120000000005</v>
      </c>
      <c r="M39" s="76">
        <v>0</v>
      </c>
      <c r="N39" s="76">
        <f>IF(AND(K39&gt;0,M39&gt;0),M39*100/K39,"")</f>
      </c>
      <c r="O39" s="74" t="s">
        <v>203</v>
      </c>
      <c r="P39" s="76"/>
      <c r="Q39" s="76"/>
      <c r="R39" s="87">
        <v>0</v>
      </c>
      <c r="S39" s="76">
        <v>0</v>
      </c>
      <c r="T39" s="76">
        <v>0</v>
      </c>
      <c r="U39" s="76">
        <v>0</v>
      </c>
      <c r="V39" s="76">
        <f>IF(AND(T39&gt;0,U39&gt;0),U39*100/T39,"")</f>
      </c>
      <c r="W39" s="76"/>
      <c r="X39" s="87">
        <v>11</v>
      </c>
      <c r="Y39" s="76">
        <v>516.339</v>
      </c>
      <c r="Z39" s="76">
        <v>421.63399999999996</v>
      </c>
      <c r="AA39" s="76">
        <v>0</v>
      </c>
      <c r="AB39" s="76">
        <f>IF(AND(Z39&gt;0,AA39&gt;0),AA39*100/Z39,"")</f>
      </c>
    </row>
    <row r="40" spans="2:26" s="74" customFormat="1" ht="11.25" customHeight="1">
      <c r="B40" s="76"/>
      <c r="C40" s="76"/>
      <c r="D40" s="87"/>
      <c r="E40" s="76"/>
      <c r="F40" s="76"/>
      <c r="G40" s="76"/>
      <c r="H40" s="76"/>
      <c r="I40" s="76"/>
      <c r="J40" s="87"/>
      <c r="K40" s="76"/>
      <c r="L40" s="76"/>
      <c r="M40" s="76"/>
      <c r="N40" s="76"/>
      <c r="O40" s="74" t="s">
        <v>326</v>
      </c>
      <c r="Y40" s="76">
        <f>Y38+Y39</f>
        <v>617.095</v>
      </c>
      <c r="Z40" s="76">
        <f>Z38+Z39</f>
        <v>520.757</v>
      </c>
    </row>
    <row r="41" spans="1:28" s="74" customFormat="1" ht="11.25" customHeight="1">
      <c r="A41" s="74" t="s">
        <v>157</v>
      </c>
      <c r="B41" s="76"/>
      <c r="C41" s="76"/>
      <c r="D41" s="87"/>
      <c r="E41" s="76"/>
      <c r="F41" s="76"/>
      <c r="G41" s="76"/>
      <c r="H41" s="76"/>
      <c r="I41" s="76"/>
      <c r="J41" s="87"/>
      <c r="K41" s="76"/>
      <c r="L41" s="76"/>
      <c r="M41" s="76"/>
      <c r="N41" s="76"/>
      <c r="O41" s="74" t="s">
        <v>204</v>
      </c>
      <c r="P41" s="76"/>
      <c r="Q41" s="76"/>
      <c r="R41" s="87">
        <v>0</v>
      </c>
      <c r="S41" s="76">
        <v>0</v>
      </c>
      <c r="T41" s="76">
        <v>0</v>
      </c>
      <c r="U41" s="76">
        <v>0</v>
      </c>
      <c r="V41" s="76">
        <f aca="true" t="shared" si="7" ref="V41:V54">IF(AND(T41&gt;0,U41&gt;0),U41*100/T41,"")</f>
      </c>
      <c r="W41" s="76"/>
      <c r="X41" s="87">
        <v>11</v>
      </c>
      <c r="Y41" s="76">
        <v>316.51300000000003</v>
      </c>
      <c r="Z41" s="76">
        <v>247.43900000000002</v>
      </c>
      <c r="AA41" s="76">
        <v>0</v>
      </c>
      <c r="AB41" s="76">
        <f aca="true" t="shared" si="8" ref="AB41:AB54">IF(AND(Z41&gt;0,AA41&gt;0),AA41*100/Z41,"")</f>
      </c>
    </row>
    <row r="42" spans="1:28" s="74" customFormat="1" ht="11.25" customHeight="1">
      <c r="A42" s="74" t="s">
        <v>158</v>
      </c>
      <c r="B42" s="76"/>
      <c r="C42" s="76"/>
      <c r="D42" s="87">
        <v>3</v>
      </c>
      <c r="E42" s="76">
        <v>8.93</v>
      </c>
      <c r="F42" s="76">
        <v>7.764</v>
      </c>
      <c r="G42" s="76">
        <v>6.08</v>
      </c>
      <c r="H42" s="76">
        <f aca="true" t="shared" si="9" ref="H42:H49">IF(AND(E42&gt;0,G42&gt;0),G42*100/E42,"")</f>
        <v>68.08510638297872</v>
      </c>
      <c r="I42" s="76"/>
      <c r="J42" s="87">
        <v>3</v>
      </c>
      <c r="K42" s="76">
        <v>565.57</v>
      </c>
      <c r="L42" s="76">
        <v>531.22</v>
      </c>
      <c r="M42" s="76">
        <v>301.52</v>
      </c>
      <c r="N42" s="76">
        <f>IF(AND(K42&gt;0,M42&gt;0),M42*100/K42,"")</f>
        <v>53.31258730130664</v>
      </c>
      <c r="O42" s="74" t="s">
        <v>205</v>
      </c>
      <c r="P42" s="76"/>
      <c r="Q42" s="76"/>
      <c r="R42" s="87">
        <v>0</v>
      </c>
      <c r="S42" s="76">
        <v>0</v>
      </c>
      <c r="T42" s="76">
        <v>0</v>
      </c>
      <c r="U42" s="76">
        <v>0</v>
      </c>
      <c r="V42" s="76">
        <f t="shared" si="7"/>
      </c>
      <c r="W42" s="76"/>
      <c r="X42" s="87">
        <v>3</v>
      </c>
      <c r="Y42" s="76">
        <v>127.231</v>
      </c>
      <c r="Z42" s="76">
        <v>81.22899999999998</v>
      </c>
      <c r="AA42" s="76">
        <v>90.73700000000001</v>
      </c>
      <c r="AB42" s="76">
        <f t="shared" si="8"/>
        <v>111.70517918477394</v>
      </c>
    </row>
    <row r="43" spans="1:28" s="74" customFormat="1" ht="11.25" customHeight="1">
      <c r="A43" s="74" t="s">
        <v>159</v>
      </c>
      <c r="B43" s="76"/>
      <c r="C43" s="76"/>
      <c r="D43" s="87">
        <v>12</v>
      </c>
      <c r="E43" s="76">
        <v>20.56804</v>
      </c>
      <c r="F43" s="76">
        <v>17.016</v>
      </c>
      <c r="G43" s="76">
        <v>0</v>
      </c>
      <c r="H43" s="76">
        <f t="shared" si="9"/>
      </c>
      <c r="I43" s="76"/>
      <c r="J43" s="87">
        <v>3</v>
      </c>
      <c r="K43" s="76">
        <v>1940.7230000000002</v>
      </c>
      <c r="L43" s="76">
        <v>1461.0910000000001</v>
      </c>
      <c r="M43" s="76"/>
      <c r="N43" s="76">
        <f aca="true" t="shared" si="10" ref="N43:N49">IF(AND(K43&gt;0,M43&gt;0),M43*100/K43,"")</f>
      </c>
      <c r="O43" s="74" t="s">
        <v>206</v>
      </c>
      <c r="P43" s="76"/>
      <c r="Q43" s="76"/>
      <c r="R43" s="87">
        <v>0</v>
      </c>
      <c r="S43" s="76">
        <v>0</v>
      </c>
      <c r="T43" s="76">
        <v>0</v>
      </c>
      <c r="U43" s="76">
        <v>0</v>
      </c>
      <c r="V43" s="76">
        <f t="shared" si="7"/>
      </c>
      <c r="W43" s="76"/>
      <c r="X43" s="87">
        <v>3</v>
      </c>
      <c r="Y43" s="76">
        <v>129.93300000000002</v>
      </c>
      <c r="Z43" s="76">
        <v>96.891</v>
      </c>
      <c r="AA43" s="76">
        <v>140.16500000000002</v>
      </c>
      <c r="AB43" s="76">
        <f t="shared" si="8"/>
        <v>144.66255895800435</v>
      </c>
    </row>
    <row r="44" spans="1:28" s="74" customFormat="1" ht="11.25" customHeight="1">
      <c r="A44" s="74" t="s">
        <v>290</v>
      </c>
      <c r="B44" s="76"/>
      <c r="C44" s="76"/>
      <c r="D44" s="87"/>
      <c r="E44" s="76">
        <f>E42+E43</f>
        <v>29.49804</v>
      </c>
      <c r="F44" s="76">
        <f>F42+F43</f>
        <v>24.779999999999998</v>
      </c>
      <c r="G44" s="76"/>
      <c r="H44" s="76">
        <f t="shared" si="9"/>
      </c>
      <c r="I44" s="76">
        <f>I42+I43</f>
        <v>0</v>
      </c>
      <c r="J44" s="87">
        <f>J42+J43</f>
        <v>6</v>
      </c>
      <c r="K44" s="76">
        <f>K42+K43</f>
        <v>2506.293</v>
      </c>
      <c r="L44" s="76">
        <f>L42+L43</f>
        <v>1992.3110000000001</v>
      </c>
      <c r="M44" s="76"/>
      <c r="N44" s="76">
        <f t="shared" si="10"/>
      </c>
      <c r="O44" s="74" t="s">
        <v>327</v>
      </c>
      <c r="P44" s="76"/>
      <c r="Q44" s="76"/>
      <c r="R44" s="87">
        <v>0</v>
      </c>
      <c r="S44" s="76">
        <v>0</v>
      </c>
      <c r="T44" s="76">
        <v>0</v>
      </c>
      <c r="U44" s="76">
        <v>0</v>
      </c>
      <c r="V44" s="76">
        <f t="shared" si="7"/>
      </c>
      <c r="W44" s="76"/>
      <c r="X44" s="87">
        <v>3</v>
      </c>
      <c r="Y44" s="76">
        <v>744.391</v>
      </c>
      <c r="Z44" s="76">
        <v>525.602</v>
      </c>
      <c r="AA44" s="76">
        <v>819.0019999999998</v>
      </c>
      <c r="AB44" s="76">
        <f t="shared" si="8"/>
        <v>155.8217053968592</v>
      </c>
    </row>
    <row r="45" spans="1:28" s="74" customFormat="1" ht="11.25" customHeight="1">
      <c r="A45" s="74" t="s">
        <v>300</v>
      </c>
      <c r="B45" s="76"/>
      <c r="C45" s="76"/>
      <c r="D45" s="87">
        <v>1</v>
      </c>
      <c r="E45" s="76">
        <v>57.914</v>
      </c>
      <c r="F45" s="76">
        <v>51.823</v>
      </c>
      <c r="G45" s="76">
        <v>0</v>
      </c>
      <c r="H45" s="76">
        <f t="shared" si="9"/>
      </c>
      <c r="I45" s="76"/>
      <c r="J45" s="87">
        <v>1</v>
      </c>
      <c r="K45" s="76">
        <v>174.921</v>
      </c>
      <c r="L45" s="76">
        <v>115.408</v>
      </c>
      <c r="M45" s="76">
        <v>0</v>
      </c>
      <c r="N45" s="76">
        <f t="shared" si="10"/>
      </c>
      <c r="O45" s="74" t="s">
        <v>207</v>
      </c>
      <c r="P45" s="76"/>
      <c r="Q45" s="76"/>
      <c r="R45" s="87">
        <v>0</v>
      </c>
      <c r="S45" s="76">
        <v>0</v>
      </c>
      <c r="T45" s="76">
        <v>0</v>
      </c>
      <c r="U45" s="76">
        <v>0</v>
      </c>
      <c r="V45" s="76">
        <f t="shared" si="7"/>
      </c>
      <c r="W45" s="76"/>
      <c r="X45" s="87">
        <v>3</v>
      </c>
      <c r="Y45" s="76">
        <v>182.826</v>
      </c>
      <c r="Z45" s="76">
        <v>180.03199999999998</v>
      </c>
      <c r="AA45" s="76">
        <v>165.225</v>
      </c>
      <c r="AB45" s="76">
        <f t="shared" si="8"/>
        <v>91.77535104870246</v>
      </c>
    </row>
    <row r="46" spans="1:28" s="74" customFormat="1" ht="11.25" customHeight="1">
      <c r="A46" s="74" t="s">
        <v>160</v>
      </c>
      <c r="B46" s="76"/>
      <c r="C46" s="76"/>
      <c r="D46" s="87">
        <v>3</v>
      </c>
      <c r="E46" s="76">
        <v>631.157</v>
      </c>
      <c r="F46" s="76">
        <v>879.898</v>
      </c>
      <c r="G46" s="76">
        <v>840.646</v>
      </c>
      <c r="H46" s="76">
        <f t="shared" si="9"/>
        <v>133.19126619842604</v>
      </c>
      <c r="I46" s="76"/>
      <c r="J46" s="87">
        <v>11</v>
      </c>
      <c r="K46" s="76">
        <v>759.9949999999999</v>
      </c>
      <c r="L46" s="76">
        <v>793.815</v>
      </c>
      <c r="M46" s="76">
        <v>0</v>
      </c>
      <c r="N46" s="76">
        <f t="shared" si="10"/>
      </c>
      <c r="O46" s="74" t="s">
        <v>208</v>
      </c>
      <c r="P46" s="76"/>
      <c r="Q46" s="76"/>
      <c r="R46" s="87">
        <v>0</v>
      </c>
      <c r="S46" s="76">
        <v>0</v>
      </c>
      <c r="T46" s="76">
        <v>0</v>
      </c>
      <c r="U46" s="76">
        <v>0</v>
      </c>
      <c r="V46" s="76">
        <f t="shared" si="7"/>
      </c>
      <c r="W46" s="76"/>
      <c r="X46" s="87">
        <v>2</v>
      </c>
      <c r="Y46" s="76">
        <v>409.106</v>
      </c>
      <c r="Z46" s="76">
        <v>345.416</v>
      </c>
      <c r="AA46" s="76">
        <v>351.59000000000003</v>
      </c>
      <c r="AB46" s="76">
        <f t="shared" si="8"/>
        <v>101.78740996363805</v>
      </c>
    </row>
    <row r="47" spans="1:28" s="74" customFormat="1" ht="11.25" customHeight="1">
      <c r="A47" s="74" t="s">
        <v>161</v>
      </c>
      <c r="B47" s="76"/>
      <c r="C47" s="76"/>
      <c r="D47" s="87">
        <v>11</v>
      </c>
      <c r="E47" s="76">
        <v>1.57</v>
      </c>
      <c r="F47" s="76">
        <v>1.304</v>
      </c>
      <c r="G47" s="76">
        <v>0</v>
      </c>
      <c r="H47" s="76">
        <f t="shared" si="9"/>
      </c>
      <c r="I47" s="76"/>
      <c r="J47" s="87">
        <v>11</v>
      </c>
      <c r="K47" s="76">
        <v>4.658</v>
      </c>
      <c r="L47" s="76">
        <v>3.477</v>
      </c>
      <c r="M47" s="76">
        <v>0</v>
      </c>
      <c r="N47" s="76">
        <f t="shared" si="10"/>
      </c>
      <c r="O47" s="74" t="s">
        <v>209</v>
      </c>
      <c r="P47" s="76"/>
      <c r="Q47" s="76"/>
      <c r="R47" s="87">
        <v>0</v>
      </c>
      <c r="S47" s="76">
        <v>0</v>
      </c>
      <c r="T47" s="76">
        <v>0</v>
      </c>
      <c r="U47" s="76">
        <v>0</v>
      </c>
      <c r="V47" s="76">
        <f t="shared" si="7"/>
      </c>
      <c r="W47" s="76"/>
      <c r="X47" s="87">
        <v>10</v>
      </c>
      <c r="Y47" s="76">
        <v>60.12999999999999</v>
      </c>
      <c r="Z47" s="76">
        <v>51.554</v>
      </c>
      <c r="AA47" s="76">
        <v>0</v>
      </c>
      <c r="AB47" s="76">
        <f t="shared" si="8"/>
      </c>
    </row>
    <row r="48" spans="1:28" s="74" customFormat="1" ht="11.25" customHeight="1">
      <c r="A48" s="74" t="s">
        <v>162</v>
      </c>
      <c r="B48" s="76"/>
      <c r="C48" s="76"/>
      <c r="D48" s="87">
        <v>2</v>
      </c>
      <c r="E48" s="76">
        <v>92.098</v>
      </c>
      <c r="F48" s="76">
        <v>123.674</v>
      </c>
      <c r="G48" s="76">
        <v>115.728</v>
      </c>
      <c r="H48" s="76">
        <f t="shared" si="9"/>
        <v>125.65745184477404</v>
      </c>
      <c r="I48" s="76"/>
      <c r="J48" s="87">
        <v>7</v>
      </c>
      <c r="K48" s="76">
        <v>237.08100000000002</v>
      </c>
      <c r="L48" s="76">
        <v>267.157</v>
      </c>
      <c r="M48" s="76">
        <v>0</v>
      </c>
      <c r="N48" s="76">
        <f t="shared" si="10"/>
      </c>
      <c r="O48" s="74" t="s">
        <v>210</v>
      </c>
      <c r="P48" s="76"/>
      <c r="Q48" s="76"/>
      <c r="R48" s="87">
        <v>0</v>
      </c>
      <c r="S48" s="76">
        <v>0</v>
      </c>
      <c r="T48" s="76">
        <v>0</v>
      </c>
      <c r="U48" s="76">
        <v>0</v>
      </c>
      <c r="V48" s="76">
        <f t="shared" si="7"/>
      </c>
      <c r="W48" s="76"/>
      <c r="X48" s="87">
        <v>12</v>
      </c>
      <c r="Y48" s="76">
        <v>28.654</v>
      </c>
      <c r="Z48" s="76">
        <v>27.022</v>
      </c>
      <c r="AA48" s="76">
        <v>0</v>
      </c>
      <c r="AB48" s="76">
        <f t="shared" si="8"/>
      </c>
    </row>
    <row r="49" spans="1:28" s="74" customFormat="1" ht="11.25" customHeight="1">
      <c r="A49" s="74" t="s">
        <v>301</v>
      </c>
      <c r="B49" s="76"/>
      <c r="C49" s="76"/>
      <c r="D49" s="87">
        <v>10</v>
      </c>
      <c r="E49" s="76">
        <v>7.887</v>
      </c>
      <c r="F49" s="76">
        <v>6.115</v>
      </c>
      <c r="G49" s="76">
        <v>0</v>
      </c>
      <c r="H49" s="76">
        <f t="shared" si="9"/>
      </c>
      <c r="I49" s="76"/>
      <c r="J49" s="87">
        <v>11</v>
      </c>
      <c r="K49" s="76">
        <v>26.022000000000002</v>
      </c>
      <c r="L49" s="76">
        <v>18.386000000000003</v>
      </c>
      <c r="M49" s="76">
        <v>0</v>
      </c>
      <c r="N49" s="76">
        <f t="shared" si="10"/>
      </c>
      <c r="O49" s="74" t="s">
        <v>211</v>
      </c>
      <c r="P49" s="76"/>
      <c r="Q49" s="76"/>
      <c r="R49" s="87">
        <v>0</v>
      </c>
      <c r="S49" s="76">
        <v>0</v>
      </c>
      <c r="T49" s="76">
        <v>0</v>
      </c>
      <c r="U49" s="76">
        <v>0</v>
      </c>
      <c r="V49" s="76">
        <f t="shared" si="7"/>
      </c>
      <c r="W49" s="76"/>
      <c r="X49" s="87">
        <v>3</v>
      </c>
      <c r="Y49" s="76">
        <v>116.769</v>
      </c>
      <c r="Z49" s="76">
        <v>107.97</v>
      </c>
      <c r="AA49" s="76">
        <v>0</v>
      </c>
      <c r="AB49" s="76">
        <f t="shared" si="8"/>
      </c>
    </row>
    <row r="50" spans="2:28" s="74" customFormat="1" ht="11.25" customHeight="1">
      <c r="B50" s="76"/>
      <c r="C50" s="76"/>
      <c r="D50" s="87"/>
      <c r="E50" s="76"/>
      <c r="F50" s="76"/>
      <c r="G50" s="76"/>
      <c r="H50" s="76"/>
      <c r="I50" s="76"/>
      <c r="J50" s="87"/>
      <c r="K50" s="76"/>
      <c r="L50" s="76"/>
      <c r="M50" s="76"/>
      <c r="N50" s="76"/>
      <c r="O50" s="74" t="s">
        <v>212</v>
      </c>
      <c r="P50" s="76"/>
      <c r="Q50" s="76"/>
      <c r="R50" s="87">
        <v>0</v>
      </c>
      <c r="S50" s="76">
        <v>0</v>
      </c>
      <c r="T50" s="76">
        <v>0</v>
      </c>
      <c r="U50" s="76">
        <v>0</v>
      </c>
      <c r="V50" s="76">
        <f t="shared" si="7"/>
      </c>
      <c r="W50" s="76"/>
      <c r="X50" s="87">
        <v>10</v>
      </c>
      <c r="Y50" s="76">
        <v>452.684</v>
      </c>
      <c r="Z50" s="76">
        <v>345.88</v>
      </c>
      <c r="AA50" s="76">
        <v>0</v>
      </c>
      <c r="AB50" s="76">
        <f t="shared" si="8"/>
      </c>
    </row>
    <row r="51" spans="1:28" s="74" customFormat="1" ht="11.25" customHeight="1">
      <c r="A51" s="74" t="s">
        <v>163</v>
      </c>
      <c r="B51" s="76"/>
      <c r="C51" s="76"/>
      <c r="D51" s="87"/>
      <c r="E51" s="76"/>
      <c r="F51" s="76"/>
      <c r="G51" s="76"/>
      <c r="H51" s="76"/>
      <c r="I51" s="76"/>
      <c r="J51" s="87"/>
      <c r="K51" s="76"/>
      <c r="L51" s="76"/>
      <c r="M51" s="76"/>
      <c r="N51" s="76"/>
      <c r="O51" s="74" t="s">
        <v>328</v>
      </c>
      <c r="P51" s="76"/>
      <c r="Q51" s="76"/>
      <c r="R51" s="87">
        <v>0</v>
      </c>
      <c r="S51" s="76">
        <v>0</v>
      </c>
      <c r="T51" s="76">
        <v>0</v>
      </c>
      <c r="U51" s="76">
        <v>0</v>
      </c>
      <c r="V51" s="76">
        <f t="shared" si="7"/>
      </c>
      <c r="W51" s="76"/>
      <c r="X51" s="87">
        <v>11</v>
      </c>
      <c r="Y51" s="76">
        <v>18.883000000000003</v>
      </c>
      <c r="Z51" s="76">
        <v>17.193</v>
      </c>
      <c r="AA51" s="76">
        <v>0</v>
      </c>
      <c r="AB51" s="76">
        <f t="shared" si="8"/>
      </c>
    </row>
    <row r="52" spans="1:28" s="74" customFormat="1" ht="11.25" customHeight="1">
      <c r="A52" s="74" t="s">
        <v>302</v>
      </c>
      <c r="B52" s="76"/>
      <c r="C52" s="76"/>
      <c r="D52" s="87">
        <v>11</v>
      </c>
      <c r="E52" s="76">
        <v>118.251</v>
      </c>
      <c r="F52" s="76">
        <v>110.224</v>
      </c>
      <c r="G52" s="76">
        <v>0</v>
      </c>
      <c r="H52" s="76">
        <f>IF(AND(E52&gt;0,G52&gt;0),G52*100/E52,"")</f>
      </c>
      <c r="I52" s="76"/>
      <c r="J52" s="87">
        <v>11</v>
      </c>
      <c r="K52" s="76">
        <v>4418.247000000001</v>
      </c>
      <c r="L52" s="76">
        <v>3804.6800000000007</v>
      </c>
      <c r="M52" s="76">
        <v>0</v>
      </c>
      <c r="N52" s="76">
        <f>IF(AND(K52&gt;0,M52&gt;0),M52*100/K52,"")</f>
      </c>
      <c r="O52" s="74" t="s">
        <v>213</v>
      </c>
      <c r="P52" s="76"/>
      <c r="Q52" s="76"/>
      <c r="R52" s="87">
        <v>0</v>
      </c>
      <c r="S52" s="76">
        <v>0</v>
      </c>
      <c r="T52" s="76">
        <v>0</v>
      </c>
      <c r="U52" s="76">
        <v>0</v>
      </c>
      <c r="V52" s="76">
        <f t="shared" si="7"/>
      </c>
      <c r="W52" s="76"/>
      <c r="X52" s="87">
        <v>12</v>
      </c>
      <c r="Y52" s="76">
        <v>187.68499999999997</v>
      </c>
      <c r="Z52" s="76">
        <v>113.46200000000002</v>
      </c>
      <c r="AA52" s="76">
        <v>0</v>
      </c>
      <c r="AB52" s="76">
        <f t="shared" si="8"/>
      </c>
    </row>
    <row r="53" spans="1:28" s="74" customFormat="1" ht="11.25" customHeight="1">
      <c r="A53" s="74" t="s">
        <v>303</v>
      </c>
      <c r="B53" s="76"/>
      <c r="C53" s="76"/>
      <c r="D53" s="87">
        <v>3</v>
      </c>
      <c r="E53" s="76">
        <v>243.884</v>
      </c>
      <c r="F53" s="76">
        <v>219.223</v>
      </c>
      <c r="G53" s="76">
        <v>220.696</v>
      </c>
      <c r="H53" s="76">
        <f>IF(AND(E53&gt;0,G53&gt;0),G53*100/E53,"")</f>
        <v>90.49220121041151</v>
      </c>
      <c r="I53" s="76"/>
      <c r="J53" s="87">
        <v>11</v>
      </c>
      <c r="K53" s="76">
        <v>9299.827</v>
      </c>
      <c r="L53" s="76">
        <v>7637.927</v>
      </c>
      <c r="M53" s="76">
        <v>0</v>
      </c>
      <c r="N53" s="76">
        <f>IF(AND(K53&gt;0,M53&gt;0),M53*100/K53,"")</f>
      </c>
      <c r="O53" s="74" t="s">
        <v>214</v>
      </c>
      <c r="P53" s="76"/>
      <c r="Q53" s="76"/>
      <c r="R53" s="87">
        <v>0</v>
      </c>
      <c r="S53" s="76">
        <v>0</v>
      </c>
      <c r="T53" s="76">
        <v>0</v>
      </c>
      <c r="U53" s="76">
        <v>0</v>
      </c>
      <c r="V53" s="76">
        <f t="shared" si="7"/>
      </c>
      <c r="W53" s="76"/>
      <c r="X53" s="87">
        <v>2</v>
      </c>
      <c r="Y53" s="76">
        <v>48.830999999999996</v>
      </c>
      <c r="Z53" s="76">
        <v>45.54500000000001</v>
      </c>
      <c r="AA53" s="76">
        <v>40.487</v>
      </c>
      <c r="AB53" s="76">
        <f t="shared" si="8"/>
        <v>88.89449994510922</v>
      </c>
    </row>
    <row r="54" spans="1:28" s="74" customFormat="1" ht="11.25" customHeight="1">
      <c r="A54" s="74" t="s">
        <v>304</v>
      </c>
      <c r="B54" s="76"/>
      <c r="C54" s="76"/>
      <c r="D54" s="87">
        <v>2</v>
      </c>
      <c r="E54" s="76">
        <v>163.85</v>
      </c>
      <c r="F54" s="76">
        <v>146.065</v>
      </c>
      <c r="G54" s="76">
        <v>166.857</v>
      </c>
      <c r="H54" s="76">
        <f>IF(AND(E54&gt;0,G54&gt;0),G54*100/E54,"")</f>
        <v>101.83521513579494</v>
      </c>
      <c r="I54" s="76"/>
      <c r="J54" s="87">
        <v>11</v>
      </c>
      <c r="K54" s="76">
        <v>2197.2870000000003</v>
      </c>
      <c r="L54" s="76">
        <v>1546.252</v>
      </c>
      <c r="M54" s="76">
        <v>0</v>
      </c>
      <c r="N54" s="76">
        <f>IF(AND(K54&gt;0,M54&gt;0),M54*100/K54,"")</f>
      </c>
      <c r="O54" s="74" t="s">
        <v>329</v>
      </c>
      <c r="P54" s="76"/>
      <c r="Q54" s="76"/>
      <c r="R54" s="87">
        <v>0</v>
      </c>
      <c r="S54" s="76">
        <v>0</v>
      </c>
      <c r="T54" s="76">
        <v>0</v>
      </c>
      <c r="U54" s="76">
        <v>0</v>
      </c>
      <c r="V54" s="76">
        <f t="shared" si="7"/>
      </c>
      <c r="W54" s="76"/>
      <c r="X54" s="87">
        <v>3</v>
      </c>
      <c r="Y54" s="76">
        <v>371.46</v>
      </c>
      <c r="Z54" s="76">
        <v>199.511</v>
      </c>
      <c r="AA54" s="76">
        <v>307.263</v>
      </c>
      <c r="AB54" s="76">
        <f t="shared" si="8"/>
        <v>154.0080496814712</v>
      </c>
    </row>
    <row r="55" spans="2:28" s="74" customFormat="1" ht="11.25" customHeight="1">
      <c r="B55" s="76"/>
      <c r="C55" s="76"/>
      <c r="D55" s="87"/>
      <c r="E55" s="76"/>
      <c r="F55" s="76"/>
      <c r="G55" s="76"/>
      <c r="H55" s="76"/>
      <c r="I55" s="76"/>
      <c r="J55" s="87"/>
      <c r="K55" s="76"/>
      <c r="L55" s="76"/>
      <c r="M55" s="76"/>
      <c r="N55" s="76"/>
      <c r="O55" s="74" t="s">
        <v>330</v>
      </c>
      <c r="P55" s="76"/>
      <c r="Q55" s="76"/>
      <c r="R55" s="87">
        <v>0</v>
      </c>
      <c r="S55" s="76">
        <v>0</v>
      </c>
      <c r="T55" s="76">
        <v>0</v>
      </c>
      <c r="U55" s="76">
        <v>0</v>
      </c>
      <c r="V55" s="76">
        <f>IF(AND(T55&gt;0,U55&gt;0),U55*100/T55,"")</f>
      </c>
      <c r="W55" s="76"/>
      <c r="X55" s="87">
        <v>11</v>
      </c>
      <c r="Y55" s="76">
        <v>7.854</v>
      </c>
      <c r="Z55" s="76">
        <v>8.912</v>
      </c>
      <c r="AA55" s="76"/>
      <c r="AB55" s="76"/>
    </row>
    <row r="56" spans="2:28" s="74" customFormat="1" ht="11.25" customHeight="1" thickBot="1">
      <c r="B56" s="76"/>
      <c r="C56" s="76"/>
      <c r="D56" s="87"/>
      <c r="E56" s="76"/>
      <c r="F56" s="76"/>
      <c r="G56" s="76"/>
      <c r="H56" s="76"/>
      <c r="I56" s="76"/>
      <c r="J56" s="87"/>
      <c r="K56" s="76"/>
      <c r="L56" s="76"/>
      <c r="M56" s="76"/>
      <c r="N56" s="76"/>
      <c r="P56" s="76"/>
      <c r="Q56" s="76"/>
      <c r="R56" s="87"/>
      <c r="S56" s="76"/>
      <c r="T56" s="76"/>
      <c r="U56" s="76"/>
      <c r="V56" s="76"/>
      <c r="W56" s="76"/>
      <c r="X56" s="87"/>
      <c r="Y56" s="76"/>
      <c r="Z56" s="76"/>
      <c r="AA56" s="76"/>
      <c r="AB56" s="76"/>
    </row>
    <row r="57" spans="1:28" s="74" customFormat="1" ht="11.25" customHeight="1" thickBot="1">
      <c r="A57" s="62"/>
      <c r="B57" s="63"/>
      <c r="C57" s="61"/>
      <c r="D57" s="171" t="s">
        <v>124</v>
      </c>
      <c r="E57" s="172"/>
      <c r="F57" s="172"/>
      <c r="G57" s="172"/>
      <c r="H57" s="173"/>
      <c r="I57" s="61"/>
      <c r="J57" s="171" t="s">
        <v>125</v>
      </c>
      <c r="K57" s="172"/>
      <c r="L57" s="172"/>
      <c r="M57" s="172"/>
      <c r="N57" s="173"/>
      <c r="AA57" s="76">
        <v>0</v>
      </c>
      <c r="AB57" s="76">
        <f>IF(AND(Z55&gt;0,AA57&gt;0),AA57*100/Z55,"")</f>
      </c>
    </row>
    <row r="58" spans="1:28" s="74" customFormat="1" ht="11.25" customHeight="1">
      <c r="A58" s="64" t="s">
        <v>126</v>
      </c>
      <c r="B58" s="65"/>
      <c r="C58" s="61"/>
      <c r="D58" s="62"/>
      <c r="E58" s="66" t="s">
        <v>335</v>
      </c>
      <c r="F58" s="66" t="s">
        <v>127</v>
      </c>
      <c r="G58" s="66" t="s">
        <v>128</v>
      </c>
      <c r="H58" s="67">
        <f>G59</f>
        <v>2023</v>
      </c>
      <c r="I58" s="61"/>
      <c r="J58" s="62"/>
      <c r="K58" s="66" t="s">
        <v>335</v>
      </c>
      <c r="L58" s="66" t="s">
        <v>127</v>
      </c>
      <c r="M58" s="66" t="s">
        <v>128</v>
      </c>
      <c r="N58" s="67">
        <f>M59</f>
        <v>2023</v>
      </c>
      <c r="P58" s="76"/>
      <c r="Q58" s="76"/>
      <c r="R58" s="87"/>
      <c r="S58" s="76"/>
      <c r="T58" s="76"/>
      <c r="U58" s="76"/>
      <c r="V58" s="76"/>
      <c r="W58" s="76"/>
      <c r="X58" s="87"/>
      <c r="Y58" s="76"/>
      <c r="Z58" s="76"/>
      <c r="AA58" s="76"/>
      <c r="AB58" s="76"/>
    </row>
    <row r="59" spans="1:28" s="74" customFormat="1" ht="11.25" customHeight="1" thickBot="1">
      <c r="A59" s="68"/>
      <c r="B59" s="69"/>
      <c r="C59" s="70"/>
      <c r="D59" s="71" t="s">
        <v>334</v>
      </c>
      <c r="E59" s="72">
        <f>G59-2</f>
        <v>2021</v>
      </c>
      <c r="F59" s="72">
        <f>G59-1</f>
        <v>2022</v>
      </c>
      <c r="G59" s="72">
        <v>2023</v>
      </c>
      <c r="H59" s="73" t="str">
        <f>CONCATENATE(F59,"=100")</f>
        <v>2022=100</v>
      </c>
      <c r="I59" s="70"/>
      <c r="J59" s="71" t="s">
        <v>334</v>
      </c>
      <c r="K59" s="72">
        <f>M59-2</f>
        <v>2021</v>
      </c>
      <c r="L59" s="72">
        <f>M59-1</f>
        <v>2022</v>
      </c>
      <c r="M59" s="72">
        <v>2023</v>
      </c>
      <c r="N59" s="73" t="str">
        <f>CONCATENATE(L59,"=100")</f>
        <v>2022=100</v>
      </c>
      <c r="O59" s="74" t="s">
        <v>215</v>
      </c>
      <c r="P59" s="76"/>
      <c r="Q59" s="76"/>
      <c r="R59" s="87"/>
      <c r="S59" s="76"/>
      <c r="T59" s="76"/>
      <c r="U59" s="76"/>
      <c r="V59" s="76"/>
      <c r="W59" s="76"/>
      <c r="X59" s="87"/>
      <c r="Y59" s="76"/>
      <c r="Z59" s="76"/>
      <c r="AA59" s="76"/>
      <c r="AB59" s="76"/>
    </row>
    <row r="60" spans="2:28" s="74" customFormat="1" ht="11.25" customHeight="1">
      <c r="B60" s="76"/>
      <c r="C60" s="76"/>
      <c r="D60" s="87"/>
      <c r="E60" s="76"/>
      <c r="F60" s="76"/>
      <c r="G60" s="76"/>
      <c r="H60" s="76"/>
      <c r="I60" s="76"/>
      <c r="J60" s="87"/>
      <c r="K60" s="76"/>
      <c r="L60" s="76"/>
      <c r="M60" s="76"/>
      <c r="N60" s="76"/>
      <c r="O60" s="74" t="s">
        <v>216</v>
      </c>
      <c r="P60" s="76"/>
      <c r="Q60" s="76"/>
      <c r="R60" s="87">
        <v>0</v>
      </c>
      <c r="S60" s="76">
        <v>0</v>
      </c>
      <c r="T60" s="76">
        <v>0</v>
      </c>
      <c r="U60" s="76">
        <v>0</v>
      </c>
      <c r="V60" s="76">
        <f>IF(AND(T60&gt;0,U60&gt;0),U60*100/T60,"")</f>
      </c>
      <c r="W60" s="76"/>
      <c r="X60" s="87">
        <v>11</v>
      </c>
      <c r="Y60" s="76">
        <v>304.61</v>
      </c>
      <c r="Z60" s="76">
        <v>302.49500000000006</v>
      </c>
      <c r="AA60" s="76"/>
      <c r="AB60" s="76"/>
    </row>
    <row r="61" spans="2:28" s="74" customFormat="1" ht="11.25" customHeight="1">
      <c r="B61" s="76"/>
      <c r="C61" s="76"/>
      <c r="D61" s="87"/>
      <c r="E61" s="76"/>
      <c r="F61" s="76"/>
      <c r="G61" s="76"/>
      <c r="H61" s="76"/>
      <c r="I61" s="76"/>
      <c r="J61" s="87"/>
      <c r="K61" s="76"/>
      <c r="L61" s="76"/>
      <c r="M61" s="76"/>
      <c r="N61" s="76"/>
      <c r="O61" s="74" t="s">
        <v>331</v>
      </c>
      <c r="P61" s="76"/>
      <c r="Q61" s="76"/>
      <c r="R61" s="87">
        <v>0</v>
      </c>
      <c r="S61" s="76">
        <v>0</v>
      </c>
      <c r="T61" s="76">
        <v>0</v>
      </c>
      <c r="U61" s="76">
        <v>0</v>
      </c>
      <c r="V61" s="76">
        <f>IF(AND(T61&gt;0,U61&gt;0),U61*100/T61,"")</f>
      </c>
      <c r="W61" s="76"/>
      <c r="X61" s="87">
        <v>3</v>
      </c>
      <c r="Y61" s="76">
        <v>5410.111191</v>
      </c>
      <c r="Z61" s="76">
        <v>5608.932</v>
      </c>
      <c r="AA61" s="76"/>
      <c r="AB61" s="76"/>
    </row>
    <row r="62" spans="1:28" s="74" customFormat="1" ht="11.25" customHeight="1">
      <c r="A62" s="74" t="s">
        <v>165</v>
      </c>
      <c r="B62" s="76"/>
      <c r="C62" s="76"/>
      <c r="D62" s="87">
        <v>11</v>
      </c>
      <c r="E62" s="76">
        <v>4.713</v>
      </c>
      <c r="F62" s="76">
        <v>5.997</v>
      </c>
      <c r="G62" s="76">
        <v>0</v>
      </c>
      <c r="H62" s="76">
        <f aca="true" t="shared" si="11" ref="H62:H83">IF(AND(F62&gt;0,G62&gt;0),G62*100/F62,"")</f>
      </c>
      <c r="I62" s="76"/>
      <c r="J62" s="87">
        <v>11</v>
      </c>
      <c r="K62" s="76">
        <v>162.59599999999995</v>
      </c>
      <c r="L62" s="76">
        <v>189.33</v>
      </c>
      <c r="M62" s="76">
        <v>0</v>
      </c>
      <c r="N62" s="76">
        <f aca="true" t="shared" si="12" ref="N62:N83">IF(AND(L62&gt;0,M62&gt;0),M62*100/L62,"")</f>
      </c>
      <c r="O62" s="74" t="s">
        <v>332</v>
      </c>
      <c r="P62" s="76"/>
      <c r="Q62" s="76"/>
      <c r="R62" s="87">
        <v>0</v>
      </c>
      <c r="S62" s="76">
        <v>0</v>
      </c>
      <c r="T62" s="76">
        <v>0</v>
      </c>
      <c r="U62" s="76">
        <v>0</v>
      </c>
      <c r="V62" s="76">
        <f>IF(AND(T62&gt;0,U62&gt;0),U62*100/T62,"")</f>
      </c>
      <c r="W62" s="76"/>
      <c r="X62" s="87">
        <v>3</v>
      </c>
      <c r="Y62" s="76">
        <v>40047.578</v>
      </c>
      <c r="Z62" s="76">
        <v>41058.04</v>
      </c>
      <c r="AA62" s="76"/>
      <c r="AB62" s="76"/>
    </row>
    <row r="63" spans="1:28" s="74" customFormat="1" ht="11.25" customHeight="1">
      <c r="A63" s="74" t="s">
        <v>166</v>
      </c>
      <c r="B63" s="76"/>
      <c r="C63" s="76"/>
      <c r="D63" s="87">
        <v>7</v>
      </c>
      <c r="E63" s="76">
        <v>13.52</v>
      </c>
      <c r="F63" s="76">
        <v>12.889</v>
      </c>
      <c r="G63" s="76">
        <v>0</v>
      </c>
      <c r="H63" s="76">
        <f t="shared" si="11"/>
      </c>
      <c r="I63" s="76"/>
      <c r="J63" s="87">
        <v>3</v>
      </c>
      <c r="K63" s="76">
        <v>62.17400000000001</v>
      </c>
      <c r="L63" s="76">
        <v>60.487</v>
      </c>
      <c r="M63" s="76">
        <v>44.255</v>
      </c>
      <c r="N63" s="76">
        <f t="shared" si="12"/>
        <v>73.16448162415064</v>
      </c>
      <c r="O63" s="74" t="s">
        <v>333</v>
      </c>
      <c r="P63" s="76"/>
      <c r="Q63" s="76"/>
      <c r="R63" s="87">
        <v>0</v>
      </c>
      <c r="S63" s="76">
        <v>0</v>
      </c>
      <c r="T63" s="76">
        <v>0</v>
      </c>
      <c r="U63" s="76">
        <v>0</v>
      </c>
      <c r="V63" s="76">
        <f>IF(AND(T63&gt;0,U63&gt;0),U63*100/T63,"")</f>
      </c>
      <c r="W63" s="76"/>
      <c r="X63" s="87">
        <v>11</v>
      </c>
      <c r="Y63" s="76">
        <v>0.8</v>
      </c>
      <c r="Z63" s="76">
        <v>0.262</v>
      </c>
      <c r="AA63" s="76"/>
      <c r="AB63" s="76">
        <f>IF(AND(Z63&gt;0,AA63&gt;0),AA63*100/Z63,"")</f>
      </c>
    </row>
    <row r="64" spans="1:28" s="74" customFormat="1" ht="11.25" customHeight="1">
      <c r="A64" s="74" t="s">
        <v>167</v>
      </c>
      <c r="B64" s="76"/>
      <c r="C64" s="76"/>
      <c r="D64" s="87">
        <v>2</v>
      </c>
      <c r="E64" s="76">
        <v>34.15</v>
      </c>
      <c r="F64" s="76">
        <v>30.853</v>
      </c>
      <c r="G64" s="76">
        <v>33.157</v>
      </c>
      <c r="H64" s="76">
        <f t="shared" si="11"/>
        <v>107.46766927041129</v>
      </c>
      <c r="I64" s="76"/>
      <c r="J64" s="87">
        <v>1</v>
      </c>
      <c r="K64" s="76">
        <v>1063.775</v>
      </c>
      <c r="L64" s="76">
        <v>932.528</v>
      </c>
      <c r="M64" s="76">
        <v>0</v>
      </c>
      <c r="N64" s="76">
        <f t="shared" si="12"/>
      </c>
      <c r="P64" s="76"/>
      <c r="Q64" s="76"/>
      <c r="R64" s="87"/>
      <c r="S64" s="76"/>
      <c r="T64" s="76"/>
      <c r="U64" s="76"/>
      <c r="V64" s="76"/>
      <c r="W64" s="76"/>
      <c r="X64" s="87"/>
      <c r="Y64" s="76"/>
      <c r="Z64" s="76"/>
      <c r="AA64" s="76"/>
      <c r="AB64" s="76"/>
    </row>
    <row r="65" spans="1:28" s="74" customFormat="1" ht="11.25" customHeight="1">
      <c r="A65" s="74" t="s">
        <v>168</v>
      </c>
      <c r="B65" s="76"/>
      <c r="C65" s="76"/>
      <c r="D65" s="87">
        <v>11</v>
      </c>
      <c r="E65" s="76">
        <v>23.986</v>
      </c>
      <c r="F65" s="76">
        <v>21.413</v>
      </c>
      <c r="G65" s="76">
        <v>0</v>
      </c>
      <c r="H65" s="76">
        <f t="shared" si="11"/>
      </c>
      <c r="I65" s="76"/>
      <c r="J65" s="87">
        <v>11</v>
      </c>
      <c r="K65" s="76">
        <v>1382.2779999999998</v>
      </c>
      <c r="L65" s="76">
        <v>997.3969999999999</v>
      </c>
      <c r="M65" s="76">
        <v>0</v>
      </c>
      <c r="N65" s="76">
        <f t="shared" si="12"/>
      </c>
      <c r="O65" s="74" t="s">
        <v>219</v>
      </c>
      <c r="P65" s="76"/>
      <c r="Q65" s="76"/>
      <c r="R65" s="87"/>
      <c r="S65" s="76"/>
      <c r="T65" s="76"/>
      <c r="U65" s="76"/>
      <c r="V65" s="76"/>
      <c r="W65" s="76"/>
      <c r="X65" s="87"/>
      <c r="Y65" s="76"/>
      <c r="Z65" s="76"/>
      <c r="AA65" s="76"/>
      <c r="AB65" s="76"/>
    </row>
    <row r="66" spans="1:28" s="74" customFormat="1" ht="11.25" customHeight="1">
      <c r="A66" s="74" t="s">
        <v>169</v>
      </c>
      <c r="B66" s="76"/>
      <c r="C66" s="76"/>
      <c r="D66" s="87">
        <v>11</v>
      </c>
      <c r="E66" s="76">
        <v>19.26</v>
      </c>
      <c r="F66" s="76">
        <v>16.083</v>
      </c>
      <c r="G66" s="76">
        <v>0</v>
      </c>
      <c r="H66" s="76">
        <f t="shared" si="11"/>
      </c>
      <c r="I66" s="76"/>
      <c r="J66" s="87">
        <v>11</v>
      </c>
      <c r="K66" s="76">
        <v>652.603</v>
      </c>
      <c r="L66" s="76">
        <v>527.9469999999999</v>
      </c>
      <c r="M66" s="76">
        <v>0</v>
      </c>
      <c r="N66" s="76">
        <f t="shared" si="12"/>
      </c>
      <c r="O66" s="74" t="s">
        <v>220</v>
      </c>
      <c r="P66" s="76"/>
      <c r="Q66" s="76"/>
      <c r="R66" s="87">
        <v>0</v>
      </c>
      <c r="S66" s="76">
        <v>0</v>
      </c>
      <c r="T66" s="76">
        <v>0</v>
      </c>
      <c r="U66" s="76">
        <v>0</v>
      </c>
      <c r="V66" s="76">
        <f>IF(AND(T66&gt;0,U66&gt;0),U66*100/T66,"")</f>
      </c>
      <c r="W66" s="76"/>
      <c r="X66" s="87">
        <v>11</v>
      </c>
      <c r="Y66" s="76">
        <v>666.039</v>
      </c>
      <c r="Z66" s="76">
        <v>404.95799999999997</v>
      </c>
      <c r="AA66" s="76">
        <v>0</v>
      </c>
      <c r="AB66" s="76">
        <f>IF(AND(Z66&gt;0,AA66&gt;0),AA66*100/Z66,"")</f>
      </c>
    </row>
    <row r="67" spans="1:28" s="74" customFormat="1" ht="11.25" customHeight="1">
      <c r="A67" s="74" t="s">
        <v>170</v>
      </c>
      <c r="B67" s="76"/>
      <c r="C67" s="76"/>
      <c r="D67" s="87">
        <v>2</v>
      </c>
      <c r="E67" s="76">
        <v>9.595</v>
      </c>
      <c r="F67" s="76">
        <v>9.48994</v>
      </c>
      <c r="G67" s="76">
        <v>9.4</v>
      </c>
      <c r="H67" s="76">
        <f t="shared" si="11"/>
        <v>99.05225955063993</v>
      </c>
      <c r="I67" s="76"/>
      <c r="J67" s="87">
        <v>3</v>
      </c>
      <c r="K67" s="76">
        <v>823.93</v>
      </c>
      <c r="L67" s="76">
        <v>830.8360000000001</v>
      </c>
      <c r="M67" s="76">
        <v>795.9300000000001</v>
      </c>
      <c r="N67" s="76">
        <f t="shared" si="12"/>
        <v>95.79868951273174</v>
      </c>
      <c r="O67" s="74" t="s">
        <v>221</v>
      </c>
      <c r="P67" s="76"/>
      <c r="Q67" s="76"/>
      <c r="R67" s="87">
        <v>0</v>
      </c>
      <c r="S67" s="76">
        <v>0</v>
      </c>
      <c r="T67" s="76">
        <v>0</v>
      </c>
      <c r="U67" s="76">
        <v>0</v>
      </c>
      <c r="V67" s="76">
        <f>IF(AND(T67&gt;0,U67&gt;0),U67*100/T67,"")</f>
      </c>
      <c r="W67" s="76"/>
      <c r="X67" s="87">
        <v>3</v>
      </c>
      <c r="Y67" s="76">
        <v>7529.313000000001</v>
      </c>
      <c r="Z67" s="76">
        <v>3644.7329999999997</v>
      </c>
      <c r="AA67" s="76">
        <v>0</v>
      </c>
      <c r="AB67" s="76">
        <f>IF(AND(Z67&gt;0,AA67&gt;0),AA67*100/Z67,"")</f>
      </c>
    </row>
    <row r="68" spans="1:28" s="74" customFormat="1" ht="11.25" customHeight="1">
      <c r="A68" s="74" t="s">
        <v>171</v>
      </c>
      <c r="B68" s="76"/>
      <c r="C68" s="76"/>
      <c r="D68" s="87">
        <v>9</v>
      </c>
      <c r="E68" s="76">
        <v>42.098</v>
      </c>
      <c r="F68" s="76">
        <v>31.474</v>
      </c>
      <c r="G68" s="76">
        <v>0</v>
      </c>
      <c r="H68" s="76">
        <f t="shared" si="11"/>
      </c>
      <c r="I68" s="76"/>
      <c r="J68" s="87">
        <v>9</v>
      </c>
      <c r="K68" s="76">
        <v>3562.768</v>
      </c>
      <c r="L68" s="76">
        <v>2516.5200000000004</v>
      </c>
      <c r="M68" s="76">
        <v>0</v>
      </c>
      <c r="N68" s="76">
        <f t="shared" si="12"/>
      </c>
      <c r="O68" s="74" t="s">
        <v>222</v>
      </c>
      <c r="P68" s="76"/>
      <c r="Q68" s="76"/>
      <c r="R68" s="87">
        <v>0</v>
      </c>
      <c r="S68" s="76">
        <v>0</v>
      </c>
      <c r="T68" s="76">
        <v>0</v>
      </c>
      <c r="U68" s="76">
        <v>0</v>
      </c>
      <c r="V68" s="76">
        <f>IF(AND(T68&gt;0,U68&gt;0),U68*100/T68,"")</f>
      </c>
      <c r="W68" s="76"/>
      <c r="X68" s="87">
        <v>3</v>
      </c>
      <c r="Y68" s="76">
        <v>1489.3509999999999</v>
      </c>
      <c r="Z68" s="76">
        <v>673.13</v>
      </c>
      <c r="AA68" s="76">
        <v>0</v>
      </c>
      <c r="AB68" s="76">
        <f>IF(AND(Z68&gt;0,AA68&gt;0),AA68*100/Z68,"")</f>
      </c>
    </row>
    <row r="69" spans="1:28" s="74" customFormat="1" ht="11.25" customHeight="1">
      <c r="A69" s="74" t="s">
        <v>172</v>
      </c>
      <c r="B69" s="76"/>
      <c r="C69" s="76"/>
      <c r="D69" s="87">
        <v>12</v>
      </c>
      <c r="E69" s="76">
        <v>4.413</v>
      </c>
      <c r="F69" s="76">
        <v>4.393</v>
      </c>
      <c r="G69" s="76">
        <v>0</v>
      </c>
      <c r="H69" s="76">
        <f t="shared" si="11"/>
      </c>
      <c r="I69" s="76"/>
      <c r="J69" s="87">
        <v>12</v>
      </c>
      <c r="K69" s="76">
        <v>367.68199999999996</v>
      </c>
      <c r="L69" s="76">
        <v>379.271</v>
      </c>
      <c r="M69" s="76">
        <v>0</v>
      </c>
      <c r="N69" s="76">
        <f t="shared" si="12"/>
      </c>
      <c r="P69" s="76"/>
      <c r="Q69" s="76"/>
      <c r="R69" s="87"/>
      <c r="S69" s="76"/>
      <c r="T69" s="76"/>
      <c r="U69" s="76"/>
      <c r="V69" s="76"/>
      <c r="W69" s="76"/>
      <c r="X69" s="87"/>
      <c r="Y69" s="76"/>
      <c r="Z69" s="76"/>
      <c r="AA69" s="76"/>
      <c r="AB69" s="76"/>
    </row>
    <row r="70" spans="1:14" s="74" customFormat="1" ht="11.25" customHeight="1">
      <c r="A70" s="74" t="s">
        <v>173</v>
      </c>
      <c r="B70" s="76"/>
      <c r="C70" s="76"/>
      <c r="D70" s="87">
        <v>12</v>
      </c>
      <c r="E70" s="76">
        <v>56.106</v>
      </c>
      <c r="F70" s="76">
        <v>45.357</v>
      </c>
      <c r="G70" s="76">
        <v>0</v>
      </c>
      <c r="H70" s="76">
        <f t="shared" si="11"/>
      </c>
      <c r="I70" s="76"/>
      <c r="J70" s="87">
        <v>12</v>
      </c>
      <c r="K70" s="76">
        <v>4754.38</v>
      </c>
      <c r="L70" s="76">
        <v>3726.633</v>
      </c>
      <c r="M70" s="76">
        <v>0</v>
      </c>
      <c r="N70" s="76">
        <f t="shared" si="12"/>
      </c>
    </row>
    <row r="71" spans="1:28" s="74" customFormat="1" ht="11.25" customHeight="1">
      <c r="A71" s="74" t="s">
        <v>305</v>
      </c>
      <c r="B71" s="76"/>
      <c r="C71" s="76"/>
      <c r="D71" s="87">
        <v>3</v>
      </c>
      <c r="E71" s="76">
        <v>34.916</v>
      </c>
      <c r="F71" s="76">
        <v>24.617</v>
      </c>
      <c r="G71" s="76">
        <v>25.849</v>
      </c>
      <c r="H71" s="76">
        <f t="shared" si="11"/>
        <v>105.00467156842832</v>
      </c>
      <c r="I71" s="76"/>
      <c r="J71" s="87">
        <v>11</v>
      </c>
      <c r="K71" s="76">
        <v>3005.628</v>
      </c>
      <c r="L71" s="76">
        <v>1941.455</v>
      </c>
      <c r="M71" s="76">
        <v>0</v>
      </c>
      <c r="N71" s="76">
        <f t="shared" si="12"/>
      </c>
      <c r="O71" s="60" t="s">
        <v>122</v>
      </c>
      <c r="P71" s="61"/>
      <c r="Q71" s="61"/>
      <c r="R71" s="61"/>
      <c r="S71" s="61"/>
      <c r="T71" s="61"/>
      <c r="U71" s="61"/>
      <c r="V71" s="61"/>
      <c r="W71" s="61"/>
      <c r="X71" s="61" t="s">
        <v>123</v>
      </c>
      <c r="Y71" s="61"/>
      <c r="Z71" s="61"/>
      <c r="AA71" s="61" t="s">
        <v>129</v>
      </c>
      <c r="AB71" s="61"/>
    </row>
    <row r="72" spans="1:28" s="74" customFormat="1" ht="11.25" customHeight="1" thickBot="1">
      <c r="A72" s="74" t="s">
        <v>306</v>
      </c>
      <c r="B72" s="76"/>
      <c r="C72" s="76"/>
      <c r="D72" s="87">
        <v>11</v>
      </c>
      <c r="E72" s="76">
        <v>22.07</v>
      </c>
      <c r="F72" s="76">
        <v>22.523</v>
      </c>
      <c r="G72" s="76">
        <v>0</v>
      </c>
      <c r="H72" s="76">
        <f t="shared" si="11"/>
      </c>
      <c r="I72" s="76"/>
      <c r="J72" s="87">
        <v>11</v>
      </c>
      <c r="K72" s="76">
        <v>1508.1680000000001</v>
      </c>
      <c r="L72" s="76">
        <v>1571.9539999999997</v>
      </c>
      <c r="M72" s="76">
        <v>0</v>
      </c>
      <c r="N72" s="76">
        <f t="shared" si="12"/>
      </c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</row>
    <row r="73" spans="1:28" s="74" customFormat="1" ht="11.25" customHeight="1" thickBot="1">
      <c r="A73" s="74" t="s">
        <v>174</v>
      </c>
      <c r="B73" s="76"/>
      <c r="C73" s="76"/>
      <c r="D73" s="87">
        <v>3</v>
      </c>
      <c r="E73" s="76">
        <v>2.247</v>
      </c>
      <c r="F73" s="76">
        <v>3.008</v>
      </c>
      <c r="G73" s="76">
        <v>2.376</v>
      </c>
      <c r="H73" s="76">
        <f t="shared" si="11"/>
        <v>78.98936170212765</v>
      </c>
      <c r="I73" s="76"/>
      <c r="J73" s="87">
        <v>11</v>
      </c>
      <c r="K73" s="76">
        <v>101.57</v>
      </c>
      <c r="L73" s="76">
        <v>86.54099999999998</v>
      </c>
      <c r="M73" s="76">
        <v>0</v>
      </c>
      <c r="N73" s="76">
        <f t="shared" si="12"/>
      </c>
      <c r="O73" s="62"/>
      <c r="P73" s="63"/>
      <c r="Q73" s="61"/>
      <c r="R73" s="106" t="s">
        <v>124</v>
      </c>
      <c r="S73" s="107"/>
      <c r="T73" s="107"/>
      <c r="U73" s="107"/>
      <c r="V73" s="108"/>
      <c r="W73" s="61"/>
      <c r="X73" s="106" t="s">
        <v>125</v>
      </c>
      <c r="Y73" s="107"/>
      <c r="Z73" s="107"/>
      <c r="AA73" s="107"/>
      <c r="AB73" s="108"/>
    </row>
    <row r="74" spans="1:28" s="74" customFormat="1" ht="11.25" customHeight="1">
      <c r="A74" s="74" t="s">
        <v>175</v>
      </c>
      <c r="B74" s="76"/>
      <c r="C74" s="76"/>
      <c r="D74" s="87">
        <v>11</v>
      </c>
      <c r="E74" s="76">
        <v>7.22</v>
      </c>
      <c r="F74" s="76">
        <v>7.289</v>
      </c>
      <c r="G74" s="76">
        <v>7.413</v>
      </c>
      <c r="H74" s="76">
        <f t="shared" si="11"/>
        <v>101.70119357936618</v>
      </c>
      <c r="I74" s="76"/>
      <c r="J74" s="87">
        <v>2</v>
      </c>
      <c r="K74" s="76">
        <v>360.62100000000004</v>
      </c>
      <c r="L74" s="76">
        <v>325.19899999999996</v>
      </c>
      <c r="M74" s="76">
        <v>358.251</v>
      </c>
      <c r="N74" s="76">
        <f t="shared" si="12"/>
        <v>110.1636228893693</v>
      </c>
      <c r="O74" s="64" t="s">
        <v>126</v>
      </c>
      <c r="P74" s="65"/>
      <c r="Q74" s="61"/>
      <c r="R74" s="62"/>
      <c r="S74" s="66" t="s">
        <v>335</v>
      </c>
      <c r="T74" s="66" t="s">
        <v>127</v>
      </c>
      <c r="U74" s="66" t="s">
        <v>128</v>
      </c>
      <c r="V74" s="67">
        <f>U75</f>
        <v>2022</v>
      </c>
      <c r="W74" s="61"/>
      <c r="X74" s="62"/>
      <c r="Y74" s="66" t="s">
        <v>335</v>
      </c>
      <c r="Z74" s="66" t="s">
        <v>127</v>
      </c>
      <c r="AA74" s="66" t="s">
        <v>128</v>
      </c>
      <c r="AB74" s="67">
        <f>AA75</f>
        <v>2022</v>
      </c>
    </row>
    <row r="75" spans="1:28" s="74" customFormat="1" ht="11.25" customHeight="1" thickBot="1">
      <c r="A75" s="74" t="s">
        <v>176</v>
      </c>
      <c r="B75" s="76"/>
      <c r="C75" s="76"/>
      <c r="D75" s="87">
        <v>1</v>
      </c>
      <c r="E75" s="76">
        <v>14.947</v>
      </c>
      <c r="F75" s="76">
        <v>14.666</v>
      </c>
      <c r="G75" s="76">
        <v>0</v>
      </c>
      <c r="H75" s="76">
        <f t="shared" si="11"/>
      </c>
      <c r="I75" s="76"/>
      <c r="J75" s="87">
        <v>3</v>
      </c>
      <c r="K75" s="76">
        <v>208.79700000000003</v>
      </c>
      <c r="L75" s="76">
        <v>201.898</v>
      </c>
      <c r="M75" s="76">
        <v>0</v>
      </c>
      <c r="N75" s="76">
        <f t="shared" si="12"/>
      </c>
      <c r="O75" s="80"/>
      <c r="P75" s="81"/>
      <c r="Q75" s="61"/>
      <c r="R75" s="71" t="s">
        <v>334</v>
      </c>
      <c r="S75" s="82">
        <f>U75-2</f>
        <v>2020</v>
      </c>
      <c r="T75" s="82">
        <f>U75-1</f>
        <v>2021</v>
      </c>
      <c r="U75" s="82">
        <v>2022</v>
      </c>
      <c r="V75" s="73" t="str">
        <f>CONCATENATE(T75,"=100")</f>
        <v>2021=100</v>
      </c>
      <c r="W75" s="61"/>
      <c r="X75" s="71" t="s">
        <v>334</v>
      </c>
      <c r="Y75" s="82">
        <f>AA75-2</f>
        <v>2020</v>
      </c>
      <c r="Z75" s="82">
        <f>AA75-1</f>
        <v>2021</v>
      </c>
      <c r="AA75" s="82">
        <v>2022</v>
      </c>
      <c r="AB75" s="73" t="str">
        <f>CONCATENATE(Z75,"=100")</f>
        <v>2021=100</v>
      </c>
    </row>
    <row r="76" spans="1:28" s="74" customFormat="1" ht="11.25" customHeight="1">
      <c r="A76" s="74" t="s">
        <v>177</v>
      </c>
      <c r="B76" s="76"/>
      <c r="C76" s="76"/>
      <c r="D76" s="87">
        <v>1</v>
      </c>
      <c r="E76" s="76">
        <v>8.70792</v>
      </c>
      <c r="F76" s="76">
        <v>8.085</v>
      </c>
      <c r="G76" s="76">
        <v>0</v>
      </c>
      <c r="H76" s="76">
        <f t="shared" si="11"/>
      </c>
      <c r="I76" s="76"/>
      <c r="J76" s="87">
        <v>1</v>
      </c>
      <c r="K76" s="76">
        <v>206.91100000000003</v>
      </c>
      <c r="L76" s="76">
        <v>190.388</v>
      </c>
      <c r="M76" s="76">
        <v>0</v>
      </c>
      <c r="N76" s="76">
        <f t="shared" si="12"/>
      </c>
      <c r="R76" s="75"/>
      <c r="S76" s="76"/>
      <c r="T76" s="76"/>
      <c r="U76" s="76"/>
      <c r="V76" s="76">
        <f>IF(AND(T76&gt;0,U76&gt;0),U76*100/T76,"")</f>
      </c>
      <c r="W76" s="75"/>
      <c r="X76" s="75"/>
      <c r="Y76" s="76"/>
      <c r="Z76" s="76"/>
      <c r="AA76" s="76"/>
      <c r="AB76" s="76">
        <f>IF(AND(Z76&gt;0,AA76&gt;0),AA76*100/Z76,"")</f>
      </c>
    </row>
    <row r="77" spans="1:28" s="74" customFormat="1" ht="11.25" customHeight="1">
      <c r="A77" s="74" t="s">
        <v>178</v>
      </c>
      <c r="B77" s="76"/>
      <c r="C77" s="76"/>
      <c r="D77" s="87">
        <v>1</v>
      </c>
      <c r="E77" s="76">
        <v>29.826</v>
      </c>
      <c r="F77" s="76">
        <v>29.359</v>
      </c>
      <c r="G77" s="76">
        <v>28.229</v>
      </c>
      <c r="H77" s="76">
        <f t="shared" si="11"/>
        <v>96.1510950645458</v>
      </c>
      <c r="I77" s="76"/>
      <c r="J77" s="87">
        <v>8</v>
      </c>
      <c r="K77" s="76">
        <v>315.72299999999996</v>
      </c>
      <c r="L77" s="76">
        <v>270.587</v>
      </c>
      <c r="M77" s="76">
        <v>0</v>
      </c>
      <c r="N77" s="76">
        <f t="shared" si="12"/>
      </c>
      <c r="R77" s="75"/>
      <c r="S77" s="76"/>
      <c r="T77" s="76"/>
      <c r="U77" s="76"/>
      <c r="V77" s="76"/>
      <c r="W77" s="75"/>
      <c r="X77" s="75"/>
      <c r="Y77" s="76"/>
      <c r="Z77" s="76"/>
      <c r="AA77" s="76"/>
      <c r="AB77" s="76"/>
    </row>
    <row r="78" spans="1:28" s="74" customFormat="1" ht="11.25" customHeight="1">
      <c r="A78" s="74" t="s">
        <v>179</v>
      </c>
      <c r="B78" s="76"/>
      <c r="C78" s="76"/>
      <c r="D78" s="87">
        <v>3</v>
      </c>
      <c r="E78" s="76">
        <v>3.852</v>
      </c>
      <c r="F78" s="76">
        <v>4.165</v>
      </c>
      <c r="G78" s="76">
        <v>3.782</v>
      </c>
      <c r="H78" s="76">
        <f t="shared" si="11"/>
        <v>90.80432172869148</v>
      </c>
      <c r="I78" s="76"/>
      <c r="J78" s="87">
        <v>3</v>
      </c>
      <c r="K78" s="76">
        <v>199.176</v>
      </c>
      <c r="L78" s="76">
        <v>158.37599999999998</v>
      </c>
      <c r="M78" s="76">
        <v>129.772</v>
      </c>
      <c r="N78" s="76">
        <f t="shared" si="12"/>
        <v>81.93918270445018</v>
      </c>
      <c r="O78" s="74" t="s">
        <v>157</v>
      </c>
      <c r="R78" s="87"/>
      <c r="S78" s="76"/>
      <c r="T78" s="76"/>
      <c r="U78" s="76"/>
      <c r="V78" s="76">
        <f>IF(AND(T78&gt;0,U78&gt;0),U78*100/T78,"")</f>
      </c>
      <c r="W78" s="75"/>
      <c r="X78" s="87"/>
      <c r="Y78" s="76"/>
      <c r="Z78" s="76"/>
      <c r="AA78" s="76"/>
      <c r="AB78" s="76">
        <f>IF(AND(Z78&gt;0,AA78&gt;0),AA78*100/Z78,"")</f>
      </c>
    </row>
    <row r="79" spans="1:28" s="74" customFormat="1" ht="11.25" customHeight="1">
      <c r="A79" s="74" t="s">
        <v>180</v>
      </c>
      <c r="B79" s="76"/>
      <c r="C79" s="76"/>
      <c r="D79" s="87">
        <v>3</v>
      </c>
      <c r="E79" s="76">
        <v>13.627</v>
      </c>
      <c r="F79" s="76">
        <v>11.384</v>
      </c>
      <c r="G79" s="76">
        <v>11.1</v>
      </c>
      <c r="H79" s="76">
        <f t="shared" si="11"/>
        <v>97.50527055516514</v>
      </c>
      <c r="I79" s="76"/>
      <c r="J79" s="87">
        <v>10</v>
      </c>
      <c r="K79" s="76">
        <v>817.046</v>
      </c>
      <c r="L79" s="76">
        <v>643.9500000000002</v>
      </c>
      <c r="M79" s="76">
        <v>0</v>
      </c>
      <c r="N79" s="76">
        <f t="shared" si="12"/>
      </c>
      <c r="O79" s="74" t="s">
        <v>159</v>
      </c>
      <c r="P79" s="76"/>
      <c r="Q79" s="76"/>
      <c r="R79" s="87">
        <v>12</v>
      </c>
      <c r="S79" s="76">
        <v>19.844</v>
      </c>
      <c r="T79" s="76">
        <v>20.56804</v>
      </c>
      <c r="U79" s="76">
        <v>17.016</v>
      </c>
      <c r="V79" s="76">
        <f>IF(AND(T79&gt;0,U79&gt;0),U79*100/T79,"")</f>
        <v>82.73029418456984</v>
      </c>
      <c r="W79" s="76"/>
      <c r="X79" s="87">
        <v>3</v>
      </c>
      <c r="Y79" s="76">
        <v>1856.74</v>
      </c>
      <c r="Z79" s="76">
        <v>1940.7230000000002</v>
      </c>
      <c r="AA79" s="76">
        <v>1461.0910000000001</v>
      </c>
      <c r="AB79" s="76">
        <f>IF(AND(Z79&gt;0,AA79&gt;0),AA79*100/Z79,"")</f>
        <v>75.285911487626</v>
      </c>
    </row>
    <row r="80" spans="1:28" s="74" customFormat="1" ht="11.25" customHeight="1">
      <c r="A80" s="74" t="s">
        <v>181</v>
      </c>
      <c r="B80" s="76"/>
      <c r="C80" s="76"/>
      <c r="D80" s="87">
        <v>11</v>
      </c>
      <c r="E80" s="76">
        <v>8.769</v>
      </c>
      <c r="F80" s="76">
        <v>6.979</v>
      </c>
      <c r="G80" s="76">
        <v>0</v>
      </c>
      <c r="H80" s="76">
        <f t="shared" si="11"/>
      </c>
      <c r="I80" s="76"/>
      <c r="J80" s="87">
        <v>11</v>
      </c>
      <c r="K80" s="76">
        <v>437.193</v>
      </c>
      <c r="L80" s="76">
        <v>329.29600000000005</v>
      </c>
      <c r="M80" s="76">
        <v>0</v>
      </c>
      <c r="N80" s="76">
        <f t="shared" si="12"/>
      </c>
      <c r="P80" s="76"/>
      <c r="Q80" s="76"/>
      <c r="R80" s="87"/>
      <c r="S80" s="76"/>
      <c r="T80" s="76"/>
      <c r="U80" s="76"/>
      <c r="V80" s="76"/>
      <c r="W80" s="76"/>
      <c r="X80" s="87"/>
      <c r="Y80" s="76"/>
      <c r="Z80" s="76"/>
      <c r="AA80" s="76"/>
      <c r="AB80" s="76"/>
    </row>
    <row r="81" spans="1:28" s="74" customFormat="1" ht="11.25" customHeight="1">
      <c r="A81" s="74" t="s">
        <v>182</v>
      </c>
      <c r="B81" s="76"/>
      <c r="C81" s="76"/>
      <c r="D81" s="87">
        <v>11</v>
      </c>
      <c r="E81" s="76">
        <v>26.248</v>
      </c>
      <c r="F81" s="76">
        <v>22.528</v>
      </c>
      <c r="G81" s="76">
        <v>0</v>
      </c>
      <c r="H81" s="76">
        <f t="shared" si="11"/>
      </c>
      <c r="I81" s="76"/>
      <c r="J81" s="87">
        <v>11</v>
      </c>
      <c r="K81" s="76">
        <v>1453.4150000000002</v>
      </c>
      <c r="L81" s="76">
        <v>1131.6220000000003</v>
      </c>
      <c r="M81" s="76">
        <v>0</v>
      </c>
      <c r="N81" s="76">
        <f t="shared" si="12"/>
      </c>
      <c r="O81" s="74" t="s">
        <v>164</v>
      </c>
      <c r="P81" s="76"/>
      <c r="Q81" s="76"/>
      <c r="R81" s="87"/>
      <c r="S81" s="76"/>
      <c r="T81" s="76"/>
      <c r="U81" s="76"/>
      <c r="V81" s="76"/>
      <c r="W81" s="76"/>
      <c r="X81" s="87"/>
      <c r="Y81" s="76"/>
      <c r="Z81" s="76"/>
      <c r="AA81" s="76"/>
      <c r="AB81" s="76"/>
    </row>
    <row r="82" spans="1:28" s="74" customFormat="1" ht="11.25" customHeight="1">
      <c r="A82" s="74" t="s">
        <v>183</v>
      </c>
      <c r="B82" s="76"/>
      <c r="C82" s="76"/>
      <c r="D82" s="87">
        <v>11</v>
      </c>
      <c r="E82" s="76">
        <v>7.98</v>
      </c>
      <c r="F82" s="76">
        <v>7.491</v>
      </c>
      <c r="G82" s="76">
        <v>0</v>
      </c>
      <c r="H82" s="76">
        <f t="shared" si="11"/>
      </c>
      <c r="I82" s="76"/>
      <c r="J82" s="87">
        <v>11</v>
      </c>
      <c r="K82" s="76">
        <v>147.21599999999998</v>
      </c>
      <c r="L82" s="76">
        <v>142.735</v>
      </c>
      <c r="M82" s="76">
        <v>0</v>
      </c>
      <c r="N82" s="76">
        <f t="shared" si="12"/>
      </c>
      <c r="O82" s="74" t="s">
        <v>176</v>
      </c>
      <c r="P82" s="76"/>
      <c r="Q82" s="76"/>
      <c r="R82" s="87">
        <v>1</v>
      </c>
      <c r="S82" s="76">
        <v>15.425</v>
      </c>
      <c r="T82" s="76">
        <v>14.947</v>
      </c>
      <c r="U82" s="76">
        <v>14.666</v>
      </c>
      <c r="V82" s="76">
        <f>IF(AND(T82&gt;0,U82&gt;0),U82*100/T82,"")</f>
        <v>98.12002408510071</v>
      </c>
      <c r="W82" s="76"/>
      <c r="X82" s="87">
        <v>3</v>
      </c>
      <c r="Y82" s="76">
        <v>205.119</v>
      </c>
      <c r="Z82" s="76">
        <v>208.79700000000003</v>
      </c>
      <c r="AA82" s="76">
        <v>201.898</v>
      </c>
      <c r="AB82" s="76">
        <f>IF(AND(Z82&gt;0,AA82&gt;0),AA82*100/Z82,"")</f>
        <v>96.69583375240065</v>
      </c>
    </row>
    <row r="83" spans="1:28" s="74" customFormat="1" ht="11.25" customHeight="1">
      <c r="A83" s="74" t="s">
        <v>307</v>
      </c>
      <c r="B83" s="76"/>
      <c r="C83" s="76"/>
      <c r="D83" s="87">
        <v>3</v>
      </c>
      <c r="E83" s="76">
        <v>19.105</v>
      </c>
      <c r="F83" s="76">
        <v>16.901</v>
      </c>
      <c r="G83" s="76">
        <v>15.945</v>
      </c>
      <c r="H83" s="76">
        <f t="shared" si="11"/>
        <v>94.34352996864091</v>
      </c>
      <c r="I83" s="76"/>
      <c r="J83" s="87">
        <v>3</v>
      </c>
      <c r="K83" s="76">
        <v>138.80599999999998</v>
      </c>
      <c r="L83" s="76">
        <v>116.569</v>
      </c>
      <c r="M83" s="76">
        <v>115.01700000000002</v>
      </c>
      <c r="N83" s="76">
        <f t="shared" si="12"/>
        <v>98.66859971347444</v>
      </c>
      <c r="O83" s="74" t="s">
        <v>186</v>
      </c>
      <c r="P83" s="76"/>
      <c r="Q83" s="76"/>
      <c r="R83" s="87">
        <v>2</v>
      </c>
      <c r="S83" s="76">
        <v>31.967</v>
      </c>
      <c r="T83" s="76">
        <v>32.837</v>
      </c>
      <c r="U83" s="76">
        <v>31.337</v>
      </c>
      <c r="V83" s="76">
        <f>IF(AND(T83&gt;0,U83&gt;0),U83*100/T83,"")</f>
        <v>95.43198221518408</v>
      </c>
      <c r="W83" s="76"/>
      <c r="X83" s="87">
        <v>3</v>
      </c>
      <c r="Y83" s="76">
        <v>590.895</v>
      </c>
      <c r="Z83" s="76">
        <v>535.445</v>
      </c>
      <c r="AA83" s="76">
        <v>486.749</v>
      </c>
      <c r="AB83" s="76">
        <f>IF(AND(Z83&gt;0,AA83&gt;0),AA83*100/Z83,"")</f>
        <v>90.9055085022738</v>
      </c>
    </row>
    <row r="84" spans="2:28" s="74" customFormat="1" ht="11.25" customHeight="1">
      <c r="B84" s="76"/>
      <c r="C84" s="76"/>
      <c r="D84" s="87"/>
      <c r="E84" s="76"/>
      <c r="F84" s="76"/>
      <c r="G84" s="76"/>
      <c r="H84" s="76"/>
      <c r="I84" s="76"/>
      <c r="J84" s="87"/>
      <c r="K84" s="76"/>
      <c r="L84" s="76"/>
      <c r="M84" s="76"/>
      <c r="N84" s="76"/>
      <c r="P84" s="76"/>
      <c r="Q84" s="76"/>
      <c r="R84" s="87"/>
      <c r="S84" s="76"/>
      <c r="T84" s="76"/>
      <c r="U84" s="76"/>
      <c r="V84" s="76"/>
      <c r="W84" s="76"/>
      <c r="X84" s="87"/>
      <c r="Y84" s="76"/>
      <c r="Z84" s="76"/>
      <c r="AA84" s="76"/>
      <c r="AB84" s="76"/>
    </row>
    <row r="85" spans="1:28" s="74" customFormat="1" ht="11.25" customHeight="1">
      <c r="A85" s="174" t="s">
        <v>308</v>
      </c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74" t="s">
        <v>194</v>
      </c>
      <c r="P85" s="76"/>
      <c r="Q85" s="76"/>
      <c r="R85" s="87"/>
      <c r="S85" s="76"/>
      <c r="T85" s="76"/>
      <c r="U85" s="76"/>
      <c r="V85" s="76"/>
      <c r="W85" s="76"/>
      <c r="X85" s="87"/>
      <c r="Y85" s="76"/>
      <c r="Z85" s="76"/>
      <c r="AA85" s="76"/>
      <c r="AB85" s="76"/>
    </row>
    <row r="86" spans="1:28" s="74" customFormat="1" ht="11.25" customHeight="1">
      <c r="A86" s="130" t="s">
        <v>309</v>
      </c>
      <c r="D86" s="77"/>
      <c r="E86" s="76"/>
      <c r="F86" s="76"/>
      <c r="G86" s="76"/>
      <c r="H86" s="76"/>
      <c r="I86" s="75"/>
      <c r="J86" s="77"/>
      <c r="K86" s="76"/>
      <c r="L86" s="76"/>
      <c r="M86" s="76"/>
      <c r="N86" s="76"/>
      <c r="O86" s="74" t="s">
        <v>200</v>
      </c>
      <c r="P86" s="76"/>
      <c r="Q86" s="76"/>
      <c r="R86" s="87">
        <v>0</v>
      </c>
      <c r="S86" s="76">
        <v>0</v>
      </c>
      <c r="T86" s="76">
        <v>0</v>
      </c>
      <c r="U86" s="76">
        <v>0</v>
      </c>
      <c r="V86" s="76">
        <f>IF(AND(T86&gt;0,U86&gt;0),U86*100/T86,"")</f>
      </c>
      <c r="W86" s="76"/>
      <c r="X86" s="87">
        <v>3</v>
      </c>
      <c r="Y86" s="76">
        <v>820.9849999999999</v>
      </c>
      <c r="Z86" s="76">
        <v>892.6000000000001</v>
      </c>
      <c r="AA86" s="76">
        <v>742.644</v>
      </c>
      <c r="AB86" s="76">
        <f>IF(AND(Z86&gt;0,AA86&gt;0),AA86*100/Z86,"")</f>
        <v>83.20008962581221</v>
      </c>
    </row>
    <row r="87" spans="1:28" s="74" customFormat="1" ht="11.25" customHeight="1">
      <c r="A87" s="130" t="s">
        <v>310</v>
      </c>
      <c r="D87" s="77"/>
      <c r="E87" s="76"/>
      <c r="F87" s="76"/>
      <c r="G87" s="76"/>
      <c r="H87" s="76"/>
      <c r="I87" s="75"/>
      <c r="J87" s="77"/>
      <c r="K87" s="76"/>
      <c r="L87" s="76"/>
      <c r="M87" s="76"/>
      <c r="N87" s="76"/>
      <c r="P87" s="76"/>
      <c r="Q87" s="76"/>
      <c r="R87" s="87"/>
      <c r="S87" s="76"/>
      <c r="T87" s="76"/>
      <c r="U87" s="76"/>
      <c r="V87" s="76"/>
      <c r="W87" s="76"/>
      <c r="X87" s="87"/>
      <c r="Y87" s="76"/>
      <c r="Z87" s="76"/>
      <c r="AA87" s="76"/>
      <c r="AB87" s="76"/>
    </row>
    <row r="88" spans="1:28" s="74" customFormat="1" ht="11.25" customHeight="1">
      <c r="A88" s="130" t="s">
        <v>311</v>
      </c>
      <c r="D88" s="77"/>
      <c r="E88" s="76"/>
      <c r="F88" s="76"/>
      <c r="G88" s="76"/>
      <c r="H88" s="76"/>
      <c r="I88" s="75"/>
      <c r="J88" s="77"/>
      <c r="K88" s="76"/>
      <c r="L88" s="76"/>
      <c r="M88" s="76"/>
      <c r="N88" s="76"/>
      <c r="O88" s="74" t="s">
        <v>201</v>
      </c>
      <c r="P88" s="76"/>
      <c r="Q88" s="76"/>
      <c r="R88" s="87"/>
      <c r="S88" s="76"/>
      <c r="T88" s="76"/>
      <c r="U88" s="76"/>
      <c r="V88" s="76"/>
      <c r="W88" s="76"/>
      <c r="X88" s="87"/>
      <c r="Y88" s="76"/>
      <c r="Z88" s="76"/>
      <c r="AA88" s="76"/>
      <c r="AB88" s="76"/>
    </row>
    <row r="89" spans="1:28" s="74" customFormat="1" ht="11.25" customHeight="1">
      <c r="A89" s="130" t="s">
        <v>312</v>
      </c>
      <c r="D89" s="77"/>
      <c r="E89" s="76"/>
      <c r="F89" s="76"/>
      <c r="G89" s="76"/>
      <c r="H89" s="76"/>
      <c r="I89" s="75"/>
      <c r="J89" s="77"/>
      <c r="K89" s="76"/>
      <c r="L89" s="76"/>
      <c r="M89" s="76"/>
      <c r="N89" s="76"/>
      <c r="O89" s="74" t="s">
        <v>211</v>
      </c>
      <c r="P89" s="76"/>
      <c r="Q89" s="76"/>
      <c r="R89" s="87">
        <v>0</v>
      </c>
      <c r="S89" s="76">
        <v>0</v>
      </c>
      <c r="T89" s="76">
        <v>0</v>
      </c>
      <c r="U89" s="76">
        <v>0</v>
      </c>
      <c r="V89" s="76">
        <f>IF(AND(T89&gt;0,U89&gt;0),U89*100/T89,"")</f>
      </c>
      <c r="W89" s="76"/>
      <c r="X89" s="87">
        <v>3</v>
      </c>
      <c r="Y89" s="76">
        <v>99.125</v>
      </c>
      <c r="Z89" s="76">
        <v>116.769</v>
      </c>
      <c r="AA89" s="76">
        <v>107.97</v>
      </c>
      <c r="AB89" s="76">
        <f>IF(AND(Z89&gt;0,AA89&gt;0),AA89*100/Z89,"")</f>
        <v>92.46460961385299</v>
      </c>
    </row>
    <row r="90" spans="1:28" s="74" customFormat="1" ht="11.25" customHeight="1">
      <c r="A90" s="130" t="s">
        <v>313</v>
      </c>
      <c r="D90" s="77"/>
      <c r="E90" s="76"/>
      <c r="F90" s="76"/>
      <c r="G90" s="76"/>
      <c r="H90" s="76"/>
      <c r="I90" s="75"/>
      <c r="J90" s="77"/>
      <c r="K90" s="76"/>
      <c r="L90" s="76"/>
      <c r="M90" s="76"/>
      <c r="N90" s="76"/>
      <c r="P90" s="76"/>
      <c r="Q90" s="76"/>
      <c r="R90" s="87"/>
      <c r="S90" s="76"/>
      <c r="T90" s="76"/>
      <c r="U90" s="76"/>
      <c r="V90" s="76"/>
      <c r="W90" s="76"/>
      <c r="X90" s="87"/>
      <c r="Y90" s="76"/>
      <c r="Z90" s="76"/>
      <c r="AA90" s="76"/>
      <c r="AB90" s="76"/>
    </row>
    <row r="91" spans="1:28" s="74" customFormat="1" ht="11.25" customHeight="1">
      <c r="A91" s="130" t="s">
        <v>314</v>
      </c>
      <c r="D91" s="77"/>
      <c r="E91" s="76"/>
      <c r="F91" s="76"/>
      <c r="G91" s="76"/>
      <c r="H91" s="76"/>
      <c r="I91" s="75"/>
      <c r="J91" s="77"/>
      <c r="K91" s="76"/>
      <c r="L91" s="76"/>
      <c r="M91" s="76"/>
      <c r="N91" s="76"/>
      <c r="O91" s="74" t="s">
        <v>215</v>
      </c>
      <c r="P91" s="76"/>
      <c r="Q91" s="76"/>
      <c r="R91" s="87"/>
      <c r="S91" s="76"/>
      <c r="T91" s="76"/>
      <c r="U91" s="76"/>
      <c r="V91" s="76"/>
      <c r="W91" s="76"/>
      <c r="X91" s="87"/>
      <c r="Y91" s="76"/>
      <c r="Z91" s="76"/>
      <c r="AA91" s="76"/>
      <c r="AB91" s="76"/>
    </row>
    <row r="92" spans="1:28" s="74" customFormat="1" ht="12" customHeight="1">
      <c r="A92" s="130" t="s">
        <v>315</v>
      </c>
      <c r="D92" s="77"/>
      <c r="E92" s="76"/>
      <c r="F92" s="76"/>
      <c r="G92" s="76"/>
      <c r="H92" s="76"/>
      <c r="I92" s="75"/>
      <c r="J92" s="77"/>
      <c r="K92" s="76"/>
      <c r="L92" s="76"/>
      <c r="M92" s="76"/>
      <c r="N92" s="76"/>
      <c r="O92" s="74" t="s">
        <v>217</v>
      </c>
      <c r="P92" s="76"/>
      <c r="Q92" s="76"/>
      <c r="R92" s="87">
        <v>0</v>
      </c>
      <c r="S92" s="76">
        <v>0</v>
      </c>
      <c r="T92" s="76">
        <v>0</v>
      </c>
      <c r="U92" s="76">
        <v>0</v>
      </c>
      <c r="V92" s="76">
        <f>IF(AND(T92&gt;0,U92&gt;0),U92*100/T92,"")</f>
      </c>
      <c r="W92" s="76"/>
      <c r="X92" s="87">
        <v>3</v>
      </c>
      <c r="Y92" s="76">
        <v>6196.613691</v>
      </c>
      <c r="Z92" s="76">
        <v>5410.111191</v>
      </c>
      <c r="AA92" s="76">
        <v>5608.932</v>
      </c>
      <c r="AB92" s="76">
        <f>IF(AND(Z92&gt;0,AA92&gt;0),AA92*100/Z92,"")</f>
        <v>103.67498563302632</v>
      </c>
    </row>
    <row r="93" spans="1:28" s="61" customFormat="1" ht="12">
      <c r="A93" s="130" t="s">
        <v>316</v>
      </c>
      <c r="B93" s="74"/>
      <c r="C93" s="74"/>
      <c r="D93" s="77"/>
      <c r="E93" s="76"/>
      <c r="F93" s="76"/>
      <c r="G93" s="76"/>
      <c r="H93" s="76" t="s">
        <v>317</v>
      </c>
      <c r="I93" s="75"/>
      <c r="J93" s="77"/>
      <c r="K93" s="76"/>
      <c r="L93" s="76"/>
      <c r="M93" s="76"/>
      <c r="N93" s="76" t="s">
        <v>317</v>
      </c>
      <c r="O93" s="74" t="s">
        <v>218</v>
      </c>
      <c r="P93" s="76"/>
      <c r="Q93" s="76"/>
      <c r="R93" s="87">
        <v>0</v>
      </c>
      <c r="S93" s="76">
        <v>0</v>
      </c>
      <c r="T93" s="76">
        <v>0</v>
      </c>
      <c r="U93" s="76">
        <v>0</v>
      </c>
      <c r="V93" s="76">
        <f>IF(AND(T93&gt;0,U93&gt;0),U93*100/T93,"")</f>
      </c>
      <c r="W93" s="76"/>
      <c r="X93" s="87">
        <v>3</v>
      </c>
      <c r="Y93" s="76">
        <v>46492.804</v>
      </c>
      <c r="Z93" s="76">
        <v>40047.578</v>
      </c>
      <c r="AA93" s="76">
        <v>41058.04</v>
      </c>
      <c r="AB93" s="76">
        <f>IF(AND(Z93&gt;0,AA93&gt;0),AA93*100/Z93,"")</f>
        <v>102.52315383467135</v>
      </c>
    </row>
    <row r="94" spans="1:28" s="85" customFormat="1" ht="11.25" customHeight="1">
      <c r="A94" s="130" t="s">
        <v>318</v>
      </c>
      <c r="B94" s="74"/>
      <c r="C94" s="74"/>
      <c r="D94" s="77"/>
      <c r="E94" s="76"/>
      <c r="F94" s="76"/>
      <c r="G94" s="76"/>
      <c r="H94" s="76" t="s">
        <v>317</v>
      </c>
      <c r="I94" s="75"/>
      <c r="J94" s="77"/>
      <c r="K94" s="76"/>
      <c r="L94" s="76"/>
      <c r="M94" s="76"/>
      <c r="N94" s="76" t="s">
        <v>317</v>
      </c>
      <c r="O94" s="74"/>
      <c r="P94" s="76"/>
      <c r="Q94" s="76"/>
      <c r="R94" s="87"/>
      <c r="S94" s="76"/>
      <c r="T94" s="76"/>
      <c r="U94" s="76"/>
      <c r="V94" s="76"/>
      <c r="W94" s="76"/>
      <c r="X94" s="87"/>
      <c r="Y94" s="76"/>
      <c r="Z94" s="76"/>
      <c r="AA94" s="76"/>
      <c r="AB94" s="76"/>
    </row>
    <row r="95" spans="1:28" s="85" customFormat="1" ht="12">
      <c r="A95" s="130" t="s">
        <v>319</v>
      </c>
      <c r="B95" s="74"/>
      <c r="C95" s="74"/>
      <c r="D95" s="77"/>
      <c r="E95" s="76"/>
      <c r="F95" s="76"/>
      <c r="G95" s="76"/>
      <c r="H95" s="76" t="s">
        <v>317</v>
      </c>
      <c r="I95" s="75"/>
      <c r="J95" s="77"/>
      <c r="K95" s="76"/>
      <c r="L95" s="76"/>
      <c r="M95" s="76"/>
      <c r="N95" s="76" t="s">
        <v>317</v>
      </c>
      <c r="O95" s="74" t="s">
        <v>219</v>
      </c>
      <c r="P95" s="76"/>
      <c r="Q95" s="76"/>
      <c r="R95" s="87"/>
      <c r="S95" s="76"/>
      <c r="T95" s="76"/>
      <c r="U95" s="76"/>
      <c r="V95" s="76"/>
      <c r="W95" s="76"/>
      <c r="X95" s="87"/>
      <c r="Y95" s="76"/>
      <c r="Z95" s="76"/>
      <c r="AA95" s="76"/>
      <c r="AB95" s="76"/>
    </row>
    <row r="96" spans="1:28" s="85" customFormat="1" ht="12">
      <c r="A96" s="130" t="s">
        <v>320</v>
      </c>
      <c r="B96" s="74"/>
      <c r="C96" s="74"/>
      <c r="D96" s="77"/>
      <c r="E96" s="76"/>
      <c r="F96" s="76"/>
      <c r="G96" s="76"/>
      <c r="H96" s="76" t="s">
        <v>317</v>
      </c>
      <c r="I96" s="75"/>
      <c r="J96" s="77"/>
      <c r="K96" s="76"/>
      <c r="L96" s="76"/>
      <c r="M96" s="76"/>
      <c r="N96" s="76" t="s">
        <v>317</v>
      </c>
      <c r="O96" s="74" t="s">
        <v>221</v>
      </c>
      <c r="P96" s="76"/>
      <c r="Q96" s="76"/>
      <c r="R96" s="87">
        <v>0</v>
      </c>
      <c r="S96" s="76">
        <v>0</v>
      </c>
      <c r="T96" s="76">
        <v>0</v>
      </c>
      <c r="U96" s="76">
        <v>0</v>
      </c>
      <c r="V96" s="76">
        <f>IF(AND(T96&gt;0,U96&gt;0),U96*100/T96,"")</f>
      </c>
      <c r="W96" s="76"/>
      <c r="X96" s="87">
        <v>3</v>
      </c>
      <c r="Y96" s="76">
        <v>7576.125</v>
      </c>
      <c r="Z96" s="76">
        <v>7529.313000000001</v>
      </c>
      <c r="AA96" s="76">
        <v>3644.7329999999997</v>
      </c>
      <c r="AB96" s="76">
        <f>IF(AND(Z96&gt;0,AA96&gt;0),AA96*100/Z96,"")</f>
        <v>48.40724512316063</v>
      </c>
    </row>
    <row r="97" spans="1:28" s="85" customFormat="1" ht="12">
      <c r="A97" s="174" t="s">
        <v>321</v>
      </c>
      <c r="B97" s="174"/>
      <c r="C97" s="174"/>
      <c r="D97" s="174"/>
      <c r="E97" s="174"/>
      <c r="F97" s="174"/>
      <c r="G97" s="174"/>
      <c r="H97" s="174" t="s">
        <v>317</v>
      </c>
      <c r="I97" s="174"/>
      <c r="J97" s="174"/>
      <c r="K97" s="174"/>
      <c r="L97" s="174"/>
      <c r="M97" s="174"/>
      <c r="N97" s="174" t="s">
        <v>317</v>
      </c>
      <c r="O97" s="74" t="s">
        <v>222</v>
      </c>
      <c r="P97" s="76"/>
      <c r="Q97" s="76"/>
      <c r="R97" s="87">
        <v>0</v>
      </c>
      <c r="S97" s="76">
        <v>0</v>
      </c>
      <c r="T97" s="76">
        <v>0</v>
      </c>
      <c r="U97" s="76">
        <v>0</v>
      </c>
      <c r="V97" s="76">
        <f>IF(AND(T97&gt;0,U97&gt;0),U97*100/T97,"")</f>
      </c>
      <c r="W97" s="76"/>
      <c r="X97" s="87">
        <v>3</v>
      </c>
      <c r="Y97" s="76">
        <v>1370.182</v>
      </c>
      <c r="Z97" s="76">
        <v>1489.3509999999999</v>
      </c>
      <c r="AA97" s="76">
        <v>673.13</v>
      </c>
      <c r="AB97" s="76">
        <f>IF(AND(Z97&gt;0,AA97&gt;0),AA97*100/Z97,"")</f>
        <v>45.196196195524095</v>
      </c>
    </row>
    <row r="98" spans="1:28" s="85" customFormat="1" ht="11.25" customHeight="1">
      <c r="A98" s="174" t="s">
        <v>322</v>
      </c>
      <c r="B98" s="174"/>
      <c r="C98" s="174"/>
      <c r="D98" s="174"/>
      <c r="E98" s="174"/>
      <c r="F98" s="174"/>
      <c r="G98" s="174"/>
      <c r="H98" s="174" t="s">
        <v>317</v>
      </c>
      <c r="I98" s="174"/>
      <c r="J98" s="174"/>
      <c r="K98" s="174"/>
      <c r="L98" s="174"/>
      <c r="M98" s="174"/>
      <c r="N98" s="174" t="s">
        <v>317</v>
      </c>
      <c r="O98" s="78"/>
      <c r="P98" s="76"/>
      <c r="Q98" s="76"/>
      <c r="R98" s="86"/>
      <c r="S98" s="76"/>
      <c r="T98" s="76"/>
      <c r="U98" s="76"/>
      <c r="V98" s="76"/>
      <c r="W98" s="76"/>
      <c r="X98" s="86"/>
      <c r="Y98" s="76"/>
      <c r="Z98" s="76"/>
      <c r="AA98" s="76"/>
      <c r="AB98" s="76"/>
    </row>
    <row r="99" spans="1:28" s="85" customFormat="1" ht="11.25" customHeight="1">
      <c r="A99" s="130" t="s">
        <v>340</v>
      </c>
      <c r="B99" s="74"/>
      <c r="C99" s="74"/>
      <c r="D99" s="77"/>
      <c r="E99" s="76"/>
      <c r="F99" s="76"/>
      <c r="G99" s="76"/>
      <c r="H99" s="76" t="s">
        <v>317</v>
      </c>
      <c r="I99" s="75"/>
      <c r="J99" s="77"/>
      <c r="K99" s="76"/>
      <c r="L99" s="76"/>
      <c r="M99" s="76"/>
      <c r="N99" s="76" t="s">
        <v>317</v>
      </c>
      <c r="O99" s="74"/>
      <c r="P99" s="79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</row>
    <row r="100" spans="1:28" s="85" customFormat="1" ht="11.25" customHeight="1">
      <c r="A100" s="130" t="s">
        <v>323</v>
      </c>
      <c r="B100" s="74"/>
      <c r="C100" s="74"/>
      <c r="D100" s="77"/>
      <c r="E100" s="76"/>
      <c r="F100" s="76"/>
      <c r="G100" s="76"/>
      <c r="H100" s="76" t="s">
        <v>317</v>
      </c>
      <c r="I100" s="75"/>
      <c r="J100" s="77"/>
      <c r="K100" s="76"/>
      <c r="L100" s="76"/>
      <c r="M100" s="76"/>
      <c r="N100" s="76" t="s">
        <v>317</v>
      </c>
      <c r="O100" s="74"/>
      <c r="P100" s="79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</row>
    <row r="101" spans="1:28" ht="11.25" customHeight="1">
      <c r="A101" s="174" t="s">
        <v>324</v>
      </c>
      <c r="B101" s="174"/>
      <c r="C101" s="174"/>
      <c r="D101" s="174"/>
      <c r="E101" s="174"/>
      <c r="F101" s="174"/>
      <c r="G101" s="174"/>
      <c r="H101" s="174" t="s">
        <v>317</v>
      </c>
      <c r="I101" s="174"/>
      <c r="J101" s="174"/>
      <c r="K101" s="174"/>
      <c r="L101" s="174"/>
      <c r="M101" s="174"/>
      <c r="N101" s="174" t="s">
        <v>317</v>
      </c>
      <c r="O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</row>
    <row r="102" spans="1:28" ht="11.25" customHeight="1">
      <c r="A102" s="174" t="s">
        <v>325</v>
      </c>
      <c r="B102" s="174"/>
      <c r="C102" s="174"/>
      <c r="D102" s="174"/>
      <c r="E102" s="174"/>
      <c r="F102" s="174"/>
      <c r="G102" s="174"/>
      <c r="H102" s="174" t="s">
        <v>317</v>
      </c>
      <c r="I102" s="174"/>
      <c r="J102" s="174"/>
      <c r="K102" s="174"/>
      <c r="L102" s="174"/>
      <c r="M102" s="174"/>
      <c r="N102" s="174" t="s">
        <v>317</v>
      </c>
      <c r="O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</row>
    <row r="103" spans="1:28" ht="11.25" customHeight="1">
      <c r="A103" s="74"/>
      <c r="B103" s="74"/>
      <c r="C103" s="74"/>
      <c r="D103" s="77"/>
      <c r="E103" s="76"/>
      <c r="F103" s="76"/>
      <c r="G103" s="76"/>
      <c r="H103" s="76"/>
      <c r="I103" s="75"/>
      <c r="J103" s="77"/>
      <c r="K103" s="76"/>
      <c r="L103" s="76"/>
      <c r="M103" s="76"/>
      <c r="N103" s="76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</row>
    <row r="104" spans="1:28" ht="11.25" customHeight="1">
      <c r="A104" s="74"/>
      <c r="B104" s="74"/>
      <c r="C104" s="74"/>
      <c r="D104" s="77"/>
      <c r="E104" s="76"/>
      <c r="F104" s="76"/>
      <c r="G104" s="76"/>
      <c r="H104" s="76">
        <f aca="true" t="shared" si="13" ref="H104:H132">IF(AND(F104&gt;0,G104&gt;0),G104*100/F104,"")</f>
      </c>
      <c r="I104" s="75"/>
      <c r="J104" s="77"/>
      <c r="K104" s="76"/>
      <c r="L104" s="76"/>
      <c r="M104" s="76"/>
      <c r="N104" s="76">
        <f aca="true" t="shared" si="14" ref="N104:N132">IF(AND(L104&gt;0,M104&gt;0),M104*100/L104,"")</f>
      </c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</row>
    <row r="105" spans="1:28" ht="11.25" customHeight="1">
      <c r="A105" s="74"/>
      <c r="B105" s="74"/>
      <c r="C105" s="74"/>
      <c r="D105" s="77"/>
      <c r="E105" s="76"/>
      <c r="F105" s="76"/>
      <c r="G105" s="76"/>
      <c r="H105" s="76">
        <f t="shared" si="13"/>
      </c>
      <c r="I105" s="75"/>
      <c r="J105" s="77"/>
      <c r="K105" s="76"/>
      <c r="L105" s="76"/>
      <c r="M105" s="76"/>
      <c r="N105" s="76">
        <f t="shared" si="14"/>
      </c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</row>
    <row r="106" spans="1:28" ht="11.25" customHeight="1">
      <c r="A106" s="74"/>
      <c r="B106" s="74"/>
      <c r="C106" s="74"/>
      <c r="D106" s="77"/>
      <c r="E106" s="76"/>
      <c r="F106" s="76"/>
      <c r="G106" s="76"/>
      <c r="H106" s="76">
        <f t="shared" si="13"/>
      </c>
      <c r="I106" s="75"/>
      <c r="J106" s="77"/>
      <c r="K106" s="76"/>
      <c r="L106" s="76"/>
      <c r="M106" s="76"/>
      <c r="N106" s="76">
        <f t="shared" si="14"/>
      </c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</row>
    <row r="107" spans="1:28" ht="11.25" customHeight="1">
      <c r="A107" s="74"/>
      <c r="B107" s="74"/>
      <c r="C107" s="74"/>
      <c r="D107" s="77"/>
      <c r="E107" s="76"/>
      <c r="F107" s="76"/>
      <c r="G107" s="76"/>
      <c r="H107" s="76">
        <f t="shared" si="13"/>
      </c>
      <c r="I107" s="75"/>
      <c r="J107" s="77"/>
      <c r="K107" s="76"/>
      <c r="L107" s="76"/>
      <c r="M107" s="76"/>
      <c r="N107" s="76">
        <f t="shared" si="14"/>
      </c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</row>
    <row r="108" spans="1:28" ht="11.25" customHeight="1">
      <c r="A108" s="74"/>
      <c r="B108" s="74"/>
      <c r="C108" s="74"/>
      <c r="D108" s="77"/>
      <c r="E108" s="76"/>
      <c r="F108" s="76"/>
      <c r="G108" s="76"/>
      <c r="H108" s="76">
        <f t="shared" si="13"/>
      </c>
      <c r="I108" s="75"/>
      <c r="J108" s="77"/>
      <c r="K108" s="76"/>
      <c r="L108" s="76"/>
      <c r="M108" s="76"/>
      <c r="N108" s="76">
        <f t="shared" si="14"/>
      </c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</row>
    <row r="109" spans="1:28" ht="11.25" customHeight="1">
      <c r="A109" s="74"/>
      <c r="B109" s="74"/>
      <c r="C109" s="74"/>
      <c r="D109" s="77"/>
      <c r="E109" s="76"/>
      <c r="F109" s="76"/>
      <c r="G109" s="76"/>
      <c r="H109" s="76">
        <f t="shared" si="13"/>
      </c>
      <c r="I109" s="75"/>
      <c r="J109" s="77"/>
      <c r="K109" s="76"/>
      <c r="L109" s="76"/>
      <c r="M109" s="76"/>
      <c r="N109" s="76">
        <f t="shared" si="14"/>
      </c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</row>
    <row r="110" spans="1:28" ht="11.25" customHeight="1">
      <c r="A110" s="74"/>
      <c r="B110" s="74"/>
      <c r="C110" s="74"/>
      <c r="D110" s="77"/>
      <c r="E110" s="76"/>
      <c r="F110" s="76"/>
      <c r="G110" s="76"/>
      <c r="H110" s="76">
        <f t="shared" si="13"/>
      </c>
      <c r="I110" s="75"/>
      <c r="J110" s="77"/>
      <c r="K110" s="76"/>
      <c r="L110" s="76"/>
      <c r="M110" s="76"/>
      <c r="N110" s="76">
        <f t="shared" si="14"/>
      </c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</row>
    <row r="111" spans="1:28" ht="11.25" customHeight="1">
      <c r="A111" s="74"/>
      <c r="B111" s="74"/>
      <c r="C111" s="74"/>
      <c r="D111" s="77"/>
      <c r="E111" s="76"/>
      <c r="F111" s="76"/>
      <c r="G111" s="76"/>
      <c r="H111" s="76">
        <f t="shared" si="13"/>
      </c>
      <c r="I111" s="75"/>
      <c r="J111" s="77"/>
      <c r="K111" s="76"/>
      <c r="L111" s="76"/>
      <c r="M111" s="76"/>
      <c r="N111" s="76">
        <f t="shared" si="14"/>
      </c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</row>
    <row r="112" spans="1:28" ht="11.25" customHeight="1">
      <c r="A112" s="74"/>
      <c r="B112" s="74"/>
      <c r="C112" s="74"/>
      <c r="D112" s="77"/>
      <c r="E112" s="76"/>
      <c r="F112" s="76"/>
      <c r="G112" s="76"/>
      <c r="H112" s="76">
        <f t="shared" si="13"/>
      </c>
      <c r="I112" s="75"/>
      <c r="J112" s="77"/>
      <c r="K112" s="76"/>
      <c r="L112" s="76"/>
      <c r="M112" s="76"/>
      <c r="N112" s="76">
        <f t="shared" si="14"/>
      </c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</row>
    <row r="113" spans="1:28" ht="11.25" customHeight="1">
      <c r="A113" s="74"/>
      <c r="B113" s="74"/>
      <c r="C113" s="74"/>
      <c r="D113" s="77"/>
      <c r="E113" s="76"/>
      <c r="F113" s="76"/>
      <c r="G113" s="76"/>
      <c r="H113" s="76">
        <f t="shared" si="13"/>
      </c>
      <c r="I113" s="75"/>
      <c r="J113" s="77"/>
      <c r="K113" s="76"/>
      <c r="L113" s="76"/>
      <c r="M113" s="76"/>
      <c r="N113" s="76">
        <f t="shared" si="14"/>
      </c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</row>
    <row r="114" spans="1:28" ht="11.25" customHeight="1">
      <c r="A114" s="74"/>
      <c r="B114" s="74"/>
      <c r="C114" s="74"/>
      <c r="D114" s="77"/>
      <c r="E114" s="76"/>
      <c r="F114" s="76"/>
      <c r="G114" s="76"/>
      <c r="H114" s="76">
        <f t="shared" si="13"/>
      </c>
      <c r="I114" s="75"/>
      <c r="J114" s="77"/>
      <c r="K114" s="76"/>
      <c r="L114" s="76"/>
      <c r="M114" s="76"/>
      <c r="N114" s="76">
        <f t="shared" si="14"/>
      </c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</row>
    <row r="115" spans="1:28" ht="11.25" customHeight="1">
      <c r="A115" s="74"/>
      <c r="B115" s="74"/>
      <c r="C115" s="74"/>
      <c r="D115" s="77"/>
      <c r="E115" s="76"/>
      <c r="F115" s="76"/>
      <c r="G115" s="76"/>
      <c r="H115" s="76">
        <f t="shared" si="13"/>
      </c>
      <c r="I115" s="75"/>
      <c r="J115" s="77"/>
      <c r="K115" s="76"/>
      <c r="L115" s="76"/>
      <c r="M115" s="76"/>
      <c r="N115" s="76">
        <f t="shared" si="14"/>
      </c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</row>
    <row r="116" spans="1:28" ht="11.25" customHeight="1">
      <c r="A116" s="74"/>
      <c r="B116" s="74"/>
      <c r="C116" s="74"/>
      <c r="D116" s="77"/>
      <c r="E116" s="76"/>
      <c r="F116" s="76"/>
      <c r="G116" s="76"/>
      <c r="H116" s="76">
        <f t="shared" si="13"/>
      </c>
      <c r="I116" s="75"/>
      <c r="J116" s="77"/>
      <c r="K116" s="76"/>
      <c r="L116" s="76"/>
      <c r="M116" s="76"/>
      <c r="N116" s="76">
        <f t="shared" si="14"/>
      </c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</row>
    <row r="117" spans="1:28" ht="11.25" customHeight="1">
      <c r="A117" s="74"/>
      <c r="B117" s="74"/>
      <c r="C117" s="74"/>
      <c r="D117" s="77"/>
      <c r="E117" s="76"/>
      <c r="F117" s="76"/>
      <c r="G117" s="76"/>
      <c r="H117" s="76">
        <f t="shared" si="13"/>
      </c>
      <c r="I117" s="75"/>
      <c r="J117" s="77"/>
      <c r="K117" s="76"/>
      <c r="L117" s="76"/>
      <c r="M117" s="76"/>
      <c r="N117" s="76">
        <f t="shared" si="14"/>
      </c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</row>
    <row r="118" spans="1:28" ht="11.25" customHeight="1">
      <c r="A118" s="74"/>
      <c r="B118" s="74"/>
      <c r="C118" s="74"/>
      <c r="D118" s="77"/>
      <c r="E118" s="76"/>
      <c r="F118" s="76"/>
      <c r="G118" s="76"/>
      <c r="H118" s="76">
        <f t="shared" si="13"/>
      </c>
      <c r="I118" s="75"/>
      <c r="J118" s="77"/>
      <c r="K118" s="76"/>
      <c r="L118" s="76"/>
      <c r="M118" s="76"/>
      <c r="N118" s="76">
        <f t="shared" si="14"/>
      </c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</row>
    <row r="119" spans="1:28" ht="11.25" customHeight="1">
      <c r="A119" s="74"/>
      <c r="B119" s="74"/>
      <c r="C119" s="74"/>
      <c r="D119" s="77"/>
      <c r="E119" s="76"/>
      <c r="F119" s="76"/>
      <c r="G119" s="76"/>
      <c r="H119" s="76">
        <f t="shared" si="13"/>
      </c>
      <c r="I119" s="75"/>
      <c r="J119" s="77"/>
      <c r="K119" s="76"/>
      <c r="L119" s="76"/>
      <c r="M119" s="76"/>
      <c r="N119" s="76">
        <f t="shared" si="14"/>
      </c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</row>
    <row r="120" spans="1:28" ht="11.25" customHeight="1">
      <c r="A120" s="74"/>
      <c r="B120" s="74"/>
      <c r="C120" s="74"/>
      <c r="D120" s="77"/>
      <c r="E120" s="76"/>
      <c r="F120" s="76"/>
      <c r="G120" s="76"/>
      <c r="H120" s="76">
        <f t="shared" si="13"/>
      </c>
      <c r="I120" s="75"/>
      <c r="J120" s="77"/>
      <c r="K120" s="76"/>
      <c r="L120" s="76"/>
      <c r="M120" s="76"/>
      <c r="N120" s="76">
        <f t="shared" si="14"/>
      </c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</row>
    <row r="121" spans="1:28" ht="11.25" customHeight="1">
      <c r="A121" s="74"/>
      <c r="B121" s="74"/>
      <c r="C121" s="74"/>
      <c r="D121" s="77"/>
      <c r="E121" s="76"/>
      <c r="F121" s="76"/>
      <c r="G121" s="76"/>
      <c r="H121" s="76">
        <f t="shared" si="13"/>
      </c>
      <c r="I121" s="75"/>
      <c r="J121" s="77"/>
      <c r="K121" s="76"/>
      <c r="L121" s="76"/>
      <c r="M121" s="76"/>
      <c r="N121" s="76">
        <f t="shared" si="14"/>
      </c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</row>
    <row r="122" spans="1:28" ht="11.25" customHeight="1">
      <c r="A122" s="74"/>
      <c r="B122" s="74"/>
      <c r="C122" s="74"/>
      <c r="D122" s="77"/>
      <c r="E122" s="76"/>
      <c r="F122" s="76"/>
      <c r="G122" s="76"/>
      <c r="H122" s="76">
        <f t="shared" si="13"/>
      </c>
      <c r="I122" s="75"/>
      <c r="J122" s="77"/>
      <c r="K122" s="76"/>
      <c r="L122" s="76"/>
      <c r="M122" s="76"/>
      <c r="N122" s="76">
        <f t="shared" si="14"/>
      </c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</row>
    <row r="123" spans="1:28" ht="12">
      <c r="A123" s="74"/>
      <c r="B123" s="74"/>
      <c r="C123" s="74"/>
      <c r="D123" s="77"/>
      <c r="E123" s="76"/>
      <c r="F123" s="76"/>
      <c r="G123" s="76"/>
      <c r="H123" s="76">
        <f t="shared" si="13"/>
      </c>
      <c r="I123" s="75"/>
      <c r="J123" s="77"/>
      <c r="K123" s="76"/>
      <c r="L123" s="76"/>
      <c r="M123" s="76"/>
      <c r="N123" s="76">
        <f t="shared" si="14"/>
      </c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</row>
    <row r="124" spans="1:28" ht="12">
      <c r="A124" s="74"/>
      <c r="B124" s="74"/>
      <c r="C124" s="74"/>
      <c r="D124" s="77"/>
      <c r="E124" s="76"/>
      <c r="F124" s="76"/>
      <c r="G124" s="76"/>
      <c r="H124" s="76">
        <f t="shared" si="13"/>
      </c>
      <c r="I124" s="75"/>
      <c r="J124" s="77"/>
      <c r="K124" s="76"/>
      <c r="L124" s="76"/>
      <c r="M124" s="76"/>
      <c r="N124" s="76">
        <f t="shared" si="14"/>
      </c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</row>
    <row r="125" spans="1:28" ht="12">
      <c r="A125" s="74"/>
      <c r="B125" s="74"/>
      <c r="C125" s="74"/>
      <c r="D125" s="77"/>
      <c r="E125" s="76"/>
      <c r="F125" s="76"/>
      <c r="G125" s="76"/>
      <c r="H125" s="76">
        <f t="shared" si="13"/>
      </c>
      <c r="I125" s="75"/>
      <c r="J125" s="77"/>
      <c r="K125" s="76"/>
      <c r="L125" s="76"/>
      <c r="M125" s="76"/>
      <c r="N125" s="76">
        <f t="shared" si="14"/>
      </c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</row>
    <row r="126" spans="1:28" ht="12">
      <c r="A126" s="74"/>
      <c r="B126" s="74"/>
      <c r="C126" s="74"/>
      <c r="D126" s="77"/>
      <c r="E126" s="76"/>
      <c r="F126" s="76"/>
      <c r="G126" s="76"/>
      <c r="H126" s="76">
        <f t="shared" si="13"/>
      </c>
      <c r="I126" s="75"/>
      <c r="J126" s="77"/>
      <c r="K126" s="76"/>
      <c r="L126" s="76"/>
      <c r="M126" s="76"/>
      <c r="N126" s="76">
        <f t="shared" si="14"/>
      </c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</row>
    <row r="127" spans="1:28" ht="12">
      <c r="A127" s="74"/>
      <c r="B127" s="74"/>
      <c r="C127" s="74"/>
      <c r="D127" s="77"/>
      <c r="E127" s="76"/>
      <c r="F127" s="76"/>
      <c r="G127" s="76"/>
      <c r="H127" s="76">
        <f t="shared" si="13"/>
      </c>
      <c r="I127" s="75"/>
      <c r="J127" s="77"/>
      <c r="K127" s="76"/>
      <c r="L127" s="76"/>
      <c r="M127" s="76"/>
      <c r="N127" s="76">
        <f t="shared" si="14"/>
      </c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</row>
    <row r="128" spans="1:28" ht="12">
      <c r="A128" s="74"/>
      <c r="B128" s="74"/>
      <c r="C128" s="74"/>
      <c r="D128" s="77"/>
      <c r="E128" s="76"/>
      <c r="F128" s="76"/>
      <c r="G128" s="76"/>
      <c r="H128" s="76">
        <f t="shared" si="13"/>
      </c>
      <c r="I128" s="75"/>
      <c r="J128" s="77"/>
      <c r="K128" s="76"/>
      <c r="L128" s="76"/>
      <c r="M128" s="76"/>
      <c r="N128" s="76">
        <f t="shared" si="14"/>
      </c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</row>
    <row r="129" spans="1:28" ht="12">
      <c r="A129" s="74"/>
      <c r="B129" s="74"/>
      <c r="C129" s="74"/>
      <c r="D129" s="77"/>
      <c r="E129" s="76"/>
      <c r="F129" s="76"/>
      <c r="G129" s="76"/>
      <c r="H129" s="76">
        <f t="shared" si="13"/>
      </c>
      <c r="I129" s="75"/>
      <c r="J129" s="77"/>
      <c r="K129" s="76"/>
      <c r="L129" s="76"/>
      <c r="M129" s="76"/>
      <c r="N129" s="76">
        <f t="shared" si="14"/>
      </c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</row>
    <row r="130" spans="1:28" ht="12">
      <c r="A130" s="74"/>
      <c r="B130" s="74"/>
      <c r="C130" s="74"/>
      <c r="D130" s="77"/>
      <c r="E130" s="76"/>
      <c r="F130" s="76"/>
      <c r="G130" s="76"/>
      <c r="H130" s="76">
        <f t="shared" si="13"/>
      </c>
      <c r="I130" s="75"/>
      <c r="J130" s="77"/>
      <c r="K130" s="76"/>
      <c r="L130" s="76"/>
      <c r="M130" s="76"/>
      <c r="N130" s="76">
        <f t="shared" si="14"/>
      </c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</row>
    <row r="131" spans="1:28" ht="12">
      <c r="A131" s="74"/>
      <c r="B131" s="74"/>
      <c r="C131" s="74"/>
      <c r="D131" s="77"/>
      <c r="E131" s="76"/>
      <c r="F131" s="76"/>
      <c r="G131" s="76"/>
      <c r="H131" s="76">
        <f t="shared" si="13"/>
      </c>
      <c r="I131" s="75"/>
      <c r="J131" s="77"/>
      <c r="K131" s="76"/>
      <c r="L131" s="76"/>
      <c r="M131" s="76"/>
      <c r="N131" s="76">
        <f t="shared" si="14"/>
      </c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</row>
    <row r="132" spans="1:28" ht="12">
      <c r="A132" s="74"/>
      <c r="B132" s="74"/>
      <c r="C132" s="74"/>
      <c r="D132" s="77"/>
      <c r="E132" s="76"/>
      <c r="F132" s="76"/>
      <c r="G132" s="76"/>
      <c r="H132" s="76">
        <f t="shared" si="13"/>
      </c>
      <c r="I132" s="75"/>
      <c r="J132" s="77"/>
      <c r="K132" s="76"/>
      <c r="L132" s="76"/>
      <c r="M132" s="76"/>
      <c r="N132" s="76">
        <f t="shared" si="14"/>
      </c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</row>
    <row r="133" spans="1:28" ht="12">
      <c r="A133" s="74"/>
      <c r="B133" s="83"/>
      <c r="C133" s="74"/>
      <c r="D133" s="75"/>
      <c r="E133" s="76"/>
      <c r="F133" s="76"/>
      <c r="G133" s="76"/>
      <c r="H133" s="76"/>
      <c r="I133" s="75"/>
      <c r="J133" s="75"/>
      <c r="K133" s="84"/>
      <c r="L133" s="84"/>
      <c r="M133" s="84"/>
      <c r="N133" s="75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</row>
    <row r="134" spans="1:28" ht="12">
      <c r="A134" s="74"/>
      <c r="B134" s="74"/>
      <c r="C134" s="74"/>
      <c r="D134" s="75"/>
      <c r="E134" s="76"/>
      <c r="F134" s="76"/>
      <c r="G134" s="76"/>
      <c r="H134" s="76"/>
      <c r="I134" s="75"/>
      <c r="J134" s="75"/>
      <c r="K134" s="75"/>
      <c r="L134" s="75"/>
      <c r="M134" s="75"/>
      <c r="N134" s="75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</row>
    <row r="135" spans="1:28" ht="12">
      <c r="A135" s="78"/>
      <c r="B135" s="74"/>
      <c r="C135" s="74"/>
      <c r="D135" s="75"/>
      <c r="E135" s="76"/>
      <c r="F135" s="76"/>
      <c r="G135" s="76"/>
      <c r="H135" s="76"/>
      <c r="I135" s="75"/>
      <c r="J135" s="75"/>
      <c r="K135" s="75"/>
      <c r="L135" s="75"/>
      <c r="M135" s="75"/>
      <c r="N135" s="75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</row>
    <row r="136" spans="1:28" ht="12">
      <c r="A136" s="78"/>
      <c r="B136" s="74"/>
      <c r="C136" s="74"/>
      <c r="D136" s="75"/>
      <c r="E136" s="76"/>
      <c r="F136" s="76"/>
      <c r="G136" s="76"/>
      <c r="H136" s="76"/>
      <c r="I136" s="75"/>
      <c r="J136" s="75"/>
      <c r="K136" s="75"/>
      <c r="L136" s="75"/>
      <c r="M136" s="75"/>
      <c r="N136" s="75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</row>
    <row r="137" spans="1:28" ht="12">
      <c r="A137" s="78"/>
      <c r="B137" s="74"/>
      <c r="C137" s="74"/>
      <c r="D137" s="75"/>
      <c r="E137" s="76"/>
      <c r="F137" s="76"/>
      <c r="G137" s="76"/>
      <c r="H137" s="76"/>
      <c r="I137" s="75"/>
      <c r="J137" s="75"/>
      <c r="K137" s="75"/>
      <c r="L137" s="75"/>
      <c r="M137" s="75"/>
      <c r="N137" s="75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</row>
    <row r="138" spans="1:28" ht="12">
      <c r="A138" s="78"/>
      <c r="B138" s="74"/>
      <c r="C138" s="74"/>
      <c r="D138" s="75"/>
      <c r="E138" s="76"/>
      <c r="F138" s="76"/>
      <c r="G138" s="76"/>
      <c r="H138" s="76"/>
      <c r="I138" s="75"/>
      <c r="J138" s="75"/>
      <c r="K138" s="75"/>
      <c r="L138" s="75"/>
      <c r="M138" s="75"/>
      <c r="N138" s="75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</row>
    <row r="139" spans="14:28" ht="12">
      <c r="N139" s="75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</row>
    <row r="140" spans="14:28" ht="12.75">
      <c r="N140" s="61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</row>
    <row r="141" spans="14:28" ht="12.75">
      <c r="N141" s="79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</row>
    <row r="142" spans="14:28" ht="12.75">
      <c r="N142" s="79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</row>
    <row r="143" spans="14:28" ht="12.75">
      <c r="N143" s="79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</row>
    <row r="144" ht="12.75">
      <c r="N144" s="79"/>
    </row>
    <row r="145" ht="12.75">
      <c r="N145" s="79"/>
    </row>
    <row r="146" ht="12.75">
      <c r="N146" s="79"/>
    </row>
    <row r="147" ht="12.75">
      <c r="N147" s="79"/>
    </row>
    <row r="148" ht="12.75">
      <c r="N148" s="79"/>
    </row>
    <row r="149" ht="12.75">
      <c r="N149" s="79"/>
    </row>
    <row r="150" ht="12.75">
      <c r="N150" s="79"/>
    </row>
    <row r="151" ht="12.75">
      <c r="N151" s="79"/>
    </row>
    <row r="152" ht="12.75">
      <c r="N152" s="79"/>
    </row>
  </sheetData>
  <sheetProtection/>
  <mergeCells count="11">
    <mergeCell ref="A98:N98"/>
    <mergeCell ref="A101:N101"/>
    <mergeCell ref="A102:N102"/>
    <mergeCell ref="D4:H4"/>
    <mergeCell ref="J4:N4"/>
    <mergeCell ref="R4:V4"/>
    <mergeCell ref="X4:AB4"/>
    <mergeCell ref="D57:H57"/>
    <mergeCell ref="J57:N57"/>
    <mergeCell ref="A85:N85"/>
    <mergeCell ref="A97:N97"/>
  </mergeCells>
  <printOptions horizontalCentered="1"/>
  <pageMargins left="0.7874015748031497" right="0.5905511811023623" top="0.7874015748031497" bottom="0.5905511811023623" header="0" footer="0.3937007874015748"/>
  <pageSetup firstPageNumber="7" useFirstPageNumber="1" horizontalDpi="600" verticalDpi="600" orientation="portrait" pageOrder="overThenDown" paperSize="9" scale="66" r:id="rId1"/>
  <headerFooter alignWithMargins="0"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7"/>
  <dimension ref="A1:K625"/>
  <sheetViews>
    <sheetView view="pageBreakPreview" zoomScaleSheetLayoutView="100" zoomScalePageLayoutView="0" workbookViewId="0" topLeftCell="A1">
      <selection activeCell="M15" sqref="M15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5" width="12.421875" style="57" customWidth="1"/>
    <col min="6" max="6" width="9.851562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95</v>
      </c>
      <c r="B2" s="2"/>
      <c r="C2" s="2"/>
      <c r="D2" s="2"/>
      <c r="E2" s="4"/>
      <c r="F2" s="2"/>
      <c r="G2" s="2"/>
      <c r="H2" s="2"/>
      <c r="I2" s="5"/>
      <c r="J2" s="187" t="s">
        <v>69</v>
      </c>
      <c r="K2" s="187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75" t="s">
        <v>2</v>
      </c>
      <c r="D4" s="176"/>
      <c r="E4" s="176"/>
      <c r="F4" s="177"/>
      <c r="G4" s="8"/>
      <c r="H4" s="181" t="s">
        <v>3</v>
      </c>
      <c r="I4" s="182"/>
      <c r="J4" s="182"/>
      <c r="K4" s="183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38" t="s">
        <v>336</v>
      </c>
      <c r="D7" s="20" t="s">
        <v>6</v>
      </c>
      <c r="E7" s="20">
        <v>3</v>
      </c>
      <c r="F7" s="21" t="str">
        <f>CONCATENATE(D6,"=100")</f>
        <v>2022=100</v>
      </c>
      <c r="G7" s="22"/>
      <c r="H7" s="138" t="s">
        <v>336</v>
      </c>
      <c r="I7" s="20" t="s">
        <v>6</v>
      </c>
      <c r="J7" s="20"/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31"/>
      <c r="I9" s="131"/>
      <c r="J9" s="131"/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31"/>
      <c r="I10" s="131"/>
      <c r="J10" s="131"/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31"/>
      <c r="I11" s="131"/>
      <c r="J11" s="131"/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31"/>
      <c r="I12" s="131"/>
      <c r="J12" s="131"/>
      <c r="K12" s="31"/>
    </row>
    <row r="13" spans="1:11" s="23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32"/>
      <c r="I13" s="133"/>
      <c r="J13" s="133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2"/>
      <c r="I15" s="133"/>
      <c r="J15" s="133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2"/>
      <c r="I17" s="133"/>
      <c r="J17" s="133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/>
      <c r="D19" s="29">
        <v>18</v>
      </c>
      <c r="E19" s="29">
        <v>16</v>
      </c>
      <c r="F19" s="30"/>
      <c r="G19" s="30"/>
      <c r="H19" s="131"/>
      <c r="I19" s="131">
        <v>0.44</v>
      </c>
      <c r="J19" s="131"/>
      <c r="K19" s="31"/>
    </row>
    <row r="20" spans="1:11" s="32" customFormat="1" ht="11.25" customHeight="1">
      <c r="A20" s="34" t="s">
        <v>15</v>
      </c>
      <c r="B20" s="28"/>
      <c r="C20" s="29">
        <v>20</v>
      </c>
      <c r="D20" s="29">
        <v>20</v>
      </c>
      <c r="E20" s="29"/>
      <c r="F20" s="30"/>
      <c r="G20" s="30"/>
      <c r="H20" s="131">
        <v>0.356</v>
      </c>
      <c r="I20" s="131">
        <v>0.35</v>
      </c>
      <c r="J20" s="131"/>
      <c r="K20" s="31"/>
    </row>
    <row r="21" spans="1:11" s="32" customFormat="1" ht="11.25" customHeight="1">
      <c r="A21" s="34" t="s">
        <v>16</v>
      </c>
      <c r="B21" s="28"/>
      <c r="C21" s="29"/>
      <c r="D21" s="29">
        <v>39</v>
      </c>
      <c r="E21" s="29">
        <v>39</v>
      </c>
      <c r="F21" s="30"/>
      <c r="G21" s="30"/>
      <c r="H21" s="131"/>
      <c r="I21" s="131">
        <v>0.6</v>
      </c>
      <c r="J21" s="131"/>
      <c r="K21" s="31"/>
    </row>
    <row r="22" spans="1:11" s="23" customFormat="1" ht="11.25" customHeight="1">
      <c r="A22" s="35" t="s">
        <v>17</v>
      </c>
      <c r="B22" s="36"/>
      <c r="C22" s="37">
        <v>20</v>
      </c>
      <c r="D22" s="37">
        <v>77</v>
      </c>
      <c r="E22" s="37">
        <v>55</v>
      </c>
      <c r="F22" s="38">
        <v>71.42857142857143</v>
      </c>
      <c r="G22" s="39"/>
      <c r="H22" s="132">
        <v>0.356</v>
      </c>
      <c r="I22" s="133">
        <v>1.3900000000000001</v>
      </c>
      <c r="J22" s="133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>
        <v>380</v>
      </c>
      <c r="D24" s="37">
        <v>300</v>
      </c>
      <c r="E24" s="37">
        <v>295</v>
      </c>
      <c r="F24" s="38">
        <v>98.33333333333333</v>
      </c>
      <c r="G24" s="39"/>
      <c r="H24" s="132">
        <v>31.046</v>
      </c>
      <c r="I24" s="133">
        <v>23.42</v>
      </c>
      <c r="J24" s="133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>
        <v>13</v>
      </c>
      <c r="D26" s="37">
        <v>14</v>
      </c>
      <c r="E26" s="37">
        <v>12</v>
      </c>
      <c r="F26" s="38">
        <v>85.71428571428571</v>
      </c>
      <c r="G26" s="39"/>
      <c r="H26" s="132">
        <v>0.825</v>
      </c>
      <c r="I26" s="133">
        <v>0.8</v>
      </c>
      <c r="J26" s="133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/>
      <c r="D28" s="29">
        <v>40</v>
      </c>
      <c r="E28" s="29">
        <v>30</v>
      </c>
      <c r="F28" s="30"/>
      <c r="G28" s="30"/>
      <c r="H28" s="131"/>
      <c r="I28" s="131">
        <v>2.22</v>
      </c>
      <c r="J28" s="131"/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31"/>
      <c r="I29" s="131"/>
      <c r="J29" s="131"/>
      <c r="K29" s="31"/>
    </row>
    <row r="30" spans="1:11" s="32" customFormat="1" ht="11.25" customHeight="1">
      <c r="A30" s="34" t="s">
        <v>22</v>
      </c>
      <c r="B30" s="28"/>
      <c r="C30" s="29">
        <v>880</v>
      </c>
      <c r="D30" s="29">
        <v>950</v>
      </c>
      <c r="E30" s="29">
        <v>915</v>
      </c>
      <c r="F30" s="30"/>
      <c r="G30" s="30"/>
      <c r="H30" s="131">
        <v>41.54</v>
      </c>
      <c r="I30" s="131">
        <v>38.705</v>
      </c>
      <c r="J30" s="131"/>
      <c r="K30" s="31"/>
    </row>
    <row r="31" spans="1:11" s="23" customFormat="1" ht="11.25" customHeight="1">
      <c r="A31" s="41" t="s">
        <v>23</v>
      </c>
      <c r="B31" s="36"/>
      <c r="C31" s="37">
        <v>880</v>
      </c>
      <c r="D31" s="37">
        <v>990</v>
      </c>
      <c r="E31" s="37">
        <v>945</v>
      </c>
      <c r="F31" s="38">
        <v>95.45454545454545</v>
      </c>
      <c r="G31" s="39"/>
      <c r="H31" s="132">
        <v>41.54</v>
      </c>
      <c r="I31" s="133">
        <v>40.925</v>
      </c>
      <c r="J31" s="133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>
        <v>30</v>
      </c>
      <c r="D33" s="29">
        <v>28</v>
      </c>
      <c r="E33" s="29">
        <v>30</v>
      </c>
      <c r="F33" s="30"/>
      <c r="G33" s="30"/>
      <c r="H33" s="131">
        <v>0.86</v>
      </c>
      <c r="I33" s="131">
        <v>0.8</v>
      </c>
      <c r="J33" s="131"/>
      <c r="K33" s="31"/>
    </row>
    <row r="34" spans="1:11" s="32" customFormat="1" ht="11.25" customHeight="1">
      <c r="A34" s="34" t="s">
        <v>25</v>
      </c>
      <c r="B34" s="28"/>
      <c r="C34" s="29">
        <v>123</v>
      </c>
      <c r="D34" s="29">
        <v>123</v>
      </c>
      <c r="E34" s="29">
        <v>59</v>
      </c>
      <c r="F34" s="30"/>
      <c r="G34" s="30"/>
      <c r="H34" s="131">
        <v>4.351</v>
      </c>
      <c r="I34" s="131">
        <v>4.351</v>
      </c>
      <c r="J34" s="131"/>
      <c r="K34" s="31"/>
    </row>
    <row r="35" spans="1:11" s="32" customFormat="1" ht="11.25" customHeight="1">
      <c r="A35" s="34" t="s">
        <v>26</v>
      </c>
      <c r="B35" s="28"/>
      <c r="C35" s="29">
        <v>70</v>
      </c>
      <c r="D35" s="29">
        <v>65</v>
      </c>
      <c r="E35" s="29">
        <v>65</v>
      </c>
      <c r="F35" s="30"/>
      <c r="G35" s="30"/>
      <c r="H35" s="131">
        <v>2.781</v>
      </c>
      <c r="I35" s="131">
        <v>2.66</v>
      </c>
      <c r="J35" s="131"/>
      <c r="K35" s="31"/>
    </row>
    <row r="36" spans="1:11" s="32" customFormat="1" ht="11.25" customHeight="1">
      <c r="A36" s="34" t="s">
        <v>27</v>
      </c>
      <c r="B36" s="28"/>
      <c r="C36" s="29"/>
      <c r="D36" s="29"/>
      <c r="E36" s="29"/>
      <c r="F36" s="30"/>
      <c r="G36" s="30"/>
      <c r="H36" s="131"/>
      <c r="I36" s="131"/>
      <c r="J36" s="131"/>
      <c r="K36" s="31"/>
    </row>
    <row r="37" spans="1:11" s="23" customFormat="1" ht="11.25" customHeight="1">
      <c r="A37" s="35" t="s">
        <v>28</v>
      </c>
      <c r="B37" s="36"/>
      <c r="C37" s="37">
        <v>223</v>
      </c>
      <c r="D37" s="37">
        <v>216</v>
      </c>
      <c r="E37" s="37">
        <v>154</v>
      </c>
      <c r="F37" s="38">
        <f>IF(D37&gt;0,100*E37/D37,0)</f>
        <v>71.29629629629629</v>
      </c>
      <c r="G37" s="39"/>
      <c r="H37" s="132">
        <v>7.992</v>
      </c>
      <c r="I37" s="133">
        <v>7.811</v>
      </c>
      <c r="J37" s="133"/>
      <c r="K37" s="40"/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>
        <v>80</v>
      </c>
      <c r="D39" s="37">
        <v>80</v>
      </c>
      <c r="E39" s="37">
        <v>80</v>
      </c>
      <c r="F39" s="38">
        <v>100</v>
      </c>
      <c r="G39" s="39"/>
      <c r="H39" s="132">
        <v>2.293</v>
      </c>
      <c r="I39" s="133">
        <v>2.3</v>
      </c>
      <c r="J39" s="133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>
        <v>103</v>
      </c>
      <c r="D41" s="29">
        <v>138</v>
      </c>
      <c r="E41" s="29">
        <v>121</v>
      </c>
      <c r="F41" s="30"/>
      <c r="G41" s="30"/>
      <c r="H41" s="131">
        <v>6.695</v>
      </c>
      <c r="I41" s="131">
        <v>7.896</v>
      </c>
      <c r="J41" s="131"/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31"/>
      <c r="I42" s="131"/>
      <c r="J42" s="131"/>
      <c r="K42" s="31"/>
    </row>
    <row r="43" spans="1:11" s="32" customFormat="1" ht="11.25" customHeight="1">
      <c r="A43" s="34" t="s">
        <v>32</v>
      </c>
      <c r="B43" s="28"/>
      <c r="C43" s="29">
        <v>17</v>
      </c>
      <c r="D43" s="29">
        <v>10</v>
      </c>
      <c r="E43" s="29">
        <v>14</v>
      </c>
      <c r="F43" s="30"/>
      <c r="G43" s="30"/>
      <c r="H43" s="131">
        <v>0.621</v>
      </c>
      <c r="I43" s="131">
        <v>0.35</v>
      </c>
      <c r="J43" s="131"/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31"/>
      <c r="I44" s="131"/>
      <c r="J44" s="131"/>
      <c r="K44" s="31"/>
    </row>
    <row r="45" spans="1:11" s="32" customFormat="1" ht="11.25" customHeight="1">
      <c r="A45" s="34" t="s">
        <v>34</v>
      </c>
      <c r="B45" s="28"/>
      <c r="C45" s="29">
        <v>28</v>
      </c>
      <c r="D45" s="29">
        <v>25</v>
      </c>
      <c r="E45" s="29">
        <v>27</v>
      </c>
      <c r="F45" s="30"/>
      <c r="G45" s="30"/>
      <c r="H45" s="131">
        <v>0.728</v>
      </c>
      <c r="I45" s="131">
        <v>0.9</v>
      </c>
      <c r="J45" s="131"/>
      <c r="K45" s="31"/>
    </row>
    <row r="46" spans="1:11" s="32" customFormat="1" ht="11.25" customHeight="1">
      <c r="A46" s="34" t="s">
        <v>35</v>
      </c>
      <c r="B46" s="28"/>
      <c r="C46" s="29">
        <v>73</v>
      </c>
      <c r="D46" s="29">
        <v>70</v>
      </c>
      <c r="E46" s="29">
        <v>72</v>
      </c>
      <c r="F46" s="30"/>
      <c r="G46" s="30"/>
      <c r="H46" s="131">
        <v>3.212</v>
      </c>
      <c r="I46" s="131">
        <v>2.8</v>
      </c>
      <c r="J46" s="131"/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31"/>
      <c r="I47" s="131"/>
      <c r="J47" s="131"/>
      <c r="K47" s="31"/>
    </row>
    <row r="48" spans="1:11" s="32" customFormat="1" ht="11.25" customHeight="1">
      <c r="A48" s="34" t="s">
        <v>37</v>
      </c>
      <c r="B48" s="28"/>
      <c r="C48" s="29">
        <v>651</v>
      </c>
      <c r="D48" s="29">
        <v>608</v>
      </c>
      <c r="E48" s="29">
        <v>630</v>
      </c>
      <c r="F48" s="30"/>
      <c r="G48" s="30"/>
      <c r="H48" s="131">
        <v>32.55</v>
      </c>
      <c r="I48" s="131">
        <v>30.4</v>
      </c>
      <c r="J48" s="131"/>
      <c r="K48" s="31"/>
    </row>
    <row r="49" spans="1:11" s="32" customFormat="1" ht="11.25" customHeight="1">
      <c r="A49" s="34" t="s">
        <v>38</v>
      </c>
      <c r="B49" s="28"/>
      <c r="C49" s="29">
        <v>119</v>
      </c>
      <c r="D49" s="29">
        <v>95</v>
      </c>
      <c r="E49" s="29">
        <v>107</v>
      </c>
      <c r="F49" s="30"/>
      <c r="G49" s="30"/>
      <c r="H49" s="131">
        <v>4.165</v>
      </c>
      <c r="I49" s="131">
        <v>3.325</v>
      </c>
      <c r="J49" s="131"/>
      <c r="K49" s="31"/>
    </row>
    <row r="50" spans="1:11" s="23" customFormat="1" ht="11.25" customHeight="1">
      <c r="A50" s="41" t="s">
        <v>39</v>
      </c>
      <c r="B50" s="36"/>
      <c r="C50" s="37">
        <v>991</v>
      </c>
      <c r="D50" s="37">
        <v>946</v>
      </c>
      <c r="E50" s="37">
        <v>971</v>
      </c>
      <c r="F50" s="38">
        <v>102.64270613107823</v>
      </c>
      <c r="G50" s="39"/>
      <c r="H50" s="132">
        <v>47.971</v>
      </c>
      <c r="I50" s="133">
        <v>45.67100000000001</v>
      </c>
      <c r="J50" s="133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>
        <v>1281</v>
      </c>
      <c r="D52" s="37">
        <v>1063</v>
      </c>
      <c r="E52" s="37">
        <v>1063</v>
      </c>
      <c r="F52" s="38">
        <v>100</v>
      </c>
      <c r="G52" s="39"/>
      <c r="H52" s="132">
        <v>44.415</v>
      </c>
      <c r="I52" s="133">
        <v>19.529</v>
      </c>
      <c r="J52" s="133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>
        <v>4300</v>
      </c>
      <c r="D54" s="29">
        <v>3125</v>
      </c>
      <c r="E54" s="29">
        <v>3500</v>
      </c>
      <c r="F54" s="30"/>
      <c r="G54" s="30"/>
      <c r="H54" s="131">
        <v>322.498</v>
      </c>
      <c r="I54" s="131">
        <v>240.625</v>
      </c>
      <c r="J54" s="131"/>
      <c r="K54" s="31"/>
    </row>
    <row r="55" spans="1:11" s="32" customFormat="1" ht="11.25" customHeight="1">
      <c r="A55" s="34" t="s">
        <v>42</v>
      </c>
      <c r="B55" s="28"/>
      <c r="C55" s="29">
        <v>1820</v>
      </c>
      <c r="D55" s="29">
        <v>1798</v>
      </c>
      <c r="E55" s="29">
        <v>1798</v>
      </c>
      <c r="F55" s="30"/>
      <c r="G55" s="30"/>
      <c r="H55" s="131">
        <v>109.2</v>
      </c>
      <c r="I55" s="131">
        <v>107.23</v>
      </c>
      <c r="J55" s="131"/>
      <c r="K55" s="31"/>
    </row>
    <row r="56" spans="1:11" s="32" customFormat="1" ht="11.25" customHeight="1">
      <c r="A56" s="34" t="s">
        <v>43</v>
      </c>
      <c r="B56" s="28"/>
      <c r="C56" s="29">
        <v>948</v>
      </c>
      <c r="D56" s="29">
        <v>1090</v>
      </c>
      <c r="E56" s="29">
        <v>1100</v>
      </c>
      <c r="F56" s="30"/>
      <c r="G56" s="30"/>
      <c r="H56" s="131">
        <v>62.224</v>
      </c>
      <c r="I56" s="131">
        <v>67.8</v>
      </c>
      <c r="J56" s="131"/>
      <c r="K56" s="31"/>
    </row>
    <row r="57" spans="1:11" s="32" customFormat="1" ht="11.25" customHeight="1">
      <c r="A57" s="34" t="s">
        <v>44</v>
      </c>
      <c r="B57" s="28"/>
      <c r="C57" s="29"/>
      <c r="D57" s="29">
        <v>11</v>
      </c>
      <c r="E57" s="29">
        <v>11</v>
      </c>
      <c r="F57" s="30"/>
      <c r="G57" s="30"/>
      <c r="H57" s="131"/>
      <c r="I57" s="131">
        <v>0.55</v>
      </c>
      <c r="J57" s="131"/>
      <c r="K57" s="31"/>
    </row>
    <row r="58" spans="1:11" s="32" customFormat="1" ht="11.25" customHeight="1">
      <c r="A58" s="34" t="s">
        <v>45</v>
      </c>
      <c r="B58" s="28"/>
      <c r="C58" s="29">
        <v>623</v>
      </c>
      <c r="D58" s="29">
        <v>438</v>
      </c>
      <c r="E58" s="29">
        <v>55</v>
      </c>
      <c r="F58" s="30"/>
      <c r="G58" s="30"/>
      <c r="H58" s="131">
        <v>49.217</v>
      </c>
      <c r="I58" s="131">
        <v>27.156</v>
      </c>
      <c r="J58" s="131"/>
      <c r="K58" s="31"/>
    </row>
    <row r="59" spans="1:11" s="23" customFormat="1" ht="11.25" customHeight="1">
      <c r="A59" s="35" t="s">
        <v>46</v>
      </c>
      <c r="B59" s="36"/>
      <c r="C59" s="37">
        <v>7691</v>
      </c>
      <c r="D59" s="37">
        <v>6462</v>
      </c>
      <c r="E59" s="37">
        <v>6464</v>
      </c>
      <c r="F59" s="38">
        <v>100.03095017022594</v>
      </c>
      <c r="G59" s="39"/>
      <c r="H59" s="132">
        <v>543.139</v>
      </c>
      <c r="I59" s="133">
        <v>443.36100000000005</v>
      </c>
      <c r="J59" s="133"/>
      <c r="K59" s="40"/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>
        <v>74</v>
      </c>
      <c r="D61" s="29">
        <v>85</v>
      </c>
      <c r="E61" s="29">
        <v>85</v>
      </c>
      <c r="F61" s="30"/>
      <c r="G61" s="30"/>
      <c r="H61" s="131">
        <v>3.33</v>
      </c>
      <c r="I61" s="131">
        <v>3.83</v>
      </c>
      <c r="J61" s="131"/>
      <c r="K61" s="31"/>
    </row>
    <row r="62" spans="1:11" s="32" customFormat="1" ht="11.25" customHeight="1">
      <c r="A62" s="34" t="s">
        <v>48</v>
      </c>
      <c r="B62" s="28"/>
      <c r="C62" s="29">
        <v>70</v>
      </c>
      <c r="D62" s="29">
        <v>70</v>
      </c>
      <c r="E62" s="29">
        <v>70</v>
      </c>
      <c r="F62" s="30"/>
      <c r="G62" s="30"/>
      <c r="H62" s="131">
        <v>1.559</v>
      </c>
      <c r="I62" s="131">
        <v>1.56</v>
      </c>
      <c r="J62" s="131"/>
      <c r="K62" s="31"/>
    </row>
    <row r="63" spans="1:11" s="32" customFormat="1" ht="11.25" customHeight="1">
      <c r="A63" s="34" t="s">
        <v>49</v>
      </c>
      <c r="B63" s="28"/>
      <c r="C63" s="29"/>
      <c r="D63" s="29"/>
      <c r="E63" s="29"/>
      <c r="F63" s="30"/>
      <c r="G63" s="30"/>
      <c r="H63" s="131"/>
      <c r="I63" s="131"/>
      <c r="J63" s="131"/>
      <c r="K63" s="31"/>
    </row>
    <row r="64" spans="1:11" s="23" customFormat="1" ht="11.25" customHeight="1">
      <c r="A64" s="35" t="s">
        <v>50</v>
      </c>
      <c r="B64" s="36"/>
      <c r="C64" s="37">
        <v>144</v>
      </c>
      <c r="D64" s="37">
        <v>155</v>
      </c>
      <c r="E64" s="37">
        <v>155</v>
      </c>
      <c r="F64" s="38">
        <v>100</v>
      </c>
      <c r="G64" s="39"/>
      <c r="H64" s="132">
        <v>4.889</v>
      </c>
      <c r="I64" s="133">
        <v>5.390000000000001</v>
      </c>
      <c r="J64" s="133"/>
      <c r="K64" s="40"/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>
        <v>327</v>
      </c>
      <c r="D66" s="37">
        <v>110</v>
      </c>
      <c r="E66" s="37">
        <v>100</v>
      </c>
      <c r="F66" s="38">
        <v>90.9090909090909</v>
      </c>
      <c r="G66" s="39"/>
      <c r="H66" s="132">
        <v>17.985</v>
      </c>
      <c r="I66" s="133">
        <v>6.325</v>
      </c>
      <c r="J66" s="133"/>
      <c r="K66" s="40"/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/>
      <c r="D68" s="29"/>
      <c r="E68" s="29"/>
      <c r="F68" s="30"/>
      <c r="G68" s="30"/>
      <c r="H68" s="131"/>
      <c r="I68" s="131"/>
      <c r="J68" s="131"/>
      <c r="K68" s="31"/>
    </row>
    <row r="69" spans="1:11" s="32" customFormat="1" ht="11.25" customHeight="1">
      <c r="A69" s="34" t="s">
        <v>53</v>
      </c>
      <c r="B69" s="28"/>
      <c r="C69" s="29"/>
      <c r="D69" s="29"/>
      <c r="E69" s="29"/>
      <c r="F69" s="30"/>
      <c r="G69" s="30"/>
      <c r="H69" s="131"/>
      <c r="I69" s="131"/>
      <c r="J69" s="131"/>
      <c r="K69" s="31"/>
    </row>
    <row r="70" spans="1:11" s="23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32"/>
      <c r="I70" s="133"/>
      <c r="J70" s="133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>
        <v>18</v>
      </c>
      <c r="D72" s="29">
        <v>18</v>
      </c>
      <c r="E72" s="29">
        <v>18</v>
      </c>
      <c r="F72" s="30"/>
      <c r="G72" s="30"/>
      <c r="H72" s="131">
        <v>0.315</v>
      </c>
      <c r="I72" s="131">
        <v>0.315</v>
      </c>
      <c r="J72" s="131"/>
      <c r="K72" s="31"/>
    </row>
    <row r="73" spans="1:11" s="32" customFormat="1" ht="11.25" customHeight="1">
      <c r="A73" s="34" t="s">
        <v>56</v>
      </c>
      <c r="B73" s="28"/>
      <c r="C73" s="29">
        <v>88</v>
      </c>
      <c r="D73" s="29">
        <v>84</v>
      </c>
      <c r="E73" s="29">
        <v>84</v>
      </c>
      <c r="F73" s="30"/>
      <c r="G73" s="30"/>
      <c r="H73" s="131">
        <v>3.351</v>
      </c>
      <c r="I73" s="131">
        <v>3.2</v>
      </c>
      <c r="J73" s="131"/>
      <c r="K73" s="31"/>
    </row>
    <row r="74" spans="1:11" s="32" customFormat="1" ht="11.25" customHeight="1">
      <c r="A74" s="34" t="s">
        <v>57</v>
      </c>
      <c r="B74" s="28"/>
      <c r="C74" s="29">
        <v>525</v>
      </c>
      <c r="D74" s="29">
        <v>193</v>
      </c>
      <c r="E74" s="29">
        <v>75</v>
      </c>
      <c r="F74" s="30"/>
      <c r="G74" s="30"/>
      <c r="H74" s="131">
        <v>21</v>
      </c>
      <c r="I74" s="131">
        <v>8.1</v>
      </c>
      <c r="J74" s="131"/>
      <c r="K74" s="31"/>
    </row>
    <row r="75" spans="1:11" s="32" customFormat="1" ht="11.25" customHeight="1">
      <c r="A75" s="34" t="s">
        <v>58</v>
      </c>
      <c r="B75" s="28"/>
      <c r="C75" s="29">
        <v>155</v>
      </c>
      <c r="D75" s="29">
        <v>206</v>
      </c>
      <c r="E75" s="29">
        <v>160</v>
      </c>
      <c r="F75" s="30"/>
      <c r="G75" s="30"/>
      <c r="H75" s="131">
        <v>6.506</v>
      </c>
      <c r="I75" s="131">
        <v>12.017</v>
      </c>
      <c r="J75" s="131"/>
      <c r="K75" s="31"/>
    </row>
    <row r="76" spans="1:11" s="32" customFormat="1" ht="11.25" customHeight="1">
      <c r="A76" s="34" t="s">
        <v>59</v>
      </c>
      <c r="B76" s="28"/>
      <c r="C76" s="29">
        <v>5</v>
      </c>
      <c r="D76" s="29"/>
      <c r="E76" s="29"/>
      <c r="F76" s="30"/>
      <c r="G76" s="30"/>
      <c r="H76" s="131">
        <v>0.137</v>
      </c>
      <c r="I76" s="131"/>
      <c r="J76" s="131"/>
      <c r="K76" s="31"/>
    </row>
    <row r="77" spans="1:11" s="32" customFormat="1" ht="11.25" customHeight="1">
      <c r="A77" s="34" t="s">
        <v>60</v>
      </c>
      <c r="B77" s="28"/>
      <c r="C77" s="29">
        <v>10</v>
      </c>
      <c r="D77" s="29">
        <v>10</v>
      </c>
      <c r="E77" s="29">
        <v>9</v>
      </c>
      <c r="F77" s="30"/>
      <c r="G77" s="30"/>
      <c r="H77" s="131">
        <v>0.39</v>
      </c>
      <c r="I77" s="131">
        <v>0.396</v>
      </c>
      <c r="J77" s="131"/>
      <c r="K77" s="31"/>
    </row>
    <row r="78" spans="1:11" s="32" customFormat="1" ht="11.25" customHeight="1">
      <c r="A78" s="34" t="s">
        <v>61</v>
      </c>
      <c r="B78" s="28"/>
      <c r="C78" s="29">
        <v>436</v>
      </c>
      <c r="D78" s="29">
        <v>400</v>
      </c>
      <c r="E78" s="29">
        <v>400</v>
      </c>
      <c r="F78" s="30"/>
      <c r="G78" s="30"/>
      <c r="H78" s="131">
        <v>21.296</v>
      </c>
      <c r="I78" s="131">
        <v>20</v>
      </c>
      <c r="J78" s="131"/>
      <c r="K78" s="31"/>
    </row>
    <row r="79" spans="1:11" s="32" customFormat="1" ht="11.25" customHeight="1">
      <c r="A79" s="34" t="s">
        <v>62</v>
      </c>
      <c r="B79" s="28"/>
      <c r="C79" s="29">
        <v>360</v>
      </c>
      <c r="D79" s="29">
        <v>60</v>
      </c>
      <c r="E79" s="29">
        <v>60</v>
      </c>
      <c r="F79" s="30"/>
      <c r="G79" s="30"/>
      <c r="H79" s="131">
        <v>21.6</v>
      </c>
      <c r="I79" s="131">
        <v>3</v>
      </c>
      <c r="J79" s="131"/>
      <c r="K79" s="31"/>
    </row>
    <row r="80" spans="1:11" s="23" customFormat="1" ht="11.25" customHeight="1">
      <c r="A80" s="41" t="s">
        <v>63</v>
      </c>
      <c r="B80" s="36"/>
      <c r="C80" s="37">
        <v>1597</v>
      </c>
      <c r="D80" s="37">
        <v>971</v>
      </c>
      <c r="E80" s="37">
        <v>806</v>
      </c>
      <c r="F80" s="38">
        <v>83.00720906282183</v>
      </c>
      <c r="G80" s="39"/>
      <c r="H80" s="132">
        <v>74.595</v>
      </c>
      <c r="I80" s="133">
        <v>47.028</v>
      </c>
      <c r="J80" s="133"/>
      <c r="K80" s="40"/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/>
      <c r="D82" s="29"/>
      <c r="E82" s="29"/>
      <c r="F82" s="30"/>
      <c r="G82" s="30"/>
      <c r="H82" s="131"/>
      <c r="I82" s="131"/>
      <c r="J82" s="131"/>
      <c r="K82" s="31"/>
    </row>
    <row r="83" spans="1:11" s="32" customFormat="1" ht="11.25" customHeight="1">
      <c r="A83" s="34" t="s">
        <v>65</v>
      </c>
      <c r="B83" s="28"/>
      <c r="C83" s="29"/>
      <c r="D83" s="29"/>
      <c r="E83" s="29"/>
      <c r="F83" s="30"/>
      <c r="G83" s="30"/>
      <c r="H83" s="131"/>
      <c r="I83" s="131"/>
      <c r="J83" s="131"/>
      <c r="K83" s="31"/>
    </row>
    <row r="84" spans="1:11" s="23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32"/>
      <c r="I84" s="133"/>
      <c r="J84" s="133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>
        <v>13627</v>
      </c>
      <c r="D87" s="48">
        <v>11384</v>
      </c>
      <c r="E87" s="48">
        <f>E13+E15+E17+E22+E24+E26+E31+E37++E39+E50+E52+E59+E64+E66+E70+E80+E84</f>
        <v>11100</v>
      </c>
      <c r="F87" s="49">
        <f>IF(D87&gt;0,100*E87/D87,0)</f>
        <v>97.50527055516514</v>
      </c>
      <c r="G87" s="39"/>
      <c r="H87" s="136">
        <v>817.046</v>
      </c>
      <c r="I87" s="137">
        <v>643.9500000000002</v>
      </c>
      <c r="J87" s="137"/>
      <c r="K87" s="49"/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5" useFirstPageNumber="1" horizontalDpi="600" verticalDpi="600" orientation="portrait" paperSize="9" scale="73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8"/>
  <dimension ref="A1:K625"/>
  <sheetViews>
    <sheetView view="pageBreakPreview" zoomScaleSheetLayoutView="100" zoomScalePageLayoutView="0" workbookViewId="0" topLeftCell="A1">
      <selection activeCell="M15" sqref="M15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5" width="12.421875" style="57" customWidth="1"/>
    <col min="6" max="6" width="9.851562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96</v>
      </c>
      <c r="B2" s="2"/>
      <c r="C2" s="2"/>
      <c r="D2" s="2"/>
      <c r="E2" s="4"/>
      <c r="F2" s="2"/>
      <c r="G2" s="2"/>
      <c r="H2" s="2"/>
      <c r="I2" s="5"/>
      <c r="J2" s="187" t="s">
        <v>69</v>
      </c>
      <c r="K2" s="187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75" t="s">
        <v>2</v>
      </c>
      <c r="D4" s="176"/>
      <c r="E4" s="176"/>
      <c r="F4" s="177"/>
      <c r="G4" s="8"/>
      <c r="H4" s="181" t="s">
        <v>3</v>
      </c>
      <c r="I4" s="182"/>
      <c r="J4" s="182"/>
      <c r="K4" s="183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38" t="s">
        <v>336</v>
      </c>
      <c r="D7" s="20" t="s">
        <v>6</v>
      </c>
      <c r="E7" s="20">
        <v>3</v>
      </c>
      <c r="F7" s="21" t="str">
        <f>CONCATENATE(D6,"=100")</f>
        <v>2022=100</v>
      </c>
      <c r="G7" s="22"/>
      <c r="H7" s="138" t="s">
        <v>336</v>
      </c>
      <c r="I7" s="20" t="s">
        <v>6</v>
      </c>
      <c r="J7" s="20">
        <v>3</v>
      </c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>
        <v>29</v>
      </c>
      <c r="D9" s="29">
        <v>30</v>
      </c>
      <c r="E9" s="29">
        <v>25</v>
      </c>
      <c r="F9" s="30"/>
      <c r="G9" s="30"/>
      <c r="H9" s="131">
        <v>0.193</v>
      </c>
      <c r="I9" s="131">
        <v>0.156</v>
      </c>
      <c r="J9" s="131">
        <v>0.129</v>
      </c>
      <c r="K9" s="31"/>
    </row>
    <row r="10" spans="1:11" s="32" customFormat="1" ht="11.25" customHeight="1">
      <c r="A10" s="34" t="s">
        <v>8</v>
      </c>
      <c r="B10" s="28"/>
      <c r="C10" s="29">
        <v>14</v>
      </c>
      <c r="D10" s="29">
        <v>20</v>
      </c>
      <c r="E10" s="29">
        <v>20</v>
      </c>
      <c r="F10" s="30"/>
      <c r="G10" s="30"/>
      <c r="H10" s="131">
        <v>0.081</v>
      </c>
      <c r="I10" s="131">
        <v>0.09</v>
      </c>
      <c r="J10" s="131">
        <v>0.093</v>
      </c>
      <c r="K10" s="31"/>
    </row>
    <row r="11" spans="1:11" s="32" customFormat="1" ht="11.25" customHeight="1">
      <c r="A11" s="27" t="s">
        <v>9</v>
      </c>
      <c r="B11" s="28"/>
      <c r="C11" s="29">
        <v>27</v>
      </c>
      <c r="D11" s="29">
        <v>16</v>
      </c>
      <c r="E11" s="29">
        <v>18</v>
      </c>
      <c r="F11" s="30"/>
      <c r="G11" s="30"/>
      <c r="H11" s="131">
        <v>0.089</v>
      </c>
      <c r="I11" s="131">
        <v>0.1</v>
      </c>
      <c r="J11" s="131">
        <v>0.112</v>
      </c>
      <c r="K11" s="31"/>
    </row>
    <row r="12" spans="1:11" s="32" customFormat="1" ht="11.25" customHeight="1">
      <c r="A12" s="34" t="s">
        <v>10</v>
      </c>
      <c r="B12" s="28"/>
      <c r="C12" s="29">
        <v>27</v>
      </c>
      <c r="D12" s="29">
        <v>4</v>
      </c>
      <c r="E12" s="29">
        <v>4</v>
      </c>
      <c r="F12" s="30"/>
      <c r="G12" s="30"/>
      <c r="H12" s="131">
        <v>0.122</v>
      </c>
      <c r="I12" s="131">
        <v>0.021</v>
      </c>
      <c r="J12" s="131">
        <v>0.023</v>
      </c>
      <c r="K12" s="31"/>
    </row>
    <row r="13" spans="1:11" s="23" customFormat="1" ht="11.25" customHeight="1">
      <c r="A13" s="35" t="s">
        <v>11</v>
      </c>
      <c r="B13" s="36"/>
      <c r="C13" s="37">
        <v>97</v>
      </c>
      <c r="D13" s="37">
        <v>70</v>
      </c>
      <c r="E13" s="37">
        <v>67</v>
      </c>
      <c r="F13" s="38">
        <v>95.71428571428571</v>
      </c>
      <c r="G13" s="39"/>
      <c r="H13" s="132">
        <v>0.485</v>
      </c>
      <c r="I13" s="133">
        <v>0.367</v>
      </c>
      <c r="J13" s="133">
        <v>0.35700000000000004</v>
      </c>
      <c r="K13" s="40">
        <v>97.27520435967304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>
        <v>10</v>
      </c>
      <c r="D15" s="37">
        <v>11</v>
      </c>
      <c r="E15" s="37">
        <v>9</v>
      </c>
      <c r="F15" s="38">
        <v>81.81818181818181</v>
      </c>
      <c r="G15" s="39"/>
      <c r="H15" s="132">
        <v>0.05</v>
      </c>
      <c r="I15" s="133">
        <v>0.055</v>
      </c>
      <c r="J15" s="133">
        <v>0.047</v>
      </c>
      <c r="K15" s="40">
        <v>85.45454545454545</v>
      </c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2"/>
      <c r="I17" s="133"/>
      <c r="J17" s="133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31"/>
      <c r="I19" s="131"/>
      <c r="J19" s="131"/>
      <c r="K19" s="31"/>
    </row>
    <row r="20" spans="1:11" s="32" customFormat="1" ht="11.25" customHeight="1">
      <c r="A20" s="34" t="s">
        <v>15</v>
      </c>
      <c r="B20" s="28"/>
      <c r="C20" s="29">
        <v>20</v>
      </c>
      <c r="D20" s="29">
        <v>20</v>
      </c>
      <c r="E20" s="29">
        <v>20</v>
      </c>
      <c r="F20" s="30"/>
      <c r="G20" s="30"/>
      <c r="H20" s="131">
        <v>0.178</v>
      </c>
      <c r="I20" s="131">
        <v>0.121</v>
      </c>
      <c r="J20" s="131">
        <v>0.13</v>
      </c>
      <c r="K20" s="31"/>
    </row>
    <row r="21" spans="1:11" s="32" customFormat="1" ht="11.25" customHeight="1">
      <c r="A21" s="34" t="s">
        <v>16</v>
      </c>
      <c r="B21" s="28"/>
      <c r="C21" s="29">
        <v>23</v>
      </c>
      <c r="D21" s="29">
        <v>24</v>
      </c>
      <c r="E21" s="29">
        <v>24</v>
      </c>
      <c r="F21" s="30"/>
      <c r="G21" s="30"/>
      <c r="H21" s="131">
        <v>0.125</v>
      </c>
      <c r="I21" s="131"/>
      <c r="J21" s="131">
        <v>0.145</v>
      </c>
      <c r="K21" s="31"/>
    </row>
    <row r="22" spans="1:11" s="23" customFormat="1" ht="11.25" customHeight="1">
      <c r="A22" s="35" t="s">
        <v>17</v>
      </c>
      <c r="B22" s="36"/>
      <c r="C22" s="37">
        <v>43</v>
      </c>
      <c r="D22" s="37">
        <v>44</v>
      </c>
      <c r="E22" s="37">
        <v>44</v>
      </c>
      <c r="F22" s="38">
        <v>100</v>
      </c>
      <c r="G22" s="39"/>
      <c r="H22" s="132">
        <v>0.303</v>
      </c>
      <c r="I22" s="133">
        <v>0.121</v>
      </c>
      <c r="J22" s="133">
        <v>0.275</v>
      </c>
      <c r="K22" s="40">
        <v>227.2727272727273</v>
      </c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>
        <v>3507</v>
      </c>
      <c r="D24" s="37">
        <v>2921</v>
      </c>
      <c r="E24" s="37">
        <v>2600</v>
      </c>
      <c r="F24" s="38">
        <v>89.0106128038343</v>
      </c>
      <c r="G24" s="39"/>
      <c r="H24" s="132">
        <v>29.073</v>
      </c>
      <c r="I24" s="133">
        <v>19.637</v>
      </c>
      <c r="J24" s="133">
        <v>18</v>
      </c>
      <c r="K24" s="40">
        <v>91.6636960839232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>
        <v>1625</v>
      </c>
      <c r="D26" s="37">
        <v>1500</v>
      </c>
      <c r="E26" s="37">
        <v>1400</v>
      </c>
      <c r="F26" s="38">
        <v>93.33333333333333</v>
      </c>
      <c r="G26" s="39"/>
      <c r="H26" s="132">
        <v>10.953</v>
      </c>
      <c r="I26" s="133">
        <v>9.8</v>
      </c>
      <c r="J26" s="133">
        <v>9.5</v>
      </c>
      <c r="K26" s="40">
        <v>96.93877551020408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>
        <v>6220</v>
      </c>
      <c r="D28" s="29">
        <v>5568</v>
      </c>
      <c r="E28" s="29">
        <v>5000</v>
      </c>
      <c r="F28" s="30"/>
      <c r="G28" s="30"/>
      <c r="H28" s="131">
        <v>42.296</v>
      </c>
      <c r="I28" s="131">
        <v>40.1</v>
      </c>
      <c r="J28" s="131">
        <v>35</v>
      </c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31"/>
      <c r="I29" s="131"/>
      <c r="J29" s="131"/>
      <c r="K29" s="31"/>
    </row>
    <row r="30" spans="1:11" s="32" customFormat="1" ht="11.25" customHeight="1">
      <c r="A30" s="34" t="s">
        <v>22</v>
      </c>
      <c r="B30" s="28"/>
      <c r="C30" s="29">
        <v>2142</v>
      </c>
      <c r="D30" s="29">
        <v>1832</v>
      </c>
      <c r="E30" s="29">
        <v>1830</v>
      </c>
      <c r="F30" s="30"/>
      <c r="G30" s="30"/>
      <c r="H30" s="131">
        <v>14.351</v>
      </c>
      <c r="I30" s="131">
        <v>13.74</v>
      </c>
      <c r="J30" s="131">
        <v>14.5</v>
      </c>
      <c r="K30" s="31"/>
    </row>
    <row r="31" spans="1:11" s="23" customFormat="1" ht="11.25" customHeight="1">
      <c r="A31" s="41" t="s">
        <v>23</v>
      </c>
      <c r="B31" s="36"/>
      <c r="C31" s="37">
        <v>8362</v>
      </c>
      <c r="D31" s="37">
        <v>7400</v>
      </c>
      <c r="E31" s="37">
        <v>6830</v>
      </c>
      <c r="F31" s="38">
        <v>92.29729729729729</v>
      </c>
      <c r="G31" s="39"/>
      <c r="H31" s="132">
        <v>56.647</v>
      </c>
      <c r="I31" s="133">
        <v>53.84</v>
      </c>
      <c r="J31" s="133">
        <v>49.5</v>
      </c>
      <c r="K31" s="40">
        <v>91.93907875185735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>
        <v>34</v>
      </c>
      <c r="D33" s="29">
        <v>22</v>
      </c>
      <c r="E33" s="29">
        <v>22</v>
      </c>
      <c r="F33" s="30"/>
      <c r="G33" s="30"/>
      <c r="H33" s="131">
        <v>0.322</v>
      </c>
      <c r="I33" s="131">
        <v>0.177</v>
      </c>
      <c r="J33" s="131">
        <v>0.126</v>
      </c>
      <c r="K33" s="31"/>
    </row>
    <row r="34" spans="1:11" s="32" customFormat="1" ht="11.25" customHeight="1">
      <c r="A34" s="34" t="s">
        <v>25</v>
      </c>
      <c r="B34" s="28"/>
      <c r="C34" s="29">
        <v>33</v>
      </c>
      <c r="D34" s="29">
        <v>33</v>
      </c>
      <c r="E34" s="29">
        <v>28</v>
      </c>
      <c r="F34" s="30"/>
      <c r="G34" s="30"/>
      <c r="H34" s="131">
        <v>0.438</v>
      </c>
      <c r="I34" s="131">
        <v>0.438</v>
      </c>
      <c r="J34" s="131">
        <v>0.09</v>
      </c>
      <c r="K34" s="31"/>
    </row>
    <row r="35" spans="1:11" s="32" customFormat="1" ht="11.25" customHeight="1">
      <c r="A35" s="34" t="s">
        <v>26</v>
      </c>
      <c r="B35" s="28"/>
      <c r="C35" s="29">
        <v>13</v>
      </c>
      <c r="D35" s="29">
        <v>13</v>
      </c>
      <c r="E35" s="29">
        <v>10</v>
      </c>
      <c r="F35" s="30"/>
      <c r="G35" s="30"/>
      <c r="H35" s="131">
        <v>0.084</v>
      </c>
      <c r="I35" s="131">
        <v>0.088</v>
      </c>
      <c r="J35" s="131">
        <v>0.068</v>
      </c>
      <c r="K35" s="31"/>
    </row>
    <row r="36" spans="1:11" s="32" customFormat="1" ht="11.25" customHeight="1">
      <c r="A36" s="34" t="s">
        <v>27</v>
      </c>
      <c r="B36" s="28"/>
      <c r="C36" s="29">
        <v>108</v>
      </c>
      <c r="D36" s="29">
        <v>108</v>
      </c>
      <c r="E36" s="29">
        <v>59</v>
      </c>
      <c r="F36" s="30"/>
      <c r="G36" s="30"/>
      <c r="H36" s="131">
        <v>0.755</v>
      </c>
      <c r="I36" s="131">
        <v>0.755</v>
      </c>
      <c r="J36" s="131">
        <v>0.354</v>
      </c>
      <c r="K36" s="31"/>
    </row>
    <row r="37" spans="1:11" s="23" customFormat="1" ht="11.25" customHeight="1">
      <c r="A37" s="35" t="s">
        <v>28</v>
      </c>
      <c r="B37" s="36"/>
      <c r="C37" s="37">
        <v>188</v>
      </c>
      <c r="D37" s="37">
        <v>176</v>
      </c>
      <c r="E37" s="37">
        <v>119</v>
      </c>
      <c r="F37" s="38">
        <v>67.61363636363636</v>
      </c>
      <c r="G37" s="39"/>
      <c r="H37" s="132">
        <v>1.599</v>
      </c>
      <c r="I37" s="133">
        <v>1.458</v>
      </c>
      <c r="J37" s="133">
        <v>0.638</v>
      </c>
      <c r="K37" s="40">
        <v>43.75857338820302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>
        <v>1</v>
      </c>
      <c r="D39" s="37">
        <v>1</v>
      </c>
      <c r="E39" s="37">
        <v>1</v>
      </c>
      <c r="F39" s="38">
        <v>100</v>
      </c>
      <c r="G39" s="39"/>
      <c r="H39" s="132">
        <v>0.008</v>
      </c>
      <c r="I39" s="133">
        <v>0.008</v>
      </c>
      <c r="J39" s="133">
        <v>0.003</v>
      </c>
      <c r="K39" s="40">
        <v>37.5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>
        <v>134</v>
      </c>
      <c r="D41" s="29">
        <v>159</v>
      </c>
      <c r="E41" s="29">
        <v>160</v>
      </c>
      <c r="F41" s="30"/>
      <c r="G41" s="30"/>
      <c r="H41" s="131">
        <v>0.745</v>
      </c>
      <c r="I41" s="131">
        <v>0.619</v>
      </c>
      <c r="J41" s="131">
        <v>1.04</v>
      </c>
      <c r="K41" s="31"/>
    </row>
    <row r="42" spans="1:11" s="32" customFormat="1" ht="11.25" customHeight="1">
      <c r="A42" s="34" t="s">
        <v>31</v>
      </c>
      <c r="B42" s="28"/>
      <c r="C42" s="29">
        <v>250</v>
      </c>
      <c r="D42" s="29">
        <v>270</v>
      </c>
      <c r="E42" s="29">
        <v>178</v>
      </c>
      <c r="F42" s="30"/>
      <c r="G42" s="30"/>
      <c r="H42" s="131">
        <v>1.7</v>
      </c>
      <c r="I42" s="131">
        <v>1.755</v>
      </c>
      <c r="J42" s="131">
        <v>1.308</v>
      </c>
      <c r="K42" s="31"/>
    </row>
    <row r="43" spans="1:11" s="32" customFormat="1" ht="11.25" customHeight="1">
      <c r="A43" s="34" t="s">
        <v>32</v>
      </c>
      <c r="B43" s="28"/>
      <c r="C43" s="29"/>
      <c r="D43" s="29"/>
      <c r="E43" s="29"/>
      <c r="F43" s="30"/>
      <c r="G43" s="30"/>
      <c r="H43" s="131"/>
      <c r="I43" s="131"/>
      <c r="J43" s="131"/>
      <c r="K43" s="31"/>
    </row>
    <row r="44" spans="1:11" s="32" customFormat="1" ht="11.25" customHeight="1">
      <c r="A44" s="34" t="s">
        <v>33</v>
      </c>
      <c r="B44" s="28"/>
      <c r="C44" s="29">
        <v>60</v>
      </c>
      <c r="D44" s="29">
        <v>60</v>
      </c>
      <c r="E44" s="29">
        <v>60</v>
      </c>
      <c r="F44" s="30"/>
      <c r="G44" s="30"/>
      <c r="H44" s="131">
        <v>0.288</v>
      </c>
      <c r="I44" s="131">
        <v>0.51</v>
      </c>
      <c r="J44" s="131">
        <v>0.408</v>
      </c>
      <c r="K44" s="31"/>
    </row>
    <row r="45" spans="1:11" s="32" customFormat="1" ht="11.25" customHeight="1">
      <c r="A45" s="34" t="s">
        <v>34</v>
      </c>
      <c r="B45" s="28"/>
      <c r="C45" s="29"/>
      <c r="D45" s="29">
        <v>42</v>
      </c>
      <c r="E45" s="29">
        <v>40</v>
      </c>
      <c r="F45" s="30"/>
      <c r="G45" s="30"/>
      <c r="H45" s="131"/>
      <c r="I45" s="131">
        <v>0.504</v>
      </c>
      <c r="J45" s="131">
        <v>0.48</v>
      </c>
      <c r="K45" s="31"/>
    </row>
    <row r="46" spans="1:11" s="32" customFormat="1" ht="11.25" customHeight="1">
      <c r="A46" s="34" t="s">
        <v>35</v>
      </c>
      <c r="B46" s="28"/>
      <c r="C46" s="29">
        <v>18</v>
      </c>
      <c r="D46" s="29">
        <v>17</v>
      </c>
      <c r="E46" s="29">
        <v>17</v>
      </c>
      <c r="F46" s="30"/>
      <c r="G46" s="30"/>
      <c r="H46" s="131">
        <v>0.126</v>
      </c>
      <c r="I46" s="131">
        <v>0.119</v>
      </c>
      <c r="J46" s="131">
        <v>0.119</v>
      </c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31"/>
      <c r="I47" s="131"/>
      <c r="J47" s="131"/>
      <c r="K47" s="31"/>
    </row>
    <row r="48" spans="1:11" s="32" customFormat="1" ht="11.25" customHeight="1">
      <c r="A48" s="34" t="s">
        <v>37</v>
      </c>
      <c r="B48" s="28"/>
      <c r="C48" s="29">
        <v>1300</v>
      </c>
      <c r="D48" s="29">
        <v>1031</v>
      </c>
      <c r="E48" s="29">
        <v>1000</v>
      </c>
      <c r="F48" s="30"/>
      <c r="G48" s="30"/>
      <c r="H48" s="131">
        <v>9.1</v>
      </c>
      <c r="I48" s="131">
        <v>5.155</v>
      </c>
      <c r="J48" s="131">
        <v>7</v>
      </c>
      <c r="K48" s="31"/>
    </row>
    <row r="49" spans="1:11" s="32" customFormat="1" ht="11.25" customHeight="1">
      <c r="A49" s="34" t="s">
        <v>38</v>
      </c>
      <c r="B49" s="28"/>
      <c r="C49" s="29">
        <v>345</v>
      </c>
      <c r="D49" s="29">
        <v>286</v>
      </c>
      <c r="E49" s="29">
        <v>286</v>
      </c>
      <c r="F49" s="30"/>
      <c r="G49" s="30"/>
      <c r="H49" s="131">
        <v>2.519</v>
      </c>
      <c r="I49" s="131">
        <v>1.859</v>
      </c>
      <c r="J49" s="131">
        <v>2.002</v>
      </c>
      <c r="K49" s="31"/>
    </row>
    <row r="50" spans="1:11" s="23" customFormat="1" ht="11.25" customHeight="1">
      <c r="A50" s="41" t="s">
        <v>39</v>
      </c>
      <c r="B50" s="36"/>
      <c r="C50" s="37">
        <v>2107</v>
      </c>
      <c r="D50" s="37">
        <v>1865</v>
      </c>
      <c r="E50" s="37">
        <v>1741</v>
      </c>
      <c r="F50" s="38">
        <v>93.35120643431635</v>
      </c>
      <c r="G50" s="39"/>
      <c r="H50" s="132">
        <v>14.478</v>
      </c>
      <c r="I50" s="133">
        <v>10.520999999999999</v>
      </c>
      <c r="J50" s="133">
        <v>12.357</v>
      </c>
      <c r="K50" s="40">
        <v>117.4508126603935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32"/>
      <c r="I52" s="133"/>
      <c r="J52" s="133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>
        <v>1400</v>
      </c>
      <c r="D54" s="29">
        <v>1406</v>
      </c>
      <c r="E54" s="29">
        <v>1500</v>
      </c>
      <c r="F54" s="30"/>
      <c r="G54" s="30"/>
      <c r="H54" s="131">
        <v>10.78</v>
      </c>
      <c r="I54" s="131">
        <v>10.404</v>
      </c>
      <c r="J54" s="131">
        <v>11.25</v>
      </c>
      <c r="K54" s="31"/>
    </row>
    <row r="55" spans="1:11" s="32" customFormat="1" ht="11.25" customHeight="1">
      <c r="A55" s="34" t="s">
        <v>42</v>
      </c>
      <c r="B55" s="28"/>
      <c r="C55" s="29">
        <v>98</v>
      </c>
      <c r="D55" s="29">
        <v>98</v>
      </c>
      <c r="E55" s="29">
        <v>76</v>
      </c>
      <c r="F55" s="30"/>
      <c r="G55" s="30"/>
      <c r="H55" s="131">
        <v>0.823</v>
      </c>
      <c r="I55" s="131">
        <v>0.823</v>
      </c>
      <c r="J55" s="131">
        <v>0.608</v>
      </c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30"/>
      <c r="G56" s="30"/>
      <c r="H56" s="131"/>
      <c r="I56" s="131"/>
      <c r="J56" s="131"/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31"/>
      <c r="I57" s="131"/>
      <c r="J57" s="131"/>
      <c r="K57" s="31"/>
    </row>
    <row r="58" spans="1:11" s="32" customFormat="1" ht="11.25" customHeight="1">
      <c r="A58" s="34" t="s">
        <v>45</v>
      </c>
      <c r="B58" s="28"/>
      <c r="C58" s="29">
        <v>442</v>
      </c>
      <c r="D58" s="29">
        <v>620</v>
      </c>
      <c r="E58" s="29">
        <v>620</v>
      </c>
      <c r="F58" s="30"/>
      <c r="G58" s="30"/>
      <c r="H58" s="131">
        <v>3.094</v>
      </c>
      <c r="I58" s="131">
        <v>2.79</v>
      </c>
      <c r="J58" s="131">
        <v>2.79</v>
      </c>
      <c r="K58" s="31"/>
    </row>
    <row r="59" spans="1:11" s="23" customFormat="1" ht="11.25" customHeight="1">
      <c r="A59" s="35" t="s">
        <v>46</v>
      </c>
      <c r="B59" s="36"/>
      <c r="C59" s="37">
        <v>1940</v>
      </c>
      <c r="D59" s="37">
        <v>2124</v>
      </c>
      <c r="E59" s="37">
        <v>2196</v>
      </c>
      <c r="F59" s="38">
        <v>103.38983050847457</v>
      </c>
      <c r="G59" s="39"/>
      <c r="H59" s="132">
        <v>14.697</v>
      </c>
      <c r="I59" s="133">
        <v>14.017</v>
      </c>
      <c r="J59" s="133">
        <v>14.648</v>
      </c>
      <c r="K59" s="40">
        <v>104.5016765356353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>
        <v>101</v>
      </c>
      <c r="D61" s="29"/>
      <c r="E61" s="29">
        <v>120</v>
      </c>
      <c r="F61" s="30"/>
      <c r="G61" s="30"/>
      <c r="H61" s="131">
        <v>0.808</v>
      </c>
      <c r="I61" s="131"/>
      <c r="J61" s="131">
        <v>0.96</v>
      </c>
      <c r="K61" s="31"/>
    </row>
    <row r="62" spans="1:11" s="32" customFormat="1" ht="11.25" customHeight="1">
      <c r="A62" s="34" t="s">
        <v>48</v>
      </c>
      <c r="B62" s="28"/>
      <c r="C62" s="29">
        <v>49</v>
      </c>
      <c r="D62" s="29">
        <v>49</v>
      </c>
      <c r="E62" s="29">
        <v>54</v>
      </c>
      <c r="F62" s="30"/>
      <c r="G62" s="30"/>
      <c r="H62" s="131">
        <v>0.372</v>
      </c>
      <c r="I62" s="131">
        <v>0.392</v>
      </c>
      <c r="J62" s="131">
        <v>0.432</v>
      </c>
      <c r="K62" s="31"/>
    </row>
    <row r="63" spans="1:11" s="32" customFormat="1" ht="11.25" customHeight="1">
      <c r="A63" s="34" t="s">
        <v>49</v>
      </c>
      <c r="B63" s="28"/>
      <c r="C63" s="29"/>
      <c r="D63" s="29"/>
      <c r="E63" s="29">
        <v>1</v>
      </c>
      <c r="F63" s="30"/>
      <c r="G63" s="30"/>
      <c r="H63" s="131"/>
      <c r="I63" s="131"/>
      <c r="J63" s="131">
        <v>0.008</v>
      </c>
      <c r="K63" s="31"/>
    </row>
    <row r="64" spans="1:11" s="23" customFormat="1" ht="11.25" customHeight="1">
      <c r="A64" s="35" t="s">
        <v>50</v>
      </c>
      <c r="B64" s="36"/>
      <c r="C64" s="37">
        <v>150</v>
      </c>
      <c r="D64" s="37">
        <v>49</v>
      </c>
      <c r="E64" s="37">
        <v>175</v>
      </c>
      <c r="F64" s="38">
        <v>357.14285714285717</v>
      </c>
      <c r="G64" s="39"/>
      <c r="H64" s="132">
        <v>1.1800000000000002</v>
      </c>
      <c r="I64" s="133">
        <v>0.392</v>
      </c>
      <c r="J64" s="133">
        <v>1.4</v>
      </c>
      <c r="K64" s="40">
        <v>357.1428571428571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>
        <v>85</v>
      </c>
      <c r="D66" s="37"/>
      <c r="E66" s="37">
        <v>75</v>
      </c>
      <c r="F66" s="38"/>
      <c r="G66" s="39"/>
      <c r="H66" s="132">
        <v>2.76</v>
      </c>
      <c r="I66" s="133"/>
      <c r="J66" s="133">
        <v>2.4</v>
      </c>
      <c r="K66" s="40"/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>
        <v>150</v>
      </c>
      <c r="D68" s="29">
        <v>100</v>
      </c>
      <c r="E68" s="29">
        <v>140</v>
      </c>
      <c r="F68" s="30"/>
      <c r="G68" s="30"/>
      <c r="H68" s="131">
        <v>1.575</v>
      </c>
      <c r="I68" s="131">
        <v>1</v>
      </c>
      <c r="J68" s="131">
        <v>1.2</v>
      </c>
      <c r="K68" s="31"/>
    </row>
    <row r="69" spans="1:11" s="32" customFormat="1" ht="11.25" customHeight="1">
      <c r="A69" s="34" t="s">
        <v>53</v>
      </c>
      <c r="B69" s="28"/>
      <c r="C69" s="29"/>
      <c r="D69" s="29"/>
      <c r="E69" s="29"/>
      <c r="F69" s="30"/>
      <c r="G69" s="30"/>
      <c r="H69" s="131"/>
      <c r="I69" s="131"/>
      <c r="J69" s="131"/>
      <c r="K69" s="31"/>
    </row>
    <row r="70" spans="1:11" s="23" customFormat="1" ht="11.25" customHeight="1">
      <c r="A70" s="35" t="s">
        <v>54</v>
      </c>
      <c r="B70" s="36"/>
      <c r="C70" s="37">
        <v>150</v>
      </c>
      <c r="D70" s="37">
        <v>100</v>
      </c>
      <c r="E70" s="37">
        <v>140</v>
      </c>
      <c r="F70" s="38">
        <v>140</v>
      </c>
      <c r="G70" s="39"/>
      <c r="H70" s="132">
        <v>1.575</v>
      </c>
      <c r="I70" s="133">
        <v>1</v>
      </c>
      <c r="J70" s="133">
        <v>1.2</v>
      </c>
      <c r="K70" s="40">
        <v>120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>
        <v>107</v>
      </c>
      <c r="D72" s="29">
        <v>121</v>
      </c>
      <c r="E72" s="29">
        <v>121</v>
      </c>
      <c r="F72" s="30"/>
      <c r="G72" s="30"/>
      <c r="H72" s="131">
        <v>0.848</v>
      </c>
      <c r="I72" s="131">
        <v>1.028</v>
      </c>
      <c r="J72" s="131">
        <v>1.028</v>
      </c>
      <c r="K72" s="31"/>
    </row>
    <row r="73" spans="1:11" s="32" customFormat="1" ht="11.25" customHeight="1">
      <c r="A73" s="34" t="s">
        <v>56</v>
      </c>
      <c r="B73" s="28"/>
      <c r="C73" s="29">
        <v>45</v>
      </c>
      <c r="D73" s="29">
        <v>56</v>
      </c>
      <c r="E73" s="29">
        <v>56</v>
      </c>
      <c r="F73" s="30"/>
      <c r="G73" s="30"/>
      <c r="H73" s="131">
        <v>0.385</v>
      </c>
      <c r="I73" s="131">
        <v>0.385</v>
      </c>
      <c r="J73" s="131">
        <v>0.385</v>
      </c>
      <c r="K73" s="31"/>
    </row>
    <row r="74" spans="1:11" s="32" customFormat="1" ht="11.25" customHeight="1">
      <c r="A74" s="34" t="s">
        <v>57</v>
      </c>
      <c r="B74" s="28"/>
      <c r="C74" s="29">
        <v>20</v>
      </c>
      <c r="D74" s="29"/>
      <c r="E74" s="29"/>
      <c r="F74" s="30"/>
      <c r="G74" s="30"/>
      <c r="H74" s="131">
        <v>0.08</v>
      </c>
      <c r="I74" s="131"/>
      <c r="J74" s="131"/>
      <c r="K74" s="31"/>
    </row>
    <row r="75" spans="1:11" s="32" customFormat="1" ht="11.25" customHeight="1">
      <c r="A75" s="34" t="s">
        <v>58</v>
      </c>
      <c r="B75" s="28"/>
      <c r="C75" s="29">
        <v>114</v>
      </c>
      <c r="D75" s="29">
        <v>114</v>
      </c>
      <c r="E75" s="29">
        <v>90</v>
      </c>
      <c r="F75" s="30"/>
      <c r="G75" s="30"/>
      <c r="H75" s="131">
        <v>1.422</v>
      </c>
      <c r="I75" s="131">
        <v>1.413</v>
      </c>
      <c r="J75" s="131">
        <v>1.107</v>
      </c>
      <c r="K75" s="31"/>
    </row>
    <row r="76" spans="1:11" s="32" customFormat="1" ht="11.25" customHeight="1">
      <c r="A76" s="34" t="s">
        <v>59</v>
      </c>
      <c r="B76" s="28"/>
      <c r="C76" s="29"/>
      <c r="D76" s="29"/>
      <c r="E76" s="29"/>
      <c r="F76" s="30"/>
      <c r="G76" s="30"/>
      <c r="H76" s="131"/>
      <c r="I76" s="131"/>
      <c r="J76" s="131"/>
      <c r="K76" s="31"/>
    </row>
    <row r="77" spans="1:11" s="32" customFormat="1" ht="11.25" customHeight="1">
      <c r="A77" s="34" t="s">
        <v>60</v>
      </c>
      <c r="B77" s="28"/>
      <c r="C77" s="29">
        <v>18</v>
      </c>
      <c r="D77" s="29">
        <v>18</v>
      </c>
      <c r="E77" s="29">
        <v>31</v>
      </c>
      <c r="F77" s="30"/>
      <c r="G77" s="30"/>
      <c r="H77" s="131">
        <v>0.14</v>
      </c>
      <c r="I77" s="131">
        <v>0.14</v>
      </c>
      <c r="J77" s="131">
        <v>0.233</v>
      </c>
      <c r="K77" s="31"/>
    </row>
    <row r="78" spans="1:11" s="32" customFormat="1" ht="11.25" customHeight="1">
      <c r="A78" s="34" t="s">
        <v>61</v>
      </c>
      <c r="B78" s="28"/>
      <c r="C78" s="29">
        <v>486</v>
      </c>
      <c r="D78" s="29">
        <v>281</v>
      </c>
      <c r="E78" s="29">
        <v>200</v>
      </c>
      <c r="F78" s="30"/>
      <c r="G78" s="30"/>
      <c r="H78" s="131">
        <v>1.543</v>
      </c>
      <c r="I78" s="131">
        <v>1.827</v>
      </c>
      <c r="J78" s="131">
        <v>1.4</v>
      </c>
      <c r="K78" s="31"/>
    </row>
    <row r="79" spans="1:11" s="32" customFormat="1" ht="11.25" customHeight="1">
      <c r="A79" s="34" t="s">
        <v>62</v>
      </c>
      <c r="B79" s="28"/>
      <c r="C79" s="29">
        <v>20</v>
      </c>
      <c r="D79" s="29">
        <v>20</v>
      </c>
      <c r="E79" s="29">
        <v>20</v>
      </c>
      <c r="F79" s="30"/>
      <c r="G79" s="30"/>
      <c r="H79" s="131">
        <v>0.18</v>
      </c>
      <c r="I79" s="131">
        <v>0.16</v>
      </c>
      <c r="J79" s="131">
        <v>0.16</v>
      </c>
      <c r="K79" s="31"/>
    </row>
    <row r="80" spans="1:11" s="23" customFormat="1" ht="11.25" customHeight="1">
      <c r="A80" s="41" t="s">
        <v>63</v>
      </c>
      <c r="B80" s="36"/>
      <c r="C80" s="37">
        <v>810</v>
      </c>
      <c r="D80" s="37">
        <v>610</v>
      </c>
      <c r="E80" s="37">
        <v>518</v>
      </c>
      <c r="F80" s="38">
        <v>84.91803278688525</v>
      </c>
      <c r="G80" s="39"/>
      <c r="H80" s="132">
        <v>4.598</v>
      </c>
      <c r="I80" s="133">
        <v>4.953</v>
      </c>
      <c r="J80" s="133">
        <v>4.313000000000001</v>
      </c>
      <c r="K80" s="40">
        <v>87.07853825964062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>
        <v>22</v>
      </c>
      <c r="D82" s="29">
        <v>22</v>
      </c>
      <c r="E82" s="29">
        <v>22</v>
      </c>
      <c r="F82" s="30"/>
      <c r="G82" s="30"/>
      <c r="H82" s="131">
        <v>0.367</v>
      </c>
      <c r="I82" s="131">
        <v>0.367</v>
      </c>
      <c r="J82" s="131">
        <v>0.329</v>
      </c>
      <c r="K82" s="31"/>
    </row>
    <row r="83" spans="1:11" s="32" customFormat="1" ht="11.25" customHeight="1">
      <c r="A83" s="34" t="s">
        <v>65</v>
      </c>
      <c r="B83" s="28"/>
      <c r="C83" s="29">
        <v>8</v>
      </c>
      <c r="D83" s="29">
        <v>8</v>
      </c>
      <c r="E83" s="29">
        <v>8</v>
      </c>
      <c r="F83" s="30"/>
      <c r="G83" s="30"/>
      <c r="H83" s="131">
        <v>0.033</v>
      </c>
      <c r="I83" s="131">
        <v>0.033</v>
      </c>
      <c r="J83" s="131">
        <v>0.05</v>
      </c>
      <c r="K83" s="31"/>
    </row>
    <row r="84" spans="1:11" s="23" customFormat="1" ht="11.25" customHeight="1">
      <c r="A84" s="35" t="s">
        <v>66</v>
      </c>
      <c r="B84" s="36"/>
      <c r="C84" s="37">
        <v>30</v>
      </c>
      <c r="D84" s="37">
        <v>30</v>
      </c>
      <c r="E84" s="37">
        <v>30</v>
      </c>
      <c r="F84" s="38">
        <v>100</v>
      </c>
      <c r="G84" s="39"/>
      <c r="H84" s="132">
        <v>0.4</v>
      </c>
      <c r="I84" s="133">
        <v>0.4</v>
      </c>
      <c r="J84" s="133">
        <v>0.379</v>
      </c>
      <c r="K84" s="40">
        <v>94.74999999999999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>
        <v>19105</v>
      </c>
      <c r="D87" s="48">
        <v>16901</v>
      </c>
      <c r="E87" s="48">
        <v>15945</v>
      </c>
      <c r="F87" s="49">
        <f>IF(D87&gt;0,100*E87/D87,0)</f>
        <v>94.34352996864091</v>
      </c>
      <c r="G87" s="39"/>
      <c r="H87" s="136">
        <v>138.80599999999998</v>
      </c>
      <c r="I87" s="137">
        <v>116.569</v>
      </c>
      <c r="J87" s="137">
        <v>115.01700000000002</v>
      </c>
      <c r="K87" s="49">
        <f>IF(I87&gt;0,100*J87/I87,0)</f>
        <v>98.66859971347444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6" useFirstPageNumber="1" horizontalDpi="600" verticalDpi="600" orientation="portrait" paperSize="9" scale="73" r:id="rId1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9"/>
  <dimension ref="A1:K625"/>
  <sheetViews>
    <sheetView view="pageBreakPreview" zoomScaleSheetLayoutView="100" zoomScalePageLayoutView="0" workbookViewId="0" topLeftCell="A1">
      <selection activeCell="M15" sqref="M15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5" width="12.421875" style="57" customWidth="1"/>
    <col min="6" max="6" width="9.851562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97</v>
      </c>
      <c r="B2" s="2"/>
      <c r="C2" s="2"/>
      <c r="D2" s="2"/>
      <c r="E2" s="4"/>
      <c r="F2" s="2"/>
      <c r="G2" s="2"/>
      <c r="H2" s="2"/>
      <c r="I2" s="5"/>
      <c r="J2" s="187" t="s">
        <v>69</v>
      </c>
      <c r="K2" s="187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75" t="s">
        <v>2</v>
      </c>
      <c r="D4" s="176"/>
      <c r="E4" s="176"/>
      <c r="F4" s="177"/>
      <c r="G4" s="8"/>
      <c r="H4" s="181" t="s">
        <v>3</v>
      </c>
      <c r="I4" s="182"/>
      <c r="J4" s="182"/>
      <c r="K4" s="183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38" t="s">
        <v>336</v>
      </c>
      <c r="D7" s="20" t="s">
        <v>6</v>
      </c>
      <c r="E7" s="20">
        <v>3</v>
      </c>
      <c r="F7" s="21" t="str">
        <f>CONCATENATE(D6,"=100")</f>
        <v>2022=100</v>
      </c>
      <c r="G7" s="22"/>
      <c r="H7" s="138" t="s">
        <v>336</v>
      </c>
      <c r="I7" s="20" t="s">
        <v>6</v>
      </c>
      <c r="J7" s="20">
        <v>3</v>
      </c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31"/>
      <c r="I9" s="131"/>
      <c r="J9" s="131"/>
      <c r="K9" s="31"/>
    </row>
    <row r="10" spans="1:11" s="32" customFormat="1" ht="11.25" customHeight="1">
      <c r="A10" s="34" t="s">
        <v>8</v>
      </c>
      <c r="B10" s="28"/>
      <c r="C10" s="29">
        <v>22</v>
      </c>
      <c r="D10" s="29"/>
      <c r="E10" s="29"/>
      <c r="F10" s="30"/>
      <c r="G10" s="30"/>
      <c r="H10" s="131">
        <v>0.142</v>
      </c>
      <c r="I10" s="131"/>
      <c r="J10" s="131"/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31"/>
      <c r="I11" s="131"/>
      <c r="J11" s="131"/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31"/>
      <c r="I12" s="131"/>
      <c r="J12" s="131"/>
      <c r="K12" s="31"/>
    </row>
    <row r="13" spans="1:11" s="23" customFormat="1" ht="11.25" customHeight="1">
      <c r="A13" s="35" t="s">
        <v>11</v>
      </c>
      <c r="B13" s="36"/>
      <c r="C13" s="37">
        <v>22</v>
      </c>
      <c r="D13" s="37"/>
      <c r="E13" s="37"/>
      <c r="F13" s="38"/>
      <c r="G13" s="39"/>
      <c r="H13" s="132">
        <v>0.142</v>
      </c>
      <c r="I13" s="133"/>
      <c r="J13" s="133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>
        <v>3</v>
      </c>
      <c r="D15" s="37">
        <v>1</v>
      </c>
      <c r="E15" s="37">
        <v>3</v>
      </c>
      <c r="F15" s="38">
        <v>300</v>
      </c>
      <c r="G15" s="39"/>
      <c r="H15" s="132">
        <v>0.018</v>
      </c>
      <c r="I15" s="133">
        <v>0.005</v>
      </c>
      <c r="J15" s="133">
        <v>0.02</v>
      </c>
      <c r="K15" s="40">
        <v>400</v>
      </c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2"/>
      <c r="I17" s="133"/>
      <c r="J17" s="133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>
        <v>2</v>
      </c>
      <c r="D19" s="29">
        <v>3</v>
      </c>
      <c r="E19" s="29">
        <v>3</v>
      </c>
      <c r="F19" s="30"/>
      <c r="G19" s="30"/>
      <c r="H19" s="131">
        <v>0.02</v>
      </c>
      <c r="I19" s="131">
        <v>0.018</v>
      </c>
      <c r="J19" s="131">
        <v>0.012</v>
      </c>
      <c r="K19" s="31"/>
    </row>
    <row r="20" spans="1:11" s="32" customFormat="1" ht="11.25" customHeight="1">
      <c r="A20" s="34" t="s">
        <v>15</v>
      </c>
      <c r="B20" s="28"/>
      <c r="C20" s="29">
        <v>12</v>
      </c>
      <c r="D20" s="29">
        <v>12</v>
      </c>
      <c r="E20" s="29">
        <v>13</v>
      </c>
      <c r="F20" s="30"/>
      <c r="G20" s="30"/>
      <c r="H20" s="131">
        <v>0.074</v>
      </c>
      <c r="I20" s="131">
        <v>0.062</v>
      </c>
      <c r="J20" s="131">
        <v>0.078</v>
      </c>
      <c r="K20" s="31"/>
    </row>
    <row r="21" spans="1:11" s="32" customFormat="1" ht="11.25" customHeight="1">
      <c r="A21" s="34" t="s">
        <v>16</v>
      </c>
      <c r="B21" s="28"/>
      <c r="C21" s="29">
        <v>20</v>
      </c>
      <c r="D21" s="29">
        <v>20</v>
      </c>
      <c r="E21" s="29">
        <v>20</v>
      </c>
      <c r="F21" s="30"/>
      <c r="G21" s="30"/>
      <c r="H21" s="131">
        <v>0.103</v>
      </c>
      <c r="I21" s="131">
        <v>0.1</v>
      </c>
      <c r="J21" s="131">
        <v>0.118</v>
      </c>
      <c r="K21" s="31"/>
    </row>
    <row r="22" spans="1:11" s="23" customFormat="1" ht="11.25" customHeight="1">
      <c r="A22" s="35" t="s">
        <v>17</v>
      </c>
      <c r="B22" s="36"/>
      <c r="C22" s="37">
        <v>34</v>
      </c>
      <c r="D22" s="37">
        <v>35</v>
      </c>
      <c r="E22" s="37">
        <v>36</v>
      </c>
      <c r="F22" s="38">
        <v>102.85714285714286</v>
      </c>
      <c r="G22" s="39"/>
      <c r="H22" s="132">
        <v>0.197</v>
      </c>
      <c r="I22" s="133">
        <v>0.18</v>
      </c>
      <c r="J22" s="133">
        <v>0.208</v>
      </c>
      <c r="K22" s="40">
        <f>IF(I22&gt;0,100*J22/I22,0)</f>
        <v>115.55555555555556</v>
      </c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>
        <v>1676</v>
      </c>
      <c r="D24" s="37">
        <v>1823</v>
      </c>
      <c r="E24" s="37">
        <v>1450</v>
      </c>
      <c r="F24" s="38">
        <v>79.53922106417993</v>
      </c>
      <c r="G24" s="39"/>
      <c r="H24" s="132">
        <v>14.062</v>
      </c>
      <c r="I24" s="133">
        <v>10.027</v>
      </c>
      <c r="J24" s="133">
        <v>11.6</v>
      </c>
      <c r="K24" s="40">
        <v>115.68764336292013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>
        <v>22</v>
      </c>
      <c r="D26" s="37">
        <v>20</v>
      </c>
      <c r="E26" s="37">
        <v>15</v>
      </c>
      <c r="F26" s="38">
        <v>75</v>
      </c>
      <c r="G26" s="39"/>
      <c r="H26" s="132">
        <v>0.11</v>
      </c>
      <c r="I26" s="133">
        <v>0.1</v>
      </c>
      <c r="J26" s="133">
        <v>0.06</v>
      </c>
      <c r="K26" s="40">
        <v>60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>
        <v>41</v>
      </c>
      <c r="D28" s="29">
        <v>20</v>
      </c>
      <c r="E28" s="29">
        <v>25</v>
      </c>
      <c r="F28" s="30"/>
      <c r="G28" s="30"/>
      <c r="H28" s="131">
        <v>0.266</v>
      </c>
      <c r="I28" s="131">
        <v>0.104</v>
      </c>
      <c r="J28" s="131">
        <v>0.14</v>
      </c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31"/>
      <c r="I29" s="131"/>
      <c r="J29" s="131"/>
      <c r="K29" s="31"/>
    </row>
    <row r="30" spans="1:11" s="32" customFormat="1" ht="11.25" customHeight="1">
      <c r="A30" s="34" t="s">
        <v>22</v>
      </c>
      <c r="B30" s="28"/>
      <c r="C30" s="29">
        <v>1178</v>
      </c>
      <c r="D30" s="29">
        <v>1094</v>
      </c>
      <c r="E30" s="29">
        <v>1100</v>
      </c>
      <c r="F30" s="30"/>
      <c r="G30" s="30"/>
      <c r="H30" s="131">
        <v>7.068</v>
      </c>
      <c r="I30" s="131">
        <v>7.111</v>
      </c>
      <c r="J30" s="131">
        <v>7.9</v>
      </c>
      <c r="K30" s="31"/>
    </row>
    <row r="31" spans="1:11" s="23" customFormat="1" ht="11.25" customHeight="1">
      <c r="A31" s="41" t="s">
        <v>23</v>
      </c>
      <c r="B31" s="36"/>
      <c r="C31" s="37">
        <v>1219</v>
      </c>
      <c r="D31" s="37">
        <v>1114</v>
      </c>
      <c r="E31" s="37">
        <v>1125</v>
      </c>
      <c r="F31" s="38">
        <v>100.98743267504489</v>
      </c>
      <c r="G31" s="39"/>
      <c r="H31" s="132">
        <v>7.334</v>
      </c>
      <c r="I31" s="133">
        <v>7.215</v>
      </c>
      <c r="J31" s="133">
        <v>8.040000000000001</v>
      </c>
      <c r="K31" s="40">
        <v>111.43451143451145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>
        <v>174</v>
      </c>
      <c r="D33" s="29">
        <v>123</v>
      </c>
      <c r="E33" s="29">
        <v>121</v>
      </c>
      <c r="F33" s="30"/>
      <c r="G33" s="30"/>
      <c r="H33" s="131">
        <v>1.587</v>
      </c>
      <c r="I33" s="131">
        <v>1.162</v>
      </c>
      <c r="J33" s="131">
        <v>1.122</v>
      </c>
      <c r="K33" s="31"/>
    </row>
    <row r="34" spans="1:11" s="32" customFormat="1" ht="11.25" customHeight="1">
      <c r="A34" s="34" t="s">
        <v>25</v>
      </c>
      <c r="B34" s="28"/>
      <c r="C34" s="29">
        <v>61</v>
      </c>
      <c r="D34" s="29">
        <v>61</v>
      </c>
      <c r="E34" s="29">
        <v>61</v>
      </c>
      <c r="F34" s="30"/>
      <c r="G34" s="30"/>
      <c r="H34" s="131">
        <v>0.944</v>
      </c>
      <c r="I34" s="131">
        <v>0.944</v>
      </c>
      <c r="J34" s="131">
        <v>0.636</v>
      </c>
      <c r="K34" s="31"/>
    </row>
    <row r="35" spans="1:11" s="32" customFormat="1" ht="11.25" customHeight="1">
      <c r="A35" s="34" t="s">
        <v>26</v>
      </c>
      <c r="B35" s="28"/>
      <c r="C35" s="29">
        <v>13</v>
      </c>
      <c r="D35" s="29">
        <v>13</v>
      </c>
      <c r="E35" s="29">
        <v>21</v>
      </c>
      <c r="F35" s="30"/>
      <c r="G35" s="30"/>
      <c r="H35" s="131">
        <v>0.113</v>
      </c>
      <c r="I35" s="131">
        <v>0.118</v>
      </c>
      <c r="J35" s="131">
        <v>0.189</v>
      </c>
      <c r="K35" s="31"/>
    </row>
    <row r="36" spans="1:11" s="32" customFormat="1" ht="11.25" customHeight="1">
      <c r="A36" s="34" t="s">
        <v>27</v>
      </c>
      <c r="B36" s="28"/>
      <c r="C36" s="29">
        <v>83</v>
      </c>
      <c r="D36" s="29">
        <v>83</v>
      </c>
      <c r="E36" s="29">
        <v>71</v>
      </c>
      <c r="F36" s="30"/>
      <c r="G36" s="30"/>
      <c r="H36" s="131">
        <v>0.828</v>
      </c>
      <c r="I36" s="131">
        <v>0.828</v>
      </c>
      <c r="J36" s="131">
        <v>0.695</v>
      </c>
      <c r="K36" s="31"/>
    </row>
    <row r="37" spans="1:11" s="23" customFormat="1" ht="11.25" customHeight="1">
      <c r="A37" s="35" t="s">
        <v>28</v>
      </c>
      <c r="B37" s="36"/>
      <c r="C37" s="37">
        <v>331</v>
      </c>
      <c r="D37" s="37">
        <v>280</v>
      </c>
      <c r="E37" s="37">
        <v>274</v>
      </c>
      <c r="F37" s="38">
        <v>97.85714285714286</v>
      </c>
      <c r="G37" s="39"/>
      <c r="H37" s="132">
        <v>3.4719999999999995</v>
      </c>
      <c r="I37" s="133">
        <v>3.0519999999999996</v>
      </c>
      <c r="J37" s="133">
        <v>2.642</v>
      </c>
      <c r="K37" s="40">
        <v>86.56618610747051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>
        <v>3</v>
      </c>
      <c r="D39" s="37">
        <v>3</v>
      </c>
      <c r="E39" s="37">
        <v>3</v>
      </c>
      <c r="F39" s="38">
        <v>100</v>
      </c>
      <c r="G39" s="39"/>
      <c r="H39" s="132">
        <v>0.033</v>
      </c>
      <c r="I39" s="133">
        <v>0.03</v>
      </c>
      <c r="J39" s="133">
        <v>0.03</v>
      </c>
      <c r="K39" s="40">
        <v>100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31"/>
      <c r="I41" s="131"/>
      <c r="J41" s="131"/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31"/>
      <c r="I42" s="131"/>
      <c r="J42" s="131"/>
      <c r="K42" s="31"/>
    </row>
    <row r="43" spans="1:11" s="32" customFormat="1" ht="11.25" customHeight="1">
      <c r="A43" s="34" t="s">
        <v>32</v>
      </c>
      <c r="B43" s="28"/>
      <c r="C43" s="29"/>
      <c r="D43" s="29"/>
      <c r="E43" s="29"/>
      <c r="F43" s="30"/>
      <c r="G43" s="30"/>
      <c r="H43" s="131"/>
      <c r="I43" s="131"/>
      <c r="J43" s="131"/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31"/>
      <c r="I44" s="131"/>
      <c r="J44" s="131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31"/>
      <c r="I45" s="131"/>
      <c r="J45" s="131"/>
      <c r="K45" s="31"/>
    </row>
    <row r="46" spans="1:11" s="32" customFormat="1" ht="11.25" customHeight="1">
      <c r="A46" s="34" t="s">
        <v>35</v>
      </c>
      <c r="B46" s="28"/>
      <c r="C46" s="29"/>
      <c r="D46" s="29"/>
      <c r="E46" s="29"/>
      <c r="F46" s="30"/>
      <c r="G46" s="30"/>
      <c r="H46" s="131"/>
      <c r="I46" s="131"/>
      <c r="J46" s="131"/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31"/>
      <c r="I47" s="131"/>
      <c r="J47" s="131"/>
      <c r="K47" s="31"/>
    </row>
    <row r="48" spans="1:11" s="32" customFormat="1" ht="11.25" customHeight="1">
      <c r="A48" s="34" t="s">
        <v>37</v>
      </c>
      <c r="B48" s="28"/>
      <c r="C48" s="29"/>
      <c r="D48" s="29"/>
      <c r="E48" s="29"/>
      <c r="F48" s="30"/>
      <c r="G48" s="30"/>
      <c r="H48" s="131"/>
      <c r="I48" s="131"/>
      <c r="J48" s="131"/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31"/>
      <c r="I49" s="131"/>
      <c r="J49" s="131"/>
      <c r="K49" s="31"/>
    </row>
    <row r="50" spans="1:11" s="23" customFormat="1" ht="11.25" customHeight="1">
      <c r="A50" s="41" t="s">
        <v>39</v>
      </c>
      <c r="B50" s="36"/>
      <c r="C50" s="37"/>
      <c r="D50" s="37"/>
      <c r="E50" s="37"/>
      <c r="F50" s="38"/>
      <c r="G50" s="39"/>
      <c r="H50" s="132"/>
      <c r="I50" s="133"/>
      <c r="J50" s="133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>
        <v>3</v>
      </c>
      <c r="D52" s="37">
        <v>3</v>
      </c>
      <c r="E52" s="37"/>
      <c r="F52" s="38"/>
      <c r="G52" s="39"/>
      <c r="H52" s="132">
        <v>0.015</v>
      </c>
      <c r="I52" s="133">
        <v>0.015</v>
      </c>
      <c r="J52" s="133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>
        <v>45</v>
      </c>
      <c r="D54" s="29">
        <v>112</v>
      </c>
      <c r="E54" s="29">
        <v>100</v>
      </c>
      <c r="F54" s="30"/>
      <c r="G54" s="30"/>
      <c r="H54" s="131">
        <v>0.338</v>
      </c>
      <c r="I54" s="131">
        <v>0.784</v>
      </c>
      <c r="J54" s="131">
        <v>0.78</v>
      </c>
      <c r="K54" s="31"/>
    </row>
    <row r="55" spans="1:11" s="32" customFormat="1" ht="11.25" customHeight="1">
      <c r="A55" s="34" t="s">
        <v>42</v>
      </c>
      <c r="B55" s="28"/>
      <c r="C55" s="29">
        <v>4</v>
      </c>
      <c r="D55" s="29">
        <v>4</v>
      </c>
      <c r="E55" s="29">
        <v>4</v>
      </c>
      <c r="F55" s="30"/>
      <c r="G55" s="30"/>
      <c r="H55" s="131">
        <v>0.032</v>
      </c>
      <c r="I55" s="131">
        <v>0.032</v>
      </c>
      <c r="J55" s="131">
        <v>0.03</v>
      </c>
      <c r="K55" s="31"/>
    </row>
    <row r="56" spans="1:11" s="32" customFormat="1" ht="11.25" customHeight="1">
      <c r="A56" s="34" t="s">
        <v>43</v>
      </c>
      <c r="B56" s="28"/>
      <c r="C56" s="29">
        <v>2</v>
      </c>
      <c r="D56" s="29">
        <v>4</v>
      </c>
      <c r="E56" s="29">
        <v>4</v>
      </c>
      <c r="F56" s="30"/>
      <c r="G56" s="30"/>
      <c r="H56" s="131">
        <v>0.013</v>
      </c>
      <c r="I56" s="131">
        <v>0.024</v>
      </c>
      <c r="J56" s="131">
        <v>0.03</v>
      </c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31"/>
      <c r="I57" s="131"/>
      <c r="J57" s="131"/>
      <c r="K57" s="31"/>
    </row>
    <row r="58" spans="1:11" s="32" customFormat="1" ht="11.25" customHeight="1">
      <c r="A58" s="34" t="s">
        <v>45</v>
      </c>
      <c r="B58" s="28"/>
      <c r="C58" s="29">
        <v>10</v>
      </c>
      <c r="D58" s="29">
        <v>1</v>
      </c>
      <c r="E58" s="29">
        <v>10</v>
      </c>
      <c r="F58" s="30"/>
      <c r="G58" s="30"/>
      <c r="H58" s="131">
        <v>0.075</v>
      </c>
      <c r="I58" s="131">
        <v>0.007</v>
      </c>
      <c r="J58" s="131">
        <v>0.08</v>
      </c>
      <c r="K58" s="31"/>
    </row>
    <row r="59" spans="1:11" s="23" customFormat="1" ht="11.25" customHeight="1">
      <c r="A59" s="35" t="s">
        <v>46</v>
      </c>
      <c r="B59" s="36"/>
      <c r="C59" s="37">
        <v>61</v>
      </c>
      <c r="D59" s="37">
        <v>121</v>
      </c>
      <c r="E59" s="37">
        <v>118</v>
      </c>
      <c r="F59" s="38">
        <v>97.52066115702479</v>
      </c>
      <c r="G59" s="39"/>
      <c r="H59" s="132">
        <v>0.458</v>
      </c>
      <c r="I59" s="133">
        <v>0.8470000000000001</v>
      </c>
      <c r="J59" s="133">
        <v>0.92</v>
      </c>
      <c r="K59" s="40">
        <v>108.61865407319952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>
        <v>408</v>
      </c>
      <c r="D61" s="29">
        <v>369</v>
      </c>
      <c r="E61" s="29">
        <v>350</v>
      </c>
      <c r="F61" s="30"/>
      <c r="G61" s="30"/>
      <c r="H61" s="131">
        <v>4.896</v>
      </c>
      <c r="I61" s="131">
        <v>3.985</v>
      </c>
      <c r="J61" s="131">
        <v>4.2</v>
      </c>
      <c r="K61" s="31"/>
    </row>
    <row r="62" spans="1:11" s="32" customFormat="1" ht="11.25" customHeight="1">
      <c r="A62" s="34" t="s">
        <v>48</v>
      </c>
      <c r="B62" s="28"/>
      <c r="C62" s="29">
        <v>60</v>
      </c>
      <c r="D62" s="29">
        <v>60</v>
      </c>
      <c r="E62" s="29">
        <v>62</v>
      </c>
      <c r="F62" s="30"/>
      <c r="G62" s="30"/>
      <c r="H62" s="131">
        <v>0.531</v>
      </c>
      <c r="I62" s="131">
        <v>0.54</v>
      </c>
      <c r="J62" s="131">
        <v>0.558</v>
      </c>
      <c r="K62" s="31"/>
    </row>
    <row r="63" spans="1:11" s="32" customFormat="1" ht="11.25" customHeight="1">
      <c r="A63" s="34" t="s">
        <v>49</v>
      </c>
      <c r="B63" s="28"/>
      <c r="C63" s="29">
        <v>91</v>
      </c>
      <c r="D63" s="29">
        <v>91</v>
      </c>
      <c r="E63" s="29">
        <v>91</v>
      </c>
      <c r="F63" s="30"/>
      <c r="G63" s="30"/>
      <c r="H63" s="131">
        <v>0.539</v>
      </c>
      <c r="I63" s="131">
        <v>0.435</v>
      </c>
      <c r="J63" s="131">
        <v>0.426</v>
      </c>
      <c r="K63" s="31"/>
    </row>
    <row r="64" spans="1:11" s="23" customFormat="1" ht="11.25" customHeight="1">
      <c r="A64" s="35" t="s">
        <v>50</v>
      </c>
      <c r="B64" s="36"/>
      <c r="C64" s="37">
        <v>559</v>
      </c>
      <c r="D64" s="37">
        <v>520</v>
      </c>
      <c r="E64" s="37">
        <v>503</v>
      </c>
      <c r="F64" s="38">
        <v>96.73076923076923</v>
      </c>
      <c r="G64" s="39"/>
      <c r="H64" s="132">
        <v>5.965999999999999</v>
      </c>
      <c r="I64" s="133">
        <v>4.96</v>
      </c>
      <c r="J64" s="133">
        <v>5.184</v>
      </c>
      <c r="K64" s="40">
        <v>104.51612903225806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>
        <v>502</v>
      </c>
      <c r="D66" s="37"/>
      <c r="E66" s="37">
        <v>490</v>
      </c>
      <c r="F66" s="38"/>
      <c r="G66" s="39"/>
      <c r="H66" s="132">
        <v>6.526</v>
      </c>
      <c r="I66" s="133"/>
      <c r="J66" s="133">
        <v>6.4</v>
      </c>
      <c r="K66" s="40"/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/>
      <c r="D68" s="29"/>
      <c r="E68" s="29"/>
      <c r="F68" s="30"/>
      <c r="G68" s="30"/>
      <c r="H68" s="131"/>
      <c r="I68" s="131"/>
      <c r="J68" s="131"/>
      <c r="K68" s="31"/>
    </row>
    <row r="69" spans="1:11" s="32" customFormat="1" ht="11.25" customHeight="1">
      <c r="A69" s="34" t="s">
        <v>53</v>
      </c>
      <c r="B69" s="28"/>
      <c r="C69" s="29"/>
      <c r="D69" s="29"/>
      <c r="E69" s="29"/>
      <c r="F69" s="30"/>
      <c r="G69" s="30"/>
      <c r="H69" s="131"/>
      <c r="I69" s="131"/>
      <c r="J69" s="131"/>
      <c r="K69" s="31"/>
    </row>
    <row r="70" spans="1:11" s="23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32"/>
      <c r="I70" s="133"/>
      <c r="J70" s="133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>
        <v>187</v>
      </c>
      <c r="D72" s="29">
        <v>166</v>
      </c>
      <c r="E72" s="29">
        <v>166</v>
      </c>
      <c r="F72" s="30"/>
      <c r="G72" s="30"/>
      <c r="H72" s="131">
        <v>2.635</v>
      </c>
      <c r="I72" s="131">
        <v>1.714</v>
      </c>
      <c r="J72" s="131">
        <v>1.714</v>
      </c>
      <c r="K72" s="31"/>
    </row>
    <row r="73" spans="1:11" s="32" customFormat="1" ht="11.25" customHeight="1">
      <c r="A73" s="34" t="s">
        <v>56</v>
      </c>
      <c r="B73" s="28"/>
      <c r="C73" s="29">
        <v>140</v>
      </c>
      <c r="D73" s="29">
        <v>84</v>
      </c>
      <c r="E73" s="29">
        <v>92</v>
      </c>
      <c r="F73" s="30"/>
      <c r="G73" s="30"/>
      <c r="H73" s="131">
        <v>1.334</v>
      </c>
      <c r="I73" s="131">
        <v>0.66</v>
      </c>
      <c r="J73" s="131">
        <v>0.66</v>
      </c>
      <c r="K73" s="31"/>
    </row>
    <row r="74" spans="1:11" s="32" customFormat="1" ht="11.25" customHeight="1">
      <c r="A74" s="34" t="s">
        <v>57</v>
      </c>
      <c r="B74" s="28"/>
      <c r="C74" s="29"/>
      <c r="D74" s="29"/>
      <c r="E74" s="29"/>
      <c r="F74" s="30"/>
      <c r="G74" s="30"/>
      <c r="H74" s="131"/>
      <c r="I74" s="131"/>
      <c r="J74" s="131"/>
      <c r="K74" s="31"/>
    </row>
    <row r="75" spans="1:11" s="32" customFormat="1" ht="11.25" customHeight="1">
      <c r="A75" s="34" t="s">
        <v>58</v>
      </c>
      <c r="B75" s="28"/>
      <c r="C75" s="29">
        <v>270</v>
      </c>
      <c r="D75" s="29">
        <v>270</v>
      </c>
      <c r="E75" s="29">
        <v>230</v>
      </c>
      <c r="F75" s="30"/>
      <c r="G75" s="30"/>
      <c r="H75" s="131">
        <v>3.151</v>
      </c>
      <c r="I75" s="131">
        <v>3.151</v>
      </c>
      <c r="J75" s="131">
        <v>2.162</v>
      </c>
      <c r="K75" s="31"/>
    </row>
    <row r="76" spans="1:11" s="32" customFormat="1" ht="11.25" customHeight="1">
      <c r="A76" s="34" t="s">
        <v>59</v>
      </c>
      <c r="B76" s="28"/>
      <c r="C76" s="29">
        <v>50</v>
      </c>
      <c r="D76" s="29">
        <v>50</v>
      </c>
      <c r="E76" s="29">
        <v>40</v>
      </c>
      <c r="F76" s="30"/>
      <c r="G76" s="30"/>
      <c r="H76" s="131">
        <v>0.406</v>
      </c>
      <c r="I76" s="131">
        <v>0.39</v>
      </c>
      <c r="J76" s="131">
        <v>0.312</v>
      </c>
      <c r="K76" s="31"/>
    </row>
    <row r="77" spans="1:11" s="32" customFormat="1" ht="11.25" customHeight="1">
      <c r="A77" s="34" t="s">
        <v>60</v>
      </c>
      <c r="B77" s="28"/>
      <c r="C77" s="29">
        <v>75</v>
      </c>
      <c r="D77" s="29">
        <v>75</v>
      </c>
      <c r="E77" s="29">
        <v>72</v>
      </c>
      <c r="F77" s="30"/>
      <c r="G77" s="30"/>
      <c r="H77" s="131">
        <v>0.583</v>
      </c>
      <c r="I77" s="131">
        <v>0.583</v>
      </c>
      <c r="J77" s="131">
        <v>0.55</v>
      </c>
      <c r="K77" s="31"/>
    </row>
    <row r="78" spans="1:11" s="32" customFormat="1" ht="11.25" customHeight="1">
      <c r="A78" s="34" t="s">
        <v>61</v>
      </c>
      <c r="B78" s="28"/>
      <c r="C78" s="29">
        <v>852</v>
      </c>
      <c r="D78" s="29">
        <v>625</v>
      </c>
      <c r="E78" s="29">
        <v>600</v>
      </c>
      <c r="F78" s="30"/>
      <c r="G78" s="30"/>
      <c r="H78" s="131">
        <v>4.15</v>
      </c>
      <c r="I78" s="131">
        <v>4.063</v>
      </c>
      <c r="J78" s="131">
        <v>4.2</v>
      </c>
      <c r="K78" s="31"/>
    </row>
    <row r="79" spans="1:11" s="32" customFormat="1" ht="11.25" customHeight="1">
      <c r="A79" s="34" t="s">
        <v>62</v>
      </c>
      <c r="B79" s="28"/>
      <c r="C79" s="29">
        <v>80</v>
      </c>
      <c r="D79" s="29">
        <v>80</v>
      </c>
      <c r="E79" s="29">
        <v>80</v>
      </c>
      <c r="F79" s="30"/>
      <c r="G79" s="30"/>
      <c r="H79" s="131">
        <v>1.12</v>
      </c>
      <c r="I79" s="131">
        <v>0.8</v>
      </c>
      <c r="J79" s="131">
        <v>0.8</v>
      </c>
      <c r="K79" s="31"/>
    </row>
    <row r="80" spans="1:11" s="23" customFormat="1" ht="11.25" customHeight="1">
      <c r="A80" s="41" t="s">
        <v>63</v>
      </c>
      <c r="B80" s="36"/>
      <c r="C80" s="37">
        <v>1654</v>
      </c>
      <c r="D80" s="37">
        <v>1350</v>
      </c>
      <c r="E80" s="37">
        <v>1280</v>
      </c>
      <c r="F80" s="38">
        <v>94.81481481481481</v>
      </c>
      <c r="G80" s="39"/>
      <c r="H80" s="132">
        <v>13.378999999999998</v>
      </c>
      <c r="I80" s="133">
        <v>11.361</v>
      </c>
      <c r="J80" s="133">
        <v>10.398</v>
      </c>
      <c r="K80" s="40">
        <v>91.52363348296804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>
        <v>16</v>
      </c>
      <c r="D82" s="29">
        <v>16</v>
      </c>
      <c r="E82" s="29">
        <v>16</v>
      </c>
      <c r="F82" s="30"/>
      <c r="G82" s="30"/>
      <c r="H82" s="131">
        <v>0.174</v>
      </c>
      <c r="I82" s="131">
        <v>0.175</v>
      </c>
      <c r="J82" s="131">
        <v>0.188</v>
      </c>
      <c r="K82" s="31"/>
    </row>
    <row r="83" spans="1:11" s="32" customFormat="1" ht="11.25" customHeight="1">
      <c r="A83" s="34" t="s">
        <v>65</v>
      </c>
      <c r="B83" s="28"/>
      <c r="C83" s="29">
        <v>42</v>
      </c>
      <c r="D83" s="29">
        <v>42</v>
      </c>
      <c r="E83" s="29">
        <v>42</v>
      </c>
      <c r="F83" s="30"/>
      <c r="G83" s="30"/>
      <c r="H83" s="131">
        <v>0.244</v>
      </c>
      <c r="I83" s="131">
        <v>0.245</v>
      </c>
      <c r="J83" s="131">
        <v>0.252</v>
      </c>
      <c r="K83" s="31"/>
    </row>
    <row r="84" spans="1:11" s="23" customFormat="1" ht="11.25" customHeight="1">
      <c r="A84" s="35" t="s">
        <v>66</v>
      </c>
      <c r="B84" s="36"/>
      <c r="C84" s="37">
        <v>58</v>
      </c>
      <c r="D84" s="37">
        <v>58</v>
      </c>
      <c r="E84" s="37">
        <v>58</v>
      </c>
      <c r="F84" s="38">
        <v>100</v>
      </c>
      <c r="G84" s="39"/>
      <c r="H84" s="132">
        <v>0.418</v>
      </c>
      <c r="I84" s="133">
        <v>0.42</v>
      </c>
      <c r="J84" s="133">
        <v>0.44</v>
      </c>
      <c r="K84" s="40">
        <v>104.76190476190476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>
        <v>6147</v>
      </c>
      <c r="D87" s="48">
        <v>5328</v>
      </c>
      <c r="E87" s="48">
        <v>5355</v>
      </c>
      <c r="F87" s="49">
        <f>IF(D87&gt;0,100*E87/D87,0)</f>
        <v>100.50675675675676</v>
      </c>
      <c r="G87" s="39"/>
      <c r="H87" s="136">
        <v>52.129999999999995</v>
      </c>
      <c r="I87" s="137">
        <v>38.11200000000001</v>
      </c>
      <c r="J87" s="137">
        <v>45.94200000000001</v>
      </c>
      <c r="K87" s="49">
        <f>IF(I87&gt;0,100*J87/I87,0)</f>
        <v>120.54471032745592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7" useFirstPageNumber="1" horizontalDpi="600" verticalDpi="600" orientation="portrait" paperSize="9" scale="73" r:id="rId1"/>
  <headerFooter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0"/>
  <dimension ref="A1:K625"/>
  <sheetViews>
    <sheetView view="pageBreakPreview" zoomScaleSheetLayoutView="100" zoomScalePageLayoutView="0" workbookViewId="0" topLeftCell="A1">
      <selection activeCell="M15" sqref="M15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5" width="12.421875" style="57" customWidth="1"/>
    <col min="6" max="6" width="9.851562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98</v>
      </c>
      <c r="B2" s="2"/>
      <c r="C2" s="2"/>
      <c r="D2" s="2"/>
      <c r="E2" s="4"/>
      <c r="F2" s="2"/>
      <c r="G2" s="2"/>
      <c r="H2" s="2"/>
      <c r="I2" s="5"/>
      <c r="J2" s="187" t="s">
        <v>69</v>
      </c>
      <c r="K2" s="187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75" t="s">
        <v>2</v>
      </c>
      <c r="D4" s="176"/>
      <c r="E4" s="176"/>
      <c r="F4" s="177"/>
      <c r="G4" s="8"/>
      <c r="H4" s="181" t="s">
        <v>3</v>
      </c>
      <c r="I4" s="182"/>
      <c r="J4" s="182"/>
      <c r="K4" s="183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38" t="s">
        <v>336</v>
      </c>
      <c r="D7" s="20" t="s">
        <v>6</v>
      </c>
      <c r="E7" s="20">
        <v>10</v>
      </c>
      <c r="F7" s="21" t="str">
        <f>CONCATENATE(D6,"=100")</f>
        <v>2022=100</v>
      </c>
      <c r="G7" s="22"/>
      <c r="H7" s="138" t="s">
        <v>336</v>
      </c>
      <c r="I7" s="20" t="s">
        <v>6</v>
      </c>
      <c r="J7" s="20">
        <v>3</v>
      </c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31"/>
      <c r="I9" s="131"/>
      <c r="J9" s="131"/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31"/>
      <c r="I10" s="131"/>
      <c r="J10" s="131"/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31"/>
      <c r="I11" s="131"/>
      <c r="J11" s="131"/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31"/>
      <c r="I12" s="131"/>
      <c r="J12" s="131"/>
      <c r="K12" s="31"/>
    </row>
    <row r="13" spans="1:11" s="23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32"/>
      <c r="I13" s="133"/>
      <c r="J13" s="133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2"/>
      <c r="I15" s="133"/>
      <c r="J15" s="133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2"/>
      <c r="I17" s="133"/>
      <c r="J17" s="133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>
        <v>4</v>
      </c>
      <c r="D19" s="29"/>
      <c r="E19" s="29"/>
      <c r="F19" s="30"/>
      <c r="G19" s="30"/>
      <c r="H19" s="131">
        <v>0.074</v>
      </c>
      <c r="I19" s="131">
        <v>0.074</v>
      </c>
      <c r="J19" s="131"/>
      <c r="K19" s="31"/>
    </row>
    <row r="20" spans="1:11" s="32" customFormat="1" ht="11.25" customHeight="1">
      <c r="A20" s="34" t="s">
        <v>15</v>
      </c>
      <c r="B20" s="28"/>
      <c r="C20" s="29">
        <v>11</v>
      </c>
      <c r="D20" s="29"/>
      <c r="E20" s="29"/>
      <c r="F20" s="30"/>
      <c r="G20" s="30"/>
      <c r="H20" s="131">
        <v>0.248</v>
      </c>
      <c r="I20" s="131">
        <v>0.248</v>
      </c>
      <c r="J20" s="131"/>
      <c r="K20" s="31"/>
    </row>
    <row r="21" spans="1:11" s="32" customFormat="1" ht="11.25" customHeight="1">
      <c r="A21" s="34" t="s">
        <v>16</v>
      </c>
      <c r="B21" s="28"/>
      <c r="C21" s="29">
        <v>11</v>
      </c>
      <c r="D21" s="29"/>
      <c r="E21" s="29"/>
      <c r="F21" s="30"/>
      <c r="G21" s="30"/>
      <c r="H21" s="131">
        <v>0.244</v>
      </c>
      <c r="I21" s="131">
        <v>0.24</v>
      </c>
      <c r="J21" s="131"/>
      <c r="K21" s="31"/>
    </row>
    <row r="22" spans="1:11" s="23" customFormat="1" ht="11.25" customHeight="1">
      <c r="A22" s="35" t="s">
        <v>17</v>
      </c>
      <c r="B22" s="36"/>
      <c r="C22" s="37">
        <v>26</v>
      </c>
      <c r="D22" s="37"/>
      <c r="E22" s="37"/>
      <c r="F22" s="38"/>
      <c r="G22" s="39"/>
      <c r="H22" s="132">
        <v>0.5660000000000001</v>
      </c>
      <c r="I22" s="133">
        <v>0.562</v>
      </c>
      <c r="J22" s="133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>
        <v>112</v>
      </c>
      <c r="D24" s="37">
        <v>127</v>
      </c>
      <c r="E24" s="37">
        <v>63</v>
      </c>
      <c r="F24" s="38">
        <v>49.60629921259842</v>
      </c>
      <c r="G24" s="39"/>
      <c r="H24" s="132">
        <v>3.551</v>
      </c>
      <c r="I24" s="133">
        <v>3.551</v>
      </c>
      <c r="J24" s="133">
        <v>1.772</v>
      </c>
      <c r="K24" s="40">
        <v>49.90143621515065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>
        <v>7</v>
      </c>
      <c r="D26" s="37">
        <v>10</v>
      </c>
      <c r="E26" s="37">
        <v>30</v>
      </c>
      <c r="F26" s="38">
        <v>300</v>
      </c>
      <c r="G26" s="39"/>
      <c r="H26" s="132">
        <v>0.187</v>
      </c>
      <c r="I26" s="133">
        <v>0.15</v>
      </c>
      <c r="J26" s="133">
        <v>0.75</v>
      </c>
      <c r="K26" s="40">
        <v>500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>
        <v>1</v>
      </c>
      <c r="D28" s="29">
        <v>1</v>
      </c>
      <c r="E28" s="29">
        <v>7</v>
      </c>
      <c r="F28" s="30"/>
      <c r="G28" s="30"/>
      <c r="H28" s="131">
        <v>0.023</v>
      </c>
      <c r="I28" s="131">
        <v>0.023</v>
      </c>
      <c r="J28" s="131">
        <v>0.14</v>
      </c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31"/>
      <c r="I29" s="131"/>
      <c r="J29" s="131"/>
      <c r="K29" s="31"/>
    </row>
    <row r="30" spans="1:11" s="32" customFormat="1" ht="11.25" customHeight="1">
      <c r="A30" s="34" t="s">
        <v>22</v>
      </c>
      <c r="B30" s="28"/>
      <c r="C30" s="29">
        <v>2</v>
      </c>
      <c r="D30" s="29">
        <v>2</v>
      </c>
      <c r="E30" s="29">
        <v>4</v>
      </c>
      <c r="F30" s="30"/>
      <c r="G30" s="30"/>
      <c r="H30" s="131">
        <v>0.054</v>
      </c>
      <c r="I30" s="131">
        <v>0.045</v>
      </c>
      <c r="J30" s="131">
        <v>0.09</v>
      </c>
      <c r="K30" s="31"/>
    </row>
    <row r="31" spans="1:11" s="23" customFormat="1" ht="11.25" customHeight="1">
      <c r="A31" s="41" t="s">
        <v>23</v>
      </c>
      <c r="B31" s="36"/>
      <c r="C31" s="37">
        <v>3</v>
      </c>
      <c r="D31" s="37">
        <v>3</v>
      </c>
      <c r="E31" s="37">
        <v>11</v>
      </c>
      <c r="F31" s="38">
        <v>366.6666666666667</v>
      </c>
      <c r="G31" s="39"/>
      <c r="H31" s="132">
        <v>0.077</v>
      </c>
      <c r="I31" s="133">
        <v>0.068</v>
      </c>
      <c r="J31" s="133">
        <v>0.23</v>
      </c>
      <c r="K31" s="40">
        <v>338.235294117647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>
        <v>103</v>
      </c>
      <c r="D33" s="29">
        <v>92</v>
      </c>
      <c r="E33" s="29">
        <v>98</v>
      </c>
      <c r="F33" s="30"/>
      <c r="G33" s="30"/>
      <c r="H33" s="131">
        <v>1.782</v>
      </c>
      <c r="I33" s="131">
        <v>1.593</v>
      </c>
      <c r="J33" s="131">
        <v>1.656</v>
      </c>
      <c r="K33" s="31"/>
    </row>
    <row r="34" spans="1:11" s="32" customFormat="1" ht="11.25" customHeight="1">
      <c r="A34" s="34" t="s">
        <v>25</v>
      </c>
      <c r="B34" s="28"/>
      <c r="C34" s="29">
        <v>34</v>
      </c>
      <c r="D34" s="29">
        <v>50</v>
      </c>
      <c r="E34" s="29">
        <v>34</v>
      </c>
      <c r="F34" s="30"/>
      <c r="G34" s="30"/>
      <c r="H34" s="131">
        <v>0.841</v>
      </c>
      <c r="I34" s="131">
        <v>0.8</v>
      </c>
      <c r="J34" s="131">
        <v>0.841</v>
      </c>
      <c r="K34" s="31"/>
    </row>
    <row r="35" spans="1:11" s="32" customFormat="1" ht="11.25" customHeight="1">
      <c r="A35" s="34" t="s">
        <v>26</v>
      </c>
      <c r="B35" s="28"/>
      <c r="C35" s="29">
        <v>15</v>
      </c>
      <c r="D35" s="29">
        <v>20</v>
      </c>
      <c r="E35" s="29">
        <v>15</v>
      </c>
      <c r="F35" s="30"/>
      <c r="G35" s="30"/>
      <c r="H35" s="131">
        <v>0.277</v>
      </c>
      <c r="I35" s="131">
        <v>0.27</v>
      </c>
      <c r="J35" s="131">
        <v>0.258</v>
      </c>
      <c r="K35" s="31"/>
    </row>
    <row r="36" spans="1:11" s="32" customFormat="1" ht="11.25" customHeight="1">
      <c r="A36" s="34" t="s">
        <v>27</v>
      </c>
      <c r="B36" s="28"/>
      <c r="C36" s="29">
        <v>88</v>
      </c>
      <c r="D36" s="29">
        <v>100</v>
      </c>
      <c r="E36" s="29">
        <v>88</v>
      </c>
      <c r="F36" s="30"/>
      <c r="G36" s="30"/>
      <c r="H36" s="131">
        <v>1.936</v>
      </c>
      <c r="I36" s="131">
        <v>1.936</v>
      </c>
      <c r="J36" s="131">
        <v>1.32</v>
      </c>
      <c r="K36" s="31"/>
    </row>
    <row r="37" spans="1:11" s="23" customFormat="1" ht="11.25" customHeight="1">
      <c r="A37" s="35" t="s">
        <v>28</v>
      </c>
      <c r="B37" s="36"/>
      <c r="C37" s="37">
        <v>240</v>
      </c>
      <c r="D37" s="37">
        <v>262</v>
      </c>
      <c r="E37" s="37">
        <v>235</v>
      </c>
      <c r="F37" s="38">
        <v>89.69465648854961</v>
      </c>
      <c r="G37" s="39"/>
      <c r="H37" s="132">
        <v>4.836</v>
      </c>
      <c r="I37" s="133">
        <v>4.599</v>
      </c>
      <c r="J37" s="133">
        <v>4.075</v>
      </c>
      <c r="K37" s="40">
        <v>88.60621874320503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>
        <v>3</v>
      </c>
      <c r="D39" s="37">
        <v>5</v>
      </c>
      <c r="E39" s="37">
        <v>3</v>
      </c>
      <c r="F39" s="38">
        <v>60</v>
      </c>
      <c r="G39" s="39"/>
      <c r="H39" s="132">
        <v>0.05</v>
      </c>
      <c r="I39" s="133">
        <v>0.05</v>
      </c>
      <c r="J39" s="133">
        <v>0.025</v>
      </c>
      <c r="K39" s="40">
        <v>50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31"/>
      <c r="I41" s="131"/>
      <c r="J41" s="131"/>
      <c r="K41" s="31"/>
    </row>
    <row r="42" spans="1:11" s="32" customFormat="1" ht="11.25" customHeight="1">
      <c r="A42" s="34" t="s">
        <v>31</v>
      </c>
      <c r="B42" s="28"/>
      <c r="C42" s="29">
        <v>1</v>
      </c>
      <c r="D42" s="29">
        <v>1</v>
      </c>
      <c r="E42" s="29">
        <v>1</v>
      </c>
      <c r="F42" s="30"/>
      <c r="G42" s="30"/>
      <c r="H42" s="131">
        <v>0.02</v>
      </c>
      <c r="I42" s="131">
        <v>0.02</v>
      </c>
      <c r="J42" s="131">
        <v>0.02</v>
      </c>
      <c r="K42" s="31"/>
    </row>
    <row r="43" spans="1:11" s="32" customFormat="1" ht="11.25" customHeight="1">
      <c r="A43" s="34" t="s">
        <v>32</v>
      </c>
      <c r="B43" s="28"/>
      <c r="C43" s="29">
        <v>1</v>
      </c>
      <c r="D43" s="29"/>
      <c r="E43" s="29">
        <v>1</v>
      </c>
      <c r="F43" s="30"/>
      <c r="G43" s="30"/>
      <c r="H43" s="131">
        <v>0.032</v>
      </c>
      <c r="I43" s="131">
        <v>0.032</v>
      </c>
      <c r="J43" s="131">
        <v>0.031</v>
      </c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31"/>
      <c r="I44" s="131"/>
      <c r="J44" s="131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31"/>
      <c r="I45" s="131"/>
      <c r="J45" s="131"/>
      <c r="K45" s="31"/>
    </row>
    <row r="46" spans="1:11" s="32" customFormat="1" ht="11.25" customHeight="1">
      <c r="A46" s="34" t="s">
        <v>35</v>
      </c>
      <c r="B46" s="28"/>
      <c r="C46" s="29">
        <v>4</v>
      </c>
      <c r="D46" s="29">
        <v>4</v>
      </c>
      <c r="E46" s="29">
        <v>5</v>
      </c>
      <c r="F46" s="30"/>
      <c r="G46" s="30"/>
      <c r="H46" s="131">
        <v>0.056</v>
      </c>
      <c r="I46" s="131">
        <v>0.056</v>
      </c>
      <c r="J46" s="131">
        <v>0.07</v>
      </c>
      <c r="K46" s="31"/>
    </row>
    <row r="47" spans="1:11" s="32" customFormat="1" ht="11.25" customHeight="1">
      <c r="A47" s="34" t="s">
        <v>36</v>
      </c>
      <c r="B47" s="28"/>
      <c r="C47" s="29">
        <v>86</v>
      </c>
      <c r="D47" s="29">
        <v>86</v>
      </c>
      <c r="E47" s="29">
        <v>71</v>
      </c>
      <c r="F47" s="30"/>
      <c r="G47" s="30"/>
      <c r="H47" s="131">
        <v>2.58</v>
      </c>
      <c r="I47" s="131">
        <v>2.58</v>
      </c>
      <c r="J47" s="131">
        <v>2.13</v>
      </c>
      <c r="K47" s="31"/>
    </row>
    <row r="48" spans="1:11" s="32" customFormat="1" ht="11.25" customHeight="1">
      <c r="A48" s="34" t="s">
        <v>37</v>
      </c>
      <c r="B48" s="28"/>
      <c r="C48" s="29"/>
      <c r="D48" s="29"/>
      <c r="E48" s="29"/>
      <c r="F48" s="30"/>
      <c r="G48" s="30"/>
      <c r="H48" s="131"/>
      <c r="I48" s="131"/>
      <c r="J48" s="131"/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31"/>
      <c r="I49" s="131"/>
      <c r="J49" s="131"/>
      <c r="K49" s="31"/>
    </row>
    <row r="50" spans="1:11" s="23" customFormat="1" ht="11.25" customHeight="1">
      <c r="A50" s="41" t="s">
        <v>39</v>
      </c>
      <c r="B50" s="36"/>
      <c r="C50" s="37">
        <v>92</v>
      </c>
      <c r="D50" s="37">
        <v>91</v>
      </c>
      <c r="E50" s="37">
        <v>78</v>
      </c>
      <c r="F50" s="38">
        <v>85.71428571428571</v>
      </c>
      <c r="G50" s="39"/>
      <c r="H50" s="132">
        <v>2.688</v>
      </c>
      <c r="I50" s="133">
        <v>2.688</v>
      </c>
      <c r="J50" s="133">
        <v>2.251</v>
      </c>
      <c r="K50" s="40">
        <v>83.74255952380952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>
        <v>2</v>
      </c>
      <c r="D52" s="37">
        <v>2</v>
      </c>
      <c r="E52" s="37">
        <v>2</v>
      </c>
      <c r="F52" s="38">
        <v>100</v>
      </c>
      <c r="G52" s="39"/>
      <c r="H52" s="132">
        <v>0.024</v>
      </c>
      <c r="I52" s="133">
        <v>0.024</v>
      </c>
      <c r="J52" s="133">
        <v>0.024</v>
      </c>
      <c r="K52" s="40">
        <v>100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>
        <v>46</v>
      </c>
      <c r="D54" s="29"/>
      <c r="E54" s="29"/>
      <c r="F54" s="30"/>
      <c r="G54" s="30"/>
      <c r="H54" s="131">
        <v>1.012</v>
      </c>
      <c r="I54" s="131"/>
      <c r="J54" s="131"/>
      <c r="K54" s="31"/>
    </row>
    <row r="55" spans="1:11" s="32" customFormat="1" ht="11.25" customHeight="1">
      <c r="A55" s="34" t="s">
        <v>42</v>
      </c>
      <c r="B55" s="28"/>
      <c r="C55" s="29"/>
      <c r="D55" s="29"/>
      <c r="E55" s="29"/>
      <c r="F55" s="30"/>
      <c r="G55" s="30"/>
      <c r="H55" s="131"/>
      <c r="I55" s="131"/>
      <c r="J55" s="131"/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30"/>
      <c r="G56" s="30"/>
      <c r="H56" s="131"/>
      <c r="I56" s="131"/>
      <c r="J56" s="131"/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31"/>
      <c r="I57" s="131"/>
      <c r="J57" s="131"/>
      <c r="K57" s="31"/>
    </row>
    <row r="58" spans="1:11" s="32" customFormat="1" ht="11.25" customHeight="1">
      <c r="A58" s="34" t="s">
        <v>45</v>
      </c>
      <c r="B58" s="28"/>
      <c r="C58" s="29">
        <v>3</v>
      </c>
      <c r="D58" s="29">
        <v>2</v>
      </c>
      <c r="E58" s="29">
        <v>2</v>
      </c>
      <c r="F58" s="30"/>
      <c r="G58" s="30"/>
      <c r="H58" s="131">
        <v>0.066</v>
      </c>
      <c r="I58" s="131">
        <v>0.036</v>
      </c>
      <c r="J58" s="131">
        <v>0.04</v>
      </c>
      <c r="K58" s="31"/>
    </row>
    <row r="59" spans="1:11" s="23" customFormat="1" ht="11.25" customHeight="1">
      <c r="A59" s="35" t="s">
        <v>46</v>
      </c>
      <c r="B59" s="36"/>
      <c r="C59" s="37">
        <v>49</v>
      </c>
      <c r="D59" s="37">
        <v>2</v>
      </c>
      <c r="E59" s="37">
        <v>2</v>
      </c>
      <c r="F59" s="38">
        <v>100</v>
      </c>
      <c r="G59" s="39"/>
      <c r="H59" s="132">
        <v>1.078</v>
      </c>
      <c r="I59" s="133">
        <v>0.036</v>
      </c>
      <c r="J59" s="133">
        <v>0.04</v>
      </c>
      <c r="K59" s="40">
        <v>111.11111111111111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>
        <v>190</v>
      </c>
      <c r="D61" s="29">
        <v>193</v>
      </c>
      <c r="E61" s="29">
        <v>170</v>
      </c>
      <c r="F61" s="30"/>
      <c r="G61" s="30"/>
      <c r="H61" s="131">
        <v>6.27</v>
      </c>
      <c r="I61" s="131">
        <v>6.27</v>
      </c>
      <c r="J61" s="131">
        <v>5.445</v>
      </c>
      <c r="K61" s="31"/>
    </row>
    <row r="62" spans="1:11" s="32" customFormat="1" ht="11.25" customHeight="1">
      <c r="A62" s="34" t="s">
        <v>48</v>
      </c>
      <c r="B62" s="28"/>
      <c r="C62" s="29">
        <v>229</v>
      </c>
      <c r="D62" s="29">
        <v>229</v>
      </c>
      <c r="E62" s="29">
        <v>229</v>
      </c>
      <c r="F62" s="30"/>
      <c r="G62" s="30"/>
      <c r="H62" s="131">
        <v>5.725</v>
      </c>
      <c r="I62" s="131">
        <v>5.439</v>
      </c>
      <c r="J62" s="131">
        <v>6.425</v>
      </c>
      <c r="K62" s="31"/>
    </row>
    <row r="63" spans="1:11" s="32" customFormat="1" ht="11.25" customHeight="1">
      <c r="A63" s="34" t="s">
        <v>49</v>
      </c>
      <c r="B63" s="28"/>
      <c r="C63" s="29">
        <v>118</v>
      </c>
      <c r="D63" s="29">
        <v>118</v>
      </c>
      <c r="E63" s="29">
        <v>118</v>
      </c>
      <c r="F63" s="30"/>
      <c r="G63" s="30"/>
      <c r="H63" s="131">
        <v>4.201</v>
      </c>
      <c r="I63" s="131">
        <v>4.101</v>
      </c>
      <c r="J63" s="131">
        <v>3.895</v>
      </c>
      <c r="K63" s="31"/>
    </row>
    <row r="64" spans="1:11" s="23" customFormat="1" ht="11.25" customHeight="1">
      <c r="A64" s="35" t="s">
        <v>50</v>
      </c>
      <c r="B64" s="36"/>
      <c r="C64" s="37">
        <v>537</v>
      </c>
      <c r="D64" s="37">
        <v>540</v>
      </c>
      <c r="E64" s="37">
        <v>517</v>
      </c>
      <c r="F64" s="38">
        <v>95.74074074074075</v>
      </c>
      <c r="G64" s="39"/>
      <c r="H64" s="132">
        <v>16.195999999999998</v>
      </c>
      <c r="I64" s="133">
        <v>15.809999999999999</v>
      </c>
      <c r="J64" s="133">
        <v>15.765</v>
      </c>
      <c r="K64" s="40">
        <v>99.71537001897534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>
        <v>818</v>
      </c>
      <c r="D66" s="37">
        <v>818</v>
      </c>
      <c r="E66" s="37">
        <v>838</v>
      </c>
      <c r="F66" s="38">
        <v>102.44498777506112</v>
      </c>
      <c r="G66" s="39"/>
      <c r="H66" s="132">
        <v>26.012</v>
      </c>
      <c r="I66" s="133">
        <v>24</v>
      </c>
      <c r="J66" s="133">
        <v>22.7</v>
      </c>
      <c r="K66" s="40">
        <v>94.58333333333333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/>
      <c r="D68" s="29"/>
      <c r="E68" s="29"/>
      <c r="F68" s="30"/>
      <c r="G68" s="30"/>
      <c r="H68" s="131"/>
      <c r="I68" s="131"/>
      <c r="J68" s="131"/>
      <c r="K68" s="31"/>
    </row>
    <row r="69" spans="1:11" s="32" customFormat="1" ht="11.25" customHeight="1">
      <c r="A69" s="34" t="s">
        <v>53</v>
      </c>
      <c r="B69" s="28"/>
      <c r="C69" s="29"/>
      <c r="D69" s="29"/>
      <c r="E69" s="29"/>
      <c r="F69" s="30"/>
      <c r="G69" s="30"/>
      <c r="H69" s="131"/>
      <c r="I69" s="131"/>
      <c r="J69" s="131"/>
      <c r="K69" s="31"/>
    </row>
    <row r="70" spans="1:11" s="23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32"/>
      <c r="I70" s="133"/>
      <c r="J70" s="133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>
        <v>566</v>
      </c>
      <c r="D72" s="29">
        <v>568</v>
      </c>
      <c r="E72" s="29">
        <v>497</v>
      </c>
      <c r="F72" s="30"/>
      <c r="G72" s="30"/>
      <c r="H72" s="131">
        <v>21.183</v>
      </c>
      <c r="I72" s="131">
        <v>21.183</v>
      </c>
      <c r="J72" s="131">
        <v>18.315</v>
      </c>
      <c r="K72" s="31"/>
    </row>
    <row r="73" spans="1:11" s="32" customFormat="1" ht="11.25" customHeight="1">
      <c r="A73" s="34" t="s">
        <v>56</v>
      </c>
      <c r="B73" s="28"/>
      <c r="C73" s="29">
        <v>6</v>
      </c>
      <c r="D73" s="29">
        <v>6</v>
      </c>
      <c r="E73" s="29">
        <v>6</v>
      </c>
      <c r="F73" s="30"/>
      <c r="G73" s="30"/>
      <c r="H73" s="131">
        <v>0.11</v>
      </c>
      <c r="I73" s="131">
        <v>0.11</v>
      </c>
      <c r="J73" s="131">
        <v>0.108</v>
      </c>
      <c r="K73" s="31"/>
    </row>
    <row r="74" spans="1:11" s="32" customFormat="1" ht="11.25" customHeight="1">
      <c r="A74" s="34" t="s">
        <v>57</v>
      </c>
      <c r="B74" s="28"/>
      <c r="C74" s="29"/>
      <c r="D74" s="29"/>
      <c r="E74" s="29"/>
      <c r="F74" s="30"/>
      <c r="G74" s="30"/>
      <c r="H74" s="131"/>
      <c r="I74" s="131"/>
      <c r="J74" s="131"/>
      <c r="K74" s="31"/>
    </row>
    <row r="75" spans="1:11" s="32" customFormat="1" ht="11.25" customHeight="1">
      <c r="A75" s="34" t="s">
        <v>58</v>
      </c>
      <c r="B75" s="28"/>
      <c r="C75" s="29">
        <v>251</v>
      </c>
      <c r="D75" s="29">
        <v>251</v>
      </c>
      <c r="E75" s="29">
        <v>251</v>
      </c>
      <c r="F75" s="30"/>
      <c r="G75" s="30"/>
      <c r="H75" s="131">
        <v>3.529</v>
      </c>
      <c r="I75" s="131">
        <v>3.528</v>
      </c>
      <c r="J75" s="131">
        <v>10.677</v>
      </c>
      <c r="K75" s="31"/>
    </row>
    <row r="76" spans="1:11" s="32" customFormat="1" ht="11.25" customHeight="1">
      <c r="A76" s="34" t="s">
        <v>59</v>
      </c>
      <c r="B76" s="28"/>
      <c r="C76" s="29"/>
      <c r="D76" s="29"/>
      <c r="E76" s="29">
        <v>17</v>
      </c>
      <c r="F76" s="30"/>
      <c r="G76" s="30"/>
      <c r="H76" s="131"/>
      <c r="I76" s="131"/>
      <c r="J76" s="131">
        <v>0.374</v>
      </c>
      <c r="K76" s="31"/>
    </row>
    <row r="77" spans="1:11" s="32" customFormat="1" ht="11.25" customHeight="1">
      <c r="A77" s="34" t="s">
        <v>60</v>
      </c>
      <c r="B77" s="28"/>
      <c r="C77" s="29">
        <v>3</v>
      </c>
      <c r="D77" s="29">
        <v>4</v>
      </c>
      <c r="E77" s="29"/>
      <c r="F77" s="30"/>
      <c r="G77" s="30"/>
      <c r="H77" s="131">
        <v>0.061</v>
      </c>
      <c r="I77" s="131">
        <v>0.061</v>
      </c>
      <c r="J77" s="131">
        <v>0.06</v>
      </c>
      <c r="K77" s="31"/>
    </row>
    <row r="78" spans="1:11" s="32" customFormat="1" ht="11.25" customHeight="1">
      <c r="A78" s="34" t="s">
        <v>61</v>
      </c>
      <c r="B78" s="28"/>
      <c r="C78" s="29"/>
      <c r="D78" s="29"/>
      <c r="E78" s="29"/>
      <c r="F78" s="30"/>
      <c r="G78" s="30"/>
      <c r="H78" s="131"/>
      <c r="I78" s="131"/>
      <c r="J78" s="131"/>
      <c r="K78" s="31"/>
    </row>
    <row r="79" spans="1:11" s="32" customFormat="1" ht="11.25" customHeight="1">
      <c r="A79" s="34" t="s">
        <v>62</v>
      </c>
      <c r="B79" s="28"/>
      <c r="C79" s="29"/>
      <c r="D79" s="29"/>
      <c r="E79" s="29"/>
      <c r="F79" s="30"/>
      <c r="G79" s="30"/>
      <c r="H79" s="131"/>
      <c r="I79" s="131"/>
      <c r="J79" s="131"/>
      <c r="K79" s="31"/>
    </row>
    <row r="80" spans="1:11" s="23" customFormat="1" ht="11.25" customHeight="1">
      <c r="A80" s="41" t="s">
        <v>63</v>
      </c>
      <c r="B80" s="36"/>
      <c r="C80" s="37">
        <v>826</v>
      </c>
      <c r="D80" s="37">
        <v>829</v>
      </c>
      <c r="E80" s="37">
        <v>771</v>
      </c>
      <c r="F80" s="38">
        <v>93.00361881785284</v>
      </c>
      <c r="G80" s="39"/>
      <c r="H80" s="132">
        <v>24.883</v>
      </c>
      <c r="I80" s="133">
        <v>24.881999999999998</v>
      </c>
      <c r="J80" s="133">
        <v>29.534</v>
      </c>
      <c r="K80" s="40">
        <v>118.69624628245319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>
        <v>59</v>
      </c>
      <c r="D82" s="29">
        <v>58</v>
      </c>
      <c r="E82" s="29">
        <v>59</v>
      </c>
      <c r="F82" s="30"/>
      <c r="G82" s="30"/>
      <c r="H82" s="131">
        <v>1.035</v>
      </c>
      <c r="I82" s="131">
        <v>1.035</v>
      </c>
      <c r="J82" s="131">
        <v>0.899</v>
      </c>
      <c r="K82" s="31"/>
    </row>
    <row r="83" spans="1:11" s="32" customFormat="1" ht="11.25" customHeight="1">
      <c r="A83" s="34" t="s">
        <v>65</v>
      </c>
      <c r="B83" s="28"/>
      <c r="C83" s="29"/>
      <c r="D83" s="29"/>
      <c r="E83" s="29"/>
      <c r="F83" s="30"/>
      <c r="G83" s="30"/>
      <c r="H83" s="131"/>
      <c r="I83" s="131"/>
      <c r="J83" s="131"/>
      <c r="K83" s="31"/>
    </row>
    <row r="84" spans="1:11" s="23" customFormat="1" ht="11.25" customHeight="1">
      <c r="A84" s="35" t="s">
        <v>66</v>
      </c>
      <c r="B84" s="36"/>
      <c r="C84" s="37">
        <v>59</v>
      </c>
      <c r="D84" s="37">
        <v>58</v>
      </c>
      <c r="E84" s="37">
        <v>59</v>
      </c>
      <c r="F84" s="38">
        <v>101.72413793103448</v>
      </c>
      <c r="G84" s="39"/>
      <c r="H84" s="132">
        <v>1.035</v>
      </c>
      <c r="I84" s="133">
        <v>1.035</v>
      </c>
      <c r="J84" s="133">
        <v>0.899</v>
      </c>
      <c r="K84" s="40">
        <v>86.85990338164252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>
        <v>2774</v>
      </c>
      <c r="D87" s="48">
        <v>2747</v>
      </c>
      <c r="E87" s="48">
        <v>2609</v>
      </c>
      <c r="F87" s="49">
        <f>IF(D87&gt;0,100*E87/D87,0)</f>
        <v>94.97633782307972</v>
      </c>
      <c r="G87" s="39"/>
      <c r="H87" s="136">
        <v>81.18299999999999</v>
      </c>
      <c r="I87" s="137">
        <v>77.45499999999998</v>
      </c>
      <c r="J87" s="137">
        <v>78.065</v>
      </c>
      <c r="K87" s="49">
        <f>IF(I87&gt;0,100*J87/I87,0)</f>
        <v>100.78755406364988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8" useFirstPageNumber="1" horizontalDpi="600" verticalDpi="600" orientation="portrait" paperSize="9" scale="73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1"/>
  <dimension ref="A1:K625"/>
  <sheetViews>
    <sheetView view="pageBreakPreview" zoomScaleSheetLayoutView="100" zoomScalePageLayoutView="0" workbookViewId="0" topLeftCell="A1">
      <selection activeCell="M15" sqref="M15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5" width="12.421875" style="57" customWidth="1"/>
    <col min="6" max="6" width="9.851562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99</v>
      </c>
      <c r="B2" s="2"/>
      <c r="C2" s="2"/>
      <c r="D2" s="2"/>
      <c r="E2" s="4"/>
      <c r="F2" s="2"/>
      <c r="G2" s="2"/>
      <c r="H2" s="2"/>
      <c r="I2" s="5"/>
      <c r="J2" s="187" t="s">
        <v>69</v>
      </c>
      <c r="K2" s="187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75" t="s">
        <v>2</v>
      </c>
      <c r="D4" s="176"/>
      <c r="E4" s="176"/>
      <c r="F4" s="177"/>
      <c r="G4" s="8"/>
      <c r="H4" s="181" t="s">
        <v>3</v>
      </c>
      <c r="I4" s="182"/>
      <c r="J4" s="182"/>
      <c r="K4" s="183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38" t="s">
        <v>336</v>
      </c>
      <c r="D7" s="20" t="s">
        <v>6</v>
      </c>
      <c r="E7" s="20">
        <v>3</v>
      </c>
      <c r="F7" s="21" t="str">
        <f>CONCATENATE(D6,"=100")</f>
        <v>2022=100</v>
      </c>
      <c r="G7" s="22"/>
      <c r="H7" s="138" t="s">
        <v>336</v>
      </c>
      <c r="I7" s="20" t="s">
        <v>6</v>
      </c>
      <c r="J7" s="20"/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>
        <v>1</v>
      </c>
      <c r="E9" s="29">
        <v>1</v>
      </c>
      <c r="F9" s="30"/>
      <c r="G9" s="30"/>
      <c r="H9" s="131"/>
      <c r="I9" s="131">
        <v>0.001</v>
      </c>
      <c r="J9" s="131"/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31"/>
      <c r="I10" s="131"/>
      <c r="J10" s="131"/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31"/>
      <c r="I11" s="131"/>
      <c r="J11" s="131"/>
      <c r="K11" s="31"/>
    </row>
    <row r="12" spans="1:11" s="32" customFormat="1" ht="11.25" customHeight="1">
      <c r="A12" s="34" t="s">
        <v>10</v>
      </c>
      <c r="B12" s="28"/>
      <c r="C12" s="29"/>
      <c r="D12" s="29">
        <v>1</v>
      </c>
      <c r="E12" s="29">
        <v>1</v>
      </c>
      <c r="F12" s="30"/>
      <c r="G12" s="30"/>
      <c r="H12" s="131"/>
      <c r="I12" s="131">
        <v>0.001</v>
      </c>
      <c r="J12" s="131"/>
      <c r="K12" s="31"/>
    </row>
    <row r="13" spans="1:11" s="23" customFormat="1" ht="11.25" customHeight="1">
      <c r="A13" s="35" t="s">
        <v>11</v>
      </c>
      <c r="B13" s="36"/>
      <c r="C13" s="37"/>
      <c r="D13" s="37">
        <v>2</v>
      </c>
      <c r="E13" s="37">
        <v>2</v>
      </c>
      <c r="F13" s="38">
        <v>100</v>
      </c>
      <c r="G13" s="39"/>
      <c r="H13" s="132"/>
      <c r="I13" s="133">
        <v>0.002</v>
      </c>
      <c r="J13" s="133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>
        <v>1</v>
      </c>
      <c r="D15" s="37">
        <v>1</v>
      </c>
      <c r="E15" s="37">
        <v>2</v>
      </c>
      <c r="F15" s="38">
        <v>200</v>
      </c>
      <c r="G15" s="39"/>
      <c r="H15" s="132">
        <v>0.012</v>
      </c>
      <c r="I15" s="132">
        <v>0.012</v>
      </c>
      <c r="J15" s="133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2"/>
      <c r="I17" s="133"/>
      <c r="J17" s="133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>
        <v>3</v>
      </c>
      <c r="D19" s="29">
        <v>2</v>
      </c>
      <c r="E19" s="29">
        <v>2</v>
      </c>
      <c r="F19" s="30"/>
      <c r="G19" s="30"/>
      <c r="H19" s="131">
        <v>0.031</v>
      </c>
      <c r="I19" s="131">
        <v>0.031</v>
      </c>
      <c r="J19" s="131"/>
      <c r="K19" s="31"/>
    </row>
    <row r="20" spans="1:11" s="32" customFormat="1" ht="11.25" customHeight="1">
      <c r="A20" s="34" t="s">
        <v>15</v>
      </c>
      <c r="B20" s="28"/>
      <c r="C20" s="29">
        <v>2</v>
      </c>
      <c r="D20" s="29">
        <v>3</v>
      </c>
      <c r="E20" s="29">
        <v>3</v>
      </c>
      <c r="F20" s="30"/>
      <c r="G20" s="30"/>
      <c r="H20" s="131">
        <v>0.03</v>
      </c>
      <c r="I20" s="131">
        <v>0.03</v>
      </c>
      <c r="J20" s="131"/>
      <c r="K20" s="31"/>
    </row>
    <row r="21" spans="1:11" s="32" customFormat="1" ht="11.25" customHeight="1">
      <c r="A21" s="34" t="s">
        <v>16</v>
      </c>
      <c r="B21" s="28"/>
      <c r="C21" s="29">
        <v>3</v>
      </c>
      <c r="D21" s="29">
        <v>3</v>
      </c>
      <c r="E21" s="29">
        <v>3</v>
      </c>
      <c r="F21" s="30"/>
      <c r="G21" s="30"/>
      <c r="H21" s="131">
        <v>0.061</v>
      </c>
      <c r="I21" s="131">
        <v>0.061</v>
      </c>
      <c r="J21" s="131"/>
      <c r="K21" s="31"/>
    </row>
    <row r="22" spans="1:11" s="23" customFormat="1" ht="11.25" customHeight="1">
      <c r="A22" s="35" t="s">
        <v>17</v>
      </c>
      <c r="B22" s="36"/>
      <c r="C22" s="37">
        <v>8</v>
      </c>
      <c r="D22" s="37">
        <v>8</v>
      </c>
      <c r="E22" s="37">
        <v>8</v>
      </c>
      <c r="F22" s="38">
        <v>100</v>
      </c>
      <c r="G22" s="39"/>
      <c r="H22" s="132">
        <v>0.122</v>
      </c>
      <c r="I22" s="133">
        <v>0.122</v>
      </c>
      <c r="J22" s="133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>
        <v>878</v>
      </c>
      <c r="D24" s="37">
        <v>990</v>
      </c>
      <c r="E24" s="37">
        <v>990</v>
      </c>
      <c r="F24" s="38">
        <v>100</v>
      </c>
      <c r="G24" s="39"/>
      <c r="H24" s="132">
        <v>18.686</v>
      </c>
      <c r="I24" s="133">
        <v>20.001</v>
      </c>
      <c r="J24" s="133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>
        <v>3</v>
      </c>
      <c r="D26" s="37">
        <v>32</v>
      </c>
      <c r="E26" s="37">
        <v>10</v>
      </c>
      <c r="F26" s="38">
        <v>31.25</v>
      </c>
      <c r="G26" s="39"/>
      <c r="H26" s="132">
        <v>0.071</v>
      </c>
      <c r="I26" s="133">
        <v>0.86</v>
      </c>
      <c r="J26" s="133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>
        <v>22</v>
      </c>
      <c r="D28" s="29">
        <v>37</v>
      </c>
      <c r="E28" s="29">
        <v>30</v>
      </c>
      <c r="F28" s="30"/>
      <c r="G28" s="30"/>
      <c r="H28" s="131">
        <v>0.308</v>
      </c>
      <c r="I28" s="131">
        <v>0.67</v>
      </c>
      <c r="J28" s="131"/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31"/>
      <c r="I29" s="131"/>
      <c r="J29" s="131"/>
      <c r="K29" s="31"/>
    </row>
    <row r="30" spans="1:11" s="32" customFormat="1" ht="11.25" customHeight="1">
      <c r="A30" s="34" t="s">
        <v>22</v>
      </c>
      <c r="B30" s="28"/>
      <c r="C30" s="29">
        <v>66</v>
      </c>
      <c r="D30" s="29">
        <v>39</v>
      </c>
      <c r="E30" s="29">
        <v>55</v>
      </c>
      <c r="F30" s="30"/>
      <c r="G30" s="30"/>
      <c r="H30" s="131">
        <v>1.325</v>
      </c>
      <c r="I30" s="131">
        <v>0.75</v>
      </c>
      <c r="J30" s="131"/>
      <c r="K30" s="31"/>
    </row>
    <row r="31" spans="1:11" s="23" customFormat="1" ht="11.25" customHeight="1">
      <c r="A31" s="41" t="s">
        <v>23</v>
      </c>
      <c r="B31" s="36"/>
      <c r="C31" s="37">
        <v>88</v>
      </c>
      <c r="D31" s="37">
        <v>76</v>
      </c>
      <c r="E31" s="37">
        <v>85</v>
      </c>
      <c r="F31" s="38">
        <v>111.84210526315789</v>
      </c>
      <c r="G31" s="39"/>
      <c r="H31" s="132">
        <v>1.633</v>
      </c>
      <c r="I31" s="133">
        <v>1.42</v>
      </c>
      <c r="J31" s="133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>
        <v>69</v>
      </c>
      <c r="D33" s="29">
        <v>60</v>
      </c>
      <c r="E33" s="29">
        <v>60</v>
      </c>
      <c r="F33" s="30"/>
      <c r="G33" s="30"/>
      <c r="H33" s="131">
        <v>0.727</v>
      </c>
      <c r="I33" s="131">
        <v>0.564</v>
      </c>
      <c r="J33" s="131"/>
      <c r="K33" s="31"/>
    </row>
    <row r="34" spans="1:11" s="32" customFormat="1" ht="11.25" customHeight="1">
      <c r="A34" s="34" t="s">
        <v>25</v>
      </c>
      <c r="B34" s="28"/>
      <c r="C34" s="29">
        <v>13</v>
      </c>
      <c r="D34" s="29">
        <v>13</v>
      </c>
      <c r="E34" s="29">
        <v>13</v>
      </c>
      <c r="F34" s="30"/>
      <c r="G34" s="30"/>
      <c r="H34" s="131">
        <v>0.208</v>
      </c>
      <c r="I34" s="131">
        <v>0.16</v>
      </c>
      <c r="J34" s="131"/>
      <c r="K34" s="31"/>
    </row>
    <row r="35" spans="1:11" s="32" customFormat="1" ht="11.25" customHeight="1">
      <c r="A35" s="34" t="s">
        <v>26</v>
      </c>
      <c r="B35" s="28"/>
      <c r="C35" s="29">
        <v>53</v>
      </c>
      <c r="D35" s="29">
        <v>30</v>
      </c>
      <c r="E35" s="29">
        <v>30</v>
      </c>
      <c r="F35" s="30"/>
      <c r="G35" s="30"/>
      <c r="H35" s="131">
        <v>0.705</v>
      </c>
      <c r="I35" s="131">
        <v>0.572</v>
      </c>
      <c r="J35" s="131"/>
      <c r="K35" s="31"/>
    </row>
    <row r="36" spans="1:11" s="32" customFormat="1" ht="11.25" customHeight="1">
      <c r="A36" s="34" t="s">
        <v>27</v>
      </c>
      <c r="B36" s="28"/>
      <c r="C36" s="29">
        <v>169</v>
      </c>
      <c r="D36" s="29">
        <v>169</v>
      </c>
      <c r="E36" s="29">
        <v>196</v>
      </c>
      <c r="F36" s="30"/>
      <c r="G36" s="30"/>
      <c r="H36" s="131">
        <v>3.042</v>
      </c>
      <c r="I36" s="131">
        <v>2.45</v>
      </c>
      <c r="J36" s="131"/>
      <c r="K36" s="31"/>
    </row>
    <row r="37" spans="1:11" s="23" customFormat="1" ht="11.25" customHeight="1">
      <c r="A37" s="35" t="s">
        <v>28</v>
      </c>
      <c r="B37" s="36"/>
      <c r="C37" s="37">
        <v>304</v>
      </c>
      <c r="D37" s="37">
        <v>272</v>
      </c>
      <c r="E37" s="37">
        <v>299</v>
      </c>
      <c r="F37" s="38">
        <v>109.92647058823529</v>
      </c>
      <c r="G37" s="39"/>
      <c r="H37" s="132">
        <v>4.6819999999999995</v>
      </c>
      <c r="I37" s="133">
        <v>3.746</v>
      </c>
      <c r="J37" s="133"/>
      <c r="K37" s="40"/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>
        <v>10</v>
      </c>
      <c r="D39" s="37">
        <v>9</v>
      </c>
      <c r="E39" s="37">
        <v>10</v>
      </c>
      <c r="F39" s="38">
        <v>111.11111111111111</v>
      </c>
      <c r="G39" s="39"/>
      <c r="H39" s="132">
        <v>0.182</v>
      </c>
      <c r="I39" s="133">
        <v>0.19</v>
      </c>
      <c r="J39" s="133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31"/>
      <c r="I41" s="131"/>
      <c r="J41" s="131"/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31"/>
      <c r="I42" s="131"/>
      <c r="J42" s="131"/>
      <c r="K42" s="31"/>
    </row>
    <row r="43" spans="1:11" s="32" customFormat="1" ht="11.25" customHeight="1">
      <c r="A43" s="34" t="s">
        <v>32</v>
      </c>
      <c r="B43" s="28"/>
      <c r="C43" s="29"/>
      <c r="D43" s="29"/>
      <c r="E43" s="29"/>
      <c r="F43" s="30"/>
      <c r="G43" s="30"/>
      <c r="H43" s="131"/>
      <c r="I43" s="131"/>
      <c r="J43" s="131"/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31"/>
      <c r="I44" s="131"/>
      <c r="J44" s="131"/>
      <c r="K44" s="31"/>
    </row>
    <row r="45" spans="1:11" s="32" customFormat="1" ht="11.25" customHeight="1">
      <c r="A45" s="34" t="s">
        <v>34</v>
      </c>
      <c r="B45" s="28"/>
      <c r="C45" s="29"/>
      <c r="D45" s="29">
        <v>17</v>
      </c>
      <c r="E45" s="29"/>
      <c r="F45" s="30"/>
      <c r="G45" s="30"/>
      <c r="H45" s="131"/>
      <c r="I45" s="131">
        <v>0.374</v>
      </c>
      <c r="J45" s="131"/>
      <c r="K45" s="31"/>
    </row>
    <row r="46" spans="1:11" s="32" customFormat="1" ht="11.25" customHeight="1">
      <c r="A46" s="34" t="s">
        <v>35</v>
      </c>
      <c r="B46" s="28"/>
      <c r="C46" s="29">
        <v>3</v>
      </c>
      <c r="D46" s="29"/>
      <c r="E46" s="29"/>
      <c r="F46" s="30"/>
      <c r="G46" s="30"/>
      <c r="H46" s="131">
        <v>0.042</v>
      </c>
      <c r="I46" s="131"/>
      <c r="J46" s="131"/>
      <c r="K46" s="31"/>
    </row>
    <row r="47" spans="1:11" s="32" customFormat="1" ht="11.25" customHeight="1">
      <c r="A47" s="34" t="s">
        <v>36</v>
      </c>
      <c r="B47" s="28"/>
      <c r="C47" s="29">
        <v>56</v>
      </c>
      <c r="D47" s="29">
        <v>34</v>
      </c>
      <c r="E47" s="29"/>
      <c r="F47" s="30"/>
      <c r="G47" s="30"/>
      <c r="H47" s="131">
        <v>1.12</v>
      </c>
      <c r="I47" s="131">
        <v>0.748</v>
      </c>
      <c r="J47" s="131"/>
      <c r="K47" s="31"/>
    </row>
    <row r="48" spans="1:11" s="32" customFormat="1" ht="11.25" customHeight="1">
      <c r="A48" s="34" t="s">
        <v>37</v>
      </c>
      <c r="B48" s="28"/>
      <c r="C48" s="29">
        <v>194</v>
      </c>
      <c r="D48" s="29">
        <v>159</v>
      </c>
      <c r="E48" s="29"/>
      <c r="F48" s="30"/>
      <c r="G48" s="30"/>
      <c r="H48" s="131">
        <v>4.268</v>
      </c>
      <c r="I48" s="131">
        <v>3.498</v>
      </c>
      <c r="J48" s="131"/>
      <c r="K48" s="31"/>
    </row>
    <row r="49" spans="1:11" s="32" customFormat="1" ht="11.25" customHeight="1">
      <c r="A49" s="34" t="s">
        <v>38</v>
      </c>
      <c r="B49" s="28"/>
      <c r="C49" s="29">
        <v>43</v>
      </c>
      <c r="D49" s="29">
        <v>12</v>
      </c>
      <c r="E49" s="29"/>
      <c r="F49" s="30"/>
      <c r="G49" s="30"/>
      <c r="H49" s="131">
        <v>0.783</v>
      </c>
      <c r="I49" s="131">
        <v>0.072</v>
      </c>
      <c r="J49" s="131"/>
      <c r="K49" s="31"/>
    </row>
    <row r="50" spans="1:11" s="23" customFormat="1" ht="11.25" customHeight="1">
      <c r="A50" s="41" t="s">
        <v>39</v>
      </c>
      <c r="B50" s="36"/>
      <c r="C50" s="37">
        <v>296</v>
      </c>
      <c r="D50" s="37">
        <v>222</v>
      </c>
      <c r="E50" s="37"/>
      <c r="F50" s="38"/>
      <c r="G50" s="39"/>
      <c r="H50" s="132">
        <v>6.213</v>
      </c>
      <c r="I50" s="133">
        <v>4.692</v>
      </c>
      <c r="J50" s="133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>
        <v>2</v>
      </c>
      <c r="D52" s="37">
        <v>1</v>
      </c>
      <c r="E52" s="37">
        <v>1</v>
      </c>
      <c r="F52" s="38">
        <v>100</v>
      </c>
      <c r="G52" s="39"/>
      <c r="H52" s="132">
        <v>0.038</v>
      </c>
      <c r="I52" s="133">
        <v>0.015</v>
      </c>
      <c r="J52" s="133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>
        <v>239</v>
      </c>
      <c r="D54" s="29">
        <v>230</v>
      </c>
      <c r="E54" s="29">
        <v>230</v>
      </c>
      <c r="F54" s="30"/>
      <c r="G54" s="30"/>
      <c r="H54" s="131">
        <v>5.378</v>
      </c>
      <c r="I54" s="131">
        <v>4.83</v>
      </c>
      <c r="J54" s="131"/>
      <c r="K54" s="31"/>
    </row>
    <row r="55" spans="1:11" s="32" customFormat="1" ht="11.25" customHeight="1">
      <c r="A55" s="34" t="s">
        <v>42</v>
      </c>
      <c r="B55" s="28"/>
      <c r="C55" s="29">
        <v>2</v>
      </c>
      <c r="D55" s="29">
        <v>2</v>
      </c>
      <c r="E55" s="29">
        <v>2</v>
      </c>
      <c r="F55" s="30"/>
      <c r="G55" s="30"/>
      <c r="H55" s="131">
        <v>0.032</v>
      </c>
      <c r="I55" s="131">
        <v>0.032</v>
      </c>
      <c r="J55" s="131"/>
      <c r="K55" s="31"/>
    </row>
    <row r="56" spans="1:11" s="32" customFormat="1" ht="11.25" customHeight="1">
      <c r="A56" s="34" t="s">
        <v>43</v>
      </c>
      <c r="B56" s="28"/>
      <c r="C56" s="29">
        <v>25</v>
      </c>
      <c r="D56" s="29">
        <v>15</v>
      </c>
      <c r="E56" s="29">
        <v>11</v>
      </c>
      <c r="F56" s="30"/>
      <c r="G56" s="30"/>
      <c r="H56" s="131">
        <v>0.425</v>
      </c>
      <c r="I56" s="131">
        <v>0.3</v>
      </c>
      <c r="J56" s="131"/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31"/>
      <c r="I57" s="131"/>
      <c r="J57" s="131"/>
      <c r="K57" s="31"/>
    </row>
    <row r="58" spans="1:11" s="32" customFormat="1" ht="11.25" customHeight="1">
      <c r="A58" s="34" t="s">
        <v>45</v>
      </c>
      <c r="B58" s="28"/>
      <c r="C58" s="29">
        <v>1</v>
      </c>
      <c r="D58" s="29">
        <v>1</v>
      </c>
      <c r="E58" s="29">
        <v>1</v>
      </c>
      <c r="F58" s="30"/>
      <c r="G58" s="30"/>
      <c r="H58" s="131">
        <v>0.018</v>
      </c>
      <c r="I58" s="131">
        <v>0.007</v>
      </c>
      <c r="J58" s="131"/>
      <c r="K58" s="31"/>
    </row>
    <row r="59" spans="1:11" s="23" customFormat="1" ht="11.25" customHeight="1">
      <c r="A59" s="35" t="s">
        <v>46</v>
      </c>
      <c r="B59" s="36"/>
      <c r="C59" s="37">
        <v>267</v>
      </c>
      <c r="D59" s="37">
        <v>248</v>
      </c>
      <c r="E59" s="37">
        <v>244</v>
      </c>
      <c r="F59" s="38">
        <v>98.38709677419355</v>
      </c>
      <c r="G59" s="39"/>
      <c r="H59" s="132">
        <v>5.853</v>
      </c>
      <c r="I59" s="133">
        <v>5.169</v>
      </c>
      <c r="J59" s="133"/>
      <c r="K59" s="40"/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>
        <v>225</v>
      </c>
      <c r="D61" s="29">
        <v>170</v>
      </c>
      <c r="E61" s="29">
        <v>170</v>
      </c>
      <c r="F61" s="30"/>
      <c r="G61" s="30"/>
      <c r="H61" s="131">
        <v>5.625</v>
      </c>
      <c r="I61" s="131">
        <v>5.625</v>
      </c>
      <c r="J61" s="131"/>
      <c r="K61" s="31"/>
    </row>
    <row r="62" spans="1:11" s="32" customFormat="1" ht="11.25" customHeight="1">
      <c r="A62" s="34" t="s">
        <v>48</v>
      </c>
      <c r="B62" s="28"/>
      <c r="C62" s="29">
        <v>10</v>
      </c>
      <c r="D62" s="29">
        <v>10</v>
      </c>
      <c r="E62" s="29">
        <v>10</v>
      </c>
      <c r="F62" s="30"/>
      <c r="G62" s="30"/>
      <c r="H62" s="131">
        <v>0.214</v>
      </c>
      <c r="I62" s="131">
        <v>0.214</v>
      </c>
      <c r="J62" s="131"/>
      <c r="K62" s="31"/>
    </row>
    <row r="63" spans="1:11" s="32" customFormat="1" ht="11.25" customHeight="1">
      <c r="A63" s="34" t="s">
        <v>49</v>
      </c>
      <c r="B63" s="28"/>
      <c r="C63" s="29">
        <v>193</v>
      </c>
      <c r="D63" s="29">
        <v>193</v>
      </c>
      <c r="E63" s="29">
        <v>193</v>
      </c>
      <c r="F63" s="30"/>
      <c r="G63" s="30"/>
      <c r="H63" s="131">
        <v>3.438</v>
      </c>
      <c r="I63" s="131">
        <v>3.438</v>
      </c>
      <c r="J63" s="131"/>
      <c r="K63" s="31"/>
    </row>
    <row r="64" spans="1:11" s="23" customFormat="1" ht="11.25" customHeight="1">
      <c r="A64" s="35" t="s">
        <v>50</v>
      </c>
      <c r="B64" s="36"/>
      <c r="C64" s="37">
        <v>428</v>
      </c>
      <c r="D64" s="37">
        <v>373</v>
      </c>
      <c r="E64" s="37">
        <v>373</v>
      </c>
      <c r="F64" s="38">
        <v>100</v>
      </c>
      <c r="G64" s="39"/>
      <c r="H64" s="132">
        <v>9.277000000000001</v>
      </c>
      <c r="I64" s="133">
        <v>9.277000000000001</v>
      </c>
      <c r="J64" s="133"/>
      <c r="K64" s="40"/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>
        <v>1260</v>
      </c>
      <c r="D66" s="37">
        <v>1250</v>
      </c>
      <c r="E66" s="37">
        <v>1500</v>
      </c>
      <c r="F66" s="38">
        <v>120</v>
      </c>
      <c r="G66" s="39"/>
      <c r="H66" s="132">
        <v>27.8</v>
      </c>
      <c r="I66" s="133">
        <v>27</v>
      </c>
      <c r="J66" s="133"/>
      <c r="K66" s="40"/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>
        <v>78</v>
      </c>
      <c r="D68" s="29">
        <v>165</v>
      </c>
      <c r="E68" s="29">
        <v>200</v>
      </c>
      <c r="F68" s="30"/>
      <c r="G68" s="30"/>
      <c r="H68" s="131">
        <v>1.348</v>
      </c>
      <c r="I68" s="131">
        <v>3.7</v>
      </c>
      <c r="J68" s="131"/>
      <c r="K68" s="31"/>
    </row>
    <row r="69" spans="1:11" s="32" customFormat="1" ht="11.25" customHeight="1">
      <c r="A69" s="34" t="s">
        <v>53</v>
      </c>
      <c r="B69" s="28"/>
      <c r="C69" s="29"/>
      <c r="D69" s="29"/>
      <c r="E69" s="29"/>
      <c r="F69" s="30"/>
      <c r="G69" s="30"/>
      <c r="H69" s="131"/>
      <c r="I69" s="131"/>
      <c r="J69" s="131"/>
      <c r="K69" s="31"/>
    </row>
    <row r="70" spans="1:11" s="23" customFormat="1" ht="11.25" customHeight="1">
      <c r="A70" s="35" t="s">
        <v>54</v>
      </c>
      <c r="B70" s="36"/>
      <c r="C70" s="37">
        <v>78</v>
      </c>
      <c r="D70" s="37">
        <v>165</v>
      </c>
      <c r="E70" s="37">
        <v>200</v>
      </c>
      <c r="F70" s="38">
        <v>121.21212121212122</v>
      </c>
      <c r="G70" s="39"/>
      <c r="H70" s="132">
        <v>1.348</v>
      </c>
      <c r="I70" s="133">
        <v>3.7</v>
      </c>
      <c r="J70" s="133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>
        <v>880</v>
      </c>
      <c r="D72" s="29">
        <v>760</v>
      </c>
      <c r="E72" s="29">
        <v>769</v>
      </c>
      <c r="F72" s="30"/>
      <c r="G72" s="30"/>
      <c r="H72" s="131">
        <v>9.064</v>
      </c>
      <c r="I72" s="131">
        <v>7.921</v>
      </c>
      <c r="J72" s="131"/>
      <c r="K72" s="31"/>
    </row>
    <row r="73" spans="1:11" s="32" customFormat="1" ht="11.25" customHeight="1">
      <c r="A73" s="34" t="s">
        <v>56</v>
      </c>
      <c r="B73" s="28"/>
      <c r="C73" s="29">
        <v>45</v>
      </c>
      <c r="D73" s="29">
        <v>43</v>
      </c>
      <c r="E73" s="29">
        <v>43</v>
      </c>
      <c r="F73" s="30"/>
      <c r="G73" s="30"/>
      <c r="H73" s="131">
        <v>0.81</v>
      </c>
      <c r="I73" s="131">
        <v>0.77</v>
      </c>
      <c r="J73" s="131"/>
      <c r="K73" s="31"/>
    </row>
    <row r="74" spans="1:11" s="32" customFormat="1" ht="11.25" customHeight="1">
      <c r="A74" s="34" t="s">
        <v>57</v>
      </c>
      <c r="B74" s="28"/>
      <c r="C74" s="29">
        <v>183</v>
      </c>
      <c r="D74" s="29">
        <v>27</v>
      </c>
      <c r="E74" s="29">
        <v>100</v>
      </c>
      <c r="F74" s="30"/>
      <c r="G74" s="30"/>
      <c r="H74" s="131">
        <v>3.66</v>
      </c>
      <c r="I74" s="131">
        <v>0.536</v>
      </c>
      <c r="J74" s="131"/>
      <c r="K74" s="31"/>
    </row>
    <row r="75" spans="1:11" s="32" customFormat="1" ht="11.25" customHeight="1">
      <c r="A75" s="34" t="s">
        <v>58</v>
      </c>
      <c r="B75" s="28"/>
      <c r="C75" s="29">
        <v>137</v>
      </c>
      <c r="D75" s="29">
        <v>129</v>
      </c>
      <c r="E75" s="29">
        <v>140</v>
      </c>
      <c r="F75" s="30"/>
      <c r="G75" s="30"/>
      <c r="H75" s="131">
        <v>1.31</v>
      </c>
      <c r="I75" s="131">
        <v>1.31</v>
      </c>
      <c r="J75" s="131"/>
      <c r="K75" s="31"/>
    </row>
    <row r="76" spans="1:11" s="32" customFormat="1" ht="11.25" customHeight="1">
      <c r="A76" s="34" t="s">
        <v>59</v>
      </c>
      <c r="B76" s="28"/>
      <c r="C76" s="29"/>
      <c r="D76" s="29"/>
      <c r="E76" s="29"/>
      <c r="F76" s="30"/>
      <c r="G76" s="30"/>
      <c r="H76" s="131"/>
      <c r="I76" s="131"/>
      <c r="J76" s="131"/>
      <c r="K76" s="31"/>
    </row>
    <row r="77" spans="1:11" s="32" customFormat="1" ht="11.25" customHeight="1">
      <c r="A77" s="34" t="s">
        <v>60</v>
      </c>
      <c r="B77" s="28"/>
      <c r="C77" s="29">
        <v>14</v>
      </c>
      <c r="D77" s="29">
        <v>14</v>
      </c>
      <c r="E77" s="29">
        <v>10</v>
      </c>
      <c r="F77" s="30"/>
      <c r="G77" s="30"/>
      <c r="H77" s="131">
        <v>0.168</v>
      </c>
      <c r="I77" s="131">
        <v>0.168</v>
      </c>
      <c r="J77" s="131"/>
      <c r="K77" s="31"/>
    </row>
    <row r="78" spans="1:11" s="32" customFormat="1" ht="11.25" customHeight="1">
      <c r="A78" s="34" t="s">
        <v>61</v>
      </c>
      <c r="B78" s="28"/>
      <c r="C78" s="29">
        <v>11</v>
      </c>
      <c r="D78" s="29">
        <v>11</v>
      </c>
      <c r="E78" s="29">
        <v>11</v>
      </c>
      <c r="F78" s="30"/>
      <c r="G78" s="30"/>
      <c r="H78" s="131">
        <v>0.209</v>
      </c>
      <c r="I78" s="131">
        <v>0.3</v>
      </c>
      <c r="J78" s="131"/>
      <c r="K78" s="31"/>
    </row>
    <row r="79" spans="1:11" s="32" customFormat="1" ht="11.25" customHeight="1">
      <c r="A79" s="34" t="s">
        <v>62</v>
      </c>
      <c r="B79" s="28"/>
      <c r="C79" s="29">
        <v>160</v>
      </c>
      <c r="D79" s="29">
        <v>80</v>
      </c>
      <c r="E79" s="29">
        <v>80</v>
      </c>
      <c r="F79" s="30"/>
      <c r="G79" s="30"/>
      <c r="H79" s="131">
        <v>2.56</v>
      </c>
      <c r="I79" s="131">
        <v>1.6</v>
      </c>
      <c r="J79" s="131"/>
      <c r="K79" s="31"/>
    </row>
    <row r="80" spans="1:11" s="23" customFormat="1" ht="11.25" customHeight="1">
      <c r="A80" s="41" t="s">
        <v>63</v>
      </c>
      <c r="B80" s="36"/>
      <c r="C80" s="37">
        <v>1430</v>
      </c>
      <c r="D80" s="37">
        <v>1064</v>
      </c>
      <c r="E80" s="37">
        <v>1153</v>
      </c>
      <c r="F80" s="38">
        <v>108.36466165413533</v>
      </c>
      <c r="G80" s="39"/>
      <c r="H80" s="132">
        <v>17.781</v>
      </c>
      <c r="I80" s="133">
        <v>12.605</v>
      </c>
      <c r="J80" s="133"/>
      <c r="K80" s="40"/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>
        <v>23</v>
      </c>
      <c r="D82" s="29">
        <v>23</v>
      </c>
      <c r="E82" s="29">
        <v>23</v>
      </c>
      <c r="F82" s="30"/>
      <c r="G82" s="30"/>
      <c r="H82" s="131">
        <v>0.386</v>
      </c>
      <c r="I82" s="131">
        <v>0.386</v>
      </c>
      <c r="J82" s="131"/>
      <c r="K82" s="31"/>
    </row>
    <row r="83" spans="1:11" s="32" customFormat="1" ht="11.25" customHeight="1">
      <c r="A83" s="34" t="s">
        <v>65</v>
      </c>
      <c r="B83" s="28"/>
      <c r="C83" s="29">
        <v>36</v>
      </c>
      <c r="D83" s="29">
        <v>36</v>
      </c>
      <c r="E83" s="29">
        <v>36</v>
      </c>
      <c r="F83" s="30"/>
      <c r="G83" s="30"/>
      <c r="H83" s="131">
        <v>0.67</v>
      </c>
      <c r="I83" s="131">
        <v>0.036</v>
      </c>
      <c r="J83" s="131"/>
      <c r="K83" s="31"/>
    </row>
    <row r="84" spans="1:11" s="23" customFormat="1" ht="11.25" customHeight="1">
      <c r="A84" s="35" t="s">
        <v>66</v>
      </c>
      <c r="B84" s="36"/>
      <c r="C84" s="37">
        <v>59</v>
      </c>
      <c r="D84" s="37">
        <v>59</v>
      </c>
      <c r="E84" s="37">
        <v>59</v>
      </c>
      <c r="F84" s="38">
        <v>100</v>
      </c>
      <c r="G84" s="39"/>
      <c r="H84" s="132">
        <v>1.056</v>
      </c>
      <c r="I84" s="133">
        <v>0.422</v>
      </c>
      <c r="J84" s="133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>
        <v>5112</v>
      </c>
      <c r="D87" s="48">
        <v>4772</v>
      </c>
      <c r="E87" s="48">
        <v>4936</v>
      </c>
      <c r="F87" s="49">
        <f>IF(D87&gt;0,100*E87/D87,0)</f>
        <v>103.43671416596814</v>
      </c>
      <c r="G87" s="39"/>
      <c r="H87" s="136">
        <v>94.754</v>
      </c>
      <c r="I87" s="137">
        <v>89.221</v>
      </c>
      <c r="J87" s="137"/>
      <c r="K87" s="49"/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9" useFirstPageNumber="1" horizontalDpi="600" verticalDpi="600" orientation="portrait" paperSize="9" scale="73" r:id="rId1"/>
  <headerFooter alignWithMargins="0"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2"/>
  <dimension ref="A1:K625"/>
  <sheetViews>
    <sheetView view="pageBreakPreview" zoomScaleSheetLayoutView="100" zoomScalePageLayoutView="0" workbookViewId="0" topLeftCell="A1">
      <selection activeCell="M15" sqref="M15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5" width="12.421875" style="57" customWidth="1"/>
    <col min="6" max="6" width="9.851562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100</v>
      </c>
      <c r="B2" s="2"/>
      <c r="C2" s="2"/>
      <c r="D2" s="2"/>
      <c r="E2" s="4"/>
      <c r="F2" s="2"/>
      <c r="G2" s="2"/>
      <c r="H2" s="2"/>
      <c r="I2" s="5"/>
      <c r="J2" s="187" t="s">
        <v>69</v>
      </c>
      <c r="K2" s="187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75" t="s">
        <v>2</v>
      </c>
      <c r="D4" s="176"/>
      <c r="E4" s="176"/>
      <c r="F4" s="177"/>
      <c r="G4" s="8"/>
      <c r="H4" s="181" t="s">
        <v>3</v>
      </c>
      <c r="I4" s="182"/>
      <c r="J4" s="182"/>
      <c r="K4" s="183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38" t="s">
        <v>336</v>
      </c>
      <c r="D7" s="20" t="s">
        <v>6</v>
      </c>
      <c r="E7" s="20">
        <v>3</v>
      </c>
      <c r="F7" s="21" t="str">
        <f>CONCATENATE(D6,"=100")</f>
        <v>2022=100</v>
      </c>
      <c r="G7" s="22"/>
      <c r="H7" s="138" t="s">
        <v>336</v>
      </c>
      <c r="I7" s="20" t="s">
        <v>6</v>
      </c>
      <c r="J7" s="20">
        <v>2</v>
      </c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31"/>
      <c r="I9" s="131"/>
      <c r="J9" s="131"/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31"/>
      <c r="I10" s="131"/>
      <c r="J10" s="131"/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31"/>
      <c r="I11" s="131"/>
      <c r="J11" s="131"/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31"/>
      <c r="I12" s="131"/>
      <c r="J12" s="131"/>
      <c r="K12" s="31"/>
    </row>
    <row r="13" spans="1:11" s="23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32"/>
      <c r="I13" s="133"/>
      <c r="J13" s="133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>
        <v>2.4</v>
      </c>
      <c r="D15" s="37"/>
      <c r="E15" s="37">
        <v>5</v>
      </c>
      <c r="F15" s="38"/>
      <c r="G15" s="39"/>
      <c r="H15" s="132">
        <v>0.003</v>
      </c>
      <c r="I15" s="133">
        <v>0.009</v>
      </c>
      <c r="J15" s="133">
        <v>0.013</v>
      </c>
      <c r="K15" s="40">
        <v>144.44444444444446</v>
      </c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>
        <v>0.02</v>
      </c>
      <c r="D17" s="37">
        <v>2</v>
      </c>
      <c r="E17" s="37">
        <v>2</v>
      </c>
      <c r="F17" s="38">
        <v>100</v>
      </c>
      <c r="G17" s="39"/>
      <c r="H17" s="132">
        <v>0.001</v>
      </c>
      <c r="I17" s="133">
        <v>0.001</v>
      </c>
      <c r="J17" s="133">
        <v>0.001</v>
      </c>
      <c r="K17" s="40">
        <v>100</v>
      </c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31"/>
      <c r="I19" s="131"/>
      <c r="J19" s="131"/>
      <c r="K19" s="31"/>
    </row>
    <row r="20" spans="1:11" s="32" customFormat="1" ht="11.25" customHeight="1">
      <c r="A20" s="34" t="s">
        <v>15</v>
      </c>
      <c r="B20" s="28"/>
      <c r="C20" s="29">
        <v>1</v>
      </c>
      <c r="D20" s="29"/>
      <c r="E20" s="29"/>
      <c r="F20" s="30"/>
      <c r="G20" s="30"/>
      <c r="H20" s="131"/>
      <c r="I20" s="131"/>
      <c r="J20" s="131"/>
      <c r="K20" s="31"/>
    </row>
    <row r="21" spans="1:11" s="32" customFormat="1" ht="11.25" customHeight="1">
      <c r="A21" s="34" t="s">
        <v>16</v>
      </c>
      <c r="B21" s="28"/>
      <c r="C21" s="29">
        <v>0.48</v>
      </c>
      <c r="D21" s="29"/>
      <c r="E21" s="29"/>
      <c r="F21" s="30"/>
      <c r="G21" s="30"/>
      <c r="H21" s="131">
        <v>0.029</v>
      </c>
      <c r="I21" s="131"/>
      <c r="J21" s="131"/>
      <c r="K21" s="31"/>
    </row>
    <row r="22" spans="1:11" s="23" customFormat="1" ht="11.25" customHeight="1">
      <c r="A22" s="35" t="s">
        <v>17</v>
      </c>
      <c r="B22" s="36"/>
      <c r="C22" s="37">
        <v>1.48</v>
      </c>
      <c r="D22" s="37"/>
      <c r="E22" s="37"/>
      <c r="F22" s="38"/>
      <c r="G22" s="39"/>
      <c r="H22" s="132">
        <v>0.029</v>
      </c>
      <c r="I22" s="133"/>
      <c r="J22" s="133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>
        <v>0.76</v>
      </c>
      <c r="D24" s="37">
        <v>1</v>
      </c>
      <c r="E24" s="37">
        <v>1</v>
      </c>
      <c r="F24" s="38">
        <v>100</v>
      </c>
      <c r="G24" s="39"/>
      <c r="H24" s="132">
        <v>0.067</v>
      </c>
      <c r="I24" s="133">
        <v>0.066</v>
      </c>
      <c r="J24" s="133">
        <v>0.068</v>
      </c>
      <c r="K24" s="40">
        <v>103.03030303030303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>
        <v>48</v>
      </c>
      <c r="D26" s="37">
        <v>48</v>
      </c>
      <c r="E26" s="37">
        <v>48</v>
      </c>
      <c r="F26" s="38">
        <v>100</v>
      </c>
      <c r="G26" s="39"/>
      <c r="H26" s="132">
        <v>6.264</v>
      </c>
      <c r="I26" s="133">
        <v>6.1</v>
      </c>
      <c r="J26" s="133">
        <v>6</v>
      </c>
      <c r="K26" s="40">
        <v>98.36065573770492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/>
      <c r="D28" s="29"/>
      <c r="E28" s="29"/>
      <c r="F28" s="30"/>
      <c r="G28" s="30"/>
      <c r="H28" s="131"/>
      <c r="I28" s="131"/>
      <c r="J28" s="131"/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31"/>
      <c r="I29" s="131"/>
      <c r="J29" s="131"/>
      <c r="K29" s="31"/>
    </row>
    <row r="30" spans="1:11" s="32" customFormat="1" ht="11.25" customHeight="1">
      <c r="A30" s="34" t="s">
        <v>22</v>
      </c>
      <c r="B30" s="28"/>
      <c r="C30" s="29"/>
      <c r="D30" s="29"/>
      <c r="E30" s="29"/>
      <c r="F30" s="30"/>
      <c r="G30" s="30"/>
      <c r="H30" s="131"/>
      <c r="I30" s="131"/>
      <c r="J30" s="131"/>
      <c r="K30" s="31"/>
    </row>
    <row r="31" spans="1:11" s="23" customFormat="1" ht="11.25" customHeight="1">
      <c r="A31" s="41" t="s">
        <v>23</v>
      </c>
      <c r="B31" s="36"/>
      <c r="C31" s="37"/>
      <c r="D31" s="37"/>
      <c r="E31" s="37"/>
      <c r="F31" s="38"/>
      <c r="G31" s="39"/>
      <c r="H31" s="132"/>
      <c r="I31" s="133"/>
      <c r="J31" s="133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/>
      <c r="D33" s="29"/>
      <c r="E33" s="29"/>
      <c r="F33" s="30"/>
      <c r="G33" s="30"/>
      <c r="H33" s="131"/>
      <c r="I33" s="131"/>
      <c r="J33" s="131"/>
      <c r="K33" s="31"/>
    </row>
    <row r="34" spans="1:11" s="32" customFormat="1" ht="11.25" customHeight="1">
      <c r="A34" s="34" t="s">
        <v>25</v>
      </c>
      <c r="B34" s="28"/>
      <c r="C34" s="29"/>
      <c r="D34" s="29"/>
      <c r="E34" s="29"/>
      <c r="F34" s="30"/>
      <c r="G34" s="30"/>
      <c r="H34" s="131"/>
      <c r="I34" s="131"/>
      <c r="J34" s="131"/>
      <c r="K34" s="31"/>
    </row>
    <row r="35" spans="1:11" s="32" customFormat="1" ht="11.25" customHeight="1">
      <c r="A35" s="34" t="s">
        <v>26</v>
      </c>
      <c r="B35" s="28"/>
      <c r="C35" s="29"/>
      <c r="D35" s="29"/>
      <c r="E35" s="29"/>
      <c r="F35" s="30"/>
      <c r="G35" s="30"/>
      <c r="H35" s="131"/>
      <c r="I35" s="131"/>
      <c r="J35" s="131"/>
      <c r="K35" s="31"/>
    </row>
    <row r="36" spans="1:11" s="32" customFormat="1" ht="11.25" customHeight="1">
      <c r="A36" s="34" t="s">
        <v>27</v>
      </c>
      <c r="B36" s="28"/>
      <c r="C36" s="29"/>
      <c r="D36" s="29"/>
      <c r="E36" s="29"/>
      <c r="F36" s="30"/>
      <c r="G36" s="30"/>
      <c r="H36" s="131"/>
      <c r="I36" s="131"/>
      <c r="J36" s="131"/>
      <c r="K36" s="31"/>
    </row>
    <row r="37" spans="1:11" s="23" customFormat="1" ht="11.25" customHeight="1">
      <c r="A37" s="35" t="s">
        <v>28</v>
      </c>
      <c r="B37" s="36"/>
      <c r="C37" s="37"/>
      <c r="D37" s="37"/>
      <c r="E37" s="37"/>
      <c r="F37" s="38"/>
      <c r="G37" s="39"/>
      <c r="H37" s="132"/>
      <c r="I37" s="133"/>
      <c r="J37" s="133"/>
      <c r="K37" s="40"/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>
        <v>0.78</v>
      </c>
      <c r="D39" s="37">
        <v>0.78</v>
      </c>
      <c r="E39" s="37"/>
      <c r="F39" s="38"/>
      <c r="G39" s="39"/>
      <c r="H39" s="132">
        <v>0.102</v>
      </c>
      <c r="I39" s="133">
        <v>0.1</v>
      </c>
      <c r="J39" s="133">
        <v>0.035</v>
      </c>
      <c r="K39" s="40">
        <v>35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31"/>
      <c r="I41" s="131"/>
      <c r="J41" s="131"/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31"/>
      <c r="I42" s="131"/>
      <c r="J42" s="131"/>
      <c r="K42" s="31"/>
    </row>
    <row r="43" spans="1:11" s="32" customFormat="1" ht="11.25" customHeight="1">
      <c r="A43" s="34" t="s">
        <v>32</v>
      </c>
      <c r="B43" s="28"/>
      <c r="C43" s="29"/>
      <c r="D43" s="29"/>
      <c r="E43" s="29"/>
      <c r="F43" s="30"/>
      <c r="G43" s="30"/>
      <c r="H43" s="131"/>
      <c r="I43" s="131"/>
      <c r="J43" s="131"/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31"/>
      <c r="I44" s="131"/>
      <c r="J44" s="131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31"/>
      <c r="I45" s="131"/>
      <c r="J45" s="131"/>
      <c r="K45" s="31"/>
    </row>
    <row r="46" spans="1:11" s="32" customFormat="1" ht="11.25" customHeight="1">
      <c r="A46" s="34" t="s">
        <v>35</v>
      </c>
      <c r="B46" s="28"/>
      <c r="C46" s="29"/>
      <c r="D46" s="29"/>
      <c r="E46" s="29"/>
      <c r="F46" s="30"/>
      <c r="G46" s="30"/>
      <c r="H46" s="131"/>
      <c r="I46" s="131"/>
      <c r="J46" s="131"/>
      <c r="K46" s="31"/>
    </row>
    <row r="47" spans="1:11" s="32" customFormat="1" ht="11.25" customHeight="1">
      <c r="A47" s="34" t="s">
        <v>36</v>
      </c>
      <c r="B47" s="28"/>
      <c r="C47" s="29">
        <v>0.72</v>
      </c>
      <c r="D47" s="29"/>
      <c r="E47" s="29"/>
      <c r="F47" s="30"/>
      <c r="G47" s="30"/>
      <c r="H47" s="131">
        <v>0.198</v>
      </c>
      <c r="I47" s="131"/>
      <c r="J47" s="131"/>
      <c r="K47" s="31"/>
    </row>
    <row r="48" spans="1:11" s="32" customFormat="1" ht="11.25" customHeight="1">
      <c r="A48" s="34" t="s">
        <v>37</v>
      </c>
      <c r="B48" s="28"/>
      <c r="C48" s="29"/>
      <c r="D48" s="29"/>
      <c r="E48" s="29"/>
      <c r="F48" s="30"/>
      <c r="G48" s="30"/>
      <c r="H48" s="131"/>
      <c r="I48" s="131"/>
      <c r="J48" s="131"/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31"/>
      <c r="I49" s="131"/>
      <c r="J49" s="131"/>
      <c r="K49" s="31"/>
    </row>
    <row r="50" spans="1:11" s="23" customFormat="1" ht="11.25" customHeight="1">
      <c r="A50" s="41" t="s">
        <v>39</v>
      </c>
      <c r="B50" s="36"/>
      <c r="C50" s="37">
        <v>0.72</v>
      </c>
      <c r="D50" s="37"/>
      <c r="E50" s="37"/>
      <c r="F50" s="38"/>
      <c r="G50" s="39"/>
      <c r="H50" s="132">
        <v>0.198</v>
      </c>
      <c r="I50" s="133"/>
      <c r="J50" s="133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32"/>
      <c r="I52" s="133"/>
      <c r="J52" s="133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>
        <v>13</v>
      </c>
      <c r="D54" s="29">
        <v>13</v>
      </c>
      <c r="E54" s="29">
        <v>13</v>
      </c>
      <c r="F54" s="30"/>
      <c r="G54" s="30"/>
      <c r="H54" s="131">
        <v>3.77</v>
      </c>
      <c r="I54" s="131">
        <v>3.77</v>
      </c>
      <c r="J54" s="131">
        <v>3.77</v>
      </c>
      <c r="K54" s="31"/>
    </row>
    <row r="55" spans="1:11" s="32" customFormat="1" ht="11.25" customHeight="1">
      <c r="A55" s="34" t="s">
        <v>42</v>
      </c>
      <c r="B55" s="28"/>
      <c r="C55" s="29">
        <v>1</v>
      </c>
      <c r="D55" s="29">
        <v>1</v>
      </c>
      <c r="E55" s="29">
        <v>1</v>
      </c>
      <c r="F55" s="30"/>
      <c r="G55" s="30"/>
      <c r="H55" s="131">
        <v>0.26</v>
      </c>
      <c r="I55" s="131">
        <v>0.26</v>
      </c>
      <c r="J55" s="131">
        <v>0.26</v>
      </c>
      <c r="K55" s="31"/>
    </row>
    <row r="56" spans="1:11" s="32" customFormat="1" ht="11.25" customHeight="1">
      <c r="A56" s="34" t="s">
        <v>43</v>
      </c>
      <c r="B56" s="28"/>
      <c r="C56" s="29">
        <v>26.7</v>
      </c>
      <c r="D56" s="29">
        <v>27</v>
      </c>
      <c r="E56" s="29">
        <v>24.65</v>
      </c>
      <c r="F56" s="30"/>
      <c r="G56" s="30"/>
      <c r="H56" s="131">
        <v>6.542</v>
      </c>
      <c r="I56" s="131">
        <v>6.5</v>
      </c>
      <c r="J56" s="131">
        <v>6.085</v>
      </c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31"/>
      <c r="I57" s="131"/>
      <c r="J57" s="131"/>
      <c r="K57" s="31"/>
    </row>
    <row r="58" spans="1:11" s="32" customFormat="1" ht="11.25" customHeight="1">
      <c r="A58" s="34" t="s">
        <v>45</v>
      </c>
      <c r="B58" s="28"/>
      <c r="C58" s="29"/>
      <c r="D58" s="29"/>
      <c r="E58" s="29"/>
      <c r="F58" s="30"/>
      <c r="G58" s="30"/>
      <c r="H58" s="131"/>
      <c r="I58" s="131"/>
      <c r="J58" s="131"/>
      <c r="K58" s="31"/>
    </row>
    <row r="59" spans="1:11" s="23" customFormat="1" ht="11.25" customHeight="1">
      <c r="A59" s="35" t="s">
        <v>46</v>
      </c>
      <c r="B59" s="36"/>
      <c r="C59" s="37">
        <v>40.7</v>
      </c>
      <c r="D59" s="37">
        <v>41</v>
      </c>
      <c r="E59" s="37">
        <v>39</v>
      </c>
      <c r="F59" s="38">
        <f>IF(D59&gt;0,100*E59/D59,0)</f>
        <v>95.1219512195122</v>
      </c>
      <c r="G59" s="39"/>
      <c r="H59" s="132">
        <v>10.572</v>
      </c>
      <c r="I59" s="133">
        <v>10.530000000000001</v>
      </c>
      <c r="J59" s="133">
        <v>10.115</v>
      </c>
      <c r="K59" s="40">
        <v>96.05887939221272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/>
      <c r="D61" s="29"/>
      <c r="E61" s="29"/>
      <c r="F61" s="30"/>
      <c r="G61" s="30"/>
      <c r="H61" s="131"/>
      <c r="I61" s="131"/>
      <c r="J61" s="131"/>
      <c r="K61" s="31"/>
    </row>
    <row r="62" spans="1:11" s="32" customFormat="1" ht="11.25" customHeight="1">
      <c r="A62" s="34" t="s">
        <v>48</v>
      </c>
      <c r="B62" s="28"/>
      <c r="C62" s="29"/>
      <c r="D62" s="29"/>
      <c r="E62" s="29"/>
      <c r="F62" s="30"/>
      <c r="G62" s="30"/>
      <c r="H62" s="131"/>
      <c r="I62" s="131"/>
      <c r="J62" s="131"/>
      <c r="K62" s="31"/>
    </row>
    <row r="63" spans="1:11" s="32" customFormat="1" ht="11.25" customHeight="1">
      <c r="A63" s="34" t="s">
        <v>49</v>
      </c>
      <c r="B63" s="28"/>
      <c r="C63" s="29"/>
      <c r="D63" s="29"/>
      <c r="E63" s="29"/>
      <c r="F63" s="30"/>
      <c r="G63" s="30"/>
      <c r="H63" s="131"/>
      <c r="I63" s="131"/>
      <c r="J63" s="131"/>
      <c r="K63" s="31"/>
    </row>
    <row r="64" spans="1:11" s="23" customFormat="1" ht="11.25" customHeight="1">
      <c r="A64" s="35" t="s">
        <v>50</v>
      </c>
      <c r="B64" s="36"/>
      <c r="C64" s="37"/>
      <c r="D64" s="37"/>
      <c r="E64" s="37"/>
      <c r="F64" s="38"/>
      <c r="G64" s="39"/>
      <c r="H64" s="132"/>
      <c r="I64" s="133"/>
      <c r="J64" s="133"/>
      <c r="K64" s="40"/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>
        <v>0.57</v>
      </c>
      <c r="D66" s="37">
        <v>1</v>
      </c>
      <c r="E66" s="37">
        <v>1</v>
      </c>
      <c r="F66" s="38">
        <v>100</v>
      </c>
      <c r="G66" s="39"/>
      <c r="H66" s="132">
        <v>0.001</v>
      </c>
      <c r="I66" s="133"/>
      <c r="J66" s="133">
        <v>0.001</v>
      </c>
      <c r="K66" s="40"/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/>
      <c r="D68" s="29"/>
      <c r="E68" s="29"/>
      <c r="F68" s="30"/>
      <c r="G68" s="30"/>
      <c r="H68" s="131"/>
      <c r="I68" s="131"/>
      <c r="J68" s="131"/>
      <c r="K68" s="31"/>
    </row>
    <row r="69" spans="1:11" s="32" customFormat="1" ht="11.25" customHeight="1">
      <c r="A69" s="34" t="s">
        <v>53</v>
      </c>
      <c r="B69" s="28"/>
      <c r="C69" s="29"/>
      <c r="D69" s="29"/>
      <c r="E69" s="29"/>
      <c r="F69" s="30"/>
      <c r="G69" s="30"/>
      <c r="H69" s="131"/>
      <c r="I69" s="131"/>
      <c r="J69" s="131"/>
      <c r="K69" s="31"/>
    </row>
    <row r="70" spans="1:11" s="23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32"/>
      <c r="I70" s="133"/>
      <c r="J70" s="133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/>
      <c r="D72" s="29"/>
      <c r="E72" s="29"/>
      <c r="F72" s="30"/>
      <c r="G72" s="30"/>
      <c r="H72" s="131"/>
      <c r="I72" s="131"/>
      <c r="J72" s="131"/>
      <c r="K72" s="31"/>
    </row>
    <row r="73" spans="1:11" s="32" customFormat="1" ht="11.25" customHeight="1">
      <c r="A73" s="34" t="s">
        <v>56</v>
      </c>
      <c r="B73" s="28"/>
      <c r="C73" s="29"/>
      <c r="D73" s="29"/>
      <c r="E73" s="29"/>
      <c r="F73" s="30"/>
      <c r="G73" s="30"/>
      <c r="H73" s="131"/>
      <c r="I73" s="131"/>
      <c r="J73" s="131"/>
      <c r="K73" s="31"/>
    </row>
    <row r="74" spans="1:11" s="32" customFormat="1" ht="11.25" customHeight="1">
      <c r="A74" s="34" t="s">
        <v>57</v>
      </c>
      <c r="B74" s="28"/>
      <c r="C74" s="29"/>
      <c r="D74" s="29"/>
      <c r="E74" s="29"/>
      <c r="F74" s="30"/>
      <c r="G74" s="30"/>
      <c r="H74" s="131"/>
      <c r="I74" s="131"/>
      <c r="J74" s="131"/>
      <c r="K74" s="31"/>
    </row>
    <row r="75" spans="1:11" s="32" customFormat="1" ht="11.25" customHeight="1">
      <c r="A75" s="34" t="s">
        <v>58</v>
      </c>
      <c r="B75" s="28"/>
      <c r="C75" s="29">
        <v>4</v>
      </c>
      <c r="D75" s="29">
        <v>4</v>
      </c>
      <c r="E75" s="29">
        <v>4</v>
      </c>
      <c r="F75" s="30"/>
      <c r="G75" s="30"/>
      <c r="H75" s="131">
        <v>0.056</v>
      </c>
      <c r="I75" s="131">
        <v>0.056</v>
      </c>
      <c r="J75" s="131">
        <v>0.056</v>
      </c>
      <c r="K75" s="31"/>
    </row>
    <row r="76" spans="1:11" s="32" customFormat="1" ht="11.25" customHeight="1">
      <c r="A76" s="34" t="s">
        <v>59</v>
      </c>
      <c r="B76" s="28"/>
      <c r="C76" s="29"/>
      <c r="D76" s="29"/>
      <c r="E76" s="29"/>
      <c r="F76" s="30"/>
      <c r="G76" s="30"/>
      <c r="H76" s="131"/>
      <c r="I76" s="131"/>
      <c r="J76" s="131"/>
      <c r="K76" s="31"/>
    </row>
    <row r="77" spans="1:11" s="32" customFormat="1" ht="11.25" customHeight="1">
      <c r="A77" s="34" t="s">
        <v>60</v>
      </c>
      <c r="B77" s="28"/>
      <c r="C77" s="29">
        <v>1</v>
      </c>
      <c r="D77" s="29">
        <v>1</v>
      </c>
      <c r="E77" s="29">
        <v>1</v>
      </c>
      <c r="F77" s="30"/>
      <c r="G77" s="30"/>
      <c r="H77" s="131">
        <v>0.16</v>
      </c>
      <c r="I77" s="131">
        <v>0.16</v>
      </c>
      <c r="J77" s="131">
        <v>0.002</v>
      </c>
      <c r="K77" s="31"/>
    </row>
    <row r="78" spans="1:11" s="32" customFormat="1" ht="11.25" customHeight="1">
      <c r="A78" s="34" t="s">
        <v>61</v>
      </c>
      <c r="B78" s="28"/>
      <c r="C78" s="29"/>
      <c r="D78" s="29"/>
      <c r="E78" s="29"/>
      <c r="F78" s="30"/>
      <c r="G78" s="30"/>
      <c r="H78" s="131"/>
      <c r="I78" s="131"/>
      <c r="J78" s="131"/>
      <c r="K78" s="31"/>
    </row>
    <row r="79" spans="1:11" s="32" customFormat="1" ht="11.25" customHeight="1">
      <c r="A79" s="34" t="s">
        <v>62</v>
      </c>
      <c r="B79" s="28"/>
      <c r="C79" s="29"/>
      <c r="D79" s="29"/>
      <c r="E79" s="29"/>
      <c r="F79" s="30"/>
      <c r="G79" s="30"/>
      <c r="H79" s="131"/>
      <c r="I79" s="131"/>
      <c r="J79" s="131"/>
      <c r="K79" s="31"/>
    </row>
    <row r="80" spans="1:11" s="23" customFormat="1" ht="11.25" customHeight="1">
      <c r="A80" s="41" t="s">
        <v>63</v>
      </c>
      <c r="B80" s="36"/>
      <c r="C80" s="37">
        <v>1.43</v>
      </c>
      <c r="D80" s="37">
        <v>5</v>
      </c>
      <c r="E80" s="37">
        <v>5</v>
      </c>
      <c r="F80" s="38">
        <v>100</v>
      </c>
      <c r="G80" s="39"/>
      <c r="H80" s="132">
        <v>0.216</v>
      </c>
      <c r="I80" s="133">
        <v>0.216</v>
      </c>
      <c r="J80" s="133">
        <v>0.002</v>
      </c>
      <c r="K80" s="40">
        <v>0.925925925925926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/>
      <c r="D82" s="29"/>
      <c r="E82" s="29"/>
      <c r="F82" s="30"/>
      <c r="G82" s="30"/>
      <c r="H82" s="131"/>
      <c r="I82" s="131"/>
      <c r="J82" s="131"/>
      <c r="K82" s="31"/>
    </row>
    <row r="83" spans="1:11" s="32" customFormat="1" ht="11.25" customHeight="1">
      <c r="A83" s="34" t="s">
        <v>65</v>
      </c>
      <c r="B83" s="28"/>
      <c r="C83" s="29"/>
      <c r="D83" s="29"/>
      <c r="E83" s="29"/>
      <c r="F83" s="30"/>
      <c r="G83" s="30"/>
      <c r="H83" s="131"/>
      <c r="I83" s="131"/>
      <c r="J83" s="131"/>
      <c r="K83" s="31"/>
    </row>
    <row r="84" spans="1:11" s="23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32"/>
      <c r="I84" s="133"/>
      <c r="J84" s="133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>
        <v>96.86</v>
      </c>
      <c r="D87" s="48">
        <v>98.78</v>
      </c>
      <c r="E87" s="48">
        <f>E13+E15+E17+E22+E24+E26+E31+E37++E39+E50+E52+E59+E64+E66+E70+E80+E84</f>
        <v>101</v>
      </c>
      <c r="F87" s="49">
        <f>IF(D87&gt;0,100*E87/D87,0)</f>
        <v>102.2474185057704</v>
      </c>
      <c r="G87" s="39"/>
      <c r="H87" s="136">
        <v>17.453000000000003</v>
      </c>
      <c r="I87" s="137">
        <v>17.022000000000002</v>
      </c>
      <c r="J87" s="137">
        <f>J13+J15+J17+J22+J24+J26+J31+J37++J39+J50+J52+J59+J64+J66+J70+J80+J84</f>
        <v>16.235</v>
      </c>
      <c r="K87" s="49">
        <f>IF(I87&gt;0,100*J87/I87,0)</f>
        <v>95.37657149571142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0" useFirstPageNumber="1" horizontalDpi="600" verticalDpi="600" orientation="portrait" paperSize="9" scale="73" r:id="rId1"/>
  <headerFooter alignWithMargins="0"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3"/>
  <dimension ref="A1:K625"/>
  <sheetViews>
    <sheetView view="pageBreakPreview" zoomScaleSheetLayoutView="100" zoomScalePageLayoutView="0" workbookViewId="0" topLeftCell="A1">
      <selection activeCell="M15" sqref="M15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5" width="12.421875" style="57" customWidth="1"/>
    <col min="6" max="6" width="9.851562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101</v>
      </c>
      <c r="B2" s="2"/>
      <c r="C2" s="2"/>
      <c r="D2" s="2"/>
      <c r="E2" s="4"/>
      <c r="F2" s="2"/>
      <c r="G2" s="2"/>
      <c r="H2" s="2"/>
      <c r="I2" s="5"/>
      <c r="J2" s="187" t="s">
        <v>69</v>
      </c>
      <c r="K2" s="187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75" t="s">
        <v>2</v>
      </c>
      <c r="D4" s="176"/>
      <c r="E4" s="176"/>
      <c r="F4" s="177"/>
      <c r="G4" s="8"/>
      <c r="H4" s="181" t="s">
        <v>3</v>
      </c>
      <c r="I4" s="182"/>
      <c r="J4" s="182"/>
      <c r="K4" s="183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2020</v>
      </c>
      <c r="D6" s="15">
        <f>E6-1</f>
        <v>2021</v>
      </c>
      <c r="E6" s="15">
        <v>2022</v>
      </c>
      <c r="F6" s="16">
        <f>E6</f>
        <v>2022</v>
      </c>
      <c r="G6" s="17"/>
      <c r="H6" s="14">
        <f>J6-2</f>
        <v>2020</v>
      </c>
      <c r="I6" s="15">
        <f>J6-1</f>
        <v>2021</v>
      </c>
      <c r="J6" s="15">
        <v>2022</v>
      </c>
      <c r="K6" s="16">
        <f>J6</f>
        <v>2022</v>
      </c>
    </row>
    <row r="7" spans="1:11" s="9" customFormat="1" ht="11.25" customHeight="1" thickBot="1">
      <c r="A7" s="18"/>
      <c r="B7" s="8"/>
      <c r="C7" s="138" t="s">
        <v>336</v>
      </c>
      <c r="D7" s="20" t="s">
        <v>6</v>
      </c>
      <c r="E7" s="20">
        <v>2</v>
      </c>
      <c r="F7" s="21" t="str">
        <f>CONCATENATE(D6,"=100")</f>
        <v>2021=100</v>
      </c>
      <c r="G7" s="22"/>
      <c r="H7" s="138" t="s">
        <v>336</v>
      </c>
      <c r="I7" s="20" t="s">
        <v>6</v>
      </c>
      <c r="J7" s="20">
        <v>3</v>
      </c>
      <c r="K7" s="21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>
        <v>4</v>
      </c>
      <c r="D9" s="29">
        <v>4</v>
      </c>
      <c r="E9" s="29">
        <v>4</v>
      </c>
      <c r="F9" s="30"/>
      <c r="G9" s="30"/>
      <c r="H9" s="131">
        <v>0.096</v>
      </c>
      <c r="I9" s="131">
        <v>0.096</v>
      </c>
      <c r="J9" s="131">
        <v>0.094</v>
      </c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31"/>
      <c r="I10" s="131"/>
      <c r="J10" s="131"/>
      <c r="K10" s="31"/>
    </row>
    <row r="11" spans="1:11" s="32" customFormat="1" ht="11.25" customHeight="1">
      <c r="A11" s="27" t="s">
        <v>9</v>
      </c>
      <c r="B11" s="28"/>
      <c r="C11" s="29">
        <v>5</v>
      </c>
      <c r="D11" s="29">
        <v>5</v>
      </c>
      <c r="E11" s="29">
        <v>5</v>
      </c>
      <c r="F11" s="30"/>
      <c r="G11" s="30"/>
      <c r="H11" s="131">
        <v>0.13</v>
      </c>
      <c r="I11" s="131">
        <v>0.13</v>
      </c>
      <c r="J11" s="131">
        <v>0.078</v>
      </c>
      <c r="K11" s="31"/>
    </row>
    <row r="12" spans="1:11" s="32" customFormat="1" ht="11.25" customHeight="1">
      <c r="A12" s="34" t="s">
        <v>10</v>
      </c>
      <c r="B12" s="28"/>
      <c r="C12" s="29">
        <v>22</v>
      </c>
      <c r="D12" s="29">
        <v>22</v>
      </c>
      <c r="E12" s="29">
        <v>22</v>
      </c>
      <c r="F12" s="30"/>
      <c r="G12" s="30"/>
      <c r="H12" s="131">
        <v>0.48</v>
      </c>
      <c r="I12" s="131">
        <v>0.48</v>
      </c>
      <c r="J12" s="131">
        <v>0.414</v>
      </c>
      <c r="K12" s="31"/>
    </row>
    <row r="13" spans="1:11" s="23" customFormat="1" ht="11.25" customHeight="1">
      <c r="A13" s="35" t="s">
        <v>11</v>
      </c>
      <c r="B13" s="36"/>
      <c r="C13" s="37">
        <v>31</v>
      </c>
      <c r="D13" s="37">
        <v>31</v>
      </c>
      <c r="E13" s="37">
        <v>31</v>
      </c>
      <c r="F13" s="38">
        <v>100</v>
      </c>
      <c r="G13" s="39"/>
      <c r="H13" s="132">
        <v>0.706</v>
      </c>
      <c r="I13" s="133">
        <v>0.706</v>
      </c>
      <c r="J13" s="133">
        <v>0.586</v>
      </c>
      <c r="K13" s="40">
        <f>IF(I13&gt;0,100*J13/I13,0)</f>
        <v>83.0028328611898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>
        <v>1</v>
      </c>
      <c r="D15" s="37">
        <v>1</v>
      </c>
      <c r="E15" s="37">
        <v>1</v>
      </c>
      <c r="F15" s="38">
        <v>100</v>
      </c>
      <c r="G15" s="39"/>
      <c r="H15" s="132">
        <v>0.014</v>
      </c>
      <c r="I15" s="133">
        <v>0.015</v>
      </c>
      <c r="J15" s="133">
        <v>0.015</v>
      </c>
      <c r="K15" s="40">
        <v>100</v>
      </c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2"/>
      <c r="I17" s="133"/>
      <c r="J17" s="133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>
        <v>17</v>
      </c>
      <c r="D19" s="29">
        <v>27</v>
      </c>
      <c r="E19" s="29"/>
      <c r="F19" s="30"/>
      <c r="G19" s="30"/>
      <c r="H19" s="131">
        <v>0.153</v>
      </c>
      <c r="I19" s="131">
        <v>0.224</v>
      </c>
      <c r="J19" s="131"/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31"/>
      <c r="I20" s="131"/>
      <c r="J20" s="131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31"/>
      <c r="I21" s="131"/>
      <c r="J21" s="131"/>
      <c r="K21" s="31"/>
    </row>
    <row r="22" spans="1:11" s="23" customFormat="1" ht="11.25" customHeight="1">
      <c r="A22" s="35" t="s">
        <v>17</v>
      </c>
      <c r="B22" s="36"/>
      <c r="C22" s="37">
        <v>17</v>
      </c>
      <c r="D22" s="37">
        <v>27</v>
      </c>
      <c r="E22" s="37"/>
      <c r="F22" s="38"/>
      <c r="G22" s="39"/>
      <c r="H22" s="132">
        <v>0.153</v>
      </c>
      <c r="I22" s="133">
        <v>0.224</v>
      </c>
      <c r="J22" s="133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>
        <v>4878</v>
      </c>
      <c r="D24" s="37">
        <v>5268</v>
      </c>
      <c r="E24" s="37">
        <v>5503</v>
      </c>
      <c r="F24" s="38">
        <v>104.46089597570236</v>
      </c>
      <c r="G24" s="39"/>
      <c r="H24" s="132">
        <v>71.794</v>
      </c>
      <c r="I24" s="133">
        <v>59.581</v>
      </c>
      <c r="J24" s="133">
        <v>70.163</v>
      </c>
      <c r="K24" s="40">
        <v>117.76069552374076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>
        <v>190</v>
      </c>
      <c r="D26" s="37">
        <v>207</v>
      </c>
      <c r="E26" s="37">
        <v>231</v>
      </c>
      <c r="F26" s="38">
        <v>111.59420289855072</v>
      </c>
      <c r="G26" s="39"/>
      <c r="H26" s="132">
        <v>2.6</v>
      </c>
      <c r="I26" s="133">
        <v>2.6</v>
      </c>
      <c r="J26" s="133">
        <v>2.7</v>
      </c>
      <c r="K26" s="40">
        <v>103.84615384615384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>
        <v>16</v>
      </c>
      <c r="D28" s="29">
        <v>11</v>
      </c>
      <c r="E28" s="29">
        <v>16</v>
      </c>
      <c r="F28" s="30"/>
      <c r="G28" s="30"/>
      <c r="H28" s="131">
        <v>0.275</v>
      </c>
      <c r="I28" s="131">
        <v>0.255</v>
      </c>
      <c r="J28" s="131">
        <v>0.11</v>
      </c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31"/>
      <c r="I29" s="131"/>
      <c r="J29" s="131"/>
      <c r="K29" s="31"/>
    </row>
    <row r="30" spans="1:11" s="32" customFormat="1" ht="11.25" customHeight="1">
      <c r="A30" s="34" t="s">
        <v>22</v>
      </c>
      <c r="B30" s="28"/>
      <c r="C30" s="29">
        <v>1919</v>
      </c>
      <c r="D30" s="29">
        <v>1752</v>
      </c>
      <c r="E30" s="29">
        <v>1350</v>
      </c>
      <c r="F30" s="30"/>
      <c r="G30" s="30"/>
      <c r="H30" s="131">
        <v>29.5</v>
      </c>
      <c r="I30" s="131">
        <v>29.5</v>
      </c>
      <c r="J30" s="131">
        <v>23.8</v>
      </c>
      <c r="K30" s="31"/>
    </row>
    <row r="31" spans="1:11" s="23" customFormat="1" ht="11.25" customHeight="1">
      <c r="A31" s="41" t="s">
        <v>23</v>
      </c>
      <c r="B31" s="36"/>
      <c r="C31" s="37">
        <v>1935</v>
      </c>
      <c r="D31" s="37">
        <v>1763</v>
      </c>
      <c r="E31" s="37">
        <v>1366</v>
      </c>
      <c r="F31" s="38">
        <v>77.48156551332956</v>
      </c>
      <c r="G31" s="39"/>
      <c r="H31" s="132">
        <v>29.775</v>
      </c>
      <c r="I31" s="133">
        <v>29.755</v>
      </c>
      <c r="J31" s="133">
        <v>23.91</v>
      </c>
      <c r="K31" s="40">
        <v>80.35624264829441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>
        <v>42</v>
      </c>
      <c r="D33" s="29">
        <v>48</v>
      </c>
      <c r="E33" s="29">
        <v>40</v>
      </c>
      <c r="F33" s="30"/>
      <c r="G33" s="30"/>
      <c r="H33" s="131">
        <v>0.7</v>
      </c>
      <c r="I33" s="131">
        <v>0.75</v>
      </c>
      <c r="J33" s="131">
        <v>0.7</v>
      </c>
      <c r="K33" s="31"/>
    </row>
    <row r="34" spans="1:11" s="32" customFormat="1" ht="11.25" customHeight="1">
      <c r="A34" s="34" t="s">
        <v>25</v>
      </c>
      <c r="B34" s="28"/>
      <c r="C34" s="29">
        <v>22</v>
      </c>
      <c r="D34" s="29">
        <v>19</v>
      </c>
      <c r="E34" s="29">
        <v>8</v>
      </c>
      <c r="F34" s="30"/>
      <c r="G34" s="30"/>
      <c r="H34" s="131">
        <v>0.45</v>
      </c>
      <c r="I34" s="131">
        <v>0.208</v>
      </c>
      <c r="J34" s="131">
        <v>0.208</v>
      </c>
      <c r="K34" s="31"/>
    </row>
    <row r="35" spans="1:11" s="32" customFormat="1" ht="11.25" customHeight="1">
      <c r="A35" s="34" t="s">
        <v>26</v>
      </c>
      <c r="B35" s="28"/>
      <c r="C35" s="29">
        <v>10</v>
      </c>
      <c r="D35" s="29">
        <v>8</v>
      </c>
      <c r="E35" s="29">
        <v>8</v>
      </c>
      <c r="F35" s="30"/>
      <c r="G35" s="30"/>
      <c r="H35" s="131">
        <v>0.14</v>
      </c>
      <c r="I35" s="131">
        <v>0.18</v>
      </c>
      <c r="J35" s="131">
        <v>0.131</v>
      </c>
      <c r="K35" s="31"/>
    </row>
    <row r="36" spans="1:11" s="32" customFormat="1" ht="11.25" customHeight="1">
      <c r="A36" s="34" t="s">
        <v>27</v>
      </c>
      <c r="B36" s="28"/>
      <c r="C36" s="29">
        <v>40</v>
      </c>
      <c r="D36" s="29">
        <v>30</v>
      </c>
      <c r="E36" s="29">
        <v>66</v>
      </c>
      <c r="F36" s="30"/>
      <c r="G36" s="30"/>
      <c r="H36" s="131">
        <v>0.8</v>
      </c>
      <c r="I36" s="131">
        <v>0.6</v>
      </c>
      <c r="J36" s="131">
        <v>1.32</v>
      </c>
      <c r="K36" s="31"/>
    </row>
    <row r="37" spans="1:11" s="23" customFormat="1" ht="11.25" customHeight="1">
      <c r="A37" s="35" t="s">
        <v>28</v>
      </c>
      <c r="B37" s="36"/>
      <c r="C37" s="37">
        <v>114</v>
      </c>
      <c r="D37" s="37">
        <v>105</v>
      </c>
      <c r="E37" s="37">
        <v>122</v>
      </c>
      <c r="F37" s="38">
        <v>116.19047619047619</v>
      </c>
      <c r="G37" s="39"/>
      <c r="H37" s="132">
        <v>2.09</v>
      </c>
      <c r="I37" s="133">
        <v>1.738</v>
      </c>
      <c r="J37" s="133">
        <v>2.359</v>
      </c>
      <c r="K37" s="40">
        <v>135.7307249712313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>
        <v>14</v>
      </c>
      <c r="D39" s="37">
        <v>8</v>
      </c>
      <c r="E39" s="37">
        <v>4</v>
      </c>
      <c r="F39" s="38">
        <v>50</v>
      </c>
      <c r="G39" s="39"/>
      <c r="H39" s="132">
        <v>0.28</v>
      </c>
      <c r="I39" s="133">
        <v>0.14</v>
      </c>
      <c r="J39" s="133">
        <v>0.07</v>
      </c>
      <c r="K39" s="40">
        <v>50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31"/>
      <c r="I41" s="131"/>
      <c r="J41" s="131"/>
      <c r="K41" s="31"/>
    </row>
    <row r="42" spans="1:11" s="32" customFormat="1" ht="11.25" customHeight="1">
      <c r="A42" s="34" t="s">
        <v>31</v>
      </c>
      <c r="B42" s="28"/>
      <c r="C42" s="29">
        <v>20</v>
      </c>
      <c r="D42" s="29">
        <v>30</v>
      </c>
      <c r="E42" s="29">
        <v>21</v>
      </c>
      <c r="F42" s="30"/>
      <c r="G42" s="30"/>
      <c r="H42" s="131">
        <v>0.36</v>
      </c>
      <c r="I42" s="131"/>
      <c r="J42" s="131">
        <v>0.378</v>
      </c>
      <c r="K42" s="31"/>
    </row>
    <row r="43" spans="1:11" s="32" customFormat="1" ht="11.25" customHeight="1">
      <c r="A43" s="34" t="s">
        <v>32</v>
      </c>
      <c r="B43" s="28"/>
      <c r="C43" s="29">
        <v>25</v>
      </c>
      <c r="D43" s="29">
        <v>29</v>
      </c>
      <c r="E43" s="29">
        <v>14</v>
      </c>
      <c r="F43" s="30"/>
      <c r="G43" s="30"/>
      <c r="H43" s="131">
        <v>0.3</v>
      </c>
      <c r="I43" s="131"/>
      <c r="J43" s="131">
        <v>0.21</v>
      </c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31"/>
      <c r="I44" s="131"/>
      <c r="J44" s="131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31"/>
      <c r="I45" s="131"/>
      <c r="J45" s="131"/>
      <c r="K45" s="31"/>
    </row>
    <row r="46" spans="1:11" s="32" customFormat="1" ht="11.25" customHeight="1">
      <c r="A46" s="34" t="s">
        <v>35</v>
      </c>
      <c r="B46" s="28"/>
      <c r="C46" s="29">
        <v>1</v>
      </c>
      <c r="D46" s="29"/>
      <c r="E46" s="29"/>
      <c r="F46" s="30"/>
      <c r="G46" s="30"/>
      <c r="H46" s="131">
        <v>0.016</v>
      </c>
      <c r="I46" s="131"/>
      <c r="J46" s="131"/>
      <c r="K46" s="31"/>
    </row>
    <row r="47" spans="1:11" s="32" customFormat="1" ht="11.25" customHeight="1">
      <c r="A47" s="34" t="s">
        <v>36</v>
      </c>
      <c r="B47" s="28"/>
      <c r="C47" s="29">
        <v>11</v>
      </c>
      <c r="D47" s="29">
        <v>31</v>
      </c>
      <c r="E47" s="29">
        <v>31</v>
      </c>
      <c r="F47" s="30"/>
      <c r="G47" s="30"/>
      <c r="H47" s="131">
        <v>0.132</v>
      </c>
      <c r="I47" s="131"/>
      <c r="J47" s="131">
        <v>0.372</v>
      </c>
      <c r="K47" s="31"/>
    </row>
    <row r="48" spans="1:11" s="32" customFormat="1" ht="11.25" customHeight="1">
      <c r="A48" s="34" t="s">
        <v>37</v>
      </c>
      <c r="B48" s="28"/>
      <c r="C48" s="29"/>
      <c r="D48" s="29"/>
      <c r="E48" s="29"/>
      <c r="F48" s="30"/>
      <c r="G48" s="30"/>
      <c r="H48" s="131"/>
      <c r="I48" s="131"/>
      <c r="J48" s="131"/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31"/>
      <c r="I49" s="131"/>
      <c r="J49" s="131"/>
      <c r="K49" s="31"/>
    </row>
    <row r="50" spans="1:11" s="23" customFormat="1" ht="11.25" customHeight="1">
      <c r="A50" s="41" t="s">
        <v>39</v>
      </c>
      <c r="B50" s="36"/>
      <c r="C50" s="37">
        <v>57</v>
      </c>
      <c r="D50" s="37">
        <v>90</v>
      </c>
      <c r="E50" s="37">
        <v>66</v>
      </c>
      <c r="F50" s="38">
        <v>73.33333333333333</v>
      </c>
      <c r="G50" s="39"/>
      <c r="H50" s="132">
        <v>0.8079999999999999</v>
      </c>
      <c r="I50" s="133"/>
      <c r="J50" s="133">
        <v>0.96</v>
      </c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>
        <v>10</v>
      </c>
      <c r="D52" s="37">
        <v>2</v>
      </c>
      <c r="E52" s="37"/>
      <c r="F52" s="38"/>
      <c r="G52" s="39"/>
      <c r="H52" s="132">
        <v>0.096</v>
      </c>
      <c r="I52" s="133"/>
      <c r="J52" s="133">
        <v>0.022</v>
      </c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>
        <v>1496</v>
      </c>
      <c r="D54" s="29">
        <v>1785</v>
      </c>
      <c r="E54" s="29">
        <v>1700</v>
      </c>
      <c r="F54" s="30"/>
      <c r="G54" s="30"/>
      <c r="H54" s="131">
        <v>22.5</v>
      </c>
      <c r="I54" s="131">
        <v>24.824</v>
      </c>
      <c r="J54" s="131">
        <v>25.925</v>
      </c>
      <c r="K54" s="31"/>
    </row>
    <row r="55" spans="1:11" s="32" customFormat="1" ht="11.25" customHeight="1">
      <c r="A55" s="34" t="s">
        <v>42</v>
      </c>
      <c r="B55" s="28"/>
      <c r="C55" s="29">
        <v>97</v>
      </c>
      <c r="D55" s="29">
        <v>113</v>
      </c>
      <c r="E55" s="29">
        <v>72</v>
      </c>
      <c r="F55" s="30"/>
      <c r="G55" s="30"/>
      <c r="H55" s="131">
        <v>1.164</v>
      </c>
      <c r="I55" s="131">
        <v>1.333</v>
      </c>
      <c r="J55" s="131">
        <v>0.842</v>
      </c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30"/>
      <c r="G56" s="30"/>
      <c r="H56" s="131"/>
      <c r="I56" s="131"/>
      <c r="J56" s="131">
        <v>0.675</v>
      </c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31"/>
      <c r="I57" s="131"/>
      <c r="J57" s="131"/>
      <c r="K57" s="31"/>
    </row>
    <row r="58" spans="1:11" s="32" customFormat="1" ht="11.25" customHeight="1">
      <c r="A58" s="34" t="s">
        <v>45</v>
      </c>
      <c r="B58" s="28"/>
      <c r="C58" s="29">
        <v>5</v>
      </c>
      <c r="D58" s="29">
        <v>5</v>
      </c>
      <c r="E58" s="29">
        <v>2</v>
      </c>
      <c r="F58" s="30"/>
      <c r="G58" s="30"/>
      <c r="H58" s="131">
        <v>0.06</v>
      </c>
      <c r="I58" s="131">
        <v>0.02</v>
      </c>
      <c r="J58" s="131">
        <v>0.02</v>
      </c>
      <c r="K58" s="31"/>
    </row>
    <row r="59" spans="1:11" s="23" customFormat="1" ht="11.25" customHeight="1">
      <c r="A59" s="35" t="s">
        <v>46</v>
      </c>
      <c r="B59" s="36"/>
      <c r="C59" s="37">
        <v>1598</v>
      </c>
      <c r="D59" s="37">
        <v>1903</v>
      </c>
      <c r="E59" s="37">
        <v>1774</v>
      </c>
      <c r="F59" s="38">
        <v>93.22122963741461</v>
      </c>
      <c r="G59" s="39"/>
      <c r="H59" s="132">
        <v>23.724</v>
      </c>
      <c r="I59" s="133">
        <v>26.177</v>
      </c>
      <c r="J59" s="133">
        <v>27.462</v>
      </c>
      <c r="K59" s="40">
        <v>104.90888948313405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>
        <v>2892</v>
      </c>
      <c r="D61" s="29">
        <v>3036</v>
      </c>
      <c r="E61" s="29">
        <v>3050</v>
      </c>
      <c r="F61" s="30"/>
      <c r="G61" s="30"/>
      <c r="H61" s="131">
        <v>66.7</v>
      </c>
      <c r="I61" s="131">
        <v>62.176</v>
      </c>
      <c r="J61" s="131">
        <v>59.292</v>
      </c>
      <c r="K61" s="31"/>
    </row>
    <row r="62" spans="1:11" s="32" customFormat="1" ht="11.25" customHeight="1">
      <c r="A62" s="34" t="s">
        <v>48</v>
      </c>
      <c r="B62" s="28"/>
      <c r="C62" s="29">
        <v>91</v>
      </c>
      <c r="D62" s="29">
        <v>97</v>
      </c>
      <c r="E62" s="29">
        <v>209</v>
      </c>
      <c r="F62" s="30"/>
      <c r="G62" s="30"/>
      <c r="H62" s="131"/>
      <c r="I62" s="131">
        <v>1.935</v>
      </c>
      <c r="J62" s="131">
        <v>4.389</v>
      </c>
      <c r="K62" s="31"/>
    </row>
    <row r="63" spans="1:11" s="32" customFormat="1" ht="11.25" customHeight="1">
      <c r="A63" s="34" t="s">
        <v>49</v>
      </c>
      <c r="B63" s="28"/>
      <c r="C63" s="29"/>
      <c r="D63" s="29"/>
      <c r="E63" s="29">
        <v>44</v>
      </c>
      <c r="F63" s="30"/>
      <c r="G63" s="30"/>
      <c r="H63" s="131"/>
      <c r="I63" s="131"/>
      <c r="J63" s="131">
        <v>0.638</v>
      </c>
      <c r="K63" s="31"/>
    </row>
    <row r="64" spans="1:11" s="23" customFormat="1" ht="11.25" customHeight="1">
      <c r="A64" s="35" t="s">
        <v>50</v>
      </c>
      <c r="B64" s="36"/>
      <c r="C64" s="37">
        <v>2983</v>
      </c>
      <c r="D64" s="37">
        <v>3133</v>
      </c>
      <c r="E64" s="37">
        <v>3303</v>
      </c>
      <c r="F64" s="38">
        <v>105.42610916054899</v>
      </c>
      <c r="G64" s="39"/>
      <c r="H64" s="132">
        <v>66.7</v>
      </c>
      <c r="I64" s="133">
        <v>64.111</v>
      </c>
      <c r="J64" s="133">
        <v>64.319</v>
      </c>
      <c r="K64" s="40">
        <v>100.32443730405079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>
        <v>12146</v>
      </c>
      <c r="D66" s="37">
        <v>13344</v>
      </c>
      <c r="E66" s="37">
        <v>13000</v>
      </c>
      <c r="F66" s="38">
        <v>97.4220623501199</v>
      </c>
      <c r="G66" s="39"/>
      <c r="H66" s="132">
        <v>250.4</v>
      </c>
      <c r="I66" s="133">
        <v>238</v>
      </c>
      <c r="J66" s="133">
        <v>201</v>
      </c>
      <c r="K66" s="40">
        <v>84.45378151260505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>
        <v>5220</v>
      </c>
      <c r="D68" s="29">
        <v>3960</v>
      </c>
      <c r="E68" s="29">
        <v>3200</v>
      </c>
      <c r="F68" s="30"/>
      <c r="G68" s="30"/>
      <c r="H68" s="131">
        <v>68</v>
      </c>
      <c r="I68" s="131">
        <v>53.915</v>
      </c>
      <c r="J68" s="131">
        <v>41.5</v>
      </c>
      <c r="K68" s="31"/>
    </row>
    <row r="69" spans="1:11" s="32" customFormat="1" ht="11.25" customHeight="1">
      <c r="A69" s="34" t="s">
        <v>53</v>
      </c>
      <c r="B69" s="28"/>
      <c r="C69" s="29">
        <v>20</v>
      </c>
      <c r="D69" s="29">
        <v>36</v>
      </c>
      <c r="E69" s="29">
        <v>70</v>
      </c>
      <c r="F69" s="30"/>
      <c r="G69" s="30"/>
      <c r="H69" s="131">
        <v>0.26</v>
      </c>
      <c r="I69" s="131">
        <v>0.49</v>
      </c>
      <c r="J69" s="131">
        <v>0.91</v>
      </c>
      <c r="K69" s="31"/>
    </row>
    <row r="70" spans="1:11" s="23" customFormat="1" ht="11.25" customHeight="1">
      <c r="A70" s="35" t="s">
        <v>54</v>
      </c>
      <c r="B70" s="36"/>
      <c r="C70" s="37">
        <v>5240</v>
      </c>
      <c r="D70" s="37">
        <v>3996</v>
      </c>
      <c r="E70" s="37">
        <v>3270</v>
      </c>
      <c r="F70" s="38">
        <v>81.83183183183183</v>
      </c>
      <c r="G70" s="39"/>
      <c r="H70" s="132">
        <v>68.26</v>
      </c>
      <c r="I70" s="133">
        <v>54.405</v>
      </c>
      <c r="J70" s="133">
        <v>42.41</v>
      </c>
      <c r="K70" s="40">
        <v>77.95239408142633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>
        <v>594</v>
      </c>
      <c r="D72" s="29">
        <v>688</v>
      </c>
      <c r="E72" s="29">
        <v>656</v>
      </c>
      <c r="F72" s="30"/>
      <c r="G72" s="30"/>
      <c r="H72" s="131">
        <v>13.335</v>
      </c>
      <c r="I72" s="131">
        <v>14.957</v>
      </c>
      <c r="J72" s="131">
        <v>12.317</v>
      </c>
      <c r="K72" s="31"/>
    </row>
    <row r="73" spans="1:11" s="32" customFormat="1" ht="11.25" customHeight="1">
      <c r="A73" s="34" t="s">
        <v>56</v>
      </c>
      <c r="B73" s="28"/>
      <c r="C73" s="29">
        <v>375</v>
      </c>
      <c r="D73" s="29">
        <v>375</v>
      </c>
      <c r="E73" s="29">
        <v>405</v>
      </c>
      <c r="F73" s="30"/>
      <c r="G73" s="30"/>
      <c r="H73" s="131">
        <v>17.628</v>
      </c>
      <c r="I73" s="131">
        <v>8.045</v>
      </c>
      <c r="J73" s="131">
        <v>7.722</v>
      </c>
      <c r="K73" s="31"/>
    </row>
    <row r="74" spans="1:11" s="32" customFormat="1" ht="11.25" customHeight="1">
      <c r="A74" s="34" t="s">
        <v>57</v>
      </c>
      <c r="B74" s="28"/>
      <c r="C74" s="29"/>
      <c r="D74" s="29">
        <v>12</v>
      </c>
      <c r="E74" s="29"/>
      <c r="F74" s="30"/>
      <c r="G74" s="30"/>
      <c r="H74" s="131"/>
      <c r="I74" s="131">
        <v>0.24</v>
      </c>
      <c r="J74" s="131"/>
      <c r="K74" s="31"/>
    </row>
    <row r="75" spans="1:11" s="32" customFormat="1" ht="11.25" customHeight="1">
      <c r="A75" s="34" t="s">
        <v>58</v>
      </c>
      <c r="B75" s="28"/>
      <c r="C75" s="29">
        <v>1573</v>
      </c>
      <c r="D75" s="29">
        <v>1563</v>
      </c>
      <c r="E75" s="29">
        <v>1381</v>
      </c>
      <c r="F75" s="30"/>
      <c r="G75" s="30"/>
      <c r="H75" s="131">
        <v>38.153</v>
      </c>
      <c r="I75" s="131">
        <v>26.553</v>
      </c>
      <c r="J75" s="131">
        <v>28.436</v>
      </c>
      <c r="K75" s="31"/>
    </row>
    <row r="76" spans="1:11" s="32" customFormat="1" ht="11.25" customHeight="1">
      <c r="A76" s="34" t="s">
        <v>59</v>
      </c>
      <c r="B76" s="28"/>
      <c r="C76" s="29"/>
      <c r="D76" s="29">
        <v>9</v>
      </c>
      <c r="E76" s="29">
        <v>65</v>
      </c>
      <c r="F76" s="30"/>
      <c r="G76" s="30"/>
      <c r="H76" s="131"/>
      <c r="I76" s="131">
        <v>0.198</v>
      </c>
      <c r="J76" s="131">
        <v>0.975</v>
      </c>
      <c r="K76" s="31"/>
    </row>
    <row r="77" spans="1:11" s="32" customFormat="1" ht="11.25" customHeight="1">
      <c r="A77" s="34" t="s">
        <v>60</v>
      </c>
      <c r="B77" s="28"/>
      <c r="C77" s="29">
        <v>15</v>
      </c>
      <c r="D77" s="29"/>
      <c r="E77" s="29">
        <v>1</v>
      </c>
      <c r="F77" s="30"/>
      <c r="G77" s="30"/>
      <c r="H77" s="131">
        <v>0.18</v>
      </c>
      <c r="I77" s="131"/>
      <c r="J77" s="131"/>
      <c r="K77" s="31"/>
    </row>
    <row r="78" spans="1:11" s="32" customFormat="1" ht="11.25" customHeight="1">
      <c r="A78" s="34" t="s">
        <v>61</v>
      </c>
      <c r="B78" s="28"/>
      <c r="C78" s="29">
        <v>12</v>
      </c>
      <c r="D78" s="29">
        <v>20</v>
      </c>
      <c r="E78" s="29">
        <v>20</v>
      </c>
      <c r="F78" s="30"/>
      <c r="G78" s="30"/>
      <c r="H78" s="131">
        <v>0.204</v>
      </c>
      <c r="I78" s="131">
        <v>0.42</v>
      </c>
      <c r="J78" s="131">
        <v>0.36</v>
      </c>
      <c r="K78" s="31"/>
    </row>
    <row r="79" spans="1:11" s="32" customFormat="1" ht="11.25" customHeight="1">
      <c r="A79" s="34" t="s">
        <v>62</v>
      </c>
      <c r="B79" s="28"/>
      <c r="C79" s="29">
        <v>140</v>
      </c>
      <c r="D79" s="29">
        <v>280</v>
      </c>
      <c r="E79" s="29">
        <v>80</v>
      </c>
      <c r="F79" s="30"/>
      <c r="G79" s="30"/>
      <c r="H79" s="131">
        <v>2.52</v>
      </c>
      <c r="I79" s="131">
        <v>6.72</v>
      </c>
      <c r="J79" s="131">
        <v>0.13</v>
      </c>
      <c r="K79" s="31"/>
    </row>
    <row r="80" spans="1:11" s="23" customFormat="1" ht="11.25" customHeight="1">
      <c r="A80" s="41" t="s">
        <v>63</v>
      </c>
      <c r="B80" s="36"/>
      <c r="C80" s="37">
        <v>2709</v>
      </c>
      <c r="D80" s="37">
        <v>2947</v>
      </c>
      <c r="E80" s="37">
        <v>2608</v>
      </c>
      <c r="F80" s="38">
        <v>88.49677638276214</v>
      </c>
      <c r="G80" s="39"/>
      <c r="H80" s="132">
        <v>72.02</v>
      </c>
      <c r="I80" s="133">
        <v>57.133</v>
      </c>
      <c r="J80" s="133">
        <v>49.940000000000005</v>
      </c>
      <c r="K80" s="40">
        <v>87.41007823849615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>
        <v>11</v>
      </c>
      <c r="D82" s="29"/>
      <c r="E82" s="29"/>
      <c r="F82" s="30"/>
      <c r="G82" s="30"/>
      <c r="H82" s="131">
        <v>0.205</v>
      </c>
      <c r="I82" s="131"/>
      <c r="J82" s="131">
        <v>0.08</v>
      </c>
      <c r="K82" s="31"/>
    </row>
    <row r="83" spans="1:11" s="32" customFormat="1" ht="11.25" customHeight="1">
      <c r="A83" s="34" t="s">
        <v>65</v>
      </c>
      <c r="B83" s="28"/>
      <c r="C83" s="29">
        <v>64</v>
      </c>
      <c r="D83" s="29">
        <v>43</v>
      </c>
      <c r="E83" s="29">
        <v>58</v>
      </c>
      <c r="F83" s="30"/>
      <c r="G83" s="30"/>
      <c r="H83" s="131">
        <v>1.27</v>
      </c>
      <c r="I83" s="131">
        <v>0.86</v>
      </c>
      <c r="J83" s="131">
        <v>1.168</v>
      </c>
      <c r="K83" s="31"/>
    </row>
    <row r="84" spans="1:11" s="23" customFormat="1" ht="11.25" customHeight="1">
      <c r="A84" s="35" t="s">
        <v>66</v>
      </c>
      <c r="B84" s="36"/>
      <c r="C84" s="37">
        <v>75</v>
      </c>
      <c r="D84" s="37">
        <v>43</v>
      </c>
      <c r="E84" s="37">
        <v>58</v>
      </c>
      <c r="F84" s="38">
        <v>134.88372093023256</v>
      </c>
      <c r="G84" s="39"/>
      <c r="H84" s="132">
        <v>1.475</v>
      </c>
      <c r="I84" s="133">
        <v>0.86</v>
      </c>
      <c r="J84" s="133">
        <v>1.248</v>
      </c>
      <c r="K84" s="40">
        <v>145.11627906976744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>
        <v>31967</v>
      </c>
      <c r="D87" s="48">
        <v>32837</v>
      </c>
      <c r="E87" s="48">
        <v>31337</v>
      </c>
      <c r="F87" s="49">
        <f>IF(D87&gt;0,100*E87/D87,0)</f>
        <v>95.43198221518409</v>
      </c>
      <c r="G87" s="39"/>
      <c r="H87" s="136">
        <v>590.895</v>
      </c>
      <c r="I87" s="137">
        <v>535.445</v>
      </c>
      <c r="J87" s="137">
        <f>J13+J15+J17+J22+J24+J26+J31+J37++J39+J50+J52+J59+J64+J66+J70+J80+J84</f>
        <v>487.164</v>
      </c>
      <c r="K87" s="49">
        <f>IF(I87&gt;0,100*J87/I87,0)</f>
        <v>90.98301412843522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1" useFirstPageNumber="1" horizontalDpi="600" verticalDpi="600" orientation="portrait" paperSize="9" scale="73" r:id="rId1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4"/>
  <dimension ref="A1:K625"/>
  <sheetViews>
    <sheetView view="pageBreakPreview" zoomScaleSheetLayoutView="100" zoomScalePageLayoutView="0" workbookViewId="0" topLeftCell="A48">
      <selection activeCell="M15" sqref="M15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5" width="12.421875" style="57" customWidth="1"/>
    <col min="6" max="6" width="9.851562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102</v>
      </c>
      <c r="B2" s="2"/>
      <c r="C2" s="2"/>
      <c r="D2" s="2"/>
      <c r="E2" s="4"/>
      <c r="F2" s="2"/>
      <c r="G2" s="2"/>
      <c r="H2" s="2"/>
      <c r="I2" s="5"/>
      <c r="J2" s="187" t="s">
        <v>69</v>
      </c>
      <c r="K2" s="187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75" t="s">
        <v>2</v>
      </c>
      <c r="D4" s="176"/>
      <c r="E4" s="176"/>
      <c r="F4" s="177"/>
      <c r="G4" s="8"/>
      <c r="H4" s="181" t="s">
        <v>3</v>
      </c>
      <c r="I4" s="182"/>
      <c r="J4" s="182"/>
      <c r="K4" s="183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38" t="s">
        <v>336</v>
      </c>
      <c r="D7" s="20" t="s">
        <v>6</v>
      </c>
      <c r="E7" s="20">
        <v>3</v>
      </c>
      <c r="F7" s="21" t="str">
        <f>CONCATENATE(D6,"=100")</f>
        <v>2022=100</v>
      </c>
      <c r="G7" s="22"/>
      <c r="H7" s="138" t="s">
        <v>336</v>
      </c>
      <c r="I7" s="20" t="s">
        <v>6</v>
      </c>
      <c r="J7" s="20">
        <v>3</v>
      </c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31"/>
      <c r="I9" s="131"/>
      <c r="J9" s="131"/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31"/>
      <c r="I10" s="131"/>
      <c r="J10" s="131"/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31"/>
      <c r="I11" s="131"/>
      <c r="J11" s="131"/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31"/>
      <c r="I12" s="131"/>
      <c r="J12" s="131"/>
      <c r="K12" s="31"/>
    </row>
    <row r="13" spans="1:11" s="23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32"/>
      <c r="I13" s="133"/>
      <c r="J13" s="133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2"/>
      <c r="I15" s="133"/>
      <c r="J15" s="133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2"/>
      <c r="I17" s="133"/>
      <c r="J17" s="133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31"/>
      <c r="I19" s="131"/>
      <c r="J19" s="131"/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31"/>
      <c r="I20" s="131"/>
      <c r="J20" s="131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31"/>
      <c r="I21" s="131"/>
      <c r="J21" s="131"/>
      <c r="K21" s="31"/>
    </row>
    <row r="22" spans="1:11" s="23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32"/>
      <c r="I22" s="133"/>
      <c r="J22" s="133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>
        <v>2</v>
      </c>
      <c r="D24" s="37">
        <v>2</v>
      </c>
      <c r="E24" s="37">
        <v>4</v>
      </c>
      <c r="F24" s="38">
        <v>200</v>
      </c>
      <c r="G24" s="39"/>
      <c r="H24" s="132">
        <v>0.064</v>
      </c>
      <c r="I24" s="133">
        <v>0.061</v>
      </c>
      <c r="J24" s="133">
        <v>0.124</v>
      </c>
      <c r="K24" s="40">
        <v>203.27868852459017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>
        <v>12</v>
      </c>
      <c r="D26" s="37">
        <v>12</v>
      </c>
      <c r="E26" s="37">
        <v>12</v>
      </c>
      <c r="F26" s="38">
        <v>100</v>
      </c>
      <c r="G26" s="39"/>
      <c r="H26" s="132">
        <v>0.372</v>
      </c>
      <c r="I26" s="133">
        <v>0.37</v>
      </c>
      <c r="J26" s="133">
        <v>0.36</v>
      </c>
      <c r="K26" s="40">
        <v>97.2972972972973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/>
      <c r="D28" s="29"/>
      <c r="E28" s="29"/>
      <c r="F28" s="30"/>
      <c r="G28" s="30"/>
      <c r="H28" s="131"/>
      <c r="I28" s="131"/>
      <c r="J28" s="131"/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31"/>
      <c r="I29" s="131"/>
      <c r="J29" s="131"/>
      <c r="K29" s="31"/>
    </row>
    <row r="30" spans="1:11" s="32" customFormat="1" ht="11.25" customHeight="1">
      <c r="A30" s="34" t="s">
        <v>22</v>
      </c>
      <c r="B30" s="28"/>
      <c r="C30" s="29">
        <v>2</v>
      </c>
      <c r="D30" s="29">
        <v>8</v>
      </c>
      <c r="E30" s="29">
        <v>2</v>
      </c>
      <c r="F30" s="30"/>
      <c r="G30" s="30"/>
      <c r="H30" s="131">
        <v>0.06</v>
      </c>
      <c r="I30" s="131">
        <v>0.024</v>
      </c>
      <c r="J30" s="131">
        <v>0.00615</v>
      </c>
      <c r="K30" s="31"/>
    </row>
    <row r="31" spans="1:11" s="23" customFormat="1" ht="11.25" customHeight="1">
      <c r="A31" s="41" t="s">
        <v>23</v>
      </c>
      <c r="B31" s="36"/>
      <c r="C31" s="37">
        <v>2</v>
      </c>
      <c r="D31" s="37">
        <v>8</v>
      </c>
      <c r="E31" s="37">
        <v>2</v>
      </c>
      <c r="F31" s="38">
        <v>25</v>
      </c>
      <c r="G31" s="39"/>
      <c r="H31" s="132">
        <v>0.06</v>
      </c>
      <c r="I31" s="133">
        <v>0.024</v>
      </c>
      <c r="J31" s="133">
        <v>0.00615</v>
      </c>
      <c r="K31" s="40">
        <f>IF(I31&gt;0,100*J31/I31,0)</f>
        <v>25.625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>
        <v>101</v>
      </c>
      <c r="D33" s="29">
        <v>79</v>
      </c>
      <c r="E33" s="29">
        <v>79</v>
      </c>
      <c r="F33" s="30"/>
      <c r="G33" s="30"/>
      <c r="H33" s="131">
        <v>2.388</v>
      </c>
      <c r="I33" s="131">
        <v>1.835</v>
      </c>
      <c r="J33" s="131">
        <v>1.83</v>
      </c>
      <c r="K33" s="31"/>
    </row>
    <row r="34" spans="1:11" s="32" customFormat="1" ht="11.25" customHeight="1">
      <c r="A34" s="34" t="s">
        <v>25</v>
      </c>
      <c r="B34" s="28"/>
      <c r="C34" s="29">
        <v>12</v>
      </c>
      <c r="D34" s="29">
        <v>12</v>
      </c>
      <c r="E34" s="29">
        <v>12</v>
      </c>
      <c r="F34" s="30"/>
      <c r="G34" s="30"/>
      <c r="H34" s="131">
        <v>0.307</v>
      </c>
      <c r="I34" s="131">
        <v>0.307</v>
      </c>
      <c r="J34" s="131">
        <v>0.307</v>
      </c>
      <c r="K34" s="31"/>
    </row>
    <row r="35" spans="1:11" s="32" customFormat="1" ht="11.25" customHeight="1">
      <c r="A35" s="34" t="s">
        <v>26</v>
      </c>
      <c r="B35" s="28"/>
      <c r="C35" s="29"/>
      <c r="D35" s="29">
        <v>1</v>
      </c>
      <c r="E35" s="29"/>
      <c r="F35" s="30"/>
      <c r="G35" s="30"/>
      <c r="H35" s="131"/>
      <c r="I35" s="131">
        <v>0.02</v>
      </c>
      <c r="J35" s="131"/>
      <c r="K35" s="31"/>
    </row>
    <row r="36" spans="1:11" s="32" customFormat="1" ht="11.25" customHeight="1">
      <c r="A36" s="34" t="s">
        <v>27</v>
      </c>
      <c r="B36" s="28"/>
      <c r="C36" s="29">
        <v>54</v>
      </c>
      <c r="D36" s="29">
        <v>35</v>
      </c>
      <c r="E36" s="29">
        <v>57</v>
      </c>
      <c r="F36" s="30"/>
      <c r="G36" s="30"/>
      <c r="H36" s="131">
        <v>1.08</v>
      </c>
      <c r="I36" s="131">
        <v>0.7</v>
      </c>
      <c r="J36" s="131">
        <v>1.195</v>
      </c>
      <c r="K36" s="31"/>
    </row>
    <row r="37" spans="1:11" s="23" customFormat="1" ht="11.25" customHeight="1">
      <c r="A37" s="35" t="s">
        <v>28</v>
      </c>
      <c r="B37" s="36"/>
      <c r="C37" s="37">
        <v>167</v>
      </c>
      <c r="D37" s="37">
        <v>127</v>
      </c>
      <c r="E37" s="37">
        <v>148</v>
      </c>
      <c r="F37" s="38">
        <v>116.53543307086615</v>
      </c>
      <c r="G37" s="39"/>
      <c r="H37" s="132">
        <v>3.775</v>
      </c>
      <c r="I37" s="133">
        <v>2.862</v>
      </c>
      <c r="J37" s="133">
        <v>3.332</v>
      </c>
      <c r="K37" s="40">
        <v>116.4220824598183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>
        <v>9</v>
      </c>
      <c r="D39" s="37">
        <v>9</v>
      </c>
      <c r="E39" s="37">
        <v>8</v>
      </c>
      <c r="F39" s="38">
        <v>88.88888888888889</v>
      </c>
      <c r="G39" s="39"/>
      <c r="H39" s="132">
        <v>0.158</v>
      </c>
      <c r="I39" s="133">
        <v>0.155</v>
      </c>
      <c r="J39" s="133">
        <v>0.13</v>
      </c>
      <c r="K39" s="40">
        <v>83.87096774193549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31"/>
      <c r="I41" s="131"/>
      <c r="J41" s="131"/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31"/>
      <c r="I42" s="131"/>
      <c r="J42" s="131"/>
      <c r="K42" s="31"/>
    </row>
    <row r="43" spans="1:11" s="32" customFormat="1" ht="11.25" customHeight="1">
      <c r="A43" s="34" t="s">
        <v>32</v>
      </c>
      <c r="B43" s="28"/>
      <c r="C43" s="29"/>
      <c r="D43" s="29"/>
      <c r="E43" s="29"/>
      <c r="F43" s="30"/>
      <c r="G43" s="30"/>
      <c r="H43" s="131"/>
      <c r="I43" s="131"/>
      <c r="J43" s="131"/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31"/>
      <c r="I44" s="131"/>
      <c r="J44" s="131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31"/>
      <c r="I45" s="131"/>
      <c r="J45" s="131"/>
      <c r="K45" s="31"/>
    </row>
    <row r="46" spans="1:11" s="32" customFormat="1" ht="11.25" customHeight="1">
      <c r="A46" s="34" t="s">
        <v>35</v>
      </c>
      <c r="B46" s="28"/>
      <c r="C46" s="29"/>
      <c r="D46" s="29"/>
      <c r="E46" s="29"/>
      <c r="F46" s="30"/>
      <c r="G46" s="30"/>
      <c r="H46" s="131"/>
      <c r="I46" s="131"/>
      <c r="J46" s="131"/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31"/>
      <c r="I47" s="131"/>
      <c r="J47" s="131"/>
      <c r="K47" s="31"/>
    </row>
    <row r="48" spans="1:11" s="32" customFormat="1" ht="11.25" customHeight="1">
      <c r="A48" s="34" t="s">
        <v>37</v>
      </c>
      <c r="B48" s="28"/>
      <c r="C48" s="29"/>
      <c r="D48" s="29"/>
      <c r="E48" s="29"/>
      <c r="F48" s="30"/>
      <c r="G48" s="30"/>
      <c r="H48" s="131"/>
      <c r="I48" s="131"/>
      <c r="J48" s="131"/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31"/>
      <c r="I49" s="131"/>
      <c r="J49" s="131"/>
      <c r="K49" s="31"/>
    </row>
    <row r="50" spans="1:11" s="23" customFormat="1" ht="11.25" customHeight="1">
      <c r="A50" s="41" t="s">
        <v>39</v>
      </c>
      <c r="B50" s="36"/>
      <c r="C50" s="37"/>
      <c r="D50" s="37"/>
      <c r="E50" s="37"/>
      <c r="F50" s="38"/>
      <c r="G50" s="39"/>
      <c r="H50" s="132"/>
      <c r="I50" s="133"/>
      <c r="J50" s="133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>
        <v>1</v>
      </c>
      <c r="D52" s="37"/>
      <c r="E52" s="37">
        <v>6</v>
      </c>
      <c r="F52" s="38"/>
      <c r="G52" s="39"/>
      <c r="H52" s="132">
        <v>0.021</v>
      </c>
      <c r="I52" s="133"/>
      <c r="J52" s="133">
        <v>0.12</v>
      </c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>
        <v>105</v>
      </c>
      <c r="D54" s="29"/>
      <c r="E54" s="29"/>
      <c r="F54" s="30"/>
      <c r="G54" s="30"/>
      <c r="H54" s="131">
        <v>2.625</v>
      </c>
      <c r="I54" s="131"/>
      <c r="J54" s="131"/>
      <c r="K54" s="31"/>
    </row>
    <row r="55" spans="1:11" s="32" customFormat="1" ht="11.25" customHeight="1">
      <c r="A55" s="34" t="s">
        <v>42</v>
      </c>
      <c r="B55" s="28"/>
      <c r="C55" s="29"/>
      <c r="D55" s="29"/>
      <c r="E55" s="29"/>
      <c r="F55" s="30"/>
      <c r="G55" s="30"/>
      <c r="H55" s="131"/>
      <c r="I55" s="131"/>
      <c r="J55" s="131"/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30"/>
      <c r="G56" s="30"/>
      <c r="H56" s="131"/>
      <c r="I56" s="131"/>
      <c r="J56" s="131"/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31"/>
      <c r="I57" s="131"/>
      <c r="J57" s="131"/>
      <c r="K57" s="31"/>
    </row>
    <row r="58" spans="1:11" s="32" customFormat="1" ht="11.25" customHeight="1">
      <c r="A58" s="34" t="s">
        <v>45</v>
      </c>
      <c r="B58" s="28"/>
      <c r="C58" s="29">
        <v>1</v>
      </c>
      <c r="D58" s="29">
        <v>1</v>
      </c>
      <c r="E58" s="29">
        <v>1</v>
      </c>
      <c r="F58" s="30"/>
      <c r="G58" s="30"/>
      <c r="H58" s="131">
        <v>0.025</v>
      </c>
      <c r="I58" s="131">
        <v>0.025</v>
      </c>
      <c r="J58" s="131">
        <v>0.02</v>
      </c>
      <c r="K58" s="31"/>
    </row>
    <row r="59" spans="1:11" s="23" customFormat="1" ht="11.25" customHeight="1">
      <c r="A59" s="35" t="s">
        <v>46</v>
      </c>
      <c r="B59" s="36"/>
      <c r="C59" s="37">
        <v>106</v>
      </c>
      <c r="D59" s="37">
        <v>1</v>
      </c>
      <c r="E59" s="37">
        <v>1</v>
      </c>
      <c r="F59" s="38">
        <v>100</v>
      </c>
      <c r="G59" s="39"/>
      <c r="H59" s="132">
        <v>2.65</v>
      </c>
      <c r="I59" s="133">
        <v>0.025</v>
      </c>
      <c r="J59" s="133">
        <v>0.02</v>
      </c>
      <c r="K59" s="40">
        <v>80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>
        <v>375</v>
      </c>
      <c r="D61" s="29">
        <v>373</v>
      </c>
      <c r="E61" s="29">
        <v>353</v>
      </c>
      <c r="F61" s="30"/>
      <c r="G61" s="30"/>
      <c r="H61" s="131">
        <v>24.375</v>
      </c>
      <c r="I61" s="131">
        <v>23.033</v>
      </c>
      <c r="J61" s="131">
        <v>21.45</v>
      </c>
      <c r="K61" s="31"/>
    </row>
    <row r="62" spans="1:11" s="32" customFormat="1" ht="11.25" customHeight="1">
      <c r="A62" s="34" t="s">
        <v>48</v>
      </c>
      <c r="B62" s="28"/>
      <c r="C62" s="29">
        <v>10</v>
      </c>
      <c r="D62" s="29">
        <v>10</v>
      </c>
      <c r="E62" s="29">
        <v>11</v>
      </c>
      <c r="F62" s="30"/>
      <c r="G62" s="30"/>
      <c r="H62" s="131">
        <v>0.309</v>
      </c>
      <c r="I62" s="131">
        <v>0.309</v>
      </c>
      <c r="J62" s="131">
        <v>0.358</v>
      </c>
      <c r="K62" s="31"/>
    </row>
    <row r="63" spans="1:11" s="32" customFormat="1" ht="11.25" customHeight="1">
      <c r="A63" s="34" t="s">
        <v>49</v>
      </c>
      <c r="B63" s="28"/>
      <c r="C63" s="29">
        <v>58</v>
      </c>
      <c r="D63" s="29">
        <v>58</v>
      </c>
      <c r="E63" s="29">
        <v>58</v>
      </c>
      <c r="F63" s="30"/>
      <c r="G63" s="30"/>
      <c r="H63" s="131">
        <v>1.624</v>
      </c>
      <c r="I63" s="131">
        <v>1.624</v>
      </c>
      <c r="J63" s="131">
        <v>1.624</v>
      </c>
      <c r="K63" s="31"/>
    </row>
    <row r="64" spans="1:11" s="23" customFormat="1" ht="11.25" customHeight="1">
      <c r="A64" s="35" t="s">
        <v>50</v>
      </c>
      <c r="B64" s="36"/>
      <c r="C64" s="37">
        <v>443</v>
      </c>
      <c r="D64" s="37">
        <v>441</v>
      </c>
      <c r="E64" s="37">
        <v>422</v>
      </c>
      <c r="F64" s="38">
        <v>95.69160997732426</v>
      </c>
      <c r="G64" s="39"/>
      <c r="H64" s="132">
        <v>26.308</v>
      </c>
      <c r="I64" s="133">
        <v>24.966</v>
      </c>
      <c r="J64" s="133">
        <v>23.432</v>
      </c>
      <c r="K64" s="40">
        <v>93.85564367539853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>
        <v>1695</v>
      </c>
      <c r="D66" s="37">
        <v>1245</v>
      </c>
      <c r="E66" s="37">
        <v>1100</v>
      </c>
      <c r="F66" s="38">
        <v>88.35341365461848</v>
      </c>
      <c r="G66" s="39"/>
      <c r="H66" s="132">
        <v>114.94</v>
      </c>
      <c r="I66" s="133">
        <v>84.4</v>
      </c>
      <c r="J66" s="133">
        <v>87.4</v>
      </c>
      <c r="K66" s="40">
        <v>103.55450236966824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/>
      <c r="D68" s="29"/>
      <c r="E68" s="29"/>
      <c r="F68" s="30"/>
      <c r="G68" s="30"/>
      <c r="H68" s="131"/>
      <c r="I68" s="131"/>
      <c r="J68" s="131"/>
      <c r="K68" s="31"/>
    </row>
    <row r="69" spans="1:11" s="32" customFormat="1" ht="11.25" customHeight="1">
      <c r="A69" s="34" t="s">
        <v>53</v>
      </c>
      <c r="B69" s="28"/>
      <c r="C69" s="29"/>
      <c r="D69" s="29"/>
      <c r="E69" s="29"/>
      <c r="F69" s="30"/>
      <c r="G69" s="30"/>
      <c r="H69" s="131"/>
      <c r="I69" s="131"/>
      <c r="J69" s="131"/>
      <c r="K69" s="31"/>
    </row>
    <row r="70" spans="1:11" s="23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32"/>
      <c r="I70" s="133"/>
      <c r="J70" s="133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>
        <v>70</v>
      </c>
      <c r="D72" s="29">
        <v>70</v>
      </c>
      <c r="E72" s="29">
        <v>71</v>
      </c>
      <c r="F72" s="30"/>
      <c r="G72" s="30"/>
      <c r="H72" s="131">
        <v>1.49</v>
      </c>
      <c r="I72" s="131">
        <v>1.49</v>
      </c>
      <c r="J72" s="131">
        <v>1.544</v>
      </c>
      <c r="K72" s="31"/>
    </row>
    <row r="73" spans="1:11" s="32" customFormat="1" ht="11.25" customHeight="1">
      <c r="A73" s="34" t="s">
        <v>56</v>
      </c>
      <c r="B73" s="28"/>
      <c r="C73" s="29">
        <v>7</v>
      </c>
      <c r="D73" s="29">
        <v>7</v>
      </c>
      <c r="E73" s="29">
        <v>7</v>
      </c>
      <c r="F73" s="30"/>
      <c r="G73" s="30"/>
      <c r="H73" s="131">
        <v>0.223</v>
      </c>
      <c r="I73" s="131">
        <v>0.233</v>
      </c>
      <c r="J73" s="131">
        <v>0.215</v>
      </c>
      <c r="K73" s="31"/>
    </row>
    <row r="74" spans="1:11" s="32" customFormat="1" ht="11.25" customHeight="1">
      <c r="A74" s="34" t="s">
        <v>57</v>
      </c>
      <c r="B74" s="28"/>
      <c r="C74" s="29">
        <v>1</v>
      </c>
      <c r="D74" s="29"/>
      <c r="E74" s="29"/>
      <c r="F74" s="30"/>
      <c r="G74" s="30"/>
      <c r="H74" s="131">
        <v>0.002</v>
      </c>
      <c r="I74" s="131"/>
      <c r="J74" s="131"/>
      <c r="K74" s="31"/>
    </row>
    <row r="75" spans="1:11" s="32" customFormat="1" ht="11.25" customHeight="1">
      <c r="A75" s="34" t="s">
        <v>58</v>
      </c>
      <c r="B75" s="28"/>
      <c r="C75" s="29">
        <v>56</v>
      </c>
      <c r="D75" s="29">
        <v>56</v>
      </c>
      <c r="E75" s="29">
        <v>44</v>
      </c>
      <c r="F75" s="30"/>
      <c r="G75" s="30"/>
      <c r="H75" s="131">
        <v>2.499</v>
      </c>
      <c r="I75" s="131">
        <v>2.499</v>
      </c>
      <c r="J75" s="131">
        <v>2.488</v>
      </c>
      <c r="K75" s="31"/>
    </row>
    <row r="76" spans="1:11" s="32" customFormat="1" ht="11.25" customHeight="1">
      <c r="A76" s="34" t="s">
        <v>59</v>
      </c>
      <c r="B76" s="28"/>
      <c r="C76" s="29"/>
      <c r="D76" s="29"/>
      <c r="E76" s="29"/>
      <c r="F76" s="30"/>
      <c r="G76" s="30"/>
      <c r="H76" s="131"/>
      <c r="I76" s="131"/>
      <c r="J76" s="131"/>
      <c r="K76" s="31"/>
    </row>
    <row r="77" spans="1:11" s="32" customFormat="1" ht="11.25" customHeight="1">
      <c r="A77" s="34" t="s">
        <v>60</v>
      </c>
      <c r="B77" s="28"/>
      <c r="C77" s="29">
        <v>1</v>
      </c>
      <c r="D77" s="29">
        <v>1</v>
      </c>
      <c r="E77" s="29">
        <v>1</v>
      </c>
      <c r="F77" s="30"/>
      <c r="G77" s="30"/>
      <c r="H77" s="131">
        <v>0.017</v>
      </c>
      <c r="I77" s="131">
        <v>0.017</v>
      </c>
      <c r="J77" s="131">
        <v>0.017</v>
      </c>
      <c r="K77" s="31"/>
    </row>
    <row r="78" spans="1:11" s="32" customFormat="1" ht="11.25" customHeight="1">
      <c r="A78" s="34" t="s">
        <v>61</v>
      </c>
      <c r="B78" s="28"/>
      <c r="C78" s="29">
        <v>25</v>
      </c>
      <c r="D78" s="29">
        <v>25</v>
      </c>
      <c r="E78" s="29">
        <v>25</v>
      </c>
      <c r="F78" s="30"/>
      <c r="G78" s="30"/>
      <c r="H78" s="131">
        <v>0.6</v>
      </c>
      <c r="I78" s="131">
        <v>0.6</v>
      </c>
      <c r="J78" s="131">
        <v>0.6</v>
      </c>
      <c r="K78" s="31"/>
    </row>
    <row r="79" spans="1:11" s="32" customFormat="1" ht="11.25" customHeight="1">
      <c r="A79" s="34" t="s">
        <v>62</v>
      </c>
      <c r="B79" s="28"/>
      <c r="C79" s="29">
        <v>6</v>
      </c>
      <c r="D79" s="29">
        <v>6</v>
      </c>
      <c r="E79" s="29">
        <v>4</v>
      </c>
      <c r="F79" s="30"/>
      <c r="G79" s="30"/>
      <c r="H79" s="131">
        <v>0.108</v>
      </c>
      <c r="I79" s="131">
        <v>0.108</v>
      </c>
      <c r="J79" s="131">
        <v>0.07</v>
      </c>
      <c r="K79" s="31"/>
    </row>
    <row r="80" spans="1:11" s="23" customFormat="1" ht="11.25" customHeight="1">
      <c r="A80" s="41" t="s">
        <v>63</v>
      </c>
      <c r="B80" s="36"/>
      <c r="C80" s="37">
        <v>166</v>
      </c>
      <c r="D80" s="37">
        <v>165</v>
      </c>
      <c r="E80" s="37">
        <v>152</v>
      </c>
      <c r="F80" s="38">
        <v>92.12121212121212</v>
      </c>
      <c r="G80" s="39"/>
      <c r="H80" s="132">
        <v>4.939</v>
      </c>
      <c r="I80" s="133">
        <v>4.947</v>
      </c>
      <c r="J80" s="133">
        <v>4.934</v>
      </c>
      <c r="K80" s="40">
        <v>99.73721447341823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>
        <v>3</v>
      </c>
      <c r="D82" s="29">
        <v>3</v>
      </c>
      <c r="E82" s="29">
        <v>3</v>
      </c>
      <c r="F82" s="30"/>
      <c r="G82" s="30"/>
      <c r="H82" s="131">
        <v>0.095</v>
      </c>
      <c r="I82" s="131">
        <v>0.095</v>
      </c>
      <c r="J82" s="131">
        <v>0.095</v>
      </c>
      <c r="K82" s="31"/>
    </row>
    <row r="83" spans="1:11" s="32" customFormat="1" ht="11.25" customHeight="1">
      <c r="A83" s="34" t="s">
        <v>65</v>
      </c>
      <c r="B83" s="28"/>
      <c r="C83" s="29">
        <v>24</v>
      </c>
      <c r="D83" s="29">
        <v>24</v>
      </c>
      <c r="E83" s="29">
        <v>24</v>
      </c>
      <c r="F83" s="30"/>
      <c r="G83" s="30"/>
      <c r="H83" s="131">
        <v>0.595</v>
      </c>
      <c r="I83" s="131">
        <v>0.595</v>
      </c>
      <c r="J83" s="131">
        <v>0.595</v>
      </c>
      <c r="K83" s="31"/>
    </row>
    <row r="84" spans="1:11" s="23" customFormat="1" ht="11.25" customHeight="1">
      <c r="A84" s="35" t="s">
        <v>66</v>
      </c>
      <c r="B84" s="36"/>
      <c r="C84" s="37">
        <v>27</v>
      </c>
      <c r="D84" s="37">
        <v>27</v>
      </c>
      <c r="E84" s="37">
        <v>27</v>
      </c>
      <c r="F84" s="38">
        <v>100</v>
      </c>
      <c r="G84" s="39"/>
      <c r="H84" s="132">
        <v>0.69</v>
      </c>
      <c r="I84" s="133">
        <v>0.69</v>
      </c>
      <c r="J84" s="133">
        <v>0.69</v>
      </c>
      <c r="K84" s="40">
        <v>100.00000000000001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>
        <v>2630</v>
      </c>
      <c r="D87" s="48">
        <v>2037</v>
      </c>
      <c r="E87" s="48">
        <f>E13+E15+E17+E22+E24+E26+E31+E37++E39+E50+E52+E59+E64+E66+E70+E80+E84</f>
        <v>1882</v>
      </c>
      <c r="F87" s="49">
        <f>IF(D87&gt;0,100*E87/D87,0)</f>
        <v>92.3907707412862</v>
      </c>
      <c r="G87" s="39"/>
      <c r="H87" s="136">
        <v>153.977</v>
      </c>
      <c r="I87" s="137">
        <v>118.5</v>
      </c>
      <c r="J87" s="137">
        <f>J13+J15+J17+J22+J24+J26+J31+J37++J39+J50+J52+J59+J64+J66+J70+J80+J84</f>
        <v>120.54814999999999</v>
      </c>
      <c r="K87" s="49">
        <f>IF(I87&gt;0,100*J87/I87,0)</f>
        <v>101.72839662447257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2" useFirstPageNumber="1" horizontalDpi="600" verticalDpi="600" orientation="portrait" paperSize="9" scale="73" r:id="rId1"/>
  <headerFooter alignWithMargins="0"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5"/>
  <dimension ref="A1:K625"/>
  <sheetViews>
    <sheetView view="pageBreakPreview" zoomScaleSheetLayoutView="100" zoomScalePageLayoutView="0" workbookViewId="0" topLeftCell="A1">
      <selection activeCell="M15" sqref="M15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5" width="12.421875" style="57" customWidth="1"/>
    <col min="6" max="6" width="9.851562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103</v>
      </c>
      <c r="B2" s="2"/>
      <c r="C2" s="2"/>
      <c r="D2" s="2"/>
      <c r="E2" s="4"/>
      <c r="F2" s="2"/>
      <c r="G2" s="2"/>
      <c r="H2" s="2"/>
      <c r="I2" s="5"/>
      <c r="J2" s="187" t="s">
        <v>69</v>
      </c>
      <c r="K2" s="187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75" t="s">
        <v>2</v>
      </c>
      <c r="D4" s="176"/>
      <c r="E4" s="176"/>
      <c r="F4" s="177"/>
      <c r="G4" s="8"/>
      <c r="H4" s="181" t="s">
        <v>3</v>
      </c>
      <c r="I4" s="182"/>
      <c r="J4" s="182"/>
      <c r="K4" s="183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38" t="s">
        <v>336</v>
      </c>
      <c r="D7" s="20" t="s">
        <v>6</v>
      </c>
      <c r="E7" s="20">
        <v>3</v>
      </c>
      <c r="F7" s="21" t="str">
        <f>CONCATENATE(D6,"=100")</f>
        <v>2022=100</v>
      </c>
      <c r="G7" s="22"/>
      <c r="H7" s="138" t="s">
        <v>336</v>
      </c>
      <c r="I7" s="20" t="s">
        <v>6</v>
      </c>
      <c r="J7" s="20">
        <v>3</v>
      </c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>
        <v>1</v>
      </c>
      <c r="E9" s="29"/>
      <c r="F9" s="30"/>
      <c r="G9" s="30"/>
      <c r="H9" s="131"/>
      <c r="I9" s="131">
        <v>0.1</v>
      </c>
      <c r="J9" s="131"/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31"/>
      <c r="I10" s="131"/>
      <c r="J10" s="131"/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31"/>
      <c r="I11" s="131"/>
      <c r="J11" s="131"/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31"/>
      <c r="I12" s="131"/>
      <c r="J12" s="131"/>
      <c r="K12" s="31"/>
    </row>
    <row r="13" spans="1:11" s="23" customFormat="1" ht="11.25" customHeight="1">
      <c r="A13" s="35" t="s">
        <v>11</v>
      </c>
      <c r="B13" s="36"/>
      <c r="C13" s="37"/>
      <c r="D13" s="37">
        <v>1</v>
      </c>
      <c r="E13" s="37"/>
      <c r="F13" s="38"/>
      <c r="G13" s="39"/>
      <c r="H13" s="132"/>
      <c r="I13" s="133">
        <v>0.1</v>
      </c>
      <c r="J13" s="133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2"/>
      <c r="I15" s="133"/>
      <c r="J15" s="133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>
        <v>1</v>
      </c>
      <c r="D17" s="37"/>
      <c r="E17" s="37"/>
      <c r="F17" s="38"/>
      <c r="G17" s="39"/>
      <c r="H17" s="132">
        <v>0.05</v>
      </c>
      <c r="I17" s="133">
        <v>0.05</v>
      </c>
      <c r="J17" s="133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>
        <v>3</v>
      </c>
      <c r="D19" s="29">
        <v>3</v>
      </c>
      <c r="E19" s="29"/>
      <c r="F19" s="30"/>
      <c r="G19" s="30"/>
      <c r="H19" s="131">
        <v>0.054</v>
      </c>
      <c r="I19" s="131">
        <v>0.054</v>
      </c>
      <c r="J19" s="131"/>
      <c r="K19" s="31"/>
    </row>
    <row r="20" spans="1:11" s="32" customFormat="1" ht="11.25" customHeight="1">
      <c r="A20" s="34" t="s">
        <v>15</v>
      </c>
      <c r="B20" s="28"/>
      <c r="C20" s="29">
        <v>3</v>
      </c>
      <c r="D20" s="29">
        <v>3</v>
      </c>
      <c r="E20" s="29"/>
      <c r="F20" s="30"/>
      <c r="G20" s="30"/>
      <c r="H20" s="131">
        <v>0.05</v>
      </c>
      <c r="I20" s="131"/>
      <c r="J20" s="131"/>
      <c r="K20" s="31"/>
    </row>
    <row r="21" spans="1:11" s="32" customFormat="1" ht="11.25" customHeight="1">
      <c r="A21" s="34" t="s">
        <v>16</v>
      </c>
      <c r="B21" s="28"/>
      <c r="C21" s="29">
        <v>6</v>
      </c>
      <c r="D21" s="29">
        <v>5</v>
      </c>
      <c r="E21" s="29"/>
      <c r="F21" s="30"/>
      <c r="G21" s="30"/>
      <c r="H21" s="131">
        <v>0.181</v>
      </c>
      <c r="I21" s="131"/>
      <c r="J21" s="131"/>
      <c r="K21" s="31"/>
    </row>
    <row r="22" spans="1:11" s="23" customFormat="1" ht="11.25" customHeight="1">
      <c r="A22" s="35" t="s">
        <v>17</v>
      </c>
      <c r="B22" s="36"/>
      <c r="C22" s="37">
        <v>12</v>
      </c>
      <c r="D22" s="37">
        <v>11</v>
      </c>
      <c r="E22" s="37"/>
      <c r="F22" s="38"/>
      <c r="G22" s="39"/>
      <c r="H22" s="132">
        <v>0.28500000000000003</v>
      </c>
      <c r="I22" s="133">
        <v>0.054</v>
      </c>
      <c r="J22" s="133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>
        <v>2</v>
      </c>
      <c r="D24" s="37">
        <v>2</v>
      </c>
      <c r="E24" s="37">
        <v>3</v>
      </c>
      <c r="F24" s="38">
        <v>150</v>
      </c>
      <c r="G24" s="39"/>
      <c r="H24" s="132">
        <v>0.194</v>
      </c>
      <c r="I24" s="133">
        <v>0.28</v>
      </c>
      <c r="J24" s="133">
        <v>0.306</v>
      </c>
      <c r="K24" s="40">
        <v>109.28571428571426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>
        <v>10</v>
      </c>
      <c r="D26" s="37">
        <v>10</v>
      </c>
      <c r="E26" s="37">
        <v>10</v>
      </c>
      <c r="F26" s="38">
        <v>100</v>
      </c>
      <c r="G26" s="39"/>
      <c r="H26" s="132">
        <v>0.302</v>
      </c>
      <c r="I26" s="133">
        <v>0.3</v>
      </c>
      <c r="J26" s="133">
        <v>0.3</v>
      </c>
      <c r="K26" s="40">
        <v>100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/>
      <c r="D28" s="29"/>
      <c r="E28" s="29"/>
      <c r="F28" s="30"/>
      <c r="G28" s="30"/>
      <c r="H28" s="131"/>
      <c r="I28" s="131"/>
      <c r="J28" s="131"/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31"/>
      <c r="I29" s="131"/>
      <c r="J29" s="131"/>
      <c r="K29" s="31"/>
    </row>
    <row r="30" spans="1:11" s="32" customFormat="1" ht="11.25" customHeight="1">
      <c r="A30" s="34" t="s">
        <v>22</v>
      </c>
      <c r="B30" s="28"/>
      <c r="C30" s="29">
        <v>3</v>
      </c>
      <c r="D30" s="29">
        <v>2</v>
      </c>
      <c r="E30" s="29">
        <v>5</v>
      </c>
      <c r="F30" s="30"/>
      <c r="G30" s="30"/>
      <c r="H30" s="131">
        <v>0.214</v>
      </c>
      <c r="I30" s="131">
        <v>0.26</v>
      </c>
      <c r="J30" s="131">
        <v>0.25</v>
      </c>
      <c r="K30" s="31"/>
    </row>
    <row r="31" spans="1:11" s="23" customFormat="1" ht="11.25" customHeight="1">
      <c r="A31" s="41" t="s">
        <v>23</v>
      </c>
      <c r="B31" s="36"/>
      <c r="C31" s="37">
        <v>3</v>
      </c>
      <c r="D31" s="37">
        <v>2</v>
      </c>
      <c r="E31" s="37">
        <v>5</v>
      </c>
      <c r="F31" s="38">
        <v>250</v>
      </c>
      <c r="G31" s="39"/>
      <c r="H31" s="132">
        <v>0.214</v>
      </c>
      <c r="I31" s="133">
        <v>0.26</v>
      </c>
      <c r="J31" s="133">
        <v>0.25</v>
      </c>
      <c r="K31" s="40">
        <v>96.15384615384615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>
        <v>46</v>
      </c>
      <c r="D33" s="29">
        <v>33</v>
      </c>
      <c r="E33" s="29">
        <v>33</v>
      </c>
      <c r="F33" s="30"/>
      <c r="G33" s="30"/>
      <c r="H33" s="131">
        <v>3.765</v>
      </c>
      <c r="I33" s="131">
        <v>2.987</v>
      </c>
      <c r="J33" s="131">
        <v>2.987</v>
      </c>
      <c r="K33" s="31"/>
    </row>
    <row r="34" spans="1:11" s="32" customFormat="1" ht="11.25" customHeight="1">
      <c r="A34" s="34" t="s">
        <v>25</v>
      </c>
      <c r="B34" s="28"/>
      <c r="C34" s="29">
        <v>37</v>
      </c>
      <c r="D34" s="29">
        <v>35</v>
      </c>
      <c r="E34" s="29">
        <v>34</v>
      </c>
      <c r="F34" s="30"/>
      <c r="G34" s="30"/>
      <c r="H34" s="131">
        <v>0.896</v>
      </c>
      <c r="I34" s="131">
        <v>0.896</v>
      </c>
      <c r="J34" s="131">
        <v>0.825</v>
      </c>
      <c r="K34" s="31"/>
    </row>
    <row r="35" spans="1:11" s="32" customFormat="1" ht="11.25" customHeight="1">
      <c r="A35" s="34" t="s">
        <v>26</v>
      </c>
      <c r="B35" s="28"/>
      <c r="C35" s="29">
        <v>7</v>
      </c>
      <c r="D35" s="29">
        <v>7</v>
      </c>
      <c r="E35" s="29">
        <v>8</v>
      </c>
      <c r="F35" s="30"/>
      <c r="G35" s="30"/>
      <c r="H35" s="131">
        <v>0.179</v>
      </c>
      <c r="I35" s="131">
        <v>0.186</v>
      </c>
      <c r="J35" s="131">
        <v>0.212</v>
      </c>
      <c r="K35" s="31"/>
    </row>
    <row r="36" spans="1:11" s="32" customFormat="1" ht="11.25" customHeight="1">
      <c r="A36" s="34" t="s">
        <v>27</v>
      </c>
      <c r="B36" s="28"/>
      <c r="C36" s="29">
        <v>55</v>
      </c>
      <c r="D36" s="29">
        <v>55</v>
      </c>
      <c r="E36" s="29">
        <v>45</v>
      </c>
      <c r="F36" s="30"/>
      <c r="G36" s="30"/>
      <c r="H36" s="131">
        <v>1.686</v>
      </c>
      <c r="I36" s="131">
        <v>1.686</v>
      </c>
      <c r="J36" s="131">
        <v>1.35</v>
      </c>
      <c r="K36" s="31"/>
    </row>
    <row r="37" spans="1:11" s="23" customFormat="1" ht="11.25" customHeight="1">
      <c r="A37" s="35" t="s">
        <v>28</v>
      </c>
      <c r="B37" s="36"/>
      <c r="C37" s="37">
        <v>145</v>
      </c>
      <c r="D37" s="37">
        <v>130</v>
      </c>
      <c r="E37" s="37">
        <v>120</v>
      </c>
      <c r="F37" s="38">
        <v>92.3076923076923</v>
      </c>
      <c r="G37" s="39"/>
      <c r="H37" s="132">
        <v>6.526000000000001</v>
      </c>
      <c r="I37" s="133">
        <v>5.755</v>
      </c>
      <c r="J37" s="133">
        <v>5.3740000000000006</v>
      </c>
      <c r="K37" s="40">
        <v>93.37966985230236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>
        <v>72</v>
      </c>
      <c r="D39" s="37">
        <v>70</v>
      </c>
      <c r="E39" s="37">
        <v>90</v>
      </c>
      <c r="F39" s="38">
        <v>128.57142857142858</v>
      </c>
      <c r="G39" s="39"/>
      <c r="H39" s="132">
        <v>1.819</v>
      </c>
      <c r="I39" s="133">
        <v>1.77</v>
      </c>
      <c r="J39" s="133">
        <v>2.15</v>
      </c>
      <c r="K39" s="40">
        <v>121.46892655367232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31"/>
      <c r="I41" s="131"/>
      <c r="J41" s="131"/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31"/>
      <c r="I42" s="131"/>
      <c r="J42" s="131"/>
      <c r="K42" s="31"/>
    </row>
    <row r="43" spans="1:11" s="32" customFormat="1" ht="11.25" customHeight="1">
      <c r="A43" s="34" t="s">
        <v>32</v>
      </c>
      <c r="B43" s="28"/>
      <c r="C43" s="29">
        <v>2</v>
      </c>
      <c r="D43" s="29">
        <v>2</v>
      </c>
      <c r="E43" s="29">
        <v>2</v>
      </c>
      <c r="F43" s="30"/>
      <c r="G43" s="30"/>
      <c r="H43" s="131">
        <v>0.09</v>
      </c>
      <c r="I43" s="131">
        <v>0.09</v>
      </c>
      <c r="J43" s="131">
        <v>0.09</v>
      </c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31"/>
      <c r="I44" s="131"/>
      <c r="J44" s="131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31"/>
      <c r="I45" s="131"/>
      <c r="J45" s="131"/>
      <c r="K45" s="31"/>
    </row>
    <row r="46" spans="1:11" s="32" customFormat="1" ht="11.25" customHeight="1">
      <c r="A46" s="34" t="s">
        <v>35</v>
      </c>
      <c r="B46" s="28"/>
      <c r="C46" s="29"/>
      <c r="D46" s="29"/>
      <c r="E46" s="29"/>
      <c r="F46" s="30"/>
      <c r="G46" s="30"/>
      <c r="H46" s="131"/>
      <c r="I46" s="131"/>
      <c r="J46" s="131"/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31"/>
      <c r="I47" s="131"/>
      <c r="J47" s="131"/>
      <c r="K47" s="31"/>
    </row>
    <row r="48" spans="1:11" s="32" customFormat="1" ht="11.25" customHeight="1">
      <c r="A48" s="34" t="s">
        <v>37</v>
      </c>
      <c r="B48" s="28"/>
      <c r="C48" s="29"/>
      <c r="D48" s="29"/>
      <c r="E48" s="29"/>
      <c r="F48" s="30"/>
      <c r="G48" s="30"/>
      <c r="H48" s="131"/>
      <c r="I48" s="131"/>
      <c r="J48" s="131"/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31"/>
      <c r="I49" s="131"/>
      <c r="J49" s="131"/>
      <c r="K49" s="31"/>
    </row>
    <row r="50" spans="1:11" s="23" customFormat="1" ht="11.25" customHeight="1">
      <c r="A50" s="41" t="s">
        <v>39</v>
      </c>
      <c r="B50" s="36"/>
      <c r="C50" s="37">
        <v>2</v>
      </c>
      <c r="D50" s="37">
        <v>2</v>
      </c>
      <c r="E50" s="37">
        <v>2</v>
      </c>
      <c r="F50" s="38">
        <v>100</v>
      </c>
      <c r="G50" s="39"/>
      <c r="H50" s="132">
        <v>0.09</v>
      </c>
      <c r="I50" s="133">
        <v>0.09</v>
      </c>
      <c r="J50" s="133">
        <v>0.09</v>
      </c>
      <c r="K50" s="40">
        <v>100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>
        <v>169</v>
      </c>
      <c r="D52" s="37">
        <v>169</v>
      </c>
      <c r="E52" s="37">
        <v>75</v>
      </c>
      <c r="F52" s="38">
        <v>44.37869822485207</v>
      </c>
      <c r="G52" s="39"/>
      <c r="H52" s="132">
        <v>13.457</v>
      </c>
      <c r="I52" s="133">
        <v>6.502</v>
      </c>
      <c r="J52" s="133">
        <v>3</v>
      </c>
      <c r="K52" s="40">
        <v>46.13964933866503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>
        <v>50</v>
      </c>
      <c r="D54" s="29">
        <v>47</v>
      </c>
      <c r="E54" s="29">
        <v>45</v>
      </c>
      <c r="F54" s="30"/>
      <c r="G54" s="30"/>
      <c r="H54" s="131">
        <v>3.835</v>
      </c>
      <c r="I54" s="131">
        <v>1.222</v>
      </c>
      <c r="J54" s="131">
        <v>1.215</v>
      </c>
      <c r="K54" s="31"/>
    </row>
    <row r="55" spans="1:11" s="32" customFormat="1" ht="11.25" customHeight="1">
      <c r="A55" s="34" t="s">
        <v>42</v>
      </c>
      <c r="B55" s="28"/>
      <c r="C55" s="29">
        <v>2</v>
      </c>
      <c r="D55" s="29">
        <v>2</v>
      </c>
      <c r="E55" s="29">
        <v>4</v>
      </c>
      <c r="F55" s="30"/>
      <c r="G55" s="30"/>
      <c r="H55" s="131">
        <v>0.063</v>
      </c>
      <c r="I55" s="131">
        <v>0.063</v>
      </c>
      <c r="J55" s="131">
        <v>0.124</v>
      </c>
      <c r="K55" s="31"/>
    </row>
    <row r="56" spans="1:11" s="32" customFormat="1" ht="11.25" customHeight="1">
      <c r="A56" s="34" t="s">
        <v>43</v>
      </c>
      <c r="B56" s="28"/>
      <c r="C56" s="29">
        <v>9</v>
      </c>
      <c r="D56" s="29">
        <v>4</v>
      </c>
      <c r="E56" s="29">
        <v>5</v>
      </c>
      <c r="F56" s="30"/>
      <c r="G56" s="30"/>
      <c r="H56" s="131">
        <v>0.27</v>
      </c>
      <c r="I56" s="131">
        <v>0.065</v>
      </c>
      <c r="J56" s="131">
        <v>0.085</v>
      </c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31"/>
      <c r="I57" s="131"/>
      <c r="J57" s="131"/>
      <c r="K57" s="31"/>
    </row>
    <row r="58" spans="1:11" s="32" customFormat="1" ht="11.25" customHeight="1">
      <c r="A58" s="34" t="s">
        <v>45</v>
      </c>
      <c r="B58" s="28"/>
      <c r="C58" s="29">
        <v>8</v>
      </c>
      <c r="D58" s="29">
        <v>5</v>
      </c>
      <c r="E58" s="29">
        <v>5</v>
      </c>
      <c r="F58" s="30"/>
      <c r="G58" s="30"/>
      <c r="H58" s="131">
        <v>0.174</v>
      </c>
      <c r="I58" s="131">
        <v>0.08</v>
      </c>
      <c r="J58" s="131">
        <v>0.1</v>
      </c>
      <c r="K58" s="31"/>
    </row>
    <row r="59" spans="1:11" s="23" customFormat="1" ht="11.25" customHeight="1">
      <c r="A59" s="35" t="s">
        <v>46</v>
      </c>
      <c r="B59" s="36"/>
      <c r="C59" s="37">
        <v>69</v>
      </c>
      <c r="D59" s="37">
        <v>58</v>
      </c>
      <c r="E59" s="37">
        <v>59</v>
      </c>
      <c r="F59" s="38">
        <v>101.72413793103448</v>
      </c>
      <c r="G59" s="39"/>
      <c r="H59" s="132">
        <v>4.3420000000000005</v>
      </c>
      <c r="I59" s="133">
        <v>1.43</v>
      </c>
      <c r="J59" s="133">
        <v>1.524</v>
      </c>
      <c r="K59" s="40">
        <v>106.57342657342659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>
        <v>55</v>
      </c>
      <c r="D61" s="29">
        <v>55</v>
      </c>
      <c r="E61" s="29">
        <v>46</v>
      </c>
      <c r="F61" s="30"/>
      <c r="G61" s="30"/>
      <c r="H61" s="131">
        <v>2.85</v>
      </c>
      <c r="I61" s="131">
        <v>3.05</v>
      </c>
      <c r="J61" s="131">
        <v>2.38</v>
      </c>
      <c r="K61" s="31"/>
    </row>
    <row r="62" spans="1:11" s="32" customFormat="1" ht="11.25" customHeight="1">
      <c r="A62" s="34" t="s">
        <v>48</v>
      </c>
      <c r="B62" s="28"/>
      <c r="C62" s="29">
        <v>69</v>
      </c>
      <c r="D62" s="29">
        <v>69</v>
      </c>
      <c r="E62" s="29">
        <v>69</v>
      </c>
      <c r="F62" s="30"/>
      <c r="G62" s="30"/>
      <c r="H62" s="131">
        <v>2.19</v>
      </c>
      <c r="I62" s="131">
        <v>2.19</v>
      </c>
      <c r="J62" s="131">
        <v>2.19</v>
      </c>
      <c r="K62" s="31"/>
    </row>
    <row r="63" spans="1:11" s="32" customFormat="1" ht="11.25" customHeight="1">
      <c r="A63" s="34" t="s">
        <v>49</v>
      </c>
      <c r="B63" s="28"/>
      <c r="C63" s="29">
        <v>23</v>
      </c>
      <c r="D63" s="29">
        <v>23</v>
      </c>
      <c r="E63" s="29">
        <v>23</v>
      </c>
      <c r="F63" s="30"/>
      <c r="G63" s="30"/>
      <c r="H63" s="131">
        <v>1.305</v>
      </c>
      <c r="I63" s="131">
        <v>1.345</v>
      </c>
      <c r="J63" s="131">
        <v>1.345</v>
      </c>
      <c r="K63" s="31"/>
    </row>
    <row r="64" spans="1:11" s="23" customFormat="1" ht="11.25" customHeight="1">
      <c r="A64" s="35" t="s">
        <v>50</v>
      </c>
      <c r="B64" s="36"/>
      <c r="C64" s="37">
        <v>147</v>
      </c>
      <c r="D64" s="37">
        <v>147</v>
      </c>
      <c r="E64" s="37">
        <v>138</v>
      </c>
      <c r="F64" s="38">
        <v>93.87755102040816</v>
      </c>
      <c r="G64" s="39"/>
      <c r="H64" s="132">
        <v>6.345</v>
      </c>
      <c r="I64" s="133">
        <v>6.585</v>
      </c>
      <c r="J64" s="133">
        <v>5.915</v>
      </c>
      <c r="K64" s="40">
        <v>89.82536066818527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>
        <v>255</v>
      </c>
      <c r="D66" s="37">
        <v>255</v>
      </c>
      <c r="E66" s="37">
        <v>280</v>
      </c>
      <c r="F66" s="38">
        <v>109.80392156862744</v>
      </c>
      <c r="G66" s="39"/>
      <c r="H66" s="132">
        <v>19.611</v>
      </c>
      <c r="I66" s="133"/>
      <c r="J66" s="133">
        <v>21.5</v>
      </c>
      <c r="K66" s="40"/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>
        <v>13</v>
      </c>
      <c r="D68" s="29">
        <v>15</v>
      </c>
      <c r="E68" s="29">
        <v>11</v>
      </c>
      <c r="F68" s="30"/>
      <c r="G68" s="30"/>
      <c r="H68" s="131">
        <v>3.303</v>
      </c>
      <c r="I68" s="131">
        <v>3.3</v>
      </c>
      <c r="J68" s="131">
        <v>3</v>
      </c>
      <c r="K68" s="31"/>
    </row>
    <row r="69" spans="1:11" s="32" customFormat="1" ht="11.25" customHeight="1">
      <c r="A69" s="34" t="s">
        <v>53</v>
      </c>
      <c r="B69" s="28"/>
      <c r="C69" s="29"/>
      <c r="D69" s="29"/>
      <c r="E69" s="29"/>
      <c r="F69" s="30"/>
      <c r="G69" s="30"/>
      <c r="H69" s="131"/>
      <c r="I69" s="131"/>
      <c r="J69" s="131"/>
      <c r="K69" s="31"/>
    </row>
    <row r="70" spans="1:11" s="23" customFormat="1" ht="11.25" customHeight="1">
      <c r="A70" s="35" t="s">
        <v>54</v>
      </c>
      <c r="B70" s="36"/>
      <c r="C70" s="37">
        <v>13</v>
      </c>
      <c r="D70" s="37">
        <v>15</v>
      </c>
      <c r="E70" s="37">
        <v>11</v>
      </c>
      <c r="F70" s="38">
        <v>73.33333333333333</v>
      </c>
      <c r="G70" s="39"/>
      <c r="H70" s="132">
        <v>3.303</v>
      </c>
      <c r="I70" s="133">
        <v>3.3</v>
      </c>
      <c r="J70" s="133">
        <v>3</v>
      </c>
      <c r="K70" s="40">
        <v>90.90909090909092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>
        <v>5281</v>
      </c>
      <c r="D72" s="29">
        <v>5281</v>
      </c>
      <c r="E72" s="29">
        <v>5646</v>
      </c>
      <c r="F72" s="30"/>
      <c r="G72" s="30"/>
      <c r="H72" s="131">
        <v>549.489</v>
      </c>
      <c r="I72" s="131">
        <v>503.951</v>
      </c>
      <c r="J72" s="131">
        <v>587.468</v>
      </c>
      <c r="K72" s="31"/>
    </row>
    <row r="73" spans="1:11" s="32" customFormat="1" ht="11.25" customHeight="1">
      <c r="A73" s="34" t="s">
        <v>56</v>
      </c>
      <c r="B73" s="28"/>
      <c r="C73" s="29">
        <v>74</v>
      </c>
      <c r="D73" s="29">
        <v>81</v>
      </c>
      <c r="E73" s="29">
        <v>81</v>
      </c>
      <c r="F73" s="30"/>
      <c r="G73" s="30"/>
      <c r="H73" s="131">
        <v>3.24</v>
      </c>
      <c r="I73" s="131">
        <v>2.9</v>
      </c>
      <c r="J73" s="131">
        <v>2.7</v>
      </c>
      <c r="K73" s="31"/>
    </row>
    <row r="74" spans="1:11" s="32" customFormat="1" ht="11.25" customHeight="1">
      <c r="A74" s="34" t="s">
        <v>57</v>
      </c>
      <c r="B74" s="28"/>
      <c r="C74" s="29">
        <v>1</v>
      </c>
      <c r="D74" s="29"/>
      <c r="E74" s="29"/>
      <c r="F74" s="30"/>
      <c r="G74" s="30"/>
      <c r="H74" s="131">
        <v>0.031</v>
      </c>
      <c r="I74" s="131"/>
      <c r="J74" s="131"/>
      <c r="K74" s="31"/>
    </row>
    <row r="75" spans="1:11" s="32" customFormat="1" ht="11.25" customHeight="1">
      <c r="A75" s="34" t="s">
        <v>58</v>
      </c>
      <c r="B75" s="28"/>
      <c r="C75" s="29">
        <v>1110</v>
      </c>
      <c r="D75" s="29">
        <v>1113</v>
      </c>
      <c r="E75" s="29">
        <v>1158</v>
      </c>
      <c r="F75" s="30"/>
      <c r="G75" s="30"/>
      <c r="H75" s="131">
        <v>107.55</v>
      </c>
      <c r="I75" s="131">
        <v>112.01</v>
      </c>
      <c r="J75" s="131">
        <v>101.475</v>
      </c>
      <c r="K75" s="31"/>
    </row>
    <row r="76" spans="1:11" s="32" customFormat="1" ht="11.25" customHeight="1">
      <c r="A76" s="34" t="s">
        <v>59</v>
      </c>
      <c r="B76" s="28"/>
      <c r="C76" s="29">
        <v>1</v>
      </c>
      <c r="D76" s="29">
        <v>1</v>
      </c>
      <c r="E76" s="29">
        <v>1</v>
      </c>
      <c r="F76" s="30"/>
      <c r="G76" s="30"/>
      <c r="H76" s="131">
        <v>0.02</v>
      </c>
      <c r="I76" s="131">
        <v>0.02</v>
      </c>
      <c r="J76" s="131">
        <v>0.02</v>
      </c>
      <c r="K76" s="31"/>
    </row>
    <row r="77" spans="1:11" s="32" customFormat="1" ht="11.25" customHeight="1">
      <c r="A77" s="34" t="s">
        <v>60</v>
      </c>
      <c r="B77" s="28"/>
      <c r="C77" s="29">
        <v>10</v>
      </c>
      <c r="D77" s="29">
        <v>10</v>
      </c>
      <c r="E77" s="29">
        <v>10</v>
      </c>
      <c r="F77" s="30"/>
      <c r="G77" s="30"/>
      <c r="H77" s="131">
        <v>0.24</v>
      </c>
      <c r="I77" s="131">
        <v>0.24</v>
      </c>
      <c r="J77" s="131">
        <v>0.236</v>
      </c>
      <c r="K77" s="31"/>
    </row>
    <row r="78" spans="1:11" s="32" customFormat="1" ht="11.25" customHeight="1">
      <c r="A78" s="34" t="s">
        <v>61</v>
      </c>
      <c r="B78" s="28"/>
      <c r="C78" s="29">
        <v>146</v>
      </c>
      <c r="D78" s="29">
        <v>120</v>
      </c>
      <c r="E78" s="29">
        <v>120</v>
      </c>
      <c r="F78" s="30"/>
      <c r="G78" s="30"/>
      <c r="H78" s="131">
        <v>10.875</v>
      </c>
      <c r="I78" s="131">
        <v>9</v>
      </c>
      <c r="J78" s="131">
        <v>3.6</v>
      </c>
      <c r="K78" s="31"/>
    </row>
    <row r="79" spans="1:11" s="32" customFormat="1" ht="11.25" customHeight="1">
      <c r="A79" s="34" t="s">
        <v>62</v>
      </c>
      <c r="B79" s="28"/>
      <c r="C79" s="29">
        <v>12</v>
      </c>
      <c r="D79" s="29">
        <v>3</v>
      </c>
      <c r="E79" s="29">
        <v>3</v>
      </c>
      <c r="F79" s="30"/>
      <c r="G79" s="30"/>
      <c r="H79" s="131">
        <v>0.21</v>
      </c>
      <c r="I79" s="131">
        <v>0.09</v>
      </c>
      <c r="J79" s="131">
        <v>0.09</v>
      </c>
      <c r="K79" s="31"/>
    </row>
    <row r="80" spans="1:11" s="23" customFormat="1" ht="11.25" customHeight="1">
      <c r="A80" s="41" t="s">
        <v>63</v>
      </c>
      <c r="B80" s="36"/>
      <c r="C80" s="37">
        <v>6635</v>
      </c>
      <c r="D80" s="37">
        <v>6609</v>
      </c>
      <c r="E80" s="37">
        <v>7019</v>
      </c>
      <c r="F80" s="38">
        <v>106.20366167347557</v>
      </c>
      <c r="G80" s="39"/>
      <c r="H80" s="132">
        <v>671.655</v>
      </c>
      <c r="I80" s="133">
        <v>628.211</v>
      </c>
      <c r="J80" s="133">
        <v>695.589</v>
      </c>
      <c r="K80" s="40">
        <v>110.72537730157543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>
        <v>98</v>
      </c>
      <c r="D82" s="29">
        <v>98</v>
      </c>
      <c r="E82" s="29">
        <v>128</v>
      </c>
      <c r="F82" s="30"/>
      <c r="G82" s="30"/>
      <c r="H82" s="131">
        <v>10.487</v>
      </c>
      <c r="I82" s="131">
        <v>10.5</v>
      </c>
      <c r="J82" s="131">
        <v>15.372</v>
      </c>
      <c r="K82" s="31"/>
    </row>
    <row r="83" spans="1:11" s="32" customFormat="1" ht="11.25" customHeight="1">
      <c r="A83" s="34" t="s">
        <v>65</v>
      </c>
      <c r="B83" s="28"/>
      <c r="C83" s="29">
        <v>85</v>
      </c>
      <c r="D83" s="29">
        <v>85</v>
      </c>
      <c r="E83" s="29">
        <v>87</v>
      </c>
      <c r="F83" s="30"/>
      <c r="G83" s="30"/>
      <c r="H83" s="131">
        <v>7.181</v>
      </c>
      <c r="I83" s="131">
        <v>7.18</v>
      </c>
      <c r="J83" s="131">
        <v>7.415</v>
      </c>
      <c r="K83" s="31"/>
    </row>
    <row r="84" spans="1:11" s="23" customFormat="1" ht="11.25" customHeight="1">
      <c r="A84" s="35" t="s">
        <v>66</v>
      </c>
      <c r="B84" s="36"/>
      <c r="C84" s="37">
        <v>183</v>
      </c>
      <c r="D84" s="37">
        <v>183</v>
      </c>
      <c r="E84" s="37">
        <v>215</v>
      </c>
      <c r="F84" s="38">
        <v>117.48633879781421</v>
      </c>
      <c r="G84" s="39"/>
      <c r="H84" s="132">
        <v>17.668</v>
      </c>
      <c r="I84" s="133">
        <v>17.68</v>
      </c>
      <c r="J84" s="133">
        <v>22.787</v>
      </c>
      <c r="K84" s="40">
        <v>128.88574660633483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>
        <v>7718</v>
      </c>
      <c r="D87" s="48">
        <v>7664</v>
      </c>
      <c r="E87" s="48">
        <v>8027</v>
      </c>
      <c r="F87" s="49">
        <f>IF(D87&gt;0,100*E87/D87,0)</f>
        <v>104.73643006263048</v>
      </c>
      <c r="G87" s="39"/>
      <c r="H87" s="136">
        <v>745.861</v>
      </c>
      <c r="I87" s="137">
        <v>672.367</v>
      </c>
      <c r="J87" s="137">
        <v>761.7850000000001</v>
      </c>
      <c r="K87" s="49">
        <f>IF(I87&gt;0,100*J87/I87,0)</f>
        <v>113.2989870115577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3" useFirstPageNumber="1" horizontalDpi="600" verticalDpi="600" orientation="portrait" paperSize="9" scale="73" r:id="rId1"/>
  <headerFooter alignWithMargins="0"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46"/>
  <dimension ref="A1:K625"/>
  <sheetViews>
    <sheetView view="pageBreakPreview" zoomScaleSheetLayoutView="100" zoomScalePageLayoutView="0" workbookViewId="0" topLeftCell="A1">
      <selection activeCell="M15" sqref="M15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5" width="12.421875" style="57" customWidth="1"/>
    <col min="6" max="6" width="9.851562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104</v>
      </c>
      <c r="B2" s="2"/>
      <c r="C2" s="2"/>
      <c r="D2" s="2"/>
      <c r="E2" s="4"/>
      <c r="F2" s="2"/>
      <c r="G2" s="2"/>
      <c r="H2" s="2"/>
      <c r="I2" s="5"/>
      <c r="J2" s="187" t="s">
        <v>69</v>
      </c>
      <c r="K2" s="187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75" t="s">
        <v>2</v>
      </c>
      <c r="D4" s="176"/>
      <c r="E4" s="176"/>
      <c r="F4" s="177"/>
      <c r="G4" s="8"/>
      <c r="H4" s="181" t="s">
        <v>3</v>
      </c>
      <c r="I4" s="182"/>
      <c r="J4" s="182"/>
      <c r="K4" s="183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38" t="s">
        <v>336</v>
      </c>
      <c r="D7" s="20" t="s">
        <v>6</v>
      </c>
      <c r="E7" s="20">
        <v>3</v>
      </c>
      <c r="F7" s="21" t="str">
        <f>CONCATENATE(D6,"=100")</f>
        <v>2022=100</v>
      </c>
      <c r="G7" s="22"/>
      <c r="H7" s="138" t="s">
        <v>336</v>
      </c>
      <c r="I7" s="20" t="s">
        <v>6</v>
      </c>
      <c r="J7" s="20"/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31"/>
      <c r="I9" s="131"/>
      <c r="J9" s="131"/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31"/>
      <c r="I10" s="131"/>
      <c r="J10" s="131"/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31"/>
      <c r="I11" s="131"/>
      <c r="J11" s="131"/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31"/>
      <c r="I12" s="131"/>
      <c r="J12" s="131"/>
      <c r="K12" s="31"/>
    </row>
    <row r="13" spans="1:11" s="23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32"/>
      <c r="I13" s="133"/>
      <c r="J13" s="133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2"/>
      <c r="I15" s="133"/>
      <c r="J15" s="133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2"/>
      <c r="I17" s="133"/>
      <c r="J17" s="133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31"/>
      <c r="I19" s="131"/>
      <c r="J19" s="131"/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31"/>
      <c r="I20" s="131"/>
      <c r="J20" s="131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31"/>
      <c r="I21" s="131"/>
      <c r="J21" s="131"/>
      <c r="K21" s="31"/>
    </row>
    <row r="22" spans="1:11" s="23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32"/>
      <c r="I22" s="133"/>
      <c r="J22" s="133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/>
      <c r="D24" s="37"/>
      <c r="E24" s="37"/>
      <c r="F24" s="38"/>
      <c r="G24" s="39"/>
      <c r="H24" s="132"/>
      <c r="I24" s="133"/>
      <c r="J24" s="133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32"/>
      <c r="I26" s="133"/>
      <c r="J26" s="133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/>
      <c r="D28" s="29"/>
      <c r="E28" s="29"/>
      <c r="F28" s="30"/>
      <c r="G28" s="30"/>
      <c r="H28" s="131"/>
      <c r="I28" s="131"/>
      <c r="J28" s="131"/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31"/>
      <c r="I29" s="131"/>
      <c r="J29" s="131"/>
      <c r="K29" s="31"/>
    </row>
    <row r="30" spans="1:11" s="32" customFormat="1" ht="11.25" customHeight="1">
      <c r="A30" s="34" t="s">
        <v>22</v>
      </c>
      <c r="B30" s="28"/>
      <c r="C30" s="29"/>
      <c r="D30" s="29"/>
      <c r="E30" s="29"/>
      <c r="F30" s="30"/>
      <c r="G30" s="30"/>
      <c r="H30" s="131"/>
      <c r="I30" s="131"/>
      <c r="J30" s="131"/>
      <c r="K30" s="31"/>
    </row>
    <row r="31" spans="1:11" s="23" customFormat="1" ht="11.25" customHeight="1">
      <c r="A31" s="41" t="s">
        <v>23</v>
      </c>
      <c r="B31" s="36"/>
      <c r="C31" s="37"/>
      <c r="D31" s="37"/>
      <c r="E31" s="37"/>
      <c r="F31" s="38"/>
      <c r="G31" s="39"/>
      <c r="H31" s="132"/>
      <c r="I31" s="133"/>
      <c r="J31" s="133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/>
      <c r="D33" s="29"/>
      <c r="E33" s="29"/>
      <c r="F33" s="30"/>
      <c r="G33" s="30"/>
      <c r="H33" s="131"/>
      <c r="I33" s="131"/>
      <c r="J33" s="131"/>
      <c r="K33" s="31"/>
    </row>
    <row r="34" spans="1:11" s="32" customFormat="1" ht="11.25" customHeight="1">
      <c r="A34" s="34" t="s">
        <v>25</v>
      </c>
      <c r="B34" s="28"/>
      <c r="C34" s="29">
        <v>1</v>
      </c>
      <c r="D34" s="29">
        <v>1</v>
      </c>
      <c r="E34" s="29"/>
      <c r="F34" s="30"/>
      <c r="G34" s="30"/>
      <c r="H34" s="131">
        <v>0.016</v>
      </c>
      <c r="I34" s="131"/>
      <c r="J34" s="131"/>
      <c r="K34" s="31"/>
    </row>
    <row r="35" spans="1:11" s="32" customFormat="1" ht="11.25" customHeight="1">
      <c r="A35" s="34" t="s">
        <v>26</v>
      </c>
      <c r="B35" s="28"/>
      <c r="C35" s="29"/>
      <c r="D35" s="29"/>
      <c r="E35" s="29"/>
      <c r="F35" s="30"/>
      <c r="G35" s="30"/>
      <c r="H35" s="131"/>
      <c r="I35" s="131"/>
      <c r="J35" s="131"/>
      <c r="K35" s="31"/>
    </row>
    <row r="36" spans="1:11" s="32" customFormat="1" ht="11.25" customHeight="1">
      <c r="A36" s="34" t="s">
        <v>27</v>
      </c>
      <c r="B36" s="28"/>
      <c r="C36" s="29"/>
      <c r="D36" s="29"/>
      <c r="E36" s="29">
        <v>3</v>
      </c>
      <c r="F36" s="30"/>
      <c r="G36" s="30"/>
      <c r="H36" s="131"/>
      <c r="I36" s="131"/>
      <c r="J36" s="131"/>
      <c r="K36" s="31"/>
    </row>
    <row r="37" spans="1:11" s="23" customFormat="1" ht="11.25" customHeight="1">
      <c r="A37" s="35" t="s">
        <v>28</v>
      </c>
      <c r="B37" s="36"/>
      <c r="C37" s="37">
        <v>1</v>
      </c>
      <c r="D37" s="37">
        <v>1</v>
      </c>
      <c r="E37" s="37">
        <v>3</v>
      </c>
      <c r="F37" s="38">
        <v>300</v>
      </c>
      <c r="G37" s="39"/>
      <c r="H37" s="132">
        <v>0.016</v>
      </c>
      <c r="I37" s="133"/>
      <c r="J37" s="133"/>
      <c r="K37" s="40"/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/>
      <c r="D39" s="37"/>
      <c r="E39" s="37"/>
      <c r="F39" s="38"/>
      <c r="G39" s="39"/>
      <c r="H39" s="132"/>
      <c r="I39" s="133"/>
      <c r="J39" s="133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31"/>
      <c r="I41" s="131"/>
      <c r="J41" s="131"/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31"/>
      <c r="I42" s="131"/>
      <c r="J42" s="131"/>
      <c r="K42" s="31"/>
    </row>
    <row r="43" spans="1:11" s="32" customFormat="1" ht="11.25" customHeight="1">
      <c r="A43" s="34" t="s">
        <v>32</v>
      </c>
      <c r="B43" s="28"/>
      <c r="C43" s="29"/>
      <c r="D43" s="29"/>
      <c r="E43" s="29"/>
      <c r="F43" s="30"/>
      <c r="G43" s="30"/>
      <c r="H43" s="131"/>
      <c r="I43" s="131"/>
      <c r="J43" s="131"/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31"/>
      <c r="I44" s="131"/>
      <c r="J44" s="131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31"/>
      <c r="I45" s="131"/>
      <c r="J45" s="131"/>
      <c r="K45" s="31"/>
    </row>
    <row r="46" spans="1:11" s="32" customFormat="1" ht="11.25" customHeight="1">
      <c r="A46" s="34" t="s">
        <v>35</v>
      </c>
      <c r="B46" s="28"/>
      <c r="C46" s="29"/>
      <c r="D46" s="29"/>
      <c r="E46" s="29"/>
      <c r="F46" s="30"/>
      <c r="G46" s="30"/>
      <c r="H46" s="131"/>
      <c r="I46" s="131"/>
      <c r="J46" s="131"/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31"/>
      <c r="I47" s="131"/>
      <c r="J47" s="131"/>
      <c r="K47" s="31"/>
    </row>
    <row r="48" spans="1:11" s="32" customFormat="1" ht="11.25" customHeight="1">
      <c r="A48" s="34" t="s">
        <v>37</v>
      </c>
      <c r="B48" s="28"/>
      <c r="C48" s="29"/>
      <c r="D48" s="29"/>
      <c r="E48" s="29"/>
      <c r="F48" s="30"/>
      <c r="G48" s="30"/>
      <c r="H48" s="131"/>
      <c r="I48" s="131"/>
      <c r="J48" s="131"/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31"/>
      <c r="I49" s="131"/>
      <c r="J49" s="131"/>
      <c r="K49" s="31"/>
    </row>
    <row r="50" spans="1:11" s="23" customFormat="1" ht="11.25" customHeight="1">
      <c r="A50" s="41" t="s">
        <v>39</v>
      </c>
      <c r="B50" s="36"/>
      <c r="C50" s="37"/>
      <c r="D50" s="37"/>
      <c r="E50" s="37"/>
      <c r="F50" s="38"/>
      <c r="G50" s="39"/>
      <c r="H50" s="132"/>
      <c r="I50" s="133"/>
      <c r="J50" s="133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32"/>
      <c r="I52" s="133"/>
      <c r="J52" s="133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/>
      <c r="D54" s="29"/>
      <c r="E54" s="29"/>
      <c r="F54" s="30"/>
      <c r="G54" s="30"/>
      <c r="H54" s="131"/>
      <c r="I54" s="131"/>
      <c r="J54" s="131"/>
      <c r="K54" s="31"/>
    </row>
    <row r="55" spans="1:11" s="32" customFormat="1" ht="11.25" customHeight="1">
      <c r="A55" s="34" t="s">
        <v>42</v>
      </c>
      <c r="B55" s="28"/>
      <c r="C55" s="29"/>
      <c r="D55" s="29"/>
      <c r="E55" s="29"/>
      <c r="F55" s="30"/>
      <c r="G55" s="30"/>
      <c r="H55" s="131"/>
      <c r="I55" s="131"/>
      <c r="J55" s="131"/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30"/>
      <c r="G56" s="30"/>
      <c r="H56" s="131"/>
      <c r="I56" s="131"/>
      <c r="J56" s="131"/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31"/>
      <c r="I57" s="131"/>
      <c r="J57" s="131"/>
      <c r="K57" s="31"/>
    </row>
    <row r="58" spans="1:11" s="32" customFormat="1" ht="11.25" customHeight="1">
      <c r="A58" s="34" t="s">
        <v>45</v>
      </c>
      <c r="B58" s="28"/>
      <c r="C58" s="29"/>
      <c r="D58" s="29"/>
      <c r="E58" s="29"/>
      <c r="F58" s="30"/>
      <c r="G58" s="30"/>
      <c r="H58" s="131"/>
      <c r="I58" s="131"/>
      <c r="J58" s="131"/>
      <c r="K58" s="31"/>
    </row>
    <row r="59" spans="1:11" s="23" customFormat="1" ht="11.25" customHeight="1">
      <c r="A59" s="35" t="s">
        <v>46</v>
      </c>
      <c r="B59" s="36"/>
      <c r="C59" s="37"/>
      <c r="D59" s="37"/>
      <c r="E59" s="37"/>
      <c r="F59" s="38"/>
      <c r="G59" s="39"/>
      <c r="H59" s="132"/>
      <c r="I59" s="133"/>
      <c r="J59" s="133"/>
      <c r="K59" s="40"/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/>
      <c r="D61" s="29"/>
      <c r="E61" s="29"/>
      <c r="F61" s="30"/>
      <c r="G61" s="30"/>
      <c r="H61" s="131"/>
      <c r="I61" s="131"/>
      <c r="J61" s="131"/>
      <c r="K61" s="31"/>
    </row>
    <row r="62" spans="1:11" s="32" customFormat="1" ht="11.25" customHeight="1">
      <c r="A62" s="34" t="s">
        <v>48</v>
      </c>
      <c r="B62" s="28"/>
      <c r="C62" s="29"/>
      <c r="D62" s="29"/>
      <c r="E62" s="29"/>
      <c r="F62" s="30"/>
      <c r="G62" s="30"/>
      <c r="H62" s="131"/>
      <c r="I62" s="131"/>
      <c r="J62" s="131"/>
      <c r="K62" s="31"/>
    </row>
    <row r="63" spans="1:11" s="32" customFormat="1" ht="11.25" customHeight="1">
      <c r="A63" s="34" t="s">
        <v>49</v>
      </c>
      <c r="B63" s="28"/>
      <c r="C63" s="29"/>
      <c r="D63" s="29"/>
      <c r="E63" s="29"/>
      <c r="F63" s="30"/>
      <c r="G63" s="30"/>
      <c r="H63" s="131"/>
      <c r="I63" s="131"/>
      <c r="J63" s="131"/>
      <c r="K63" s="31"/>
    </row>
    <row r="64" spans="1:11" s="23" customFormat="1" ht="11.25" customHeight="1">
      <c r="A64" s="35" t="s">
        <v>50</v>
      </c>
      <c r="B64" s="36"/>
      <c r="C64" s="37"/>
      <c r="D64" s="37"/>
      <c r="E64" s="37"/>
      <c r="F64" s="38"/>
      <c r="G64" s="39"/>
      <c r="H64" s="132"/>
      <c r="I64" s="133"/>
      <c r="J64" s="133"/>
      <c r="K64" s="40"/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/>
      <c r="D66" s="37">
        <v>2</v>
      </c>
      <c r="E66" s="37">
        <v>2</v>
      </c>
      <c r="F66" s="38"/>
      <c r="G66" s="39"/>
      <c r="H66" s="132"/>
      <c r="I66" s="133">
        <v>0.022</v>
      </c>
      <c r="J66" s="133"/>
      <c r="K66" s="40"/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/>
      <c r="D68" s="29"/>
      <c r="E68" s="29"/>
      <c r="F68" s="30"/>
      <c r="G68" s="30"/>
      <c r="H68" s="131"/>
      <c r="I68" s="131"/>
      <c r="J68" s="131"/>
      <c r="K68" s="31"/>
    </row>
    <row r="69" spans="1:11" s="32" customFormat="1" ht="11.25" customHeight="1">
      <c r="A69" s="34" t="s">
        <v>53</v>
      </c>
      <c r="B69" s="28"/>
      <c r="C69" s="29">
        <v>1</v>
      </c>
      <c r="D69" s="29"/>
      <c r="E69" s="29"/>
      <c r="F69" s="30"/>
      <c r="G69" s="30"/>
      <c r="H69" s="131">
        <v>0.01</v>
      </c>
      <c r="I69" s="131"/>
      <c r="J69" s="131"/>
      <c r="K69" s="31"/>
    </row>
    <row r="70" spans="1:11" s="23" customFormat="1" ht="11.25" customHeight="1">
      <c r="A70" s="35" t="s">
        <v>54</v>
      </c>
      <c r="B70" s="36"/>
      <c r="C70" s="37">
        <v>1</v>
      </c>
      <c r="D70" s="37"/>
      <c r="E70" s="37"/>
      <c r="F70" s="38"/>
      <c r="G70" s="39"/>
      <c r="H70" s="132">
        <v>0.01</v>
      </c>
      <c r="I70" s="133"/>
      <c r="J70" s="133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/>
      <c r="D72" s="29"/>
      <c r="E72" s="29"/>
      <c r="F72" s="30"/>
      <c r="G72" s="30"/>
      <c r="H72" s="131"/>
      <c r="I72" s="131"/>
      <c r="J72" s="131"/>
      <c r="K72" s="31"/>
    </row>
    <row r="73" spans="1:11" s="32" customFormat="1" ht="11.25" customHeight="1">
      <c r="A73" s="34" t="s">
        <v>56</v>
      </c>
      <c r="B73" s="28"/>
      <c r="C73" s="29"/>
      <c r="D73" s="29"/>
      <c r="E73" s="29"/>
      <c r="F73" s="30"/>
      <c r="G73" s="30"/>
      <c r="H73" s="131"/>
      <c r="I73" s="131"/>
      <c r="J73" s="131"/>
      <c r="K73" s="31"/>
    </row>
    <row r="74" spans="1:11" s="32" customFormat="1" ht="11.25" customHeight="1">
      <c r="A74" s="34" t="s">
        <v>57</v>
      </c>
      <c r="B74" s="28"/>
      <c r="C74" s="29"/>
      <c r="D74" s="29"/>
      <c r="E74" s="29"/>
      <c r="F74" s="30"/>
      <c r="G74" s="30"/>
      <c r="H74" s="131"/>
      <c r="I74" s="131"/>
      <c r="J74" s="131"/>
      <c r="K74" s="31"/>
    </row>
    <row r="75" spans="1:11" s="32" customFormat="1" ht="11.25" customHeight="1">
      <c r="A75" s="34" t="s">
        <v>58</v>
      </c>
      <c r="B75" s="28"/>
      <c r="C75" s="29"/>
      <c r="D75" s="29"/>
      <c r="E75" s="29"/>
      <c r="F75" s="30"/>
      <c r="G75" s="30"/>
      <c r="H75" s="131"/>
      <c r="I75" s="131"/>
      <c r="J75" s="131"/>
      <c r="K75" s="31"/>
    </row>
    <row r="76" spans="1:11" s="32" customFormat="1" ht="11.25" customHeight="1">
      <c r="A76" s="34" t="s">
        <v>59</v>
      </c>
      <c r="B76" s="28"/>
      <c r="C76" s="29"/>
      <c r="D76" s="29"/>
      <c r="E76" s="29"/>
      <c r="F76" s="30"/>
      <c r="G76" s="30"/>
      <c r="H76" s="131"/>
      <c r="I76" s="131"/>
      <c r="J76" s="131"/>
      <c r="K76" s="31"/>
    </row>
    <row r="77" spans="1:11" s="32" customFormat="1" ht="11.25" customHeight="1">
      <c r="A77" s="34" t="s">
        <v>60</v>
      </c>
      <c r="B77" s="28"/>
      <c r="C77" s="29">
        <v>1</v>
      </c>
      <c r="D77" s="29">
        <v>1</v>
      </c>
      <c r="E77" s="29"/>
      <c r="F77" s="30"/>
      <c r="G77" s="30"/>
      <c r="H77" s="131">
        <v>0.01</v>
      </c>
      <c r="I77" s="131">
        <v>0.01</v>
      </c>
      <c r="J77" s="131"/>
      <c r="K77" s="31"/>
    </row>
    <row r="78" spans="1:11" s="32" customFormat="1" ht="11.25" customHeight="1">
      <c r="A78" s="34" t="s">
        <v>61</v>
      </c>
      <c r="B78" s="28"/>
      <c r="C78" s="29">
        <v>1</v>
      </c>
      <c r="D78" s="29"/>
      <c r="E78" s="29"/>
      <c r="F78" s="30"/>
      <c r="G78" s="30"/>
      <c r="H78" s="131">
        <v>0.009</v>
      </c>
      <c r="I78" s="131"/>
      <c r="J78" s="131"/>
      <c r="K78" s="31"/>
    </row>
    <row r="79" spans="1:11" s="32" customFormat="1" ht="11.25" customHeight="1">
      <c r="A79" s="34" t="s">
        <v>62</v>
      </c>
      <c r="B79" s="28"/>
      <c r="C79" s="29"/>
      <c r="D79" s="29"/>
      <c r="E79" s="29"/>
      <c r="F79" s="30"/>
      <c r="G79" s="30"/>
      <c r="H79" s="131"/>
      <c r="I79" s="131"/>
      <c r="J79" s="131"/>
      <c r="K79" s="31"/>
    </row>
    <row r="80" spans="1:11" s="23" customFormat="1" ht="11.25" customHeight="1">
      <c r="A80" s="41" t="s">
        <v>63</v>
      </c>
      <c r="B80" s="36"/>
      <c r="C80" s="37">
        <v>2</v>
      </c>
      <c r="D80" s="37">
        <v>1</v>
      </c>
      <c r="E80" s="37"/>
      <c r="F80" s="38"/>
      <c r="G80" s="39"/>
      <c r="H80" s="132">
        <v>0.019</v>
      </c>
      <c r="I80" s="133">
        <v>0.01</v>
      </c>
      <c r="J80" s="133"/>
      <c r="K80" s="40"/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/>
      <c r="D82" s="29"/>
      <c r="E82" s="29"/>
      <c r="F82" s="30"/>
      <c r="G82" s="30"/>
      <c r="H82" s="131"/>
      <c r="I82" s="131"/>
      <c r="J82" s="131"/>
      <c r="K82" s="31"/>
    </row>
    <row r="83" spans="1:11" s="32" customFormat="1" ht="11.25" customHeight="1">
      <c r="A83" s="34" t="s">
        <v>65</v>
      </c>
      <c r="B83" s="28"/>
      <c r="C83" s="29"/>
      <c r="D83" s="29"/>
      <c r="E83" s="29"/>
      <c r="F83" s="30"/>
      <c r="G83" s="30"/>
      <c r="H83" s="131"/>
      <c r="I83" s="131"/>
      <c r="J83" s="131"/>
      <c r="K83" s="31"/>
    </row>
    <row r="84" spans="1:11" s="23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32"/>
      <c r="I84" s="133"/>
      <c r="J84" s="133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>
        <v>4</v>
      </c>
      <c r="D87" s="48">
        <v>4</v>
      </c>
      <c r="E87" s="48">
        <v>5</v>
      </c>
      <c r="F87" s="49">
        <f>IF(D87&gt;0,100*E87/D87,0)</f>
        <v>125</v>
      </c>
      <c r="G87" s="39"/>
      <c r="H87" s="136">
        <v>0.045</v>
      </c>
      <c r="I87" s="137">
        <v>0.032</v>
      </c>
      <c r="J87" s="137"/>
      <c r="K87" s="49"/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4" useFirstPageNumber="1" horizontalDpi="600" verticalDpi="600" orientation="portrait" paperSize="9" scale="73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K625"/>
  <sheetViews>
    <sheetView view="pageBreakPreview" zoomScaleSheetLayoutView="100" zoomScalePageLayoutView="0" workbookViewId="0" topLeftCell="A1">
      <selection activeCell="M15" sqref="M15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5" width="12.421875" style="57" customWidth="1"/>
    <col min="6" max="6" width="9.8515625" style="146" customWidth="1"/>
    <col min="7" max="7" width="3.00390625" style="57" customWidth="1"/>
    <col min="8" max="10" width="12.421875" style="57" customWidth="1"/>
    <col min="11" max="11" width="9.8515625" style="146" customWidth="1"/>
    <col min="12" max="12" width="11.421875" style="6" customWidth="1"/>
    <col min="13" max="16384" width="9.8515625" style="57" customWidth="1"/>
  </cols>
  <sheetData>
    <row r="1" spans="1:11" s="1" customFormat="1" ht="12.75" customHeight="1">
      <c r="A1" s="140" t="s">
        <v>0</v>
      </c>
      <c r="B1" s="140"/>
      <c r="C1" s="140"/>
      <c r="D1" s="140"/>
      <c r="E1" s="140"/>
      <c r="F1" s="142"/>
      <c r="G1" s="140"/>
      <c r="H1" s="140"/>
      <c r="I1" s="140"/>
      <c r="J1" s="140"/>
      <c r="K1" s="142"/>
    </row>
    <row r="2" spans="1:11" s="1" customFormat="1" ht="11.25" customHeight="1">
      <c r="A2" s="3" t="s">
        <v>68</v>
      </c>
      <c r="B2" s="2"/>
      <c r="C2" s="2"/>
      <c r="D2" s="2"/>
      <c r="E2" s="4"/>
      <c r="F2" s="143"/>
      <c r="G2" s="2"/>
      <c r="H2" s="2"/>
      <c r="I2" s="5"/>
      <c r="J2" s="141" t="s">
        <v>69</v>
      </c>
      <c r="K2" s="143"/>
    </row>
    <row r="3" spans="1:11" s="1" customFormat="1" ht="11.25" customHeight="1" thickBot="1">
      <c r="A3" s="2"/>
      <c r="B3" s="2"/>
      <c r="C3" s="2"/>
      <c r="D3" s="2"/>
      <c r="E3" s="2"/>
      <c r="F3" s="143"/>
      <c r="G3" s="2"/>
      <c r="H3" s="2"/>
      <c r="I3" s="2"/>
      <c r="J3" s="2"/>
      <c r="K3" s="143"/>
    </row>
    <row r="4" spans="1:11" s="9" customFormat="1" ht="11.25" customHeight="1">
      <c r="A4" s="7" t="s">
        <v>1</v>
      </c>
      <c r="B4" s="8"/>
      <c r="C4" s="175" t="s">
        <v>2</v>
      </c>
      <c r="D4" s="176"/>
      <c r="E4" s="176"/>
      <c r="F4" s="177"/>
      <c r="G4" s="8"/>
      <c r="H4" s="181" t="s">
        <v>3</v>
      </c>
      <c r="I4" s="182"/>
      <c r="J4" s="182"/>
      <c r="K4" s="183"/>
    </row>
    <row r="5" spans="1:11" s="9" customFormat="1" ht="11.25" customHeight="1" thickBot="1">
      <c r="A5" s="10" t="s">
        <v>4</v>
      </c>
      <c r="B5" s="8"/>
      <c r="C5" s="178"/>
      <c r="D5" s="179"/>
      <c r="E5" s="179"/>
      <c r="F5" s="180"/>
      <c r="G5" s="8"/>
      <c r="H5" s="184"/>
      <c r="I5" s="185"/>
      <c r="J5" s="185"/>
      <c r="K5" s="186"/>
    </row>
    <row r="6" spans="1:11" s="9" customFormat="1" ht="11.25" customHeight="1">
      <c r="A6" s="10" t="s">
        <v>5</v>
      </c>
      <c r="B6" s="8"/>
      <c r="C6" s="14">
        <f>E6-2</f>
        <v>2021</v>
      </c>
      <c r="D6" s="15">
        <f>E6-1</f>
        <v>2022</v>
      </c>
      <c r="E6" s="15">
        <v>2023</v>
      </c>
      <c r="F6" s="16"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v>2023</v>
      </c>
    </row>
    <row r="7" spans="1:11" s="9" customFormat="1" ht="11.25" customHeight="1" thickBot="1">
      <c r="A7" s="18"/>
      <c r="B7" s="8"/>
      <c r="C7" s="19" t="s">
        <v>336</v>
      </c>
      <c r="D7" s="20" t="s">
        <v>6</v>
      </c>
      <c r="E7" s="20">
        <v>3</v>
      </c>
      <c r="F7" s="21" t="s">
        <v>338</v>
      </c>
      <c r="G7" s="22"/>
      <c r="H7" s="19" t="s">
        <v>336</v>
      </c>
      <c r="I7" s="20" t="s">
        <v>6</v>
      </c>
      <c r="J7" s="20">
        <v>3</v>
      </c>
      <c r="K7" s="21" t="s">
        <v>338</v>
      </c>
    </row>
    <row r="8" spans="1:11" s="1" customFormat="1" ht="11.25" customHeight="1">
      <c r="A8" s="24"/>
      <c r="B8" s="25"/>
      <c r="C8" s="25"/>
      <c r="D8" s="25"/>
      <c r="E8" s="25"/>
      <c r="F8" s="144"/>
      <c r="G8" s="2"/>
      <c r="H8" s="25"/>
      <c r="I8" s="25"/>
      <c r="J8" s="25"/>
      <c r="K8" s="144"/>
    </row>
    <row r="9" spans="1:11" s="32" customFormat="1" ht="11.25" customHeight="1">
      <c r="A9" s="27" t="s">
        <v>7</v>
      </c>
      <c r="B9" s="28"/>
      <c r="C9" s="29">
        <v>1731</v>
      </c>
      <c r="D9" s="29">
        <v>1700</v>
      </c>
      <c r="E9" s="29">
        <v>1635</v>
      </c>
      <c r="F9" s="145"/>
      <c r="G9" s="30"/>
      <c r="H9" s="131">
        <v>5.383</v>
      </c>
      <c r="I9" s="131">
        <v>6.375</v>
      </c>
      <c r="J9" s="131">
        <v>6.458</v>
      </c>
      <c r="K9" s="145"/>
    </row>
    <row r="10" spans="1:11" s="32" customFormat="1" ht="11.25" customHeight="1">
      <c r="A10" s="34" t="s">
        <v>8</v>
      </c>
      <c r="B10" s="28"/>
      <c r="C10" s="29">
        <v>2849</v>
      </c>
      <c r="D10" s="29">
        <v>1816</v>
      </c>
      <c r="E10" s="29">
        <v>1958</v>
      </c>
      <c r="F10" s="145"/>
      <c r="G10" s="30"/>
      <c r="H10" s="131">
        <v>7.55</v>
      </c>
      <c r="I10" s="131">
        <v>3.414</v>
      </c>
      <c r="J10" s="131">
        <v>3.681</v>
      </c>
      <c r="K10" s="145"/>
    </row>
    <row r="11" spans="1:11" s="32" customFormat="1" ht="11.25" customHeight="1">
      <c r="A11" s="27" t="s">
        <v>9</v>
      </c>
      <c r="B11" s="28"/>
      <c r="C11" s="29">
        <v>7770</v>
      </c>
      <c r="D11" s="29">
        <v>9230</v>
      </c>
      <c r="E11" s="29">
        <v>9120</v>
      </c>
      <c r="F11" s="145"/>
      <c r="G11" s="30"/>
      <c r="H11" s="131">
        <v>21.95</v>
      </c>
      <c r="I11" s="131">
        <v>17.445</v>
      </c>
      <c r="J11" s="131">
        <v>17.419</v>
      </c>
      <c r="K11" s="145"/>
    </row>
    <row r="12" spans="1:11" s="32" customFormat="1" ht="11.25" customHeight="1">
      <c r="A12" s="34" t="s">
        <v>10</v>
      </c>
      <c r="B12" s="28"/>
      <c r="C12" s="29">
        <v>147</v>
      </c>
      <c r="D12" s="29">
        <v>196</v>
      </c>
      <c r="E12" s="29">
        <v>205</v>
      </c>
      <c r="F12" s="145"/>
      <c r="G12" s="30"/>
      <c r="H12" s="131">
        <v>0.34</v>
      </c>
      <c r="I12" s="131">
        <v>0.345</v>
      </c>
      <c r="J12" s="131">
        <v>0.361</v>
      </c>
      <c r="K12" s="145"/>
    </row>
    <row r="13" spans="1:11" s="23" customFormat="1" ht="11.25" customHeight="1">
      <c r="A13" s="35" t="s">
        <v>11</v>
      </c>
      <c r="B13" s="36"/>
      <c r="C13" s="37">
        <v>12497</v>
      </c>
      <c r="D13" s="37">
        <v>12942</v>
      </c>
      <c r="E13" s="37">
        <v>12918</v>
      </c>
      <c r="F13" s="38">
        <f>IF(AND(C13&gt;0,E13&gt;0),E13*100/C13,"")</f>
        <v>103.36880851404337</v>
      </c>
      <c r="G13" s="39"/>
      <c r="H13" s="132">
        <v>35.223</v>
      </c>
      <c r="I13" s="133">
        <v>27.579</v>
      </c>
      <c r="J13" s="133">
        <v>27.919</v>
      </c>
      <c r="K13" s="38">
        <f>IF(AND(H13&gt;0,J13&gt;0),J13*100/H13,"")</f>
        <v>79.2635493853448</v>
      </c>
    </row>
    <row r="14" spans="1:11" s="32" customFormat="1" ht="11.25" customHeight="1">
      <c r="A14" s="34"/>
      <c r="B14" s="28"/>
      <c r="C14" s="29"/>
      <c r="D14" s="29"/>
      <c r="E14" s="29"/>
      <c r="F14" s="145"/>
      <c r="G14" s="30"/>
      <c r="H14" s="131"/>
      <c r="I14" s="131"/>
      <c r="J14" s="131"/>
      <c r="K14" s="145"/>
    </row>
    <row r="15" spans="1:11" s="23" customFormat="1" ht="11.25" customHeight="1">
      <c r="A15" s="35" t="s">
        <v>12</v>
      </c>
      <c r="B15" s="36"/>
      <c r="C15" s="37">
        <v>63</v>
      </c>
      <c r="D15" s="37">
        <v>65</v>
      </c>
      <c r="E15" s="37">
        <v>70</v>
      </c>
      <c r="F15" s="38">
        <f>IF(AND(C15&gt;0,E15&gt;0),E15*100/C15,"")</f>
        <v>111.11111111111111</v>
      </c>
      <c r="G15" s="39"/>
      <c r="H15" s="132">
        <v>0.126</v>
      </c>
      <c r="I15" s="133">
        <v>0.097</v>
      </c>
      <c r="J15" s="133">
        <v>0.097</v>
      </c>
      <c r="K15" s="38">
        <f>IF(AND(H15&gt;0,J15&gt;0),J15*100/H15,"")</f>
        <v>76.98412698412699</v>
      </c>
    </row>
    <row r="16" spans="1:11" s="32" customFormat="1" ht="11.25" customHeight="1">
      <c r="A16" s="33"/>
      <c r="B16" s="28"/>
      <c r="C16" s="29"/>
      <c r="D16" s="29"/>
      <c r="E16" s="29"/>
      <c r="F16" s="145"/>
      <c r="G16" s="30"/>
      <c r="H16" s="131"/>
      <c r="I16" s="131"/>
      <c r="J16" s="131"/>
      <c r="K16" s="145"/>
    </row>
    <row r="17" spans="1:11" s="23" customFormat="1" ht="11.25" customHeight="1">
      <c r="A17" s="35" t="s">
        <v>13</v>
      </c>
      <c r="B17" s="36"/>
      <c r="C17" s="37">
        <v>714</v>
      </c>
      <c r="D17" s="37">
        <v>616</v>
      </c>
      <c r="E17" s="37">
        <v>834</v>
      </c>
      <c r="F17" s="38">
        <f>IF(AND(C17&gt;0,E17&gt;0),E17*100/C17,"")</f>
        <v>116.80672268907563</v>
      </c>
      <c r="G17" s="39"/>
      <c r="H17" s="132">
        <v>2.229</v>
      </c>
      <c r="I17" s="133">
        <v>1.87</v>
      </c>
      <c r="J17" s="133">
        <v>3.002</v>
      </c>
      <c r="K17" s="38">
        <f>IF(AND(H17&gt;0,J17&gt;0),J17*100/H17,"")</f>
        <v>134.67922835352175</v>
      </c>
    </row>
    <row r="18" spans="1:11" s="32" customFormat="1" ht="11.25" customHeight="1">
      <c r="A18" s="34"/>
      <c r="B18" s="28"/>
      <c r="C18" s="29"/>
      <c r="D18" s="29"/>
      <c r="E18" s="29"/>
      <c r="F18" s="145"/>
      <c r="G18" s="30"/>
      <c r="H18" s="131"/>
      <c r="I18" s="131"/>
      <c r="J18" s="131"/>
      <c r="K18" s="145"/>
    </row>
    <row r="19" spans="1:11" s="32" customFormat="1" ht="11.25" customHeight="1">
      <c r="A19" s="27" t="s">
        <v>14</v>
      </c>
      <c r="B19" s="28"/>
      <c r="C19" s="29">
        <v>21307</v>
      </c>
      <c r="D19" s="29">
        <v>19803</v>
      </c>
      <c r="E19" s="29">
        <v>19803</v>
      </c>
      <c r="F19" s="145"/>
      <c r="G19" s="30"/>
      <c r="H19" s="131">
        <v>142.757</v>
      </c>
      <c r="I19" s="131">
        <v>89.113</v>
      </c>
      <c r="J19" s="131">
        <v>89.113</v>
      </c>
      <c r="K19" s="145"/>
    </row>
    <row r="20" spans="1:11" s="32" customFormat="1" ht="11.25" customHeight="1">
      <c r="A20" s="34" t="s">
        <v>15</v>
      </c>
      <c r="B20" s="28"/>
      <c r="C20" s="29">
        <v>1</v>
      </c>
      <c r="D20" s="29"/>
      <c r="E20" s="29"/>
      <c r="F20" s="145"/>
      <c r="G20" s="30"/>
      <c r="H20" s="131">
        <v>0.005</v>
      </c>
      <c r="I20" s="131"/>
      <c r="J20" s="131"/>
      <c r="K20" s="145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145"/>
      <c r="G21" s="30"/>
      <c r="H21" s="131"/>
      <c r="I21" s="131"/>
      <c r="J21" s="131"/>
      <c r="K21" s="145"/>
    </row>
    <row r="22" spans="1:11" s="23" customFormat="1" ht="11.25" customHeight="1">
      <c r="A22" s="35" t="s">
        <v>17</v>
      </c>
      <c r="B22" s="36"/>
      <c r="C22" s="37">
        <v>21308</v>
      </c>
      <c r="D22" s="37">
        <v>19803</v>
      </c>
      <c r="E22" s="37">
        <v>19803</v>
      </c>
      <c r="F22" s="38">
        <f>IF(AND(C22&gt;0,E22&gt;0),E22*100/C22,"")</f>
        <v>92.93692509855454</v>
      </c>
      <c r="G22" s="39"/>
      <c r="H22" s="132">
        <v>142.762</v>
      </c>
      <c r="I22" s="133">
        <v>89.113</v>
      </c>
      <c r="J22" s="133">
        <v>89.113</v>
      </c>
      <c r="K22" s="38">
        <f>IF(AND(H22&gt;0,J22&gt;0),J22*100/H22,"")</f>
        <v>62.42067216766366</v>
      </c>
    </row>
    <row r="23" spans="1:11" s="32" customFormat="1" ht="11.25" customHeight="1">
      <c r="A23" s="34"/>
      <c r="B23" s="28"/>
      <c r="C23" s="29"/>
      <c r="D23" s="29"/>
      <c r="E23" s="29"/>
      <c r="F23" s="145"/>
      <c r="G23" s="30"/>
      <c r="H23" s="131"/>
      <c r="I23" s="131"/>
      <c r="J23" s="131"/>
      <c r="K23" s="145"/>
    </row>
    <row r="24" spans="1:11" s="23" customFormat="1" ht="11.25" customHeight="1">
      <c r="A24" s="35" t="s">
        <v>18</v>
      </c>
      <c r="B24" s="36"/>
      <c r="C24" s="37">
        <v>87039</v>
      </c>
      <c r="D24" s="37">
        <v>83830</v>
      </c>
      <c r="E24" s="37">
        <v>81000</v>
      </c>
      <c r="F24" s="38">
        <f>IF(AND(C24&gt;0,E24&gt;0),E24*100/C24,"")</f>
        <v>93.06173094819563</v>
      </c>
      <c r="G24" s="39"/>
      <c r="H24" s="132">
        <v>415.498</v>
      </c>
      <c r="I24" s="133">
        <v>342.555</v>
      </c>
      <c r="J24" s="133">
        <v>330.991</v>
      </c>
      <c r="K24" s="38">
        <f>IF(AND(H24&gt;0,J24&gt;0),J24*100/H24,"")</f>
        <v>79.66127394115014</v>
      </c>
    </row>
    <row r="25" spans="1:11" s="32" customFormat="1" ht="11.25" customHeight="1">
      <c r="A25" s="34"/>
      <c r="B25" s="28"/>
      <c r="C25" s="29"/>
      <c r="D25" s="29"/>
      <c r="E25" s="29"/>
      <c r="F25" s="145"/>
      <c r="G25" s="30"/>
      <c r="H25" s="131"/>
      <c r="I25" s="131"/>
      <c r="J25" s="131"/>
      <c r="K25" s="145"/>
    </row>
    <row r="26" spans="1:11" s="23" customFormat="1" ht="11.25" customHeight="1">
      <c r="A26" s="35" t="s">
        <v>19</v>
      </c>
      <c r="B26" s="36"/>
      <c r="C26" s="37">
        <v>28984</v>
      </c>
      <c r="D26" s="37">
        <v>26500</v>
      </c>
      <c r="E26" s="37">
        <v>26000</v>
      </c>
      <c r="F26" s="38">
        <f>IF(AND(C26&gt;0,E26&gt;0),E26*100/C26,"")</f>
        <v>89.70466464256141</v>
      </c>
      <c r="G26" s="39"/>
      <c r="H26" s="132">
        <v>140.238</v>
      </c>
      <c r="I26" s="133">
        <v>106</v>
      </c>
      <c r="J26" s="133">
        <v>104</v>
      </c>
      <c r="K26" s="38">
        <f>IF(AND(H26&gt;0,J26&gt;0),J26*100/H26,"")</f>
        <v>74.15964289279653</v>
      </c>
    </row>
    <row r="27" spans="1:11" s="32" customFormat="1" ht="11.25" customHeight="1">
      <c r="A27" s="34"/>
      <c r="B27" s="28"/>
      <c r="C27" s="29"/>
      <c r="D27" s="29"/>
      <c r="E27" s="29"/>
      <c r="F27" s="145">
        <f>IF(AND(C27&gt;0,E27&gt;0),E27*100/C27,"")</f>
      </c>
      <c r="G27" s="30"/>
      <c r="H27" s="131"/>
      <c r="I27" s="131"/>
      <c r="J27" s="131"/>
      <c r="K27" s="145">
        <f>IF(AND(H27&gt;0,J27&gt;0),J27*100/H27,"")</f>
      </c>
    </row>
    <row r="28" spans="1:11" s="32" customFormat="1" ht="11.25" customHeight="1">
      <c r="A28" s="34" t="s">
        <v>20</v>
      </c>
      <c r="B28" s="28"/>
      <c r="C28" s="29">
        <v>84207</v>
      </c>
      <c r="D28" s="29">
        <v>83066</v>
      </c>
      <c r="E28" s="29">
        <v>75000</v>
      </c>
      <c r="F28" s="145"/>
      <c r="G28" s="30"/>
      <c r="H28" s="131">
        <v>340.626</v>
      </c>
      <c r="I28" s="131">
        <v>265</v>
      </c>
      <c r="J28" s="131">
        <v>310</v>
      </c>
      <c r="K28" s="145"/>
    </row>
    <row r="29" spans="1:11" s="32" customFormat="1" ht="11.25" customHeight="1">
      <c r="A29" s="34" t="s">
        <v>21</v>
      </c>
      <c r="B29" s="28"/>
      <c r="C29" s="29">
        <v>39265</v>
      </c>
      <c r="D29" s="29">
        <v>43849</v>
      </c>
      <c r="E29" s="29">
        <v>39465</v>
      </c>
      <c r="F29" s="145"/>
      <c r="G29" s="30"/>
      <c r="H29" s="131">
        <v>134.188</v>
      </c>
      <c r="I29" s="131">
        <v>59.555</v>
      </c>
      <c r="J29" s="131">
        <v>85</v>
      </c>
      <c r="K29" s="145"/>
    </row>
    <row r="30" spans="1:11" s="32" customFormat="1" ht="11.25" customHeight="1">
      <c r="A30" s="34" t="s">
        <v>22</v>
      </c>
      <c r="B30" s="28"/>
      <c r="C30" s="29">
        <v>66455</v>
      </c>
      <c r="D30" s="29">
        <v>64707</v>
      </c>
      <c r="E30" s="29">
        <v>56500</v>
      </c>
      <c r="F30" s="145"/>
      <c r="G30" s="30"/>
      <c r="H30" s="131">
        <v>226.756</v>
      </c>
      <c r="I30" s="131">
        <v>146.325</v>
      </c>
      <c r="J30" s="131">
        <v>150</v>
      </c>
      <c r="K30" s="145"/>
    </row>
    <row r="31" spans="1:11" s="23" customFormat="1" ht="11.25" customHeight="1">
      <c r="A31" s="41" t="s">
        <v>23</v>
      </c>
      <c r="B31" s="36"/>
      <c r="C31" s="37">
        <v>189927</v>
      </c>
      <c r="D31" s="37">
        <v>191622</v>
      </c>
      <c r="E31" s="37">
        <v>170965</v>
      </c>
      <c r="F31" s="38">
        <f>IF(AND(C31&gt;0,E31&gt;0),E31*100/C31,"")</f>
        <v>90.0161641051562</v>
      </c>
      <c r="G31" s="39"/>
      <c r="H31" s="132">
        <v>701.5699999999999</v>
      </c>
      <c r="I31" s="133">
        <v>470.88</v>
      </c>
      <c r="J31" s="133">
        <v>545</v>
      </c>
      <c r="K31" s="38">
        <f>IF(AND(H31&gt;0,J31&gt;0),J31*100/H31,"")</f>
        <v>77.68291118491385</v>
      </c>
    </row>
    <row r="32" spans="1:11" s="32" customFormat="1" ht="11.25" customHeight="1">
      <c r="A32" s="34"/>
      <c r="B32" s="28"/>
      <c r="C32" s="29"/>
      <c r="D32" s="29"/>
      <c r="E32" s="29"/>
      <c r="F32" s="145"/>
      <c r="G32" s="30"/>
      <c r="H32" s="131"/>
      <c r="I32" s="131"/>
      <c r="J32" s="131"/>
      <c r="K32" s="145"/>
    </row>
    <row r="33" spans="1:11" s="32" customFormat="1" ht="11.25" customHeight="1">
      <c r="A33" s="34" t="s">
        <v>24</v>
      </c>
      <c r="B33" s="28"/>
      <c r="C33" s="29">
        <v>26227</v>
      </c>
      <c r="D33" s="29">
        <v>24700</v>
      </c>
      <c r="E33" s="29">
        <v>21287</v>
      </c>
      <c r="F33" s="145"/>
      <c r="G33" s="30"/>
      <c r="H33" s="131">
        <v>116.663</v>
      </c>
      <c r="I33" s="131">
        <v>79.3</v>
      </c>
      <c r="J33" s="131">
        <v>45.648</v>
      </c>
      <c r="K33" s="145"/>
    </row>
    <row r="34" spans="1:11" s="32" customFormat="1" ht="11.25" customHeight="1">
      <c r="A34" s="34" t="s">
        <v>25</v>
      </c>
      <c r="B34" s="28"/>
      <c r="C34" s="29">
        <v>12909</v>
      </c>
      <c r="D34" s="29">
        <v>13600</v>
      </c>
      <c r="E34" s="29">
        <v>13777</v>
      </c>
      <c r="F34" s="145"/>
      <c r="G34" s="30"/>
      <c r="H34" s="131">
        <v>60.011</v>
      </c>
      <c r="I34" s="131">
        <v>60</v>
      </c>
      <c r="J34" s="131">
        <v>29.982</v>
      </c>
      <c r="K34" s="145"/>
    </row>
    <row r="35" spans="1:11" s="32" customFormat="1" ht="11.25" customHeight="1">
      <c r="A35" s="34" t="s">
        <v>26</v>
      </c>
      <c r="B35" s="28"/>
      <c r="C35" s="29">
        <v>56094</v>
      </c>
      <c r="D35" s="29">
        <v>56044</v>
      </c>
      <c r="E35" s="29">
        <v>58817</v>
      </c>
      <c r="F35" s="145"/>
      <c r="G35" s="30"/>
      <c r="H35" s="131">
        <v>298.65</v>
      </c>
      <c r="I35" s="131">
        <v>190</v>
      </c>
      <c r="J35" s="131">
        <v>125.839</v>
      </c>
      <c r="K35" s="145"/>
    </row>
    <row r="36" spans="1:11" s="32" customFormat="1" ht="11.25" customHeight="1">
      <c r="A36" s="34" t="s">
        <v>27</v>
      </c>
      <c r="B36" s="28"/>
      <c r="C36" s="29">
        <v>7618</v>
      </c>
      <c r="D36" s="29">
        <v>7618</v>
      </c>
      <c r="E36" s="29">
        <v>6110</v>
      </c>
      <c r="F36" s="145"/>
      <c r="G36" s="30"/>
      <c r="H36" s="131">
        <v>33.137</v>
      </c>
      <c r="I36" s="131">
        <v>24.52</v>
      </c>
      <c r="J36" s="131">
        <v>12.966</v>
      </c>
      <c r="K36" s="145"/>
    </row>
    <row r="37" spans="1:11" s="23" customFormat="1" ht="11.25" customHeight="1">
      <c r="A37" s="35" t="s">
        <v>28</v>
      </c>
      <c r="B37" s="36"/>
      <c r="C37" s="37">
        <v>102848</v>
      </c>
      <c r="D37" s="37">
        <v>101962</v>
      </c>
      <c r="E37" s="37">
        <v>99991</v>
      </c>
      <c r="F37" s="38">
        <f>IF(AND(C37&gt;0,E37&gt;0),E37*100/C37,"")</f>
        <v>97.22211418792782</v>
      </c>
      <c r="G37" s="39"/>
      <c r="H37" s="132">
        <v>508.46099999999996</v>
      </c>
      <c r="I37" s="133">
        <v>353.82</v>
      </c>
      <c r="J37" s="133">
        <v>214.435</v>
      </c>
      <c r="K37" s="38">
        <f>IF(AND(H37&gt;0,J37&gt;0),J37*100/H37,"")</f>
        <v>42.17334269491663</v>
      </c>
    </row>
    <row r="38" spans="1:11" s="32" customFormat="1" ht="11.25" customHeight="1">
      <c r="A38" s="34"/>
      <c r="B38" s="28"/>
      <c r="C38" s="29"/>
      <c r="D38" s="29"/>
      <c r="E38" s="29"/>
      <c r="F38" s="145"/>
      <c r="G38" s="30"/>
      <c r="H38" s="131"/>
      <c r="I38" s="131"/>
      <c r="J38" s="131"/>
      <c r="K38" s="145"/>
    </row>
    <row r="39" spans="1:11" s="23" customFormat="1" ht="11.25" customHeight="1">
      <c r="A39" s="35" t="s">
        <v>29</v>
      </c>
      <c r="B39" s="36"/>
      <c r="C39" s="37">
        <v>5976</v>
      </c>
      <c r="D39" s="37">
        <v>6000</v>
      </c>
      <c r="E39" s="37">
        <v>5000</v>
      </c>
      <c r="F39" s="38">
        <f>IF(AND(C39&gt;0,E39&gt;0),E39*100/C39,"")</f>
        <v>83.66800535475234</v>
      </c>
      <c r="G39" s="39"/>
      <c r="H39" s="132">
        <v>11.295</v>
      </c>
      <c r="I39" s="133">
        <v>11</v>
      </c>
      <c r="J39" s="133">
        <v>8.05</v>
      </c>
      <c r="K39" s="38">
        <f>IF(AND(H39&gt;0,J39&gt;0),J39*100/H39,"")</f>
        <v>71.27047366091192</v>
      </c>
    </row>
    <row r="40" spans="1:11" s="32" customFormat="1" ht="11.25" customHeight="1">
      <c r="A40" s="34"/>
      <c r="B40" s="28"/>
      <c r="C40" s="29"/>
      <c r="D40" s="29"/>
      <c r="E40" s="29"/>
      <c r="F40" s="145"/>
      <c r="G40" s="30"/>
      <c r="H40" s="131"/>
      <c r="I40" s="131"/>
      <c r="J40" s="131"/>
      <c r="K40" s="145"/>
    </row>
    <row r="41" spans="1:11" s="32" customFormat="1" ht="11.25" customHeight="1">
      <c r="A41" s="27" t="s">
        <v>30</v>
      </c>
      <c r="B41" s="28"/>
      <c r="C41" s="29">
        <v>36826</v>
      </c>
      <c r="D41" s="29">
        <v>36122</v>
      </c>
      <c r="E41" s="29">
        <v>34400</v>
      </c>
      <c r="F41" s="145"/>
      <c r="G41" s="30"/>
      <c r="H41" s="131">
        <v>125.45</v>
      </c>
      <c r="I41" s="131">
        <v>75.384</v>
      </c>
      <c r="J41" s="131">
        <v>99.26</v>
      </c>
      <c r="K41" s="145"/>
    </row>
    <row r="42" spans="1:11" s="32" customFormat="1" ht="11.25" customHeight="1">
      <c r="A42" s="34" t="s">
        <v>31</v>
      </c>
      <c r="B42" s="28"/>
      <c r="C42" s="29">
        <v>226415</v>
      </c>
      <c r="D42" s="29">
        <v>210929</v>
      </c>
      <c r="E42" s="29">
        <v>187100</v>
      </c>
      <c r="F42" s="145"/>
      <c r="G42" s="30"/>
      <c r="H42" s="131">
        <v>1124.254</v>
      </c>
      <c r="I42" s="131">
        <v>712.527</v>
      </c>
      <c r="J42" s="131">
        <v>854.549</v>
      </c>
      <c r="K42" s="145"/>
    </row>
    <row r="43" spans="1:11" s="32" customFormat="1" ht="11.25" customHeight="1">
      <c r="A43" s="34" t="s">
        <v>32</v>
      </c>
      <c r="B43" s="28"/>
      <c r="C43" s="29">
        <v>51318</v>
      </c>
      <c r="D43" s="29">
        <v>59055</v>
      </c>
      <c r="E43" s="29">
        <v>48000</v>
      </c>
      <c r="F43" s="145"/>
      <c r="G43" s="30"/>
      <c r="H43" s="131">
        <v>219.369</v>
      </c>
      <c r="I43" s="131">
        <v>199.264</v>
      </c>
      <c r="J43" s="131">
        <v>196.2</v>
      </c>
      <c r="K43" s="145"/>
    </row>
    <row r="44" spans="1:11" s="32" customFormat="1" ht="11.25" customHeight="1">
      <c r="A44" s="34" t="s">
        <v>33</v>
      </c>
      <c r="B44" s="28"/>
      <c r="C44" s="29">
        <v>137920</v>
      </c>
      <c r="D44" s="29">
        <v>137104</v>
      </c>
      <c r="E44" s="29">
        <v>126100</v>
      </c>
      <c r="F44" s="145"/>
      <c r="G44" s="30"/>
      <c r="H44" s="131">
        <v>627.856</v>
      </c>
      <c r="I44" s="131">
        <v>503.19</v>
      </c>
      <c r="J44" s="131">
        <v>341.04</v>
      </c>
      <c r="K44" s="145"/>
    </row>
    <row r="45" spans="1:11" s="32" customFormat="1" ht="11.25" customHeight="1">
      <c r="A45" s="34" t="s">
        <v>34</v>
      </c>
      <c r="B45" s="28"/>
      <c r="C45" s="29">
        <v>72799</v>
      </c>
      <c r="D45" s="29">
        <v>70504</v>
      </c>
      <c r="E45" s="29">
        <v>68550</v>
      </c>
      <c r="F45" s="145"/>
      <c r="G45" s="30"/>
      <c r="H45" s="131">
        <v>264.586</v>
      </c>
      <c r="I45" s="131">
        <v>210.65</v>
      </c>
      <c r="J45" s="131">
        <v>253.61</v>
      </c>
      <c r="K45" s="145"/>
    </row>
    <row r="46" spans="1:11" s="32" customFormat="1" ht="11.25" customHeight="1">
      <c r="A46" s="34" t="s">
        <v>35</v>
      </c>
      <c r="B46" s="28"/>
      <c r="C46" s="29">
        <v>76804</v>
      </c>
      <c r="D46" s="29">
        <v>69445</v>
      </c>
      <c r="E46" s="29">
        <v>72500</v>
      </c>
      <c r="F46" s="145"/>
      <c r="G46" s="30"/>
      <c r="H46" s="131">
        <v>270.713</v>
      </c>
      <c r="I46" s="131">
        <v>166.592</v>
      </c>
      <c r="J46" s="131">
        <v>201.55</v>
      </c>
      <c r="K46" s="145"/>
    </row>
    <row r="47" spans="1:11" s="32" customFormat="1" ht="11.25" customHeight="1">
      <c r="A47" s="34" t="s">
        <v>36</v>
      </c>
      <c r="B47" s="28"/>
      <c r="C47" s="29">
        <v>115403</v>
      </c>
      <c r="D47" s="29">
        <v>111471</v>
      </c>
      <c r="E47" s="29">
        <v>79000</v>
      </c>
      <c r="F47" s="145"/>
      <c r="G47" s="30"/>
      <c r="H47" s="131">
        <v>482.025</v>
      </c>
      <c r="I47" s="131">
        <v>256.239</v>
      </c>
      <c r="J47" s="131">
        <v>260</v>
      </c>
      <c r="K47" s="145"/>
    </row>
    <row r="48" spans="1:11" s="32" customFormat="1" ht="11.25" customHeight="1">
      <c r="A48" s="34" t="s">
        <v>37</v>
      </c>
      <c r="B48" s="28"/>
      <c r="C48" s="29">
        <v>118395</v>
      </c>
      <c r="D48" s="29">
        <v>122733</v>
      </c>
      <c r="E48" s="29">
        <v>123000</v>
      </c>
      <c r="F48" s="145"/>
      <c r="G48" s="30"/>
      <c r="H48" s="131">
        <v>478.778</v>
      </c>
      <c r="I48" s="131">
        <v>357.867</v>
      </c>
      <c r="J48" s="131">
        <v>347.5</v>
      </c>
      <c r="K48" s="145"/>
    </row>
    <row r="49" spans="1:11" s="32" customFormat="1" ht="11.25" customHeight="1">
      <c r="A49" s="34" t="s">
        <v>38</v>
      </c>
      <c r="B49" s="28"/>
      <c r="C49" s="29">
        <v>70522</v>
      </c>
      <c r="D49" s="29">
        <v>76742</v>
      </c>
      <c r="E49" s="29">
        <v>76742</v>
      </c>
      <c r="F49" s="145"/>
      <c r="G49" s="30"/>
      <c r="H49" s="131">
        <v>284.159</v>
      </c>
      <c r="I49" s="131">
        <v>149.436</v>
      </c>
      <c r="J49" s="131">
        <v>207.278</v>
      </c>
      <c r="K49" s="145"/>
    </row>
    <row r="50" spans="1:11" s="23" customFormat="1" ht="11.25" customHeight="1">
      <c r="A50" s="41" t="s">
        <v>39</v>
      </c>
      <c r="B50" s="36"/>
      <c r="C50" s="37">
        <v>906402</v>
      </c>
      <c r="D50" s="37">
        <v>894105</v>
      </c>
      <c r="E50" s="37">
        <v>815392</v>
      </c>
      <c r="F50" s="38">
        <f>IF(AND(C50&gt;0,E50&gt;0),E50*100/C50,"")</f>
        <v>89.9592013256811</v>
      </c>
      <c r="G50" s="39"/>
      <c r="H50" s="132">
        <v>3877.190000000001</v>
      </c>
      <c r="I50" s="133">
        <v>2631.1490000000003</v>
      </c>
      <c r="J50" s="133">
        <v>2760.9869999999996</v>
      </c>
      <c r="K50" s="38">
        <f>IF(AND(H50&gt;0,J50&gt;0),J50*100/H50,"")</f>
        <v>71.21103170079358</v>
      </c>
    </row>
    <row r="51" spans="1:11" s="32" customFormat="1" ht="11.25" customHeight="1">
      <c r="A51" s="34"/>
      <c r="B51" s="28"/>
      <c r="C51" s="29"/>
      <c r="D51" s="29"/>
      <c r="E51" s="29"/>
      <c r="F51" s="145"/>
      <c r="G51" s="30"/>
      <c r="H51" s="131"/>
      <c r="I51" s="131"/>
      <c r="J51" s="131"/>
      <c r="K51" s="145"/>
    </row>
    <row r="52" spans="1:11" s="23" customFormat="1" ht="11.25" customHeight="1">
      <c r="A52" s="35" t="s">
        <v>40</v>
      </c>
      <c r="B52" s="36"/>
      <c r="C52" s="37">
        <v>20509</v>
      </c>
      <c r="D52" s="37">
        <v>25944</v>
      </c>
      <c r="E52" s="37">
        <v>26393</v>
      </c>
      <c r="F52" s="38">
        <f>IF(AND(C52&gt;0,E52&gt;0),E52*100/C52,"")</f>
        <v>128.68984348334877</v>
      </c>
      <c r="G52" s="39"/>
      <c r="H52" s="132">
        <v>68.966</v>
      </c>
      <c r="I52" s="133">
        <v>72.539</v>
      </c>
      <c r="J52" s="133">
        <v>57.971</v>
      </c>
      <c r="K52" s="38">
        <f>IF(AND(H52&gt;0,J52&gt;0),J52*100/H52,"")</f>
        <v>84.05736159846882</v>
      </c>
    </row>
    <row r="53" spans="1:11" s="32" customFormat="1" ht="11.25" customHeight="1">
      <c r="A53" s="34"/>
      <c r="B53" s="28"/>
      <c r="C53" s="29"/>
      <c r="D53" s="29"/>
      <c r="E53" s="29"/>
      <c r="F53" s="145"/>
      <c r="G53" s="30"/>
      <c r="H53" s="131"/>
      <c r="I53" s="131"/>
      <c r="J53" s="131"/>
      <c r="K53" s="145"/>
    </row>
    <row r="54" spans="1:11" s="32" customFormat="1" ht="11.25" customHeight="1">
      <c r="A54" s="34" t="s">
        <v>41</v>
      </c>
      <c r="B54" s="28"/>
      <c r="C54" s="29">
        <v>64999</v>
      </c>
      <c r="D54" s="29">
        <v>67789</v>
      </c>
      <c r="E54" s="29">
        <v>68000</v>
      </c>
      <c r="F54" s="145"/>
      <c r="G54" s="30"/>
      <c r="H54" s="131">
        <v>229.337</v>
      </c>
      <c r="I54" s="131">
        <v>200.505</v>
      </c>
      <c r="J54" s="131">
        <v>196.4</v>
      </c>
      <c r="K54" s="145"/>
    </row>
    <row r="55" spans="1:11" s="32" customFormat="1" ht="11.25" customHeight="1">
      <c r="A55" s="34" t="s">
        <v>42</v>
      </c>
      <c r="B55" s="28"/>
      <c r="C55" s="29">
        <v>44539</v>
      </c>
      <c r="D55" s="29">
        <v>50054</v>
      </c>
      <c r="E55" s="29">
        <v>50059</v>
      </c>
      <c r="F55" s="145"/>
      <c r="G55" s="30"/>
      <c r="H55" s="131">
        <v>156.289</v>
      </c>
      <c r="I55" s="131">
        <v>140.151</v>
      </c>
      <c r="J55" s="131">
        <v>140.151</v>
      </c>
      <c r="K55" s="145"/>
    </row>
    <row r="56" spans="1:11" s="32" customFormat="1" ht="11.25" customHeight="1">
      <c r="A56" s="34" t="s">
        <v>43</v>
      </c>
      <c r="B56" s="28"/>
      <c r="C56" s="29">
        <v>43579</v>
      </c>
      <c r="D56" s="29">
        <v>51430</v>
      </c>
      <c r="E56" s="29">
        <v>40700</v>
      </c>
      <c r="F56" s="145"/>
      <c r="G56" s="30"/>
      <c r="H56" s="131">
        <v>135.551</v>
      </c>
      <c r="I56" s="131">
        <v>102.49</v>
      </c>
      <c r="J56" s="131">
        <v>109.2</v>
      </c>
      <c r="K56" s="145"/>
    </row>
    <row r="57" spans="1:11" s="32" customFormat="1" ht="11.25" customHeight="1">
      <c r="A57" s="34" t="s">
        <v>44</v>
      </c>
      <c r="B57" s="28"/>
      <c r="C57" s="29">
        <v>69273</v>
      </c>
      <c r="D57" s="29">
        <v>69221.87</v>
      </c>
      <c r="E57" s="29">
        <v>75171</v>
      </c>
      <c r="F57" s="145"/>
      <c r="G57" s="30"/>
      <c r="H57" s="131">
        <v>247.228</v>
      </c>
      <c r="I57" s="131">
        <v>266.961</v>
      </c>
      <c r="J57" s="131">
        <v>266.961</v>
      </c>
      <c r="K57" s="145"/>
    </row>
    <row r="58" spans="1:11" s="32" customFormat="1" ht="11.25" customHeight="1">
      <c r="A58" s="34" t="s">
        <v>45</v>
      </c>
      <c r="B58" s="28"/>
      <c r="C58" s="29">
        <v>53914</v>
      </c>
      <c r="D58" s="29">
        <v>56535</v>
      </c>
      <c r="E58" s="29">
        <v>56000</v>
      </c>
      <c r="F58" s="145"/>
      <c r="G58" s="30"/>
      <c r="H58" s="131">
        <v>140.396</v>
      </c>
      <c r="I58" s="131">
        <v>123.517</v>
      </c>
      <c r="J58" s="131">
        <v>111.7</v>
      </c>
      <c r="K58" s="145"/>
    </row>
    <row r="59" spans="1:11" s="23" customFormat="1" ht="11.25" customHeight="1">
      <c r="A59" s="35" t="s">
        <v>46</v>
      </c>
      <c r="B59" s="36"/>
      <c r="C59" s="37">
        <v>276304</v>
      </c>
      <c r="D59" s="37">
        <v>295029.87</v>
      </c>
      <c r="E59" s="37">
        <v>289930</v>
      </c>
      <c r="F59" s="38">
        <f>IF(AND(C59&gt;0,E59&gt;0),E59*100/C59,"")</f>
        <v>104.93152469743471</v>
      </c>
      <c r="G59" s="39"/>
      <c r="H59" s="132">
        <v>908.8009999999999</v>
      </c>
      <c r="I59" s="133">
        <v>833.624</v>
      </c>
      <c r="J59" s="133">
        <v>824.412</v>
      </c>
      <c r="K59" s="38">
        <f>IF(AND(H59&gt;0,J59&gt;0),J59*100/H59,"")</f>
        <v>90.71424877393402</v>
      </c>
    </row>
    <row r="60" spans="1:11" s="32" customFormat="1" ht="11.25" customHeight="1">
      <c r="A60" s="34"/>
      <c r="B60" s="28"/>
      <c r="C60" s="29"/>
      <c r="D60" s="29"/>
      <c r="E60" s="29"/>
      <c r="F60" s="145"/>
      <c r="G60" s="30"/>
      <c r="H60" s="131"/>
      <c r="I60" s="131"/>
      <c r="J60" s="131"/>
      <c r="K60" s="145"/>
    </row>
    <row r="61" spans="1:11" s="32" customFormat="1" ht="11.25" customHeight="1">
      <c r="A61" s="34" t="s">
        <v>47</v>
      </c>
      <c r="B61" s="28"/>
      <c r="C61" s="29">
        <v>1492</v>
      </c>
      <c r="D61" s="29">
        <v>1275</v>
      </c>
      <c r="E61" s="29">
        <v>1158</v>
      </c>
      <c r="F61" s="145"/>
      <c r="G61" s="30"/>
      <c r="H61" s="131">
        <v>5.212</v>
      </c>
      <c r="I61" s="131">
        <v>2.827</v>
      </c>
      <c r="J61" s="131">
        <v>2.996</v>
      </c>
      <c r="K61" s="145"/>
    </row>
    <row r="62" spans="1:11" s="32" customFormat="1" ht="11.25" customHeight="1">
      <c r="A62" s="34" t="s">
        <v>48</v>
      </c>
      <c r="B62" s="28"/>
      <c r="C62" s="29">
        <v>683</v>
      </c>
      <c r="D62" s="29">
        <v>683</v>
      </c>
      <c r="E62" s="29">
        <v>699</v>
      </c>
      <c r="F62" s="145"/>
      <c r="G62" s="30"/>
      <c r="H62" s="131">
        <v>1.497</v>
      </c>
      <c r="I62" s="131">
        <v>1.064</v>
      </c>
      <c r="J62" s="131">
        <v>1.532</v>
      </c>
      <c r="K62" s="145"/>
    </row>
    <row r="63" spans="1:11" s="32" customFormat="1" ht="11.25" customHeight="1">
      <c r="A63" s="34" t="s">
        <v>49</v>
      </c>
      <c r="B63" s="28"/>
      <c r="C63" s="29">
        <v>2488</v>
      </c>
      <c r="D63" s="29">
        <v>2488</v>
      </c>
      <c r="E63" s="29">
        <v>2708</v>
      </c>
      <c r="F63" s="145"/>
      <c r="G63" s="30"/>
      <c r="H63" s="131">
        <v>8.327</v>
      </c>
      <c r="I63" s="131">
        <v>5.004</v>
      </c>
      <c r="J63" s="131">
        <v>1.106</v>
      </c>
      <c r="K63" s="145"/>
    </row>
    <row r="64" spans="1:11" s="23" customFormat="1" ht="11.25" customHeight="1">
      <c r="A64" s="35" t="s">
        <v>50</v>
      </c>
      <c r="B64" s="36"/>
      <c r="C64" s="37">
        <v>4663</v>
      </c>
      <c r="D64" s="37">
        <v>4446</v>
      </c>
      <c r="E64" s="37">
        <v>4565</v>
      </c>
      <c r="F64" s="38">
        <f>IF(AND(C64&gt;0,E64&gt;0),E64*100/C64,"")</f>
        <v>97.898348702552</v>
      </c>
      <c r="G64" s="39"/>
      <c r="H64" s="132">
        <v>15.036</v>
      </c>
      <c r="I64" s="133">
        <v>8.895</v>
      </c>
      <c r="J64" s="133">
        <v>5.634</v>
      </c>
      <c r="K64" s="38">
        <f>IF(AND(H64&gt;0,J64&gt;0),J64*100/H64,"")</f>
        <v>37.47007182761374</v>
      </c>
    </row>
    <row r="65" spans="1:11" s="32" customFormat="1" ht="11.25" customHeight="1">
      <c r="A65" s="34"/>
      <c r="B65" s="28"/>
      <c r="C65" s="29"/>
      <c r="D65" s="29"/>
      <c r="E65" s="29"/>
      <c r="F65" s="145"/>
      <c r="G65" s="30"/>
      <c r="H65" s="131"/>
      <c r="I65" s="131"/>
      <c r="J65" s="131"/>
      <c r="K65" s="145"/>
    </row>
    <row r="66" spans="1:11" s="23" customFormat="1" ht="11.25" customHeight="1">
      <c r="A66" s="35" t="s">
        <v>51</v>
      </c>
      <c r="B66" s="36"/>
      <c r="C66" s="37">
        <v>9914</v>
      </c>
      <c r="D66" s="37">
        <v>10013.14</v>
      </c>
      <c r="E66" s="37">
        <v>11180</v>
      </c>
      <c r="F66" s="38">
        <f>IF(AND(C66&gt;0,E66&gt;0),E66*100/C66,"")</f>
        <v>112.76982045592092</v>
      </c>
      <c r="G66" s="39"/>
      <c r="H66" s="132">
        <v>21.249</v>
      </c>
      <c r="I66" s="133">
        <v>24.032</v>
      </c>
      <c r="J66" s="133">
        <v>10.062</v>
      </c>
      <c r="K66" s="38">
        <f>IF(AND(H66&gt;0,J66&gt;0),J66*100/H66,"")</f>
        <v>47.352816603134265</v>
      </c>
    </row>
    <row r="67" spans="1:11" s="32" customFormat="1" ht="11.25" customHeight="1">
      <c r="A67" s="34"/>
      <c r="B67" s="28"/>
      <c r="C67" s="29"/>
      <c r="D67" s="29"/>
      <c r="E67" s="29"/>
      <c r="F67" s="145"/>
      <c r="G67" s="30"/>
      <c r="H67" s="131"/>
      <c r="I67" s="131"/>
      <c r="J67" s="131"/>
      <c r="K67" s="145"/>
    </row>
    <row r="68" spans="1:11" s="32" customFormat="1" ht="11.25" customHeight="1">
      <c r="A68" s="34" t="s">
        <v>52</v>
      </c>
      <c r="B68" s="28"/>
      <c r="C68" s="29">
        <v>62816</v>
      </c>
      <c r="D68" s="29">
        <v>76000</v>
      </c>
      <c r="E68" s="29">
        <v>69600</v>
      </c>
      <c r="F68" s="145"/>
      <c r="G68" s="30"/>
      <c r="H68" s="131">
        <v>190.724</v>
      </c>
      <c r="I68" s="131">
        <v>206</v>
      </c>
      <c r="J68" s="131">
        <v>106</v>
      </c>
      <c r="K68" s="145"/>
    </row>
    <row r="69" spans="1:11" s="32" customFormat="1" ht="11.25" customHeight="1">
      <c r="A69" s="34" t="s">
        <v>53</v>
      </c>
      <c r="B69" s="28"/>
      <c r="C69" s="29">
        <v>4230</v>
      </c>
      <c r="D69" s="29">
        <v>4500</v>
      </c>
      <c r="E69" s="29">
        <v>4000</v>
      </c>
      <c r="F69" s="145"/>
      <c r="G69" s="30"/>
      <c r="H69" s="131">
        <v>11.169</v>
      </c>
      <c r="I69" s="131">
        <v>10</v>
      </c>
      <c r="J69" s="131">
        <v>5.4</v>
      </c>
      <c r="K69" s="145"/>
    </row>
    <row r="70" spans="1:11" s="23" customFormat="1" ht="11.25" customHeight="1">
      <c r="A70" s="35" t="s">
        <v>54</v>
      </c>
      <c r="B70" s="36"/>
      <c r="C70" s="37">
        <v>67046</v>
      </c>
      <c r="D70" s="37">
        <v>80500</v>
      </c>
      <c r="E70" s="37">
        <v>73600</v>
      </c>
      <c r="F70" s="38">
        <f>IF(AND(C70&gt;0,E70&gt;0),E70*100/C70,"")</f>
        <v>109.77537809861886</v>
      </c>
      <c r="G70" s="39"/>
      <c r="H70" s="132">
        <v>201.893</v>
      </c>
      <c r="I70" s="133">
        <v>216</v>
      </c>
      <c r="J70" s="133">
        <v>111.4</v>
      </c>
      <c r="K70" s="38">
        <f>IF(AND(H70&gt;0,J70&gt;0),J70*100/H70,"")</f>
        <v>55.17774266566944</v>
      </c>
    </row>
    <row r="71" spans="1:11" s="32" customFormat="1" ht="11.25" customHeight="1">
      <c r="A71" s="34"/>
      <c r="B71" s="28"/>
      <c r="C71" s="29"/>
      <c r="D71" s="29"/>
      <c r="E71" s="29"/>
      <c r="F71" s="145"/>
      <c r="G71" s="30"/>
      <c r="H71" s="131"/>
      <c r="I71" s="131"/>
      <c r="J71" s="131"/>
      <c r="K71" s="145"/>
    </row>
    <row r="72" spans="1:11" s="32" customFormat="1" ht="11.25" customHeight="1">
      <c r="A72" s="34" t="s">
        <v>55</v>
      </c>
      <c r="B72" s="28"/>
      <c r="C72" s="29">
        <v>2628</v>
      </c>
      <c r="D72" s="29">
        <v>2968</v>
      </c>
      <c r="E72" s="29">
        <v>2968</v>
      </c>
      <c r="F72" s="145"/>
      <c r="G72" s="30"/>
      <c r="H72" s="131">
        <v>3.329</v>
      </c>
      <c r="I72" s="131">
        <v>3.351</v>
      </c>
      <c r="J72" s="131">
        <v>3.351</v>
      </c>
      <c r="K72" s="145"/>
    </row>
    <row r="73" spans="1:11" s="32" customFormat="1" ht="11.25" customHeight="1">
      <c r="A73" s="34" t="s">
        <v>56</v>
      </c>
      <c r="B73" s="28"/>
      <c r="C73" s="29">
        <v>15560</v>
      </c>
      <c r="D73" s="29">
        <v>12903</v>
      </c>
      <c r="E73" s="29">
        <v>16336</v>
      </c>
      <c r="F73" s="145"/>
      <c r="G73" s="30"/>
      <c r="H73" s="131">
        <v>42.77</v>
      </c>
      <c r="I73" s="131">
        <v>38.064</v>
      </c>
      <c r="J73" s="131">
        <v>48.2</v>
      </c>
      <c r="K73" s="145"/>
    </row>
    <row r="74" spans="1:11" s="32" customFormat="1" ht="11.25" customHeight="1">
      <c r="A74" s="34" t="s">
        <v>57</v>
      </c>
      <c r="B74" s="28"/>
      <c r="C74" s="29">
        <v>22705</v>
      </c>
      <c r="D74" s="29">
        <v>23526</v>
      </c>
      <c r="E74" s="29">
        <v>24000</v>
      </c>
      <c r="F74" s="145"/>
      <c r="G74" s="30"/>
      <c r="H74" s="131">
        <v>66.498</v>
      </c>
      <c r="I74" s="131">
        <v>56.444</v>
      </c>
      <c r="J74" s="131">
        <v>72</v>
      </c>
      <c r="K74" s="145"/>
    </row>
    <row r="75" spans="1:11" s="32" customFormat="1" ht="11.25" customHeight="1">
      <c r="A75" s="34" t="s">
        <v>58</v>
      </c>
      <c r="B75" s="28"/>
      <c r="C75" s="29">
        <v>11046</v>
      </c>
      <c r="D75" s="29">
        <v>11145</v>
      </c>
      <c r="E75" s="29">
        <v>11075</v>
      </c>
      <c r="F75" s="145"/>
      <c r="G75" s="30"/>
      <c r="H75" s="131">
        <v>18.927</v>
      </c>
      <c r="I75" s="131">
        <v>18.922</v>
      </c>
      <c r="J75" s="131">
        <v>17.72</v>
      </c>
      <c r="K75" s="145"/>
    </row>
    <row r="76" spans="1:11" s="32" customFormat="1" ht="11.25" customHeight="1">
      <c r="A76" s="34" t="s">
        <v>59</v>
      </c>
      <c r="B76" s="28"/>
      <c r="C76" s="29">
        <v>5219</v>
      </c>
      <c r="D76" s="29">
        <v>4435</v>
      </c>
      <c r="E76" s="29">
        <v>4435</v>
      </c>
      <c r="F76" s="145"/>
      <c r="G76" s="30"/>
      <c r="H76" s="131">
        <v>20.828</v>
      </c>
      <c r="I76" s="131">
        <v>12.196</v>
      </c>
      <c r="J76" s="131">
        <v>15.522</v>
      </c>
      <c r="K76" s="145"/>
    </row>
    <row r="77" spans="1:11" s="32" customFormat="1" ht="11.25" customHeight="1">
      <c r="A77" s="34" t="s">
        <v>60</v>
      </c>
      <c r="B77" s="28"/>
      <c r="C77" s="29">
        <v>2986</v>
      </c>
      <c r="D77" s="29">
        <v>2431</v>
      </c>
      <c r="E77" s="29">
        <v>2421</v>
      </c>
      <c r="F77" s="145"/>
      <c r="G77" s="30"/>
      <c r="H77" s="131">
        <v>7.999</v>
      </c>
      <c r="I77" s="131">
        <v>5.627</v>
      </c>
      <c r="J77" s="131">
        <v>5.605</v>
      </c>
      <c r="K77" s="145"/>
    </row>
    <row r="78" spans="1:11" s="32" customFormat="1" ht="11.25" customHeight="1">
      <c r="A78" s="34" t="s">
        <v>61</v>
      </c>
      <c r="B78" s="28"/>
      <c r="C78" s="29">
        <v>6171</v>
      </c>
      <c r="D78" s="29">
        <v>5735</v>
      </c>
      <c r="E78" s="29">
        <v>5000</v>
      </c>
      <c r="F78" s="145"/>
      <c r="G78" s="30"/>
      <c r="H78" s="131">
        <v>15.343</v>
      </c>
      <c r="I78" s="131">
        <v>15</v>
      </c>
      <c r="J78" s="131">
        <v>11.5</v>
      </c>
      <c r="K78" s="145"/>
    </row>
    <row r="79" spans="1:11" s="32" customFormat="1" ht="11.25" customHeight="1">
      <c r="A79" s="34" t="s">
        <v>62</v>
      </c>
      <c r="B79" s="28"/>
      <c r="C79" s="29">
        <v>65100</v>
      </c>
      <c r="D79" s="29">
        <v>60040</v>
      </c>
      <c r="E79" s="29">
        <v>60040</v>
      </c>
      <c r="F79" s="145"/>
      <c r="G79" s="30"/>
      <c r="H79" s="131">
        <v>223.308</v>
      </c>
      <c r="I79" s="131">
        <v>138.092</v>
      </c>
      <c r="J79" s="131">
        <v>138.092</v>
      </c>
      <c r="K79" s="145"/>
    </row>
    <row r="80" spans="1:11" s="23" customFormat="1" ht="11.25" customHeight="1">
      <c r="A80" s="41" t="s">
        <v>63</v>
      </c>
      <c r="B80" s="36"/>
      <c r="C80" s="37">
        <v>131415</v>
      </c>
      <c r="D80" s="37">
        <v>123183</v>
      </c>
      <c r="E80" s="37">
        <v>126275</v>
      </c>
      <c r="F80" s="38">
        <f>IF(AND(C80&gt;0,E80&gt;0),E80*100/C80,"")</f>
        <v>96.0887265532854</v>
      </c>
      <c r="G80" s="39"/>
      <c r="H80" s="132">
        <v>399.00199999999995</v>
      </c>
      <c r="I80" s="133">
        <v>287.696</v>
      </c>
      <c r="J80" s="133">
        <v>311.99</v>
      </c>
      <c r="K80" s="38">
        <f>IF(AND(H80&gt;0,J80&gt;0),J80*100/H80,"")</f>
        <v>78.19259051333077</v>
      </c>
    </row>
    <row r="81" spans="1:11" s="32" customFormat="1" ht="11.25" customHeight="1">
      <c r="A81" s="34"/>
      <c r="B81" s="28"/>
      <c r="C81" s="29"/>
      <c r="D81" s="29"/>
      <c r="E81" s="29"/>
      <c r="F81" s="145"/>
      <c r="G81" s="30"/>
      <c r="H81" s="131"/>
      <c r="I81" s="131"/>
      <c r="J81" s="131"/>
      <c r="K81" s="145"/>
    </row>
    <row r="82" spans="1:11" s="32" customFormat="1" ht="11.25" customHeight="1">
      <c r="A82" s="34" t="s">
        <v>64</v>
      </c>
      <c r="B82" s="28"/>
      <c r="C82" s="29">
        <v>65</v>
      </c>
      <c r="D82" s="29">
        <v>65</v>
      </c>
      <c r="E82" s="29">
        <v>106</v>
      </c>
      <c r="F82" s="145"/>
      <c r="G82" s="30"/>
      <c r="H82" s="131">
        <v>0.081</v>
      </c>
      <c r="I82" s="131">
        <v>0.081</v>
      </c>
      <c r="J82" s="131">
        <v>0.125</v>
      </c>
      <c r="K82" s="145"/>
    </row>
    <row r="83" spans="1:11" s="32" customFormat="1" ht="11.25" customHeight="1">
      <c r="A83" s="34" t="s">
        <v>65</v>
      </c>
      <c r="B83" s="28"/>
      <c r="C83" s="29">
        <v>127</v>
      </c>
      <c r="D83" s="29">
        <v>127</v>
      </c>
      <c r="E83" s="29">
        <v>127</v>
      </c>
      <c r="F83" s="145"/>
      <c r="G83" s="30"/>
      <c r="H83" s="131">
        <v>0.122</v>
      </c>
      <c r="I83" s="131">
        <v>0.122</v>
      </c>
      <c r="J83" s="131">
        <v>0.148</v>
      </c>
      <c r="K83" s="145"/>
    </row>
    <row r="84" spans="1:11" s="23" customFormat="1" ht="11.25" customHeight="1">
      <c r="A84" s="35" t="s">
        <v>66</v>
      </c>
      <c r="B84" s="36"/>
      <c r="C84" s="37">
        <v>192</v>
      </c>
      <c r="D84" s="37">
        <v>192</v>
      </c>
      <c r="E84" s="37">
        <v>233</v>
      </c>
      <c r="F84" s="38">
        <f>IF(AND(C84&gt;0,E84&gt;0),E84*100/C84,"")</f>
        <v>121.35416666666667</v>
      </c>
      <c r="G84" s="39"/>
      <c r="H84" s="132">
        <v>0.203</v>
      </c>
      <c r="I84" s="133">
        <v>0.203</v>
      </c>
      <c r="J84" s="133">
        <v>0.273</v>
      </c>
      <c r="K84" s="38">
        <f>IF(AND(H84&gt;0,J84&gt;0),J84*100/H84,"")</f>
        <v>134.48275862068965</v>
      </c>
    </row>
    <row r="85" spans="1:11" s="32" customFormat="1" ht="11.25" customHeight="1" thickBot="1">
      <c r="A85" s="34"/>
      <c r="B85" s="28"/>
      <c r="C85" s="29"/>
      <c r="D85" s="29"/>
      <c r="E85" s="29"/>
      <c r="F85" s="145"/>
      <c r="G85" s="30"/>
      <c r="H85" s="131"/>
      <c r="I85" s="131"/>
      <c r="J85" s="131"/>
      <c r="K85" s="145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>
        <v>1865801</v>
      </c>
      <c r="D87" s="48">
        <v>1876753.01</v>
      </c>
      <c r="E87" s="48">
        <v>1764149</v>
      </c>
      <c r="F87" s="49">
        <f>IF(AND(C87&gt;0,E87&gt;0),E87*100/C87,"")</f>
        <v>94.55183055427669</v>
      </c>
      <c r="G87" s="39"/>
      <c r="H87" s="136">
        <v>7449.742000000001</v>
      </c>
      <c r="I87" s="137">
        <v>5477.052000000001</v>
      </c>
      <c r="J87" s="137">
        <f>J13+J15+J17+J22+J24+J26+J31+J37+J39+J50+J52+J59+J64+J66+J70+J80+J84</f>
        <v>5405.335999999998</v>
      </c>
      <c r="K87" s="49">
        <f>IF(AND(H87&gt;0,J87&gt;0),J87*100/H87,"")</f>
        <v>72.55735836220903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2">
    <mergeCell ref="C4:F5"/>
    <mergeCell ref="H4:K5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3" r:id="rId1"/>
  <headerFooter alignWithMargins="0"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7"/>
  <dimension ref="A1:K625"/>
  <sheetViews>
    <sheetView view="pageBreakPreview" zoomScaleSheetLayoutView="100" zoomScalePageLayoutView="0" workbookViewId="0" topLeftCell="A1">
      <selection activeCell="M15" sqref="M15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5" width="12.421875" style="57" customWidth="1"/>
    <col min="6" max="6" width="9.851562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105</v>
      </c>
      <c r="B2" s="2"/>
      <c r="C2" s="2"/>
      <c r="D2" s="2"/>
      <c r="E2" s="4"/>
      <c r="F2" s="2"/>
      <c r="G2" s="2"/>
      <c r="H2" s="2"/>
      <c r="I2" s="5"/>
      <c r="J2" s="187" t="s">
        <v>69</v>
      </c>
      <c r="K2" s="187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75" t="s">
        <v>2</v>
      </c>
      <c r="D4" s="176"/>
      <c r="E4" s="176"/>
      <c r="F4" s="177"/>
      <c r="G4" s="8"/>
      <c r="H4" s="181" t="s">
        <v>3</v>
      </c>
      <c r="I4" s="182"/>
      <c r="J4" s="182"/>
      <c r="K4" s="183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38" t="s">
        <v>336</v>
      </c>
      <c r="D7" s="20" t="s">
        <v>6</v>
      </c>
      <c r="E7" s="20">
        <v>1</v>
      </c>
      <c r="F7" s="21" t="str">
        <f>CONCATENATE(D6,"=100")</f>
        <v>2022=100</v>
      </c>
      <c r="G7" s="22"/>
      <c r="H7" s="138" t="s">
        <v>336</v>
      </c>
      <c r="I7" s="20" t="s">
        <v>6</v>
      </c>
      <c r="J7" s="20">
        <v>3</v>
      </c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31"/>
      <c r="I9" s="131"/>
      <c r="J9" s="131"/>
      <c r="K9" s="31"/>
    </row>
    <row r="10" spans="1:11" s="32" customFormat="1" ht="11.25" customHeight="1">
      <c r="A10" s="34" t="s">
        <v>8</v>
      </c>
      <c r="B10" s="28"/>
      <c r="C10" s="29"/>
      <c r="D10" s="29">
        <v>1</v>
      </c>
      <c r="E10" s="29">
        <v>1</v>
      </c>
      <c r="F10" s="30"/>
      <c r="G10" s="30"/>
      <c r="H10" s="131"/>
      <c r="I10" s="131">
        <v>0.07</v>
      </c>
      <c r="J10" s="131">
        <v>0.067</v>
      </c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31"/>
      <c r="I11" s="131"/>
      <c r="J11" s="131"/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31"/>
      <c r="I12" s="131"/>
      <c r="J12" s="131"/>
      <c r="K12" s="31"/>
    </row>
    <row r="13" spans="1:11" s="23" customFormat="1" ht="11.25" customHeight="1">
      <c r="A13" s="35" t="s">
        <v>11</v>
      </c>
      <c r="B13" s="36"/>
      <c r="C13" s="37"/>
      <c r="D13" s="37">
        <v>1</v>
      </c>
      <c r="E13" s="37">
        <v>1</v>
      </c>
      <c r="F13" s="38">
        <v>100</v>
      </c>
      <c r="G13" s="39"/>
      <c r="H13" s="132"/>
      <c r="I13" s="133">
        <v>0.07</v>
      </c>
      <c r="J13" s="133">
        <v>0.067</v>
      </c>
      <c r="K13" s="40">
        <v>95.71428571428571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>
        <v>3</v>
      </c>
      <c r="D15" s="37">
        <v>1</v>
      </c>
      <c r="E15" s="37">
        <v>2</v>
      </c>
      <c r="F15" s="38">
        <v>200</v>
      </c>
      <c r="G15" s="39"/>
      <c r="H15" s="132">
        <v>0.03</v>
      </c>
      <c r="I15" s="133">
        <v>0.01</v>
      </c>
      <c r="J15" s="133">
        <v>0.022</v>
      </c>
      <c r="K15" s="40">
        <v>219.99999999999997</v>
      </c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2"/>
      <c r="I17" s="133"/>
      <c r="J17" s="133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>
        <v>73</v>
      </c>
      <c r="F19" s="30"/>
      <c r="G19" s="30"/>
      <c r="H19" s="131"/>
      <c r="I19" s="131"/>
      <c r="J19" s="131"/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31"/>
      <c r="I20" s="131"/>
      <c r="J20" s="131"/>
      <c r="K20" s="31"/>
    </row>
    <row r="21" spans="1:11" s="32" customFormat="1" ht="11.25" customHeight="1">
      <c r="A21" s="34" t="s">
        <v>16</v>
      </c>
      <c r="B21" s="28"/>
      <c r="C21" s="29">
        <v>5</v>
      </c>
      <c r="D21" s="29"/>
      <c r="E21" s="29"/>
      <c r="F21" s="30"/>
      <c r="G21" s="30"/>
      <c r="H21" s="131">
        <v>0.024</v>
      </c>
      <c r="I21" s="131"/>
      <c r="J21" s="131"/>
      <c r="K21" s="31"/>
    </row>
    <row r="22" spans="1:11" s="23" customFormat="1" ht="11.25" customHeight="1">
      <c r="A22" s="35" t="s">
        <v>17</v>
      </c>
      <c r="B22" s="36"/>
      <c r="C22" s="37">
        <v>5</v>
      </c>
      <c r="D22" s="37"/>
      <c r="E22" s="37">
        <v>73</v>
      </c>
      <c r="F22" s="38"/>
      <c r="G22" s="39"/>
      <c r="H22" s="132">
        <v>0.024</v>
      </c>
      <c r="I22" s="133"/>
      <c r="J22" s="133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>
        <v>52</v>
      </c>
      <c r="D24" s="37">
        <v>30</v>
      </c>
      <c r="E24" s="37">
        <v>32</v>
      </c>
      <c r="F24" s="38">
        <v>106.66666666666667</v>
      </c>
      <c r="G24" s="39"/>
      <c r="H24" s="132">
        <v>2.279</v>
      </c>
      <c r="I24" s="133">
        <v>1.26</v>
      </c>
      <c r="J24" s="133">
        <v>1.632</v>
      </c>
      <c r="K24" s="40">
        <v>129.52380952380952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>
        <v>18</v>
      </c>
      <c r="D26" s="37">
        <v>8</v>
      </c>
      <c r="E26" s="37">
        <v>5</v>
      </c>
      <c r="F26" s="38">
        <v>62.5</v>
      </c>
      <c r="G26" s="39"/>
      <c r="H26" s="132">
        <v>0.756</v>
      </c>
      <c r="I26" s="133">
        <v>0.3</v>
      </c>
      <c r="J26" s="133">
        <v>0.25</v>
      </c>
      <c r="K26" s="40">
        <v>83.33333333333334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/>
      <c r="D28" s="29">
        <v>2</v>
      </c>
      <c r="E28" s="29">
        <v>1</v>
      </c>
      <c r="F28" s="30"/>
      <c r="G28" s="30"/>
      <c r="H28" s="131"/>
      <c r="I28" s="131">
        <v>0.075</v>
      </c>
      <c r="J28" s="131">
        <v>0.038</v>
      </c>
      <c r="K28" s="31"/>
    </row>
    <row r="29" spans="1:11" s="32" customFormat="1" ht="11.25" customHeight="1">
      <c r="A29" s="34" t="s">
        <v>21</v>
      </c>
      <c r="B29" s="28"/>
      <c r="C29" s="29"/>
      <c r="D29" s="29">
        <v>2</v>
      </c>
      <c r="E29" s="29"/>
      <c r="F29" s="30"/>
      <c r="G29" s="30"/>
      <c r="H29" s="131"/>
      <c r="I29" s="131"/>
      <c r="J29" s="131"/>
      <c r="K29" s="31"/>
    </row>
    <row r="30" spans="1:11" s="32" customFormat="1" ht="11.25" customHeight="1">
      <c r="A30" s="34" t="s">
        <v>22</v>
      </c>
      <c r="B30" s="28"/>
      <c r="C30" s="29">
        <v>22</v>
      </c>
      <c r="D30" s="29">
        <v>17</v>
      </c>
      <c r="E30" s="29">
        <v>15</v>
      </c>
      <c r="F30" s="30"/>
      <c r="G30" s="30"/>
      <c r="H30" s="131">
        <v>0.832</v>
      </c>
      <c r="I30" s="131">
        <v>0.653</v>
      </c>
      <c r="J30" s="131">
        <v>0.525</v>
      </c>
      <c r="K30" s="31"/>
    </row>
    <row r="31" spans="1:11" s="23" customFormat="1" ht="11.25" customHeight="1">
      <c r="A31" s="41" t="s">
        <v>23</v>
      </c>
      <c r="B31" s="36"/>
      <c r="C31" s="37">
        <v>22</v>
      </c>
      <c r="D31" s="37">
        <v>21</v>
      </c>
      <c r="E31" s="37">
        <v>16</v>
      </c>
      <c r="F31" s="38">
        <v>76.19047619047619</v>
      </c>
      <c r="G31" s="39"/>
      <c r="H31" s="132">
        <v>0.832</v>
      </c>
      <c r="I31" s="133">
        <v>0.728</v>
      </c>
      <c r="J31" s="133">
        <v>0.5630000000000001</v>
      </c>
      <c r="K31" s="40">
        <v>77.33516483516485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>
        <v>46</v>
      </c>
      <c r="D33" s="29">
        <v>33</v>
      </c>
      <c r="E33" s="29">
        <v>30</v>
      </c>
      <c r="F33" s="30"/>
      <c r="G33" s="30"/>
      <c r="H33" s="131">
        <v>1.367</v>
      </c>
      <c r="I33" s="131">
        <v>1.015</v>
      </c>
      <c r="J33" s="131">
        <v>0.935</v>
      </c>
      <c r="K33" s="31"/>
    </row>
    <row r="34" spans="1:11" s="32" customFormat="1" ht="11.25" customHeight="1">
      <c r="A34" s="34" t="s">
        <v>25</v>
      </c>
      <c r="B34" s="28"/>
      <c r="C34" s="29">
        <v>35</v>
      </c>
      <c r="D34" s="29">
        <v>35</v>
      </c>
      <c r="E34" s="29">
        <v>30</v>
      </c>
      <c r="F34" s="30"/>
      <c r="G34" s="30"/>
      <c r="H34" s="131">
        <v>0.897</v>
      </c>
      <c r="I34" s="131">
        <v>0.016</v>
      </c>
      <c r="J34" s="131">
        <v>0.016</v>
      </c>
      <c r="K34" s="31"/>
    </row>
    <row r="35" spans="1:11" s="32" customFormat="1" ht="11.25" customHeight="1">
      <c r="A35" s="34" t="s">
        <v>26</v>
      </c>
      <c r="B35" s="28"/>
      <c r="C35" s="29">
        <v>10</v>
      </c>
      <c r="D35" s="29">
        <v>20</v>
      </c>
      <c r="E35" s="29">
        <v>3</v>
      </c>
      <c r="F35" s="30"/>
      <c r="G35" s="30"/>
      <c r="H35" s="131">
        <v>0.205</v>
      </c>
      <c r="I35" s="131">
        <v>0.215</v>
      </c>
      <c r="J35" s="131"/>
      <c r="K35" s="31"/>
    </row>
    <row r="36" spans="1:11" s="32" customFormat="1" ht="11.25" customHeight="1">
      <c r="A36" s="34" t="s">
        <v>27</v>
      </c>
      <c r="B36" s="28"/>
      <c r="C36" s="29">
        <v>57</v>
      </c>
      <c r="D36" s="29">
        <v>57</v>
      </c>
      <c r="E36" s="29">
        <v>73</v>
      </c>
      <c r="F36" s="30"/>
      <c r="G36" s="30"/>
      <c r="H36" s="131">
        <v>1.403</v>
      </c>
      <c r="I36" s="131">
        <v>1.581</v>
      </c>
      <c r="J36" s="131">
        <v>1.808</v>
      </c>
      <c r="K36" s="31"/>
    </row>
    <row r="37" spans="1:11" s="23" customFormat="1" ht="11.25" customHeight="1">
      <c r="A37" s="35" t="s">
        <v>28</v>
      </c>
      <c r="B37" s="36"/>
      <c r="C37" s="37">
        <v>148</v>
      </c>
      <c r="D37" s="37">
        <v>145</v>
      </c>
      <c r="E37" s="37">
        <v>136</v>
      </c>
      <c r="F37" s="38">
        <v>93.79310344827586</v>
      </c>
      <c r="G37" s="39"/>
      <c r="H37" s="132">
        <v>3.8720000000000003</v>
      </c>
      <c r="I37" s="133">
        <v>2.827</v>
      </c>
      <c r="J37" s="133">
        <v>2.7590000000000003</v>
      </c>
      <c r="K37" s="40">
        <v>97.59462327555714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>
        <v>61</v>
      </c>
      <c r="D39" s="37">
        <v>60</v>
      </c>
      <c r="E39" s="37">
        <v>55</v>
      </c>
      <c r="F39" s="38">
        <v>91.66666666666667</v>
      </c>
      <c r="G39" s="39"/>
      <c r="H39" s="132">
        <v>1.427</v>
      </c>
      <c r="I39" s="133">
        <v>1.4</v>
      </c>
      <c r="J39" s="133">
        <v>1.3</v>
      </c>
      <c r="K39" s="40">
        <v>92.85714285714286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31"/>
      <c r="I41" s="131"/>
      <c r="J41" s="131"/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31"/>
      <c r="I42" s="131"/>
      <c r="J42" s="131"/>
      <c r="K42" s="31"/>
    </row>
    <row r="43" spans="1:11" s="32" customFormat="1" ht="11.25" customHeight="1">
      <c r="A43" s="34" t="s">
        <v>32</v>
      </c>
      <c r="B43" s="28"/>
      <c r="C43" s="29">
        <v>1</v>
      </c>
      <c r="D43" s="29">
        <v>1</v>
      </c>
      <c r="E43" s="29">
        <v>1</v>
      </c>
      <c r="F43" s="30"/>
      <c r="G43" s="30"/>
      <c r="H43" s="131">
        <v>0.021</v>
      </c>
      <c r="I43" s="131">
        <v>0.02</v>
      </c>
      <c r="J43" s="131"/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31"/>
      <c r="I44" s="131"/>
      <c r="J44" s="131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31"/>
      <c r="I45" s="131"/>
      <c r="J45" s="131"/>
      <c r="K45" s="31"/>
    </row>
    <row r="46" spans="1:11" s="32" customFormat="1" ht="11.25" customHeight="1">
      <c r="A46" s="34" t="s">
        <v>35</v>
      </c>
      <c r="B46" s="28"/>
      <c r="C46" s="29"/>
      <c r="D46" s="29"/>
      <c r="E46" s="29"/>
      <c r="F46" s="30"/>
      <c r="G46" s="30"/>
      <c r="H46" s="131"/>
      <c r="I46" s="131"/>
      <c r="J46" s="131"/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31"/>
      <c r="I47" s="131"/>
      <c r="J47" s="131"/>
      <c r="K47" s="31"/>
    </row>
    <row r="48" spans="1:11" s="32" customFormat="1" ht="11.25" customHeight="1">
      <c r="A48" s="34" t="s">
        <v>37</v>
      </c>
      <c r="B48" s="28"/>
      <c r="C48" s="29"/>
      <c r="D48" s="29"/>
      <c r="E48" s="29"/>
      <c r="F48" s="30"/>
      <c r="G48" s="30"/>
      <c r="H48" s="131"/>
      <c r="I48" s="131"/>
      <c r="J48" s="131"/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31"/>
      <c r="I49" s="131"/>
      <c r="J49" s="131"/>
      <c r="K49" s="31"/>
    </row>
    <row r="50" spans="1:11" s="23" customFormat="1" ht="11.25" customHeight="1">
      <c r="A50" s="41" t="s">
        <v>39</v>
      </c>
      <c r="B50" s="36"/>
      <c r="C50" s="37">
        <v>1</v>
      </c>
      <c r="D50" s="37">
        <v>1</v>
      </c>
      <c r="E50" s="37">
        <v>1</v>
      </c>
      <c r="F50" s="38">
        <v>100</v>
      </c>
      <c r="G50" s="39"/>
      <c r="H50" s="132">
        <v>0.021</v>
      </c>
      <c r="I50" s="133">
        <v>0.02</v>
      </c>
      <c r="J50" s="133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>
        <v>1</v>
      </c>
      <c r="D52" s="37">
        <v>1</v>
      </c>
      <c r="E52" s="37">
        <v>2</v>
      </c>
      <c r="F52" s="38">
        <v>200</v>
      </c>
      <c r="G52" s="39"/>
      <c r="H52" s="132">
        <v>0.031</v>
      </c>
      <c r="I52" s="133">
        <v>0.03</v>
      </c>
      <c r="J52" s="133">
        <v>0.031</v>
      </c>
      <c r="K52" s="40">
        <v>103.33333333333334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>
        <v>26</v>
      </c>
      <c r="D54" s="29">
        <v>30</v>
      </c>
      <c r="E54" s="29">
        <v>30</v>
      </c>
      <c r="F54" s="30"/>
      <c r="G54" s="30"/>
      <c r="H54" s="131">
        <v>0.658</v>
      </c>
      <c r="I54" s="131">
        <v>0.75</v>
      </c>
      <c r="J54" s="131">
        <v>0.765</v>
      </c>
      <c r="K54" s="31"/>
    </row>
    <row r="55" spans="1:11" s="32" customFormat="1" ht="11.25" customHeight="1">
      <c r="A55" s="34" t="s">
        <v>42</v>
      </c>
      <c r="B55" s="28"/>
      <c r="C55" s="29">
        <v>42</v>
      </c>
      <c r="D55" s="29">
        <v>42</v>
      </c>
      <c r="E55" s="29">
        <v>38</v>
      </c>
      <c r="F55" s="30"/>
      <c r="G55" s="30"/>
      <c r="H55" s="131">
        <v>1.302</v>
      </c>
      <c r="I55" s="131">
        <v>1.302</v>
      </c>
      <c r="J55" s="131">
        <v>1.129</v>
      </c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30"/>
      <c r="G56" s="30"/>
      <c r="H56" s="131"/>
      <c r="I56" s="131">
        <v>0.17</v>
      </c>
      <c r="J56" s="131"/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31"/>
      <c r="I57" s="131"/>
      <c r="J57" s="131"/>
      <c r="K57" s="31"/>
    </row>
    <row r="58" spans="1:11" s="32" customFormat="1" ht="11.25" customHeight="1">
      <c r="A58" s="34" t="s">
        <v>45</v>
      </c>
      <c r="B58" s="28"/>
      <c r="C58" s="29">
        <v>2</v>
      </c>
      <c r="D58" s="29">
        <v>2</v>
      </c>
      <c r="E58" s="29">
        <v>2</v>
      </c>
      <c r="F58" s="30"/>
      <c r="G58" s="30"/>
      <c r="H58" s="131">
        <v>0.044</v>
      </c>
      <c r="I58" s="131">
        <v>0.04</v>
      </c>
      <c r="J58" s="131">
        <v>0.04</v>
      </c>
      <c r="K58" s="31"/>
    </row>
    <row r="59" spans="1:11" s="23" customFormat="1" ht="11.25" customHeight="1">
      <c r="A59" s="35" t="s">
        <v>46</v>
      </c>
      <c r="B59" s="36"/>
      <c r="C59" s="37">
        <v>70</v>
      </c>
      <c r="D59" s="37">
        <v>74</v>
      </c>
      <c r="E59" s="37">
        <v>70</v>
      </c>
      <c r="F59" s="38">
        <v>94.5945945945946</v>
      </c>
      <c r="G59" s="39"/>
      <c r="H59" s="132">
        <v>2.004</v>
      </c>
      <c r="I59" s="133">
        <v>2.262</v>
      </c>
      <c r="J59" s="133">
        <v>1.9340000000000002</v>
      </c>
      <c r="K59" s="40">
        <v>85.49955791335101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>
        <v>57</v>
      </c>
      <c r="D61" s="29">
        <v>54</v>
      </c>
      <c r="E61" s="29">
        <v>50</v>
      </c>
      <c r="F61" s="30"/>
      <c r="G61" s="30"/>
      <c r="H61" s="131">
        <v>2.99</v>
      </c>
      <c r="I61" s="131">
        <v>2.397</v>
      </c>
      <c r="J61" s="131">
        <v>2.71</v>
      </c>
      <c r="K61" s="31"/>
    </row>
    <row r="62" spans="1:11" s="32" customFormat="1" ht="11.25" customHeight="1">
      <c r="A62" s="34" t="s">
        <v>48</v>
      </c>
      <c r="B62" s="28"/>
      <c r="C62" s="29">
        <v>71</v>
      </c>
      <c r="D62" s="29">
        <v>71</v>
      </c>
      <c r="E62" s="29">
        <v>92</v>
      </c>
      <c r="F62" s="30"/>
      <c r="G62" s="30"/>
      <c r="H62" s="131">
        <v>2.037</v>
      </c>
      <c r="I62" s="131">
        <v>1.947</v>
      </c>
      <c r="J62" s="131">
        <v>2.625</v>
      </c>
      <c r="K62" s="31"/>
    </row>
    <row r="63" spans="1:11" s="32" customFormat="1" ht="11.25" customHeight="1">
      <c r="A63" s="34" t="s">
        <v>49</v>
      </c>
      <c r="B63" s="28"/>
      <c r="C63" s="29">
        <v>121</v>
      </c>
      <c r="D63" s="29">
        <v>119</v>
      </c>
      <c r="E63" s="29">
        <v>119</v>
      </c>
      <c r="F63" s="30"/>
      <c r="G63" s="30"/>
      <c r="H63" s="131">
        <v>7.568</v>
      </c>
      <c r="I63" s="131">
        <v>7.497</v>
      </c>
      <c r="J63" s="131"/>
      <c r="K63" s="31"/>
    </row>
    <row r="64" spans="1:11" s="23" customFormat="1" ht="11.25" customHeight="1">
      <c r="A64" s="35" t="s">
        <v>50</v>
      </c>
      <c r="B64" s="36"/>
      <c r="C64" s="37">
        <v>249</v>
      </c>
      <c r="D64" s="37">
        <v>244</v>
      </c>
      <c r="E64" s="37">
        <v>261</v>
      </c>
      <c r="F64" s="38">
        <v>106.9672131147541</v>
      </c>
      <c r="G64" s="39"/>
      <c r="H64" s="132">
        <v>12.594999999999999</v>
      </c>
      <c r="I64" s="133">
        <v>11.841</v>
      </c>
      <c r="J64" s="133">
        <v>5.335</v>
      </c>
      <c r="K64" s="40">
        <v>45.05531627396335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>
        <v>47</v>
      </c>
      <c r="D66" s="37">
        <v>47</v>
      </c>
      <c r="E66" s="37">
        <v>65</v>
      </c>
      <c r="F66" s="38">
        <v>138.29787234042553</v>
      </c>
      <c r="G66" s="39"/>
      <c r="H66" s="132">
        <v>1.99</v>
      </c>
      <c r="I66" s="133">
        <v>2.1</v>
      </c>
      <c r="J66" s="133">
        <v>2.9</v>
      </c>
      <c r="K66" s="40">
        <v>138.0952380952381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>
        <v>61</v>
      </c>
      <c r="D68" s="29">
        <v>70</v>
      </c>
      <c r="E68" s="29">
        <v>60</v>
      </c>
      <c r="F68" s="30"/>
      <c r="G68" s="30"/>
      <c r="H68" s="131">
        <v>4.392</v>
      </c>
      <c r="I68" s="131">
        <v>5</v>
      </c>
      <c r="J68" s="131">
        <v>4.2</v>
      </c>
      <c r="K68" s="31"/>
    </row>
    <row r="69" spans="1:11" s="32" customFormat="1" ht="11.25" customHeight="1">
      <c r="A69" s="34" t="s">
        <v>53</v>
      </c>
      <c r="B69" s="28"/>
      <c r="C69" s="29">
        <v>1</v>
      </c>
      <c r="D69" s="29"/>
      <c r="E69" s="29"/>
      <c r="F69" s="30"/>
      <c r="G69" s="30"/>
      <c r="H69" s="131">
        <v>0.07</v>
      </c>
      <c r="I69" s="131"/>
      <c r="J69" s="131"/>
      <c r="K69" s="31"/>
    </row>
    <row r="70" spans="1:11" s="23" customFormat="1" ht="11.25" customHeight="1">
      <c r="A70" s="35" t="s">
        <v>54</v>
      </c>
      <c r="B70" s="36"/>
      <c r="C70" s="37">
        <v>62</v>
      </c>
      <c r="D70" s="37">
        <v>70</v>
      </c>
      <c r="E70" s="37">
        <v>60</v>
      </c>
      <c r="F70" s="38">
        <v>85.71428571428571</v>
      </c>
      <c r="G70" s="39"/>
      <c r="H70" s="132">
        <v>4.462000000000001</v>
      </c>
      <c r="I70" s="133">
        <v>5</v>
      </c>
      <c r="J70" s="133">
        <v>4.2</v>
      </c>
      <c r="K70" s="40">
        <v>84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>
        <v>2278</v>
      </c>
      <c r="D72" s="29">
        <v>2636</v>
      </c>
      <c r="E72" s="29">
        <v>2269</v>
      </c>
      <c r="F72" s="30"/>
      <c r="G72" s="30"/>
      <c r="H72" s="131">
        <v>212.614</v>
      </c>
      <c r="I72" s="131">
        <v>228.843</v>
      </c>
      <c r="J72" s="131">
        <v>211.827</v>
      </c>
      <c r="K72" s="31"/>
    </row>
    <row r="73" spans="1:11" s="32" customFormat="1" ht="11.25" customHeight="1">
      <c r="A73" s="34" t="s">
        <v>56</v>
      </c>
      <c r="B73" s="28"/>
      <c r="C73" s="29">
        <v>160</v>
      </c>
      <c r="D73" s="29">
        <v>141</v>
      </c>
      <c r="E73" s="29">
        <v>141</v>
      </c>
      <c r="F73" s="30"/>
      <c r="G73" s="30"/>
      <c r="H73" s="131">
        <v>4.48</v>
      </c>
      <c r="I73" s="131">
        <v>4.505</v>
      </c>
      <c r="J73" s="131">
        <v>4.492</v>
      </c>
      <c r="K73" s="31"/>
    </row>
    <row r="74" spans="1:11" s="32" customFormat="1" ht="11.25" customHeight="1">
      <c r="A74" s="34" t="s">
        <v>57</v>
      </c>
      <c r="B74" s="28"/>
      <c r="C74" s="29">
        <v>25</v>
      </c>
      <c r="D74" s="29">
        <v>16</v>
      </c>
      <c r="E74" s="29">
        <v>16</v>
      </c>
      <c r="F74" s="30"/>
      <c r="G74" s="30"/>
      <c r="H74" s="131">
        <v>0.688</v>
      </c>
      <c r="I74" s="131">
        <v>0.4</v>
      </c>
      <c r="J74" s="131"/>
      <c r="K74" s="31"/>
    </row>
    <row r="75" spans="1:11" s="32" customFormat="1" ht="11.25" customHeight="1">
      <c r="A75" s="34" t="s">
        <v>58</v>
      </c>
      <c r="B75" s="28"/>
      <c r="C75" s="29">
        <v>119</v>
      </c>
      <c r="D75" s="29">
        <v>119</v>
      </c>
      <c r="E75" s="29">
        <v>115</v>
      </c>
      <c r="F75" s="30"/>
      <c r="G75" s="30"/>
      <c r="H75" s="131">
        <v>5.491</v>
      </c>
      <c r="I75" s="131">
        <v>5.491</v>
      </c>
      <c r="J75" s="131">
        <v>0.486</v>
      </c>
      <c r="K75" s="31"/>
    </row>
    <row r="76" spans="1:11" s="32" customFormat="1" ht="11.25" customHeight="1">
      <c r="A76" s="34" t="s">
        <v>59</v>
      </c>
      <c r="B76" s="28"/>
      <c r="C76" s="29">
        <v>1</v>
      </c>
      <c r="D76" s="29">
        <v>1</v>
      </c>
      <c r="E76" s="29">
        <v>1</v>
      </c>
      <c r="F76" s="30"/>
      <c r="G76" s="30"/>
      <c r="H76" s="131">
        <v>0.02</v>
      </c>
      <c r="I76" s="131">
        <v>0.018</v>
      </c>
      <c r="J76" s="131">
        <v>0.018</v>
      </c>
      <c r="K76" s="31"/>
    </row>
    <row r="77" spans="1:11" s="32" customFormat="1" ht="11.25" customHeight="1">
      <c r="A77" s="34" t="s">
        <v>60</v>
      </c>
      <c r="B77" s="28"/>
      <c r="C77" s="29">
        <v>40</v>
      </c>
      <c r="D77" s="29">
        <v>40</v>
      </c>
      <c r="E77" s="29">
        <v>40</v>
      </c>
      <c r="F77" s="30"/>
      <c r="G77" s="30"/>
      <c r="H77" s="131">
        <v>0.8</v>
      </c>
      <c r="I77" s="131">
        <v>0.8</v>
      </c>
      <c r="J77" s="131">
        <v>0.48</v>
      </c>
      <c r="K77" s="31"/>
    </row>
    <row r="78" spans="1:11" s="32" customFormat="1" ht="11.25" customHeight="1">
      <c r="A78" s="34" t="s">
        <v>61</v>
      </c>
      <c r="B78" s="28"/>
      <c r="C78" s="29">
        <v>128</v>
      </c>
      <c r="D78" s="29">
        <v>140</v>
      </c>
      <c r="E78" s="29">
        <v>120</v>
      </c>
      <c r="F78" s="30"/>
      <c r="G78" s="30"/>
      <c r="H78" s="131">
        <v>6.4</v>
      </c>
      <c r="I78" s="131">
        <v>9</v>
      </c>
      <c r="J78" s="131">
        <v>6</v>
      </c>
      <c r="K78" s="31"/>
    </row>
    <row r="79" spans="1:11" s="32" customFormat="1" ht="11.25" customHeight="1">
      <c r="A79" s="34" t="s">
        <v>62</v>
      </c>
      <c r="B79" s="28"/>
      <c r="C79" s="29">
        <v>20</v>
      </c>
      <c r="D79" s="29">
        <v>20</v>
      </c>
      <c r="E79" s="29">
        <v>20</v>
      </c>
      <c r="F79" s="30"/>
      <c r="G79" s="30"/>
      <c r="H79" s="131">
        <v>0.375</v>
      </c>
      <c r="I79" s="131">
        <v>0.5</v>
      </c>
      <c r="J79" s="131">
        <v>0.5</v>
      </c>
      <c r="K79" s="31"/>
    </row>
    <row r="80" spans="1:11" s="23" customFormat="1" ht="11.25" customHeight="1">
      <c r="A80" s="41" t="s">
        <v>63</v>
      </c>
      <c r="B80" s="36"/>
      <c r="C80" s="37">
        <v>2771</v>
      </c>
      <c r="D80" s="37">
        <v>3113</v>
      </c>
      <c r="E80" s="37">
        <v>2722</v>
      </c>
      <c r="F80" s="38">
        <v>87.43976871185352</v>
      </c>
      <c r="G80" s="39"/>
      <c r="H80" s="132">
        <v>230.868</v>
      </c>
      <c r="I80" s="133">
        <v>249.557</v>
      </c>
      <c r="J80" s="133">
        <v>223.80299999999997</v>
      </c>
      <c r="K80" s="40">
        <v>89.68011316052043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>
        <v>34</v>
      </c>
      <c r="D82" s="29">
        <v>34</v>
      </c>
      <c r="E82" s="29">
        <v>35</v>
      </c>
      <c r="F82" s="30"/>
      <c r="G82" s="30"/>
      <c r="H82" s="131">
        <v>1.202</v>
      </c>
      <c r="I82" s="131">
        <v>1.2</v>
      </c>
      <c r="J82" s="131">
        <v>1.256</v>
      </c>
      <c r="K82" s="31"/>
    </row>
    <row r="83" spans="1:11" s="32" customFormat="1" ht="11.25" customHeight="1">
      <c r="A83" s="34" t="s">
        <v>65</v>
      </c>
      <c r="B83" s="28"/>
      <c r="C83" s="29">
        <v>48</v>
      </c>
      <c r="D83" s="29">
        <v>48</v>
      </c>
      <c r="E83" s="29">
        <v>56</v>
      </c>
      <c r="F83" s="30"/>
      <c r="G83" s="30"/>
      <c r="H83" s="131">
        <v>2.901</v>
      </c>
      <c r="I83" s="131">
        <v>2.9</v>
      </c>
      <c r="J83" s="131">
        <v>3.446</v>
      </c>
      <c r="K83" s="31"/>
    </row>
    <row r="84" spans="1:11" s="23" customFormat="1" ht="11.25" customHeight="1">
      <c r="A84" s="35" t="s">
        <v>66</v>
      </c>
      <c r="B84" s="36"/>
      <c r="C84" s="37">
        <v>82</v>
      </c>
      <c r="D84" s="37">
        <v>82</v>
      </c>
      <c r="E84" s="37">
        <v>91</v>
      </c>
      <c r="F84" s="38">
        <v>110.97560975609755</v>
      </c>
      <c r="G84" s="39"/>
      <c r="H84" s="132">
        <v>4.103</v>
      </c>
      <c r="I84" s="133">
        <v>4.1</v>
      </c>
      <c r="J84" s="133">
        <v>4.702</v>
      </c>
      <c r="K84" s="40">
        <v>114.6829268292683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>
        <v>3592</v>
      </c>
      <c r="D87" s="48">
        <v>3898</v>
      </c>
      <c r="E87" s="48">
        <v>3592</v>
      </c>
      <c r="F87" s="49">
        <f>IF(D87&gt;0,100*E87/D87,0)</f>
        <v>92.14982042072857</v>
      </c>
      <c r="G87" s="39"/>
      <c r="H87" s="136">
        <v>265.294</v>
      </c>
      <c r="I87" s="137">
        <v>281.505</v>
      </c>
      <c r="J87" s="137">
        <v>249.49799999999996</v>
      </c>
      <c r="K87" s="49">
        <f>IF(I87&gt;0,100*J87/I87,0)</f>
        <v>88.63004209516703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5" useFirstPageNumber="1" horizontalDpi="600" verticalDpi="600" orientation="portrait" paperSize="9" scale="73" r:id="rId1"/>
  <headerFooter alignWithMargins="0">
    <oddFooter>&amp;C&amp;P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8"/>
  <dimension ref="A1:K625"/>
  <sheetViews>
    <sheetView view="pageBreakPreview" zoomScaleSheetLayoutView="100" zoomScalePageLayoutView="0" workbookViewId="0" topLeftCell="A1">
      <selection activeCell="M15" sqref="M15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5" width="12.421875" style="57" customWidth="1"/>
    <col min="6" max="6" width="9.851562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106</v>
      </c>
      <c r="B2" s="2"/>
      <c r="C2" s="2"/>
      <c r="D2" s="2"/>
      <c r="E2" s="4"/>
      <c r="F2" s="2"/>
      <c r="G2" s="2"/>
      <c r="H2" s="2"/>
      <c r="I2" s="5"/>
      <c r="J2" s="187" t="s">
        <v>69</v>
      </c>
      <c r="K2" s="187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75" t="s">
        <v>2</v>
      </c>
      <c r="D4" s="176"/>
      <c r="E4" s="176"/>
      <c r="F4" s="177"/>
      <c r="G4" s="8"/>
      <c r="H4" s="181" t="s">
        <v>3</v>
      </c>
      <c r="I4" s="182"/>
      <c r="J4" s="182"/>
      <c r="K4" s="183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38" t="s">
        <v>336</v>
      </c>
      <c r="D7" s="20" t="s">
        <v>6</v>
      </c>
      <c r="E7" s="20">
        <v>3</v>
      </c>
      <c r="F7" s="21" t="str">
        <f>CONCATENATE(D6,"=100")</f>
        <v>2022=100</v>
      </c>
      <c r="G7" s="22"/>
      <c r="H7" s="138" t="s">
        <v>336</v>
      </c>
      <c r="I7" s="20" t="s">
        <v>6</v>
      </c>
      <c r="J7" s="20">
        <v>2</v>
      </c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>
        <v>44</v>
      </c>
      <c r="D9" s="29">
        <v>27</v>
      </c>
      <c r="E9" s="29">
        <v>33</v>
      </c>
      <c r="F9" s="30"/>
      <c r="G9" s="30"/>
      <c r="H9" s="131">
        <v>2.985</v>
      </c>
      <c r="I9" s="131">
        <v>1.9</v>
      </c>
      <c r="J9" s="131">
        <v>2.244</v>
      </c>
      <c r="K9" s="31"/>
    </row>
    <row r="10" spans="1:11" s="32" customFormat="1" ht="11.25" customHeight="1">
      <c r="A10" s="34" t="s">
        <v>8</v>
      </c>
      <c r="B10" s="28"/>
      <c r="C10" s="29">
        <v>25</v>
      </c>
      <c r="D10" s="29">
        <v>21</v>
      </c>
      <c r="E10" s="29">
        <v>23</v>
      </c>
      <c r="F10" s="30"/>
      <c r="G10" s="30"/>
      <c r="H10" s="131">
        <v>1.709</v>
      </c>
      <c r="I10" s="131">
        <v>1.14</v>
      </c>
      <c r="J10" s="131">
        <v>1.577</v>
      </c>
      <c r="K10" s="31"/>
    </row>
    <row r="11" spans="1:11" s="32" customFormat="1" ht="11.25" customHeight="1">
      <c r="A11" s="27" t="s">
        <v>9</v>
      </c>
      <c r="B11" s="28"/>
      <c r="C11" s="29">
        <v>14</v>
      </c>
      <c r="D11" s="29">
        <v>21</v>
      </c>
      <c r="E11" s="29">
        <v>21</v>
      </c>
      <c r="F11" s="30"/>
      <c r="G11" s="30"/>
      <c r="H11" s="131">
        <v>0.868</v>
      </c>
      <c r="I11" s="131">
        <v>1.3</v>
      </c>
      <c r="J11" s="131">
        <v>1.3</v>
      </c>
      <c r="K11" s="31"/>
    </row>
    <row r="12" spans="1:11" s="32" customFormat="1" ht="11.25" customHeight="1">
      <c r="A12" s="34" t="s">
        <v>10</v>
      </c>
      <c r="B12" s="28"/>
      <c r="C12" s="29">
        <v>21</v>
      </c>
      <c r="D12" s="29">
        <v>24</v>
      </c>
      <c r="E12" s="29">
        <v>21</v>
      </c>
      <c r="F12" s="30"/>
      <c r="G12" s="30"/>
      <c r="H12" s="131">
        <v>1.365</v>
      </c>
      <c r="I12" s="131">
        <v>1.566</v>
      </c>
      <c r="J12" s="131">
        <v>1.37</v>
      </c>
      <c r="K12" s="31"/>
    </row>
    <row r="13" spans="1:11" s="23" customFormat="1" ht="11.25" customHeight="1">
      <c r="A13" s="35" t="s">
        <v>11</v>
      </c>
      <c r="B13" s="36"/>
      <c r="C13" s="37">
        <v>104</v>
      </c>
      <c r="D13" s="37">
        <v>93</v>
      </c>
      <c r="E13" s="37">
        <v>98</v>
      </c>
      <c r="F13" s="38">
        <v>105.3763440860215</v>
      </c>
      <c r="G13" s="39"/>
      <c r="H13" s="132">
        <v>6.9270000000000005</v>
      </c>
      <c r="I13" s="133">
        <v>5.906</v>
      </c>
      <c r="J13" s="133">
        <v>6.4910000000000005</v>
      </c>
      <c r="K13" s="40">
        <v>109.90518117168982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>
        <v>77</v>
      </c>
      <c r="D15" s="37">
        <v>70</v>
      </c>
      <c r="E15" s="37">
        <v>70</v>
      </c>
      <c r="F15" s="38">
        <v>100</v>
      </c>
      <c r="G15" s="39"/>
      <c r="H15" s="132">
        <v>1.855</v>
      </c>
      <c r="I15" s="133">
        <v>1.6</v>
      </c>
      <c r="J15" s="133">
        <v>1.8</v>
      </c>
      <c r="K15" s="40">
        <v>112.5</v>
      </c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>
        <v>2</v>
      </c>
      <c r="D17" s="37">
        <v>2</v>
      </c>
      <c r="E17" s="37">
        <v>1</v>
      </c>
      <c r="F17" s="38">
        <v>50</v>
      </c>
      <c r="G17" s="39"/>
      <c r="H17" s="132">
        <v>0.024</v>
      </c>
      <c r="I17" s="133">
        <v>0.024</v>
      </c>
      <c r="J17" s="133">
        <v>0.014</v>
      </c>
      <c r="K17" s="40">
        <v>58.333333333333336</v>
      </c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>
        <v>3</v>
      </c>
      <c r="D19" s="29"/>
      <c r="E19" s="29"/>
      <c r="F19" s="30"/>
      <c r="G19" s="30"/>
      <c r="H19" s="131">
        <v>0.101</v>
      </c>
      <c r="I19" s="131"/>
      <c r="J19" s="131"/>
      <c r="K19" s="31"/>
    </row>
    <row r="20" spans="1:11" s="32" customFormat="1" ht="11.25" customHeight="1">
      <c r="A20" s="34" t="s">
        <v>15</v>
      </c>
      <c r="B20" s="28"/>
      <c r="C20" s="29">
        <v>8</v>
      </c>
      <c r="D20" s="29">
        <v>8</v>
      </c>
      <c r="E20" s="29">
        <v>5</v>
      </c>
      <c r="F20" s="30"/>
      <c r="G20" s="30"/>
      <c r="H20" s="131">
        <v>0.142</v>
      </c>
      <c r="I20" s="131">
        <v>0.065</v>
      </c>
      <c r="J20" s="131">
        <v>0.065</v>
      </c>
      <c r="K20" s="31"/>
    </row>
    <row r="21" spans="1:11" s="32" customFormat="1" ht="11.25" customHeight="1">
      <c r="A21" s="34" t="s">
        <v>16</v>
      </c>
      <c r="B21" s="28"/>
      <c r="C21" s="29">
        <v>33</v>
      </c>
      <c r="D21" s="29"/>
      <c r="E21" s="29"/>
      <c r="F21" s="30"/>
      <c r="G21" s="30"/>
      <c r="H21" s="131">
        <v>0.665</v>
      </c>
      <c r="I21" s="131"/>
      <c r="J21" s="131"/>
      <c r="K21" s="31"/>
    </row>
    <row r="22" spans="1:11" s="23" customFormat="1" ht="11.25" customHeight="1">
      <c r="A22" s="35" t="s">
        <v>17</v>
      </c>
      <c r="B22" s="36"/>
      <c r="C22" s="37">
        <v>44</v>
      </c>
      <c r="D22" s="37">
        <v>8</v>
      </c>
      <c r="E22" s="37">
        <v>5</v>
      </c>
      <c r="F22" s="38">
        <v>62.5</v>
      </c>
      <c r="G22" s="39"/>
      <c r="H22" s="132">
        <v>0.908</v>
      </c>
      <c r="I22" s="133">
        <v>0.065</v>
      </c>
      <c r="J22" s="133">
        <v>0.065</v>
      </c>
      <c r="K22" s="40">
        <v>100</v>
      </c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>
        <v>116</v>
      </c>
      <c r="D24" s="37">
        <v>108</v>
      </c>
      <c r="E24" s="37">
        <v>130</v>
      </c>
      <c r="F24" s="38">
        <v>120.37037037037037</v>
      </c>
      <c r="G24" s="39"/>
      <c r="H24" s="132">
        <v>7.214</v>
      </c>
      <c r="I24" s="133">
        <v>7.108</v>
      </c>
      <c r="J24" s="133">
        <v>8.821</v>
      </c>
      <c r="K24" s="40">
        <v>124.09960607765899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>
        <v>36</v>
      </c>
      <c r="D26" s="37">
        <v>35</v>
      </c>
      <c r="E26" s="37">
        <v>30</v>
      </c>
      <c r="F26" s="38">
        <v>85.71428571428571</v>
      </c>
      <c r="G26" s="39"/>
      <c r="H26" s="132">
        <v>1.527</v>
      </c>
      <c r="I26" s="133">
        <v>1.1</v>
      </c>
      <c r="J26" s="133">
        <v>1.2</v>
      </c>
      <c r="K26" s="40">
        <v>109.09090909090908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>
        <v>3</v>
      </c>
      <c r="D28" s="29">
        <v>6</v>
      </c>
      <c r="E28" s="29">
        <v>4</v>
      </c>
      <c r="F28" s="30"/>
      <c r="G28" s="30"/>
      <c r="H28" s="131">
        <v>0.105</v>
      </c>
      <c r="I28" s="131">
        <v>0.27</v>
      </c>
      <c r="J28" s="131">
        <v>0.22</v>
      </c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31"/>
      <c r="I29" s="131"/>
      <c r="J29" s="131"/>
      <c r="K29" s="31"/>
    </row>
    <row r="30" spans="1:11" s="32" customFormat="1" ht="11.25" customHeight="1">
      <c r="A30" s="34" t="s">
        <v>22</v>
      </c>
      <c r="B30" s="28"/>
      <c r="C30" s="29">
        <v>41</v>
      </c>
      <c r="D30" s="29">
        <v>42</v>
      </c>
      <c r="E30" s="29">
        <v>30</v>
      </c>
      <c r="F30" s="30"/>
      <c r="G30" s="30"/>
      <c r="H30" s="131">
        <v>2.029</v>
      </c>
      <c r="I30" s="131">
        <v>1.35</v>
      </c>
      <c r="J30" s="131">
        <v>1.35</v>
      </c>
      <c r="K30" s="31"/>
    </row>
    <row r="31" spans="1:11" s="23" customFormat="1" ht="11.25" customHeight="1">
      <c r="A31" s="41" t="s">
        <v>23</v>
      </c>
      <c r="B31" s="36"/>
      <c r="C31" s="37">
        <v>44</v>
      </c>
      <c r="D31" s="37">
        <v>48</v>
      </c>
      <c r="E31" s="37">
        <v>34</v>
      </c>
      <c r="F31" s="38">
        <v>70.83333333333333</v>
      </c>
      <c r="G31" s="39"/>
      <c r="H31" s="132">
        <v>2.134</v>
      </c>
      <c r="I31" s="133">
        <v>1.62</v>
      </c>
      <c r="J31" s="133">
        <v>1.57</v>
      </c>
      <c r="K31" s="40">
        <v>96.91358024691357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>
        <v>88</v>
      </c>
      <c r="D33" s="29">
        <v>70</v>
      </c>
      <c r="E33" s="29">
        <v>64</v>
      </c>
      <c r="F33" s="30"/>
      <c r="G33" s="30"/>
      <c r="H33" s="131">
        <v>4.184</v>
      </c>
      <c r="I33" s="131">
        <v>2.8</v>
      </c>
      <c r="J33" s="131">
        <v>2.854</v>
      </c>
      <c r="K33" s="31"/>
    </row>
    <row r="34" spans="1:11" s="32" customFormat="1" ht="11.25" customHeight="1">
      <c r="A34" s="34" t="s">
        <v>25</v>
      </c>
      <c r="B34" s="28"/>
      <c r="C34" s="29">
        <v>42</v>
      </c>
      <c r="D34" s="29">
        <v>42</v>
      </c>
      <c r="E34" s="29">
        <v>32</v>
      </c>
      <c r="F34" s="30"/>
      <c r="G34" s="30"/>
      <c r="H34" s="131">
        <v>1.211</v>
      </c>
      <c r="I34" s="131">
        <v>1.211</v>
      </c>
      <c r="J34" s="131">
        <v>0.823</v>
      </c>
      <c r="K34" s="31"/>
    </row>
    <row r="35" spans="1:11" s="32" customFormat="1" ht="11.25" customHeight="1">
      <c r="A35" s="34" t="s">
        <v>26</v>
      </c>
      <c r="B35" s="28"/>
      <c r="C35" s="29">
        <v>25</v>
      </c>
      <c r="D35" s="29">
        <v>20</v>
      </c>
      <c r="E35" s="29">
        <v>17</v>
      </c>
      <c r="F35" s="30"/>
      <c r="G35" s="30"/>
      <c r="H35" s="131">
        <v>0.609</v>
      </c>
      <c r="I35" s="131">
        <v>0.254</v>
      </c>
      <c r="J35" s="131"/>
      <c r="K35" s="31"/>
    </row>
    <row r="36" spans="1:11" s="32" customFormat="1" ht="11.25" customHeight="1">
      <c r="A36" s="34" t="s">
        <v>27</v>
      </c>
      <c r="B36" s="28"/>
      <c r="C36" s="29">
        <v>88</v>
      </c>
      <c r="D36" s="29">
        <v>34</v>
      </c>
      <c r="E36" s="29">
        <v>86</v>
      </c>
      <c r="F36" s="30"/>
      <c r="G36" s="30"/>
      <c r="H36" s="131">
        <v>1.94</v>
      </c>
      <c r="I36" s="131">
        <v>1.94</v>
      </c>
      <c r="J36" s="131">
        <v>1.852</v>
      </c>
      <c r="K36" s="31"/>
    </row>
    <row r="37" spans="1:11" s="23" customFormat="1" ht="11.25" customHeight="1">
      <c r="A37" s="35" t="s">
        <v>28</v>
      </c>
      <c r="B37" s="36"/>
      <c r="C37" s="37">
        <v>243</v>
      </c>
      <c r="D37" s="37">
        <v>166</v>
      </c>
      <c r="E37" s="37">
        <v>199</v>
      </c>
      <c r="F37" s="38">
        <v>119.87951807228916</v>
      </c>
      <c r="G37" s="39"/>
      <c r="H37" s="132">
        <v>7.944000000000001</v>
      </c>
      <c r="I37" s="133">
        <v>6.205</v>
      </c>
      <c r="J37" s="133">
        <v>5.529</v>
      </c>
      <c r="K37" s="40">
        <v>89.10556003223206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>
        <v>160</v>
      </c>
      <c r="D39" s="37">
        <v>160</v>
      </c>
      <c r="E39" s="37">
        <v>160</v>
      </c>
      <c r="F39" s="38">
        <v>100</v>
      </c>
      <c r="G39" s="39"/>
      <c r="H39" s="132">
        <v>3.915</v>
      </c>
      <c r="I39" s="133">
        <v>4</v>
      </c>
      <c r="J39" s="133">
        <v>3.8</v>
      </c>
      <c r="K39" s="40">
        <v>95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/>
      <c r="D41" s="29">
        <v>1</v>
      </c>
      <c r="E41" s="29">
        <v>1</v>
      </c>
      <c r="F41" s="30"/>
      <c r="G41" s="30"/>
      <c r="H41" s="131"/>
      <c r="I41" s="131">
        <v>0.02</v>
      </c>
      <c r="J41" s="131"/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31"/>
      <c r="I42" s="131"/>
      <c r="J42" s="131"/>
      <c r="K42" s="31"/>
    </row>
    <row r="43" spans="1:11" s="32" customFormat="1" ht="11.25" customHeight="1">
      <c r="A43" s="34" t="s">
        <v>32</v>
      </c>
      <c r="B43" s="28"/>
      <c r="C43" s="29">
        <v>5</v>
      </c>
      <c r="D43" s="29">
        <v>4</v>
      </c>
      <c r="E43" s="29">
        <v>4</v>
      </c>
      <c r="F43" s="30"/>
      <c r="G43" s="30"/>
      <c r="H43" s="131">
        <v>0.2</v>
      </c>
      <c r="I43" s="131">
        <v>0.136</v>
      </c>
      <c r="J43" s="131"/>
      <c r="K43" s="31"/>
    </row>
    <row r="44" spans="1:11" s="32" customFormat="1" ht="11.25" customHeight="1">
      <c r="A44" s="34" t="s">
        <v>33</v>
      </c>
      <c r="B44" s="28"/>
      <c r="C44" s="29">
        <v>1</v>
      </c>
      <c r="D44" s="29"/>
      <c r="E44" s="29"/>
      <c r="F44" s="30"/>
      <c r="G44" s="30"/>
      <c r="H44" s="131">
        <v>0.047</v>
      </c>
      <c r="I44" s="131"/>
      <c r="J44" s="131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>
        <v>2</v>
      </c>
      <c r="F45" s="30"/>
      <c r="G45" s="30"/>
      <c r="H45" s="131"/>
      <c r="I45" s="131"/>
      <c r="J45" s="131"/>
      <c r="K45" s="31"/>
    </row>
    <row r="46" spans="1:11" s="32" customFormat="1" ht="11.25" customHeight="1">
      <c r="A46" s="34" t="s">
        <v>35</v>
      </c>
      <c r="B46" s="28"/>
      <c r="C46" s="29">
        <v>1</v>
      </c>
      <c r="D46" s="29">
        <v>1</v>
      </c>
      <c r="E46" s="29">
        <v>2</v>
      </c>
      <c r="F46" s="30"/>
      <c r="G46" s="30"/>
      <c r="H46" s="131">
        <v>0.024</v>
      </c>
      <c r="I46" s="131">
        <v>0.025</v>
      </c>
      <c r="J46" s="131"/>
      <c r="K46" s="31"/>
    </row>
    <row r="47" spans="1:11" s="32" customFormat="1" ht="11.25" customHeight="1">
      <c r="A47" s="34" t="s">
        <v>36</v>
      </c>
      <c r="B47" s="28"/>
      <c r="C47" s="29">
        <v>7</v>
      </c>
      <c r="D47" s="29">
        <v>1</v>
      </c>
      <c r="E47" s="29"/>
      <c r="F47" s="30"/>
      <c r="G47" s="30"/>
      <c r="H47" s="131">
        <v>0.28</v>
      </c>
      <c r="I47" s="131">
        <v>0.02</v>
      </c>
      <c r="J47" s="131"/>
      <c r="K47" s="31"/>
    </row>
    <row r="48" spans="1:11" s="32" customFormat="1" ht="11.25" customHeight="1">
      <c r="A48" s="34" t="s">
        <v>37</v>
      </c>
      <c r="B48" s="28"/>
      <c r="C48" s="29">
        <v>3</v>
      </c>
      <c r="D48" s="29">
        <v>1</v>
      </c>
      <c r="E48" s="29">
        <v>1</v>
      </c>
      <c r="F48" s="30"/>
      <c r="G48" s="30"/>
      <c r="H48" s="131">
        <v>0.069</v>
      </c>
      <c r="I48" s="131">
        <v>0.023</v>
      </c>
      <c r="J48" s="131"/>
      <c r="K48" s="31"/>
    </row>
    <row r="49" spans="1:11" s="32" customFormat="1" ht="11.25" customHeight="1">
      <c r="A49" s="34" t="s">
        <v>38</v>
      </c>
      <c r="B49" s="28"/>
      <c r="C49" s="29">
        <v>1</v>
      </c>
      <c r="D49" s="29"/>
      <c r="E49" s="29"/>
      <c r="F49" s="30"/>
      <c r="G49" s="30"/>
      <c r="H49" s="131">
        <v>0.025</v>
      </c>
      <c r="I49" s="131"/>
      <c r="J49" s="131"/>
      <c r="K49" s="31"/>
    </row>
    <row r="50" spans="1:11" s="23" customFormat="1" ht="11.25" customHeight="1">
      <c r="A50" s="41" t="s">
        <v>39</v>
      </c>
      <c r="B50" s="36"/>
      <c r="C50" s="37">
        <v>18</v>
      </c>
      <c r="D50" s="37">
        <v>8</v>
      </c>
      <c r="E50" s="37">
        <v>10</v>
      </c>
      <c r="F50" s="38">
        <v>125</v>
      </c>
      <c r="G50" s="39"/>
      <c r="H50" s="132">
        <v>0.6450000000000001</v>
      </c>
      <c r="I50" s="133">
        <v>0.22399999999999998</v>
      </c>
      <c r="J50" s="133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>
        <v>6</v>
      </c>
      <c r="D52" s="37">
        <v>6</v>
      </c>
      <c r="E52" s="37">
        <v>5</v>
      </c>
      <c r="F52" s="38">
        <v>83.33333333333333</v>
      </c>
      <c r="G52" s="39"/>
      <c r="H52" s="132">
        <v>0.198</v>
      </c>
      <c r="I52" s="133">
        <v>0.198</v>
      </c>
      <c r="J52" s="133">
        <v>0.12</v>
      </c>
      <c r="K52" s="40">
        <v>60.6060606060606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>
        <v>103</v>
      </c>
      <c r="D54" s="29">
        <v>62</v>
      </c>
      <c r="E54" s="29">
        <v>62</v>
      </c>
      <c r="F54" s="30"/>
      <c r="G54" s="30"/>
      <c r="H54" s="131">
        <v>3.039</v>
      </c>
      <c r="I54" s="131">
        <v>1.86</v>
      </c>
      <c r="J54" s="131">
        <v>1.86</v>
      </c>
      <c r="K54" s="31"/>
    </row>
    <row r="55" spans="1:11" s="32" customFormat="1" ht="11.25" customHeight="1">
      <c r="A55" s="34" t="s">
        <v>42</v>
      </c>
      <c r="B55" s="28"/>
      <c r="C55" s="29">
        <v>20</v>
      </c>
      <c r="D55" s="29">
        <v>20</v>
      </c>
      <c r="E55" s="29">
        <v>19</v>
      </c>
      <c r="F55" s="30"/>
      <c r="G55" s="30"/>
      <c r="H55" s="131">
        <v>0.56</v>
      </c>
      <c r="I55" s="131">
        <v>0.532</v>
      </c>
      <c r="J55" s="131">
        <v>0.523</v>
      </c>
      <c r="K55" s="31"/>
    </row>
    <row r="56" spans="1:11" s="32" customFormat="1" ht="11.25" customHeight="1">
      <c r="A56" s="34" t="s">
        <v>43</v>
      </c>
      <c r="B56" s="28"/>
      <c r="C56" s="29">
        <v>14</v>
      </c>
      <c r="D56" s="29">
        <v>9</v>
      </c>
      <c r="E56" s="29">
        <v>9</v>
      </c>
      <c r="F56" s="30"/>
      <c r="G56" s="30"/>
      <c r="H56" s="131">
        <v>0.217</v>
      </c>
      <c r="I56" s="131">
        <v>0.17</v>
      </c>
      <c r="J56" s="131">
        <v>0.19</v>
      </c>
      <c r="K56" s="31"/>
    </row>
    <row r="57" spans="1:11" s="32" customFormat="1" ht="11.25" customHeight="1">
      <c r="A57" s="34" t="s">
        <v>44</v>
      </c>
      <c r="B57" s="28"/>
      <c r="C57" s="29">
        <v>3</v>
      </c>
      <c r="D57" s="29">
        <v>3</v>
      </c>
      <c r="E57" s="29">
        <v>1</v>
      </c>
      <c r="F57" s="30"/>
      <c r="G57" s="30"/>
      <c r="H57" s="131">
        <v>0.066</v>
      </c>
      <c r="I57" s="131">
        <v>0.008</v>
      </c>
      <c r="J57" s="131">
        <v>0.008</v>
      </c>
      <c r="K57" s="31"/>
    </row>
    <row r="58" spans="1:11" s="32" customFormat="1" ht="11.25" customHeight="1">
      <c r="A58" s="34" t="s">
        <v>45</v>
      </c>
      <c r="B58" s="28"/>
      <c r="C58" s="29">
        <v>3</v>
      </c>
      <c r="D58" s="29">
        <v>8</v>
      </c>
      <c r="E58" s="29">
        <v>8</v>
      </c>
      <c r="F58" s="30"/>
      <c r="G58" s="30"/>
      <c r="H58" s="131">
        <v>0.09</v>
      </c>
      <c r="I58" s="131">
        <v>0.208</v>
      </c>
      <c r="J58" s="131">
        <v>0.224</v>
      </c>
      <c r="K58" s="31"/>
    </row>
    <row r="59" spans="1:11" s="23" customFormat="1" ht="11.25" customHeight="1">
      <c r="A59" s="35" t="s">
        <v>46</v>
      </c>
      <c r="B59" s="36"/>
      <c r="C59" s="37">
        <v>143</v>
      </c>
      <c r="D59" s="37">
        <v>102</v>
      </c>
      <c r="E59" s="37">
        <v>99</v>
      </c>
      <c r="F59" s="38">
        <v>97.05882352941177</v>
      </c>
      <c r="G59" s="39"/>
      <c r="H59" s="132">
        <v>3.972</v>
      </c>
      <c r="I59" s="133">
        <v>2.7780000000000005</v>
      </c>
      <c r="J59" s="133">
        <v>2.805</v>
      </c>
      <c r="K59" s="40">
        <v>100.97192224622029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>
        <v>91</v>
      </c>
      <c r="D61" s="29">
        <v>90</v>
      </c>
      <c r="E61" s="29">
        <v>96</v>
      </c>
      <c r="F61" s="30"/>
      <c r="G61" s="30"/>
      <c r="H61" s="131">
        <v>5.44</v>
      </c>
      <c r="I61" s="131">
        <v>4.86</v>
      </c>
      <c r="J61" s="131">
        <v>5.076</v>
      </c>
      <c r="K61" s="31"/>
    </row>
    <row r="62" spans="1:11" s="32" customFormat="1" ht="11.25" customHeight="1">
      <c r="A62" s="34" t="s">
        <v>48</v>
      </c>
      <c r="B62" s="28"/>
      <c r="C62" s="29">
        <v>69</v>
      </c>
      <c r="D62" s="29">
        <v>69</v>
      </c>
      <c r="E62" s="29">
        <v>89</v>
      </c>
      <c r="F62" s="30"/>
      <c r="G62" s="30"/>
      <c r="H62" s="131">
        <v>2.136</v>
      </c>
      <c r="I62" s="131">
        <v>2.136</v>
      </c>
      <c r="J62" s="131">
        <v>2.696</v>
      </c>
      <c r="K62" s="31"/>
    </row>
    <row r="63" spans="1:11" s="32" customFormat="1" ht="11.25" customHeight="1">
      <c r="A63" s="34" t="s">
        <v>49</v>
      </c>
      <c r="B63" s="28"/>
      <c r="C63" s="29">
        <v>249</v>
      </c>
      <c r="D63" s="29">
        <v>249</v>
      </c>
      <c r="E63" s="29">
        <v>252</v>
      </c>
      <c r="F63" s="30"/>
      <c r="G63" s="30"/>
      <c r="H63" s="131">
        <v>11.719</v>
      </c>
      <c r="I63" s="131">
        <v>11.205</v>
      </c>
      <c r="J63" s="131">
        <v>11.34</v>
      </c>
      <c r="K63" s="31"/>
    </row>
    <row r="64" spans="1:11" s="23" customFormat="1" ht="11.25" customHeight="1">
      <c r="A64" s="35" t="s">
        <v>50</v>
      </c>
      <c r="B64" s="36"/>
      <c r="C64" s="37">
        <v>409</v>
      </c>
      <c r="D64" s="37">
        <v>408</v>
      </c>
      <c r="E64" s="37">
        <v>437</v>
      </c>
      <c r="F64" s="38">
        <v>107.1078431372549</v>
      </c>
      <c r="G64" s="39"/>
      <c r="H64" s="132">
        <v>19.295</v>
      </c>
      <c r="I64" s="133">
        <v>18.201</v>
      </c>
      <c r="J64" s="133">
        <v>19.112000000000002</v>
      </c>
      <c r="K64" s="40">
        <v>105.00521949343444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>
        <v>422</v>
      </c>
      <c r="D66" s="37">
        <v>422</v>
      </c>
      <c r="E66" s="37">
        <v>470</v>
      </c>
      <c r="F66" s="38">
        <v>111.37440758293839</v>
      </c>
      <c r="G66" s="39"/>
      <c r="H66" s="132">
        <v>18.801</v>
      </c>
      <c r="I66" s="133">
        <v>20.7</v>
      </c>
      <c r="J66" s="133">
        <v>21</v>
      </c>
      <c r="K66" s="40">
        <v>101.44927536231884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>
        <v>167</v>
      </c>
      <c r="D68" s="29">
        <v>100</v>
      </c>
      <c r="E68" s="29">
        <v>100</v>
      </c>
      <c r="F68" s="30"/>
      <c r="G68" s="30"/>
      <c r="H68" s="131">
        <v>8.935</v>
      </c>
      <c r="I68" s="131">
        <v>5.5</v>
      </c>
      <c r="J68" s="131">
        <v>5.4</v>
      </c>
      <c r="K68" s="31"/>
    </row>
    <row r="69" spans="1:11" s="32" customFormat="1" ht="11.25" customHeight="1">
      <c r="A69" s="34" t="s">
        <v>53</v>
      </c>
      <c r="B69" s="28"/>
      <c r="C69" s="29">
        <v>3</v>
      </c>
      <c r="D69" s="29">
        <v>5</v>
      </c>
      <c r="E69" s="29">
        <v>2</v>
      </c>
      <c r="F69" s="30"/>
      <c r="G69" s="30"/>
      <c r="H69" s="131">
        <v>0.181</v>
      </c>
      <c r="I69" s="131">
        <v>0.2</v>
      </c>
      <c r="J69" s="131">
        <v>0.12</v>
      </c>
      <c r="K69" s="31"/>
    </row>
    <row r="70" spans="1:11" s="23" customFormat="1" ht="11.25" customHeight="1">
      <c r="A70" s="35" t="s">
        <v>54</v>
      </c>
      <c r="B70" s="36"/>
      <c r="C70" s="37">
        <v>170</v>
      </c>
      <c r="D70" s="37">
        <v>105</v>
      </c>
      <c r="E70" s="37">
        <v>102</v>
      </c>
      <c r="F70" s="38">
        <v>97.14285714285714</v>
      </c>
      <c r="G70" s="39"/>
      <c r="H70" s="132">
        <v>9.116</v>
      </c>
      <c r="I70" s="133">
        <v>5.7</v>
      </c>
      <c r="J70" s="133">
        <v>5.5200000000000005</v>
      </c>
      <c r="K70" s="40">
        <v>96.84210526315789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>
        <v>8163</v>
      </c>
      <c r="D72" s="29">
        <v>7782</v>
      </c>
      <c r="E72" s="29">
        <v>7704</v>
      </c>
      <c r="F72" s="30"/>
      <c r="G72" s="30"/>
      <c r="H72" s="131">
        <v>489.331</v>
      </c>
      <c r="I72" s="131">
        <v>479.725</v>
      </c>
      <c r="J72" s="131">
        <v>461.226</v>
      </c>
      <c r="K72" s="31"/>
    </row>
    <row r="73" spans="1:11" s="32" customFormat="1" ht="11.25" customHeight="1">
      <c r="A73" s="34" t="s">
        <v>56</v>
      </c>
      <c r="B73" s="28"/>
      <c r="C73" s="29">
        <v>232</v>
      </c>
      <c r="D73" s="29">
        <v>220</v>
      </c>
      <c r="E73" s="29">
        <v>185</v>
      </c>
      <c r="F73" s="30"/>
      <c r="G73" s="30"/>
      <c r="H73" s="131">
        <v>8.505</v>
      </c>
      <c r="I73" s="131">
        <v>8.235</v>
      </c>
      <c r="J73" s="131">
        <v>6.5</v>
      </c>
      <c r="K73" s="31"/>
    </row>
    <row r="74" spans="1:11" s="32" customFormat="1" ht="11.25" customHeight="1">
      <c r="A74" s="34" t="s">
        <v>57</v>
      </c>
      <c r="B74" s="28"/>
      <c r="C74" s="29">
        <v>79</v>
      </c>
      <c r="D74" s="29">
        <v>28</v>
      </c>
      <c r="E74" s="29">
        <v>20</v>
      </c>
      <c r="F74" s="30"/>
      <c r="G74" s="30"/>
      <c r="H74" s="131">
        <v>2.645</v>
      </c>
      <c r="I74" s="131">
        <v>1.1</v>
      </c>
      <c r="J74" s="131">
        <v>0.8</v>
      </c>
      <c r="K74" s="31"/>
    </row>
    <row r="75" spans="1:11" s="32" customFormat="1" ht="11.25" customHeight="1">
      <c r="A75" s="34" t="s">
        <v>58</v>
      </c>
      <c r="B75" s="28"/>
      <c r="C75" s="29">
        <v>406</v>
      </c>
      <c r="D75" s="29">
        <v>421</v>
      </c>
      <c r="E75" s="29">
        <v>420</v>
      </c>
      <c r="F75" s="30"/>
      <c r="G75" s="30"/>
      <c r="H75" s="131">
        <v>17.169</v>
      </c>
      <c r="I75" s="131">
        <v>17.829</v>
      </c>
      <c r="J75" s="131">
        <v>17.78</v>
      </c>
      <c r="K75" s="31"/>
    </row>
    <row r="76" spans="1:11" s="32" customFormat="1" ht="11.25" customHeight="1">
      <c r="A76" s="34" t="s">
        <v>59</v>
      </c>
      <c r="B76" s="28"/>
      <c r="C76" s="29">
        <v>2</v>
      </c>
      <c r="D76" s="29">
        <v>2</v>
      </c>
      <c r="E76" s="29">
        <v>2</v>
      </c>
      <c r="F76" s="30"/>
      <c r="G76" s="30"/>
      <c r="H76" s="131">
        <v>0.02</v>
      </c>
      <c r="I76" s="131"/>
      <c r="J76" s="131">
        <v>0.02</v>
      </c>
      <c r="K76" s="31"/>
    </row>
    <row r="77" spans="1:11" s="32" customFormat="1" ht="11.25" customHeight="1">
      <c r="A77" s="34" t="s">
        <v>60</v>
      </c>
      <c r="B77" s="28"/>
      <c r="C77" s="29">
        <v>40</v>
      </c>
      <c r="D77" s="29">
        <v>40</v>
      </c>
      <c r="E77" s="29">
        <v>40</v>
      </c>
      <c r="F77" s="30"/>
      <c r="G77" s="30"/>
      <c r="H77" s="131">
        <v>1.6</v>
      </c>
      <c r="I77" s="131">
        <v>0.8</v>
      </c>
      <c r="J77" s="131">
        <v>1.2</v>
      </c>
      <c r="K77" s="31"/>
    </row>
    <row r="78" spans="1:11" s="32" customFormat="1" ht="11.25" customHeight="1">
      <c r="A78" s="34" t="s">
        <v>61</v>
      </c>
      <c r="B78" s="28"/>
      <c r="C78" s="29">
        <v>183</v>
      </c>
      <c r="D78" s="29">
        <v>190</v>
      </c>
      <c r="E78" s="29">
        <v>170</v>
      </c>
      <c r="F78" s="30"/>
      <c r="G78" s="30"/>
      <c r="H78" s="131">
        <v>9.15</v>
      </c>
      <c r="I78" s="131">
        <v>9</v>
      </c>
      <c r="J78" s="131">
        <v>8.5</v>
      </c>
      <c r="K78" s="31"/>
    </row>
    <row r="79" spans="1:11" s="32" customFormat="1" ht="11.25" customHeight="1">
      <c r="A79" s="34" t="s">
        <v>62</v>
      </c>
      <c r="B79" s="28"/>
      <c r="C79" s="29">
        <v>68</v>
      </c>
      <c r="D79" s="29">
        <v>60</v>
      </c>
      <c r="E79" s="29">
        <v>60</v>
      </c>
      <c r="F79" s="30"/>
      <c r="G79" s="30"/>
      <c r="H79" s="131">
        <v>2.03</v>
      </c>
      <c r="I79" s="131">
        <v>2.1</v>
      </c>
      <c r="J79" s="131">
        <v>2.1</v>
      </c>
      <c r="K79" s="31"/>
    </row>
    <row r="80" spans="1:11" s="23" customFormat="1" ht="11.25" customHeight="1">
      <c r="A80" s="41" t="s">
        <v>63</v>
      </c>
      <c r="B80" s="36"/>
      <c r="C80" s="37">
        <v>9173</v>
      </c>
      <c r="D80" s="37">
        <v>8743</v>
      </c>
      <c r="E80" s="37">
        <v>8601</v>
      </c>
      <c r="F80" s="38">
        <v>98.37584353196843</v>
      </c>
      <c r="G80" s="39"/>
      <c r="H80" s="132">
        <v>530.4499999999999</v>
      </c>
      <c r="I80" s="133">
        <v>518.7890000000001</v>
      </c>
      <c r="J80" s="133">
        <v>498.12600000000003</v>
      </c>
      <c r="K80" s="40">
        <v>96.01707052385458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>
        <v>198</v>
      </c>
      <c r="D82" s="29">
        <v>198</v>
      </c>
      <c r="E82" s="29">
        <v>198</v>
      </c>
      <c r="F82" s="30"/>
      <c r="G82" s="30"/>
      <c r="H82" s="131">
        <v>9.274</v>
      </c>
      <c r="I82" s="131">
        <v>9.275</v>
      </c>
      <c r="J82" s="131">
        <v>9.246</v>
      </c>
      <c r="K82" s="31"/>
    </row>
    <row r="83" spans="1:11" s="32" customFormat="1" ht="11.25" customHeight="1">
      <c r="A83" s="34" t="s">
        <v>65</v>
      </c>
      <c r="B83" s="28"/>
      <c r="C83" s="29">
        <v>277</v>
      </c>
      <c r="D83" s="29">
        <v>277</v>
      </c>
      <c r="E83" s="29">
        <v>275</v>
      </c>
      <c r="F83" s="30"/>
      <c r="G83" s="30"/>
      <c r="H83" s="131">
        <v>13.959</v>
      </c>
      <c r="I83" s="131">
        <v>13.96</v>
      </c>
      <c r="J83" s="131">
        <v>14.309</v>
      </c>
      <c r="K83" s="31"/>
    </row>
    <row r="84" spans="1:11" s="23" customFormat="1" ht="11.25" customHeight="1">
      <c r="A84" s="35" t="s">
        <v>66</v>
      </c>
      <c r="B84" s="36"/>
      <c r="C84" s="37">
        <v>475</v>
      </c>
      <c r="D84" s="37">
        <v>475</v>
      </c>
      <c r="E84" s="37">
        <v>473</v>
      </c>
      <c r="F84" s="38">
        <v>99.57894736842105</v>
      </c>
      <c r="G84" s="39"/>
      <c r="H84" s="132">
        <v>23.232999999999997</v>
      </c>
      <c r="I84" s="133">
        <v>23.235</v>
      </c>
      <c r="J84" s="133">
        <v>23.555</v>
      </c>
      <c r="K84" s="40">
        <v>101.37723262319777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>
        <v>11642</v>
      </c>
      <c r="D87" s="48">
        <v>10959</v>
      </c>
      <c r="E87" s="48">
        <v>10924</v>
      </c>
      <c r="F87" s="49">
        <f>IF(D87&gt;0,100*E87/D87,0)</f>
        <v>99.6806277945068</v>
      </c>
      <c r="G87" s="39"/>
      <c r="H87" s="136">
        <v>638.1579999999999</v>
      </c>
      <c r="I87" s="137">
        <v>617.4530000000001</v>
      </c>
      <c r="J87" s="137">
        <v>599.528</v>
      </c>
      <c r="K87" s="49">
        <f>IF(I87&gt;0,100*J87/I87,0)</f>
        <v>97.0969450306339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6" useFirstPageNumber="1" horizontalDpi="600" verticalDpi="600" orientation="portrait" paperSize="9" scale="73" r:id="rId1"/>
  <headerFooter alignWithMargins="0">
    <oddFooter>&amp;C&amp;P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9"/>
  <dimension ref="A1:K625"/>
  <sheetViews>
    <sheetView view="pageBreakPreview" zoomScaleSheetLayoutView="100" zoomScalePageLayoutView="0" workbookViewId="0" topLeftCell="A42">
      <selection activeCell="J87" sqref="J87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5" width="12.421875" style="57" customWidth="1"/>
    <col min="6" max="6" width="9.8515625" style="57" customWidth="1"/>
    <col min="7" max="7" width="0.7187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107</v>
      </c>
      <c r="B2" s="2"/>
      <c r="C2" s="2"/>
      <c r="D2" s="2"/>
      <c r="E2" s="4"/>
      <c r="F2" s="2"/>
      <c r="G2" s="2"/>
      <c r="H2" s="2"/>
      <c r="I2" s="5"/>
      <c r="J2" s="187" t="s">
        <v>69</v>
      </c>
      <c r="K2" s="187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75" t="s">
        <v>2</v>
      </c>
      <c r="D4" s="176"/>
      <c r="E4" s="176"/>
      <c r="F4" s="177"/>
      <c r="G4" s="8"/>
      <c r="H4" s="181" t="s">
        <v>3</v>
      </c>
      <c r="I4" s="182"/>
      <c r="J4" s="182"/>
      <c r="K4" s="183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38" t="s">
        <v>336</v>
      </c>
      <c r="D7" s="20" t="s">
        <v>6</v>
      </c>
      <c r="E7" s="20">
        <v>3</v>
      </c>
      <c r="F7" s="21" t="str">
        <f>CONCATENATE(D6,"=100")</f>
        <v>2022=100</v>
      </c>
      <c r="G7" s="22"/>
      <c r="H7" s="138" t="s">
        <v>336</v>
      </c>
      <c r="I7" s="20" t="s">
        <v>6</v>
      </c>
      <c r="J7" s="20">
        <v>1</v>
      </c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>
        <v>25</v>
      </c>
      <c r="D9" s="29">
        <v>29</v>
      </c>
      <c r="E9" s="29">
        <v>25</v>
      </c>
      <c r="F9" s="30"/>
      <c r="G9" s="30"/>
      <c r="H9" s="131">
        <v>0.562</v>
      </c>
      <c r="I9" s="131">
        <v>0.655</v>
      </c>
      <c r="J9" s="131">
        <v>0.655</v>
      </c>
      <c r="K9" s="31"/>
    </row>
    <row r="10" spans="1:11" s="32" customFormat="1" ht="11.25" customHeight="1">
      <c r="A10" s="34" t="s">
        <v>8</v>
      </c>
      <c r="B10" s="28"/>
      <c r="C10" s="29">
        <v>21</v>
      </c>
      <c r="D10" s="29">
        <v>21</v>
      </c>
      <c r="E10" s="29">
        <v>21</v>
      </c>
      <c r="F10" s="30"/>
      <c r="G10" s="30"/>
      <c r="H10" s="131">
        <v>0.495</v>
      </c>
      <c r="I10" s="131">
        <v>0.496</v>
      </c>
      <c r="J10" s="131">
        <v>0.496</v>
      </c>
      <c r="K10" s="31"/>
    </row>
    <row r="11" spans="1:11" s="32" customFormat="1" ht="11.25" customHeight="1">
      <c r="A11" s="27" t="s">
        <v>9</v>
      </c>
      <c r="B11" s="28"/>
      <c r="C11" s="29">
        <v>20</v>
      </c>
      <c r="D11" s="29">
        <v>21</v>
      </c>
      <c r="E11" s="29">
        <v>20</v>
      </c>
      <c r="F11" s="30"/>
      <c r="G11" s="30"/>
      <c r="H11" s="131">
        <v>0.442</v>
      </c>
      <c r="I11" s="131">
        <v>0.463</v>
      </c>
      <c r="J11" s="131">
        <v>0.463</v>
      </c>
      <c r="K11" s="31"/>
    </row>
    <row r="12" spans="1:11" s="32" customFormat="1" ht="11.25" customHeight="1">
      <c r="A12" s="34" t="s">
        <v>10</v>
      </c>
      <c r="B12" s="28"/>
      <c r="C12" s="29">
        <v>42</v>
      </c>
      <c r="D12" s="29">
        <v>50</v>
      </c>
      <c r="E12" s="29">
        <v>50</v>
      </c>
      <c r="F12" s="30"/>
      <c r="G12" s="30"/>
      <c r="H12" s="131">
        <v>1.025</v>
      </c>
      <c r="I12" s="131">
        <v>1.194</v>
      </c>
      <c r="J12" s="131">
        <v>1.194</v>
      </c>
      <c r="K12" s="31"/>
    </row>
    <row r="13" spans="1:11" s="23" customFormat="1" ht="11.25" customHeight="1">
      <c r="A13" s="35" t="s">
        <v>11</v>
      </c>
      <c r="B13" s="36"/>
      <c r="C13" s="37">
        <v>108</v>
      </c>
      <c r="D13" s="37">
        <v>121</v>
      </c>
      <c r="E13" s="37">
        <v>116</v>
      </c>
      <c r="F13" s="38">
        <v>95.86776859504133</v>
      </c>
      <c r="G13" s="39"/>
      <c r="H13" s="132">
        <v>2.524</v>
      </c>
      <c r="I13" s="133">
        <v>2.808</v>
      </c>
      <c r="J13" s="133">
        <v>2.808</v>
      </c>
      <c r="K13" s="40">
        <v>99.99999999999999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>
        <v>1</v>
      </c>
      <c r="D15" s="37">
        <v>1</v>
      </c>
      <c r="E15" s="37">
        <v>1</v>
      </c>
      <c r="F15" s="38">
        <v>100</v>
      </c>
      <c r="G15" s="39"/>
      <c r="H15" s="132">
        <v>0.012</v>
      </c>
      <c r="I15" s="133">
        <v>0.012</v>
      </c>
      <c r="J15" s="133">
        <v>0.015</v>
      </c>
      <c r="K15" s="40">
        <v>125</v>
      </c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2"/>
      <c r="I17" s="133"/>
      <c r="J17" s="133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>
        <v>14</v>
      </c>
      <c r="D19" s="29"/>
      <c r="E19" s="29">
        <v>14</v>
      </c>
      <c r="F19" s="30"/>
      <c r="G19" s="30"/>
      <c r="H19" s="131">
        <v>0.853</v>
      </c>
      <c r="I19" s="131"/>
      <c r="J19" s="131">
        <v>0.324</v>
      </c>
      <c r="K19" s="31"/>
    </row>
    <row r="20" spans="1:11" s="32" customFormat="1" ht="11.25" customHeight="1">
      <c r="A20" s="34" t="s">
        <v>15</v>
      </c>
      <c r="B20" s="28"/>
      <c r="C20" s="29">
        <v>14</v>
      </c>
      <c r="D20" s="29">
        <v>14</v>
      </c>
      <c r="E20" s="29"/>
      <c r="F20" s="30"/>
      <c r="G20" s="30"/>
      <c r="H20" s="131">
        <v>0.294</v>
      </c>
      <c r="I20" s="131">
        <v>0.294</v>
      </c>
      <c r="J20" s="131"/>
      <c r="K20" s="31"/>
    </row>
    <row r="21" spans="1:11" s="32" customFormat="1" ht="11.25" customHeight="1">
      <c r="A21" s="34" t="s">
        <v>16</v>
      </c>
      <c r="B21" s="28"/>
      <c r="C21" s="29">
        <v>10</v>
      </c>
      <c r="D21" s="29"/>
      <c r="E21" s="29"/>
      <c r="F21" s="30"/>
      <c r="G21" s="30"/>
      <c r="H21" s="131">
        <v>0.15</v>
      </c>
      <c r="I21" s="131"/>
      <c r="J21" s="131"/>
      <c r="K21" s="31"/>
    </row>
    <row r="22" spans="1:11" s="23" customFormat="1" ht="11.25" customHeight="1">
      <c r="A22" s="35" t="s">
        <v>17</v>
      </c>
      <c r="B22" s="36"/>
      <c r="C22" s="37">
        <v>38</v>
      </c>
      <c r="D22" s="37">
        <v>14</v>
      </c>
      <c r="E22" s="37">
        <v>14</v>
      </c>
      <c r="F22" s="38">
        <v>100</v>
      </c>
      <c r="G22" s="39"/>
      <c r="H22" s="132">
        <v>1.297</v>
      </c>
      <c r="I22" s="133"/>
      <c r="J22" s="133">
        <v>0.324</v>
      </c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>
        <v>8</v>
      </c>
      <c r="D24" s="37">
        <v>6</v>
      </c>
      <c r="E24" s="37">
        <v>23</v>
      </c>
      <c r="F24" s="38">
        <v>383.3333333333333</v>
      </c>
      <c r="G24" s="39"/>
      <c r="H24" s="132">
        <v>0.469</v>
      </c>
      <c r="I24" s="133">
        <v>2</v>
      </c>
      <c r="J24" s="133">
        <v>1.898</v>
      </c>
      <c r="K24" s="40">
        <v>94.89999999999999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>
        <v>117</v>
      </c>
      <c r="D26" s="37">
        <v>110</v>
      </c>
      <c r="E26" s="37">
        <v>100</v>
      </c>
      <c r="F26" s="38">
        <v>90.9090909090909</v>
      </c>
      <c r="G26" s="39"/>
      <c r="H26" s="132">
        <v>11.115</v>
      </c>
      <c r="I26" s="133">
        <v>11</v>
      </c>
      <c r="J26" s="133">
        <v>9.4</v>
      </c>
      <c r="K26" s="40">
        <v>85.45454545454545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/>
      <c r="D28" s="29"/>
      <c r="E28" s="29"/>
      <c r="F28" s="30"/>
      <c r="G28" s="30"/>
      <c r="H28" s="131"/>
      <c r="I28" s="131"/>
      <c r="J28" s="131"/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31"/>
      <c r="I29" s="131"/>
      <c r="J29" s="131"/>
      <c r="K29" s="31"/>
    </row>
    <row r="30" spans="1:11" s="32" customFormat="1" ht="11.25" customHeight="1">
      <c r="A30" s="34" t="s">
        <v>22</v>
      </c>
      <c r="B30" s="28"/>
      <c r="C30" s="29">
        <v>1</v>
      </c>
      <c r="D30" s="29"/>
      <c r="E30" s="29"/>
      <c r="F30" s="30"/>
      <c r="G30" s="30"/>
      <c r="H30" s="131">
        <v>0.045</v>
      </c>
      <c r="I30" s="131"/>
      <c r="J30" s="131"/>
      <c r="K30" s="31"/>
    </row>
    <row r="31" spans="1:11" s="23" customFormat="1" ht="11.25" customHeight="1">
      <c r="A31" s="41" t="s">
        <v>23</v>
      </c>
      <c r="B31" s="36"/>
      <c r="C31" s="37">
        <v>1</v>
      </c>
      <c r="D31" s="37"/>
      <c r="E31" s="37"/>
      <c r="F31" s="38"/>
      <c r="G31" s="39"/>
      <c r="H31" s="132">
        <v>0.045</v>
      </c>
      <c r="I31" s="133"/>
      <c r="J31" s="133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>
        <v>44</v>
      </c>
      <c r="D33" s="29">
        <v>38</v>
      </c>
      <c r="E33" s="29">
        <v>45</v>
      </c>
      <c r="F33" s="30"/>
      <c r="G33" s="30"/>
      <c r="H33" s="131">
        <v>0.811</v>
      </c>
      <c r="I33" s="131">
        <v>0.7</v>
      </c>
      <c r="J33" s="131">
        <v>0.788</v>
      </c>
      <c r="K33" s="31"/>
    </row>
    <row r="34" spans="1:11" s="32" customFormat="1" ht="11.25" customHeight="1">
      <c r="A34" s="34" t="s">
        <v>25</v>
      </c>
      <c r="B34" s="28"/>
      <c r="C34" s="29">
        <v>20</v>
      </c>
      <c r="D34" s="29">
        <v>42</v>
      </c>
      <c r="E34" s="29">
        <v>18</v>
      </c>
      <c r="F34" s="30"/>
      <c r="G34" s="30"/>
      <c r="H34" s="131">
        <v>0.396</v>
      </c>
      <c r="I34" s="131">
        <v>1.211</v>
      </c>
      <c r="J34" s="131">
        <v>0.372</v>
      </c>
      <c r="K34" s="31"/>
    </row>
    <row r="35" spans="1:11" s="32" customFormat="1" ht="11.25" customHeight="1">
      <c r="A35" s="34" t="s">
        <v>26</v>
      </c>
      <c r="B35" s="28"/>
      <c r="C35" s="29">
        <v>44</v>
      </c>
      <c r="D35" s="29">
        <v>30</v>
      </c>
      <c r="E35" s="29">
        <v>29</v>
      </c>
      <c r="F35" s="30"/>
      <c r="G35" s="30"/>
      <c r="H35" s="131">
        <v>0.63</v>
      </c>
      <c r="I35" s="131">
        <v>0.435</v>
      </c>
      <c r="J35" s="131">
        <v>0.421</v>
      </c>
      <c r="K35" s="31"/>
    </row>
    <row r="36" spans="1:11" s="32" customFormat="1" ht="11.25" customHeight="1">
      <c r="A36" s="34" t="s">
        <v>27</v>
      </c>
      <c r="B36" s="28"/>
      <c r="C36" s="29">
        <v>38</v>
      </c>
      <c r="D36" s="29">
        <v>13</v>
      </c>
      <c r="E36" s="29">
        <v>18</v>
      </c>
      <c r="F36" s="30"/>
      <c r="G36" s="30"/>
      <c r="H36" s="131">
        <v>0.684</v>
      </c>
      <c r="I36" s="131">
        <v>0.684</v>
      </c>
      <c r="J36" s="131">
        <v>0.324</v>
      </c>
      <c r="K36" s="31"/>
    </row>
    <row r="37" spans="1:11" s="23" customFormat="1" ht="11.25" customHeight="1">
      <c r="A37" s="35" t="s">
        <v>28</v>
      </c>
      <c r="B37" s="36"/>
      <c r="C37" s="37">
        <v>146</v>
      </c>
      <c r="D37" s="37">
        <v>123</v>
      </c>
      <c r="E37" s="37">
        <v>110</v>
      </c>
      <c r="F37" s="38">
        <v>89.4308943089431</v>
      </c>
      <c r="G37" s="39"/>
      <c r="H37" s="132">
        <v>2.5210000000000004</v>
      </c>
      <c r="I37" s="133">
        <v>3.0300000000000002</v>
      </c>
      <c r="J37" s="133">
        <v>1.9050000000000002</v>
      </c>
      <c r="K37" s="40">
        <v>62.87128712871287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>
        <v>14</v>
      </c>
      <c r="D39" s="37">
        <v>10</v>
      </c>
      <c r="E39" s="37">
        <v>10</v>
      </c>
      <c r="F39" s="38">
        <v>100</v>
      </c>
      <c r="G39" s="39"/>
      <c r="H39" s="132">
        <v>0.242</v>
      </c>
      <c r="I39" s="133">
        <v>0.225</v>
      </c>
      <c r="J39" s="133">
        <v>0.18</v>
      </c>
      <c r="K39" s="40">
        <v>80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>
        <v>168</v>
      </c>
      <c r="D41" s="29">
        <v>134</v>
      </c>
      <c r="E41" s="29">
        <v>140</v>
      </c>
      <c r="F41" s="30"/>
      <c r="G41" s="30"/>
      <c r="H41" s="131">
        <v>13.306</v>
      </c>
      <c r="I41" s="131">
        <v>9.552</v>
      </c>
      <c r="J41" s="131">
        <f>I41/D41*E41</f>
        <v>9.979701492537313</v>
      </c>
      <c r="K41" s="31"/>
    </row>
    <row r="42" spans="1:11" s="32" customFormat="1" ht="11.25" customHeight="1">
      <c r="A42" s="34" t="s">
        <v>31</v>
      </c>
      <c r="B42" s="28"/>
      <c r="C42" s="29">
        <v>19</v>
      </c>
      <c r="D42" s="29">
        <v>6</v>
      </c>
      <c r="E42" s="29">
        <v>13</v>
      </c>
      <c r="F42" s="30"/>
      <c r="G42" s="30"/>
      <c r="H42" s="131">
        <v>1.33</v>
      </c>
      <c r="I42" s="131">
        <v>0.468</v>
      </c>
      <c r="J42" s="131">
        <f aca="true" t="shared" si="0" ref="J42:J49">I42/D42*E42</f>
        <v>1.014</v>
      </c>
      <c r="K42" s="31"/>
    </row>
    <row r="43" spans="1:11" s="32" customFormat="1" ht="11.25" customHeight="1">
      <c r="A43" s="34" t="s">
        <v>32</v>
      </c>
      <c r="B43" s="28"/>
      <c r="C43" s="29">
        <v>1</v>
      </c>
      <c r="D43" s="29">
        <v>1</v>
      </c>
      <c r="E43" s="29"/>
      <c r="F43" s="30"/>
      <c r="G43" s="30"/>
      <c r="H43" s="131">
        <v>0.06</v>
      </c>
      <c r="I43" s="131">
        <v>0.055</v>
      </c>
      <c r="J43" s="131">
        <f t="shared" si="0"/>
        <v>0</v>
      </c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31"/>
      <c r="I44" s="131"/>
      <c r="J44" s="131"/>
      <c r="K44" s="31"/>
    </row>
    <row r="45" spans="1:11" s="32" customFormat="1" ht="11.25" customHeight="1">
      <c r="A45" s="34" t="s">
        <v>34</v>
      </c>
      <c r="B45" s="28"/>
      <c r="C45" s="29">
        <v>42</v>
      </c>
      <c r="D45" s="29">
        <v>85</v>
      </c>
      <c r="E45" s="29">
        <v>90</v>
      </c>
      <c r="F45" s="30"/>
      <c r="G45" s="30"/>
      <c r="H45" s="131">
        <v>2.31</v>
      </c>
      <c r="I45" s="131">
        <v>4.368</v>
      </c>
      <c r="J45" s="131">
        <f t="shared" si="0"/>
        <v>4.624941176470589</v>
      </c>
      <c r="K45" s="31"/>
    </row>
    <row r="46" spans="1:11" s="32" customFormat="1" ht="11.25" customHeight="1">
      <c r="A46" s="34" t="s">
        <v>35</v>
      </c>
      <c r="B46" s="28"/>
      <c r="C46" s="29">
        <v>1114</v>
      </c>
      <c r="D46" s="29">
        <v>1141</v>
      </c>
      <c r="E46" s="29">
        <v>1150</v>
      </c>
      <c r="F46" s="30"/>
      <c r="G46" s="30"/>
      <c r="H46" s="131">
        <v>69.068</v>
      </c>
      <c r="I46" s="131">
        <v>74.23</v>
      </c>
      <c r="J46" s="131">
        <f t="shared" si="0"/>
        <v>74.81551270815075</v>
      </c>
      <c r="K46" s="31"/>
    </row>
    <row r="47" spans="1:11" s="32" customFormat="1" ht="11.25" customHeight="1">
      <c r="A47" s="34" t="s">
        <v>36</v>
      </c>
      <c r="B47" s="28"/>
      <c r="C47" s="29">
        <v>72</v>
      </c>
      <c r="D47" s="29">
        <v>47</v>
      </c>
      <c r="E47" s="29">
        <v>50</v>
      </c>
      <c r="F47" s="30"/>
      <c r="G47" s="30"/>
      <c r="H47" s="131">
        <v>5.04</v>
      </c>
      <c r="I47" s="131">
        <v>4.9</v>
      </c>
      <c r="J47" s="131">
        <f t="shared" si="0"/>
        <v>5.212765957446809</v>
      </c>
      <c r="K47" s="31"/>
    </row>
    <row r="48" spans="1:11" s="32" customFormat="1" ht="11.25" customHeight="1">
      <c r="A48" s="34" t="s">
        <v>37</v>
      </c>
      <c r="B48" s="28"/>
      <c r="C48" s="29">
        <v>1345</v>
      </c>
      <c r="D48" s="29">
        <v>1159</v>
      </c>
      <c r="E48" s="29">
        <v>1100</v>
      </c>
      <c r="F48" s="30"/>
      <c r="G48" s="30"/>
      <c r="H48" s="131">
        <v>100.875</v>
      </c>
      <c r="I48" s="131">
        <v>69.66</v>
      </c>
      <c r="J48" s="131">
        <f t="shared" si="0"/>
        <v>66.11389128559102</v>
      </c>
      <c r="K48" s="31"/>
    </row>
    <row r="49" spans="1:11" s="32" customFormat="1" ht="11.25" customHeight="1">
      <c r="A49" s="34" t="s">
        <v>38</v>
      </c>
      <c r="B49" s="28"/>
      <c r="C49" s="29">
        <v>221</v>
      </c>
      <c r="D49" s="29">
        <v>76</v>
      </c>
      <c r="E49" s="29">
        <v>76</v>
      </c>
      <c r="F49" s="30"/>
      <c r="G49" s="30"/>
      <c r="H49" s="131">
        <v>15.47</v>
      </c>
      <c r="I49" s="131">
        <v>5.7</v>
      </c>
      <c r="J49" s="131">
        <f t="shared" si="0"/>
        <v>5.7</v>
      </c>
      <c r="K49" s="31"/>
    </row>
    <row r="50" spans="1:11" s="23" customFormat="1" ht="11.25" customHeight="1">
      <c r="A50" s="41" t="s">
        <v>39</v>
      </c>
      <c r="B50" s="36"/>
      <c r="C50" s="37">
        <v>2982</v>
      </c>
      <c r="D50" s="37">
        <v>2649</v>
      </c>
      <c r="E50" s="37">
        <v>2619</v>
      </c>
      <c r="F50" s="38">
        <v>98.86749716874291</v>
      </c>
      <c r="G50" s="39"/>
      <c r="H50" s="132">
        <v>207.459</v>
      </c>
      <c r="I50" s="133">
        <v>168.933</v>
      </c>
      <c r="J50" s="133">
        <v>167.461</v>
      </c>
      <c r="K50" s="40">
        <f>IF(I50&gt;0,100*J50/I50,0)</f>
        <v>99.12864863584973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>
        <v>64</v>
      </c>
      <c r="D52" s="37">
        <v>29.35</v>
      </c>
      <c r="E52" s="37"/>
      <c r="F52" s="38"/>
      <c r="G52" s="39"/>
      <c r="H52" s="132">
        <v>1.926</v>
      </c>
      <c r="I52" s="133">
        <v>0.9</v>
      </c>
      <c r="J52" s="133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>
        <v>347</v>
      </c>
      <c r="D54" s="29">
        <v>305</v>
      </c>
      <c r="E54" s="29">
        <v>300</v>
      </c>
      <c r="F54" s="30"/>
      <c r="G54" s="30"/>
      <c r="H54" s="131">
        <v>19.779</v>
      </c>
      <c r="I54" s="131">
        <v>17.538</v>
      </c>
      <c r="J54" s="131">
        <v>16.8</v>
      </c>
      <c r="K54" s="31"/>
    </row>
    <row r="55" spans="1:11" s="32" customFormat="1" ht="11.25" customHeight="1">
      <c r="A55" s="34" t="s">
        <v>42</v>
      </c>
      <c r="B55" s="28"/>
      <c r="C55" s="29">
        <v>1</v>
      </c>
      <c r="D55" s="29">
        <v>1</v>
      </c>
      <c r="E55" s="29">
        <v>1</v>
      </c>
      <c r="F55" s="30"/>
      <c r="G55" s="30"/>
      <c r="H55" s="131">
        <v>0.04</v>
      </c>
      <c r="I55" s="131">
        <v>0.04</v>
      </c>
      <c r="J55" s="131">
        <v>0.04</v>
      </c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>
        <v>1</v>
      </c>
      <c r="F56" s="30"/>
      <c r="G56" s="30"/>
      <c r="H56" s="131"/>
      <c r="I56" s="131"/>
      <c r="J56" s="131"/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31"/>
      <c r="I57" s="131"/>
      <c r="J57" s="131"/>
      <c r="K57" s="31"/>
    </row>
    <row r="58" spans="1:11" s="32" customFormat="1" ht="11.25" customHeight="1">
      <c r="A58" s="34" t="s">
        <v>45</v>
      </c>
      <c r="B58" s="28"/>
      <c r="C58" s="29">
        <v>5</v>
      </c>
      <c r="D58" s="29">
        <v>4</v>
      </c>
      <c r="E58" s="29">
        <v>4</v>
      </c>
      <c r="F58" s="30"/>
      <c r="G58" s="30"/>
      <c r="H58" s="131">
        <v>0.3</v>
      </c>
      <c r="I58" s="131">
        <v>0.208</v>
      </c>
      <c r="J58" s="131">
        <v>0.148</v>
      </c>
      <c r="K58" s="31"/>
    </row>
    <row r="59" spans="1:11" s="23" customFormat="1" ht="11.25" customHeight="1">
      <c r="A59" s="35" t="s">
        <v>46</v>
      </c>
      <c r="B59" s="36"/>
      <c r="C59" s="37">
        <v>353</v>
      </c>
      <c r="D59" s="37">
        <v>310</v>
      </c>
      <c r="E59" s="37">
        <v>306</v>
      </c>
      <c r="F59" s="38">
        <v>98.70967741935483</v>
      </c>
      <c r="G59" s="39"/>
      <c r="H59" s="132">
        <v>20.119</v>
      </c>
      <c r="I59" s="133">
        <v>17.785999999999998</v>
      </c>
      <c r="J59" s="133">
        <v>16.988</v>
      </c>
      <c r="K59" s="40">
        <v>95.51332508714721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>
        <v>148</v>
      </c>
      <c r="D61" s="29">
        <v>128</v>
      </c>
      <c r="E61" s="29">
        <v>170</v>
      </c>
      <c r="F61" s="30"/>
      <c r="G61" s="30"/>
      <c r="H61" s="131">
        <v>8.658</v>
      </c>
      <c r="I61" s="131">
        <v>8.45</v>
      </c>
      <c r="J61" s="131">
        <v>10.4</v>
      </c>
      <c r="K61" s="31"/>
    </row>
    <row r="62" spans="1:11" s="32" customFormat="1" ht="11.25" customHeight="1">
      <c r="A62" s="34" t="s">
        <v>48</v>
      </c>
      <c r="B62" s="28"/>
      <c r="C62" s="29">
        <v>6</v>
      </c>
      <c r="D62" s="29">
        <v>6</v>
      </c>
      <c r="E62" s="29">
        <v>6</v>
      </c>
      <c r="F62" s="30"/>
      <c r="G62" s="30"/>
      <c r="H62" s="131">
        <v>0.15</v>
      </c>
      <c r="I62" s="131">
        <v>0.15</v>
      </c>
      <c r="J62" s="131">
        <v>0.15</v>
      </c>
      <c r="K62" s="31"/>
    </row>
    <row r="63" spans="1:11" s="32" customFormat="1" ht="11.25" customHeight="1">
      <c r="A63" s="34" t="s">
        <v>49</v>
      </c>
      <c r="B63" s="28"/>
      <c r="C63" s="29">
        <v>3</v>
      </c>
      <c r="D63" s="29">
        <v>3</v>
      </c>
      <c r="E63" s="29">
        <v>8</v>
      </c>
      <c r="F63" s="30"/>
      <c r="G63" s="30"/>
      <c r="H63" s="131">
        <v>0.15</v>
      </c>
      <c r="I63" s="131">
        <v>0.15</v>
      </c>
      <c r="J63" s="131">
        <v>0.4</v>
      </c>
      <c r="K63" s="31"/>
    </row>
    <row r="64" spans="1:11" s="23" customFormat="1" ht="11.25" customHeight="1">
      <c r="A64" s="35" t="s">
        <v>50</v>
      </c>
      <c r="B64" s="36"/>
      <c r="C64" s="37">
        <v>157</v>
      </c>
      <c r="D64" s="37">
        <v>137</v>
      </c>
      <c r="E64" s="37">
        <v>184</v>
      </c>
      <c r="F64" s="38">
        <v>134.3065693430657</v>
      </c>
      <c r="G64" s="39"/>
      <c r="H64" s="132">
        <v>8.958</v>
      </c>
      <c r="I64" s="133">
        <v>8.75</v>
      </c>
      <c r="J64" s="133">
        <v>10.950000000000001</v>
      </c>
      <c r="K64" s="40">
        <v>125.14285714285714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>
        <v>16</v>
      </c>
      <c r="D66" s="37">
        <v>16</v>
      </c>
      <c r="E66" s="37">
        <v>15</v>
      </c>
      <c r="F66" s="38">
        <v>93.75</v>
      </c>
      <c r="G66" s="39"/>
      <c r="H66" s="132">
        <v>0.704</v>
      </c>
      <c r="I66" s="133">
        <v>0.7</v>
      </c>
      <c r="J66" s="133">
        <v>0.7</v>
      </c>
      <c r="K66" s="40">
        <v>100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/>
      <c r="D68" s="29"/>
      <c r="E68" s="29"/>
      <c r="F68" s="30"/>
      <c r="G68" s="30"/>
      <c r="H68" s="131"/>
      <c r="I68" s="131"/>
      <c r="J68" s="131"/>
      <c r="K68" s="31"/>
    </row>
    <row r="69" spans="1:11" s="32" customFormat="1" ht="11.25" customHeight="1">
      <c r="A69" s="34" t="s">
        <v>53</v>
      </c>
      <c r="B69" s="28"/>
      <c r="C69" s="29"/>
      <c r="D69" s="29"/>
      <c r="E69" s="29"/>
      <c r="F69" s="30"/>
      <c r="G69" s="30"/>
      <c r="H69" s="131"/>
      <c r="I69" s="131"/>
      <c r="J69" s="131"/>
      <c r="K69" s="31"/>
    </row>
    <row r="70" spans="1:11" s="23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32"/>
      <c r="I70" s="133"/>
      <c r="J70" s="133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/>
      <c r="D72" s="29"/>
      <c r="E72" s="29"/>
      <c r="F72" s="30"/>
      <c r="G72" s="30"/>
      <c r="H72" s="131"/>
      <c r="I72" s="131"/>
      <c r="J72" s="131"/>
      <c r="K72" s="31"/>
    </row>
    <row r="73" spans="1:11" s="32" customFormat="1" ht="11.25" customHeight="1">
      <c r="A73" s="34" t="s">
        <v>56</v>
      </c>
      <c r="B73" s="28"/>
      <c r="C73" s="29">
        <v>2028</v>
      </c>
      <c r="D73" s="29">
        <v>2070</v>
      </c>
      <c r="E73" s="29">
        <v>2090</v>
      </c>
      <c r="F73" s="30"/>
      <c r="G73" s="30"/>
      <c r="H73" s="131">
        <v>113.34</v>
      </c>
      <c r="I73" s="131">
        <v>114</v>
      </c>
      <c r="J73" s="131">
        <v>114.122</v>
      </c>
      <c r="K73" s="31"/>
    </row>
    <row r="74" spans="1:11" s="32" customFormat="1" ht="11.25" customHeight="1">
      <c r="A74" s="34" t="s">
        <v>57</v>
      </c>
      <c r="B74" s="28"/>
      <c r="C74" s="29">
        <v>31</v>
      </c>
      <c r="D74" s="29">
        <v>18</v>
      </c>
      <c r="E74" s="29">
        <v>18</v>
      </c>
      <c r="F74" s="30"/>
      <c r="G74" s="30"/>
      <c r="H74" s="131">
        <v>1.054</v>
      </c>
      <c r="I74" s="131">
        <v>0.63</v>
      </c>
      <c r="J74" s="131">
        <v>0.6</v>
      </c>
      <c r="K74" s="31"/>
    </row>
    <row r="75" spans="1:11" s="32" customFormat="1" ht="11.25" customHeight="1">
      <c r="A75" s="34" t="s">
        <v>58</v>
      </c>
      <c r="B75" s="28"/>
      <c r="C75" s="29">
        <v>1</v>
      </c>
      <c r="D75" s="29">
        <v>1</v>
      </c>
      <c r="E75" s="29">
        <v>2</v>
      </c>
      <c r="F75" s="30"/>
      <c r="G75" s="30"/>
      <c r="H75" s="131">
        <v>0.037</v>
      </c>
      <c r="I75" s="131">
        <v>0.06</v>
      </c>
      <c r="J75" s="131">
        <v>0.072</v>
      </c>
      <c r="K75" s="31"/>
    </row>
    <row r="76" spans="1:11" s="32" customFormat="1" ht="11.25" customHeight="1">
      <c r="A76" s="34" t="s">
        <v>59</v>
      </c>
      <c r="B76" s="28"/>
      <c r="C76" s="29">
        <v>46</v>
      </c>
      <c r="D76" s="29">
        <v>50</v>
      </c>
      <c r="E76" s="29">
        <v>34</v>
      </c>
      <c r="F76" s="30"/>
      <c r="G76" s="30"/>
      <c r="H76" s="131">
        <v>2.3</v>
      </c>
      <c r="I76" s="131">
        <v>1.7</v>
      </c>
      <c r="J76" s="131">
        <v>1.7</v>
      </c>
      <c r="K76" s="31"/>
    </row>
    <row r="77" spans="1:11" s="32" customFormat="1" ht="11.25" customHeight="1">
      <c r="A77" s="34" t="s">
        <v>60</v>
      </c>
      <c r="B77" s="28"/>
      <c r="C77" s="29">
        <v>3</v>
      </c>
      <c r="D77" s="29">
        <v>3</v>
      </c>
      <c r="E77" s="29">
        <v>2</v>
      </c>
      <c r="F77" s="30"/>
      <c r="G77" s="30"/>
      <c r="H77" s="131">
        <v>0.075</v>
      </c>
      <c r="I77" s="131">
        <v>0.075</v>
      </c>
      <c r="J77" s="131">
        <v>0.075</v>
      </c>
      <c r="K77" s="31"/>
    </row>
    <row r="78" spans="1:11" s="32" customFormat="1" ht="11.25" customHeight="1">
      <c r="A78" s="34" t="s">
        <v>61</v>
      </c>
      <c r="B78" s="28"/>
      <c r="C78" s="29">
        <v>63</v>
      </c>
      <c r="D78" s="29">
        <v>63</v>
      </c>
      <c r="E78" s="29">
        <v>60</v>
      </c>
      <c r="F78" s="30"/>
      <c r="G78" s="30"/>
      <c r="H78" s="131">
        <v>1.89</v>
      </c>
      <c r="I78" s="131">
        <v>2.52</v>
      </c>
      <c r="J78" s="131">
        <v>2.5</v>
      </c>
      <c r="K78" s="31"/>
    </row>
    <row r="79" spans="1:11" s="32" customFormat="1" ht="11.25" customHeight="1">
      <c r="A79" s="34" t="s">
        <v>62</v>
      </c>
      <c r="B79" s="28"/>
      <c r="C79" s="29">
        <v>860</v>
      </c>
      <c r="D79" s="29">
        <v>430</v>
      </c>
      <c r="E79" s="29">
        <v>420</v>
      </c>
      <c r="F79" s="30"/>
      <c r="G79" s="30"/>
      <c r="H79" s="131">
        <v>44.29</v>
      </c>
      <c r="I79" s="131">
        <v>38.7</v>
      </c>
      <c r="J79" s="131">
        <v>18.9</v>
      </c>
      <c r="K79" s="31"/>
    </row>
    <row r="80" spans="1:11" s="23" customFormat="1" ht="11.25" customHeight="1">
      <c r="A80" s="41" t="s">
        <v>63</v>
      </c>
      <c r="B80" s="36"/>
      <c r="C80" s="37">
        <v>3032</v>
      </c>
      <c r="D80" s="37">
        <v>2635</v>
      </c>
      <c r="E80" s="37">
        <v>2626</v>
      </c>
      <c r="F80" s="38">
        <v>99.6584440227704</v>
      </c>
      <c r="G80" s="39"/>
      <c r="H80" s="132">
        <v>162.98600000000002</v>
      </c>
      <c r="I80" s="133">
        <v>157.685</v>
      </c>
      <c r="J80" s="133">
        <v>137.969</v>
      </c>
      <c r="K80" s="40">
        <v>87.49659130545074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>
        <v>143</v>
      </c>
      <c r="D82" s="29">
        <v>143</v>
      </c>
      <c r="E82" s="29">
        <v>142</v>
      </c>
      <c r="F82" s="30"/>
      <c r="G82" s="30"/>
      <c r="H82" s="131">
        <v>4.545</v>
      </c>
      <c r="I82" s="131">
        <v>4.545</v>
      </c>
      <c r="J82" s="131">
        <v>4.495</v>
      </c>
      <c r="K82" s="31"/>
    </row>
    <row r="83" spans="1:11" s="32" customFormat="1" ht="11.25" customHeight="1">
      <c r="A83" s="34" t="s">
        <v>65</v>
      </c>
      <c r="B83" s="28"/>
      <c r="C83" s="29">
        <v>127</v>
      </c>
      <c r="D83" s="29">
        <v>127</v>
      </c>
      <c r="E83" s="29">
        <v>124</v>
      </c>
      <c r="F83" s="30"/>
      <c r="G83" s="30"/>
      <c r="H83" s="131">
        <v>3.804</v>
      </c>
      <c r="I83" s="131">
        <v>3.804</v>
      </c>
      <c r="J83" s="131">
        <v>3.732</v>
      </c>
      <c r="K83" s="31"/>
    </row>
    <row r="84" spans="1:11" s="23" customFormat="1" ht="11.25" customHeight="1">
      <c r="A84" s="35" t="s">
        <v>66</v>
      </c>
      <c r="B84" s="36"/>
      <c r="C84" s="37">
        <v>270</v>
      </c>
      <c r="D84" s="37">
        <v>270</v>
      </c>
      <c r="E84" s="37">
        <v>266</v>
      </c>
      <c r="F84" s="38">
        <v>98.51851851851852</v>
      </c>
      <c r="G84" s="39"/>
      <c r="H84" s="132">
        <v>8.349</v>
      </c>
      <c r="I84" s="133">
        <v>8.349</v>
      </c>
      <c r="J84" s="133">
        <v>8.227</v>
      </c>
      <c r="K84" s="40">
        <v>98.53874715534795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>
        <v>7307</v>
      </c>
      <c r="D87" s="48">
        <f>D13+D15+D17+D22+D24+D26+D31+D37++D39+D50+D52+D59+D64+D66+D70+D80+D84</f>
        <v>6431.35</v>
      </c>
      <c r="E87" s="48">
        <f>E13+E15+E17+E22+E24+E26+E31+E37++E39+E50+E52+E59+E64+E66+E70+E80+E84</f>
        <v>6390</v>
      </c>
      <c r="F87" s="49">
        <f>IF(D87&gt;0,100*E87/D87,0)</f>
        <v>99.35705567260372</v>
      </c>
      <c r="G87" s="39"/>
      <c r="H87" s="136">
        <v>428.72600000000006</v>
      </c>
      <c r="I87" s="137">
        <v>382.17799999999994</v>
      </c>
      <c r="J87" s="137">
        <f>J13+J15+J17+J22+J24+J26+J31+J37++J39+J50+J52+J59+J64+J66+J70+J80+J84</f>
        <v>358.82499999999993</v>
      </c>
      <c r="K87" s="49">
        <f>IF(I87&gt;0,100*J87/I87,0)</f>
        <v>93.88949651732962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7" useFirstPageNumber="1" horizontalDpi="600" verticalDpi="600" orientation="portrait" paperSize="9" scale="73" r:id="rId1"/>
  <headerFooter alignWithMargins="0">
    <oddFooter>&amp;C&amp;P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50"/>
  <dimension ref="A1:K625"/>
  <sheetViews>
    <sheetView view="pageBreakPreview" zoomScaleSheetLayoutView="100" zoomScalePageLayoutView="0" workbookViewId="0" topLeftCell="A1">
      <selection activeCell="M15" sqref="M15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5" width="12.421875" style="57" customWidth="1"/>
    <col min="6" max="6" width="9.851562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108</v>
      </c>
      <c r="B2" s="2"/>
      <c r="C2" s="2"/>
      <c r="D2" s="2"/>
      <c r="E2" s="4"/>
      <c r="F2" s="2"/>
      <c r="G2" s="2"/>
      <c r="H2" s="2"/>
      <c r="I2" s="5"/>
      <c r="J2" s="187" t="s">
        <v>69</v>
      </c>
      <c r="K2" s="187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75" t="s">
        <v>2</v>
      </c>
      <c r="D4" s="176"/>
      <c r="E4" s="176"/>
      <c r="F4" s="177"/>
      <c r="G4" s="8"/>
      <c r="H4" s="181" t="s">
        <v>3</v>
      </c>
      <c r="I4" s="182"/>
      <c r="J4" s="182"/>
      <c r="K4" s="183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38" t="s">
        <v>336</v>
      </c>
      <c r="D7" s="20" t="s">
        <v>6</v>
      </c>
      <c r="E7" s="20">
        <v>3</v>
      </c>
      <c r="F7" s="21" t="str">
        <f>CONCATENATE(D6,"=100")</f>
        <v>2022=100</v>
      </c>
      <c r="G7" s="22"/>
      <c r="H7" s="138" t="s">
        <v>336</v>
      </c>
      <c r="I7" s="20" t="s">
        <v>6</v>
      </c>
      <c r="J7" s="20">
        <v>12</v>
      </c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>
        <v>2296</v>
      </c>
      <c r="D9" s="29">
        <v>2300</v>
      </c>
      <c r="E9" s="29">
        <v>2280</v>
      </c>
      <c r="F9" s="30"/>
      <c r="G9" s="30"/>
      <c r="H9" s="131">
        <v>31.629</v>
      </c>
      <c r="I9" s="131">
        <v>8.05</v>
      </c>
      <c r="J9" s="131">
        <v>8.1</v>
      </c>
      <c r="K9" s="31"/>
    </row>
    <row r="10" spans="1:11" s="32" customFormat="1" ht="11.25" customHeight="1">
      <c r="A10" s="34" t="s">
        <v>8</v>
      </c>
      <c r="B10" s="28"/>
      <c r="C10" s="29">
        <v>1635</v>
      </c>
      <c r="D10" s="29">
        <v>1620</v>
      </c>
      <c r="E10" s="29">
        <v>1630</v>
      </c>
      <c r="F10" s="30"/>
      <c r="G10" s="30"/>
      <c r="H10" s="131">
        <v>14.401</v>
      </c>
      <c r="I10" s="131">
        <v>5.67</v>
      </c>
      <c r="J10" s="131">
        <v>5.67</v>
      </c>
      <c r="K10" s="31"/>
    </row>
    <row r="11" spans="1:11" s="32" customFormat="1" ht="11.25" customHeight="1">
      <c r="A11" s="27" t="s">
        <v>9</v>
      </c>
      <c r="B11" s="28"/>
      <c r="C11" s="29">
        <v>1104</v>
      </c>
      <c r="D11" s="29">
        <v>250</v>
      </c>
      <c r="E11" s="29">
        <v>250</v>
      </c>
      <c r="F11" s="30"/>
      <c r="G11" s="30"/>
      <c r="H11" s="131">
        <v>11.62</v>
      </c>
      <c r="I11" s="131">
        <v>1</v>
      </c>
      <c r="J11" s="131">
        <v>1</v>
      </c>
      <c r="K11" s="31"/>
    </row>
    <row r="12" spans="1:11" s="32" customFormat="1" ht="11.25" customHeight="1">
      <c r="A12" s="34" t="s">
        <v>10</v>
      </c>
      <c r="B12" s="28"/>
      <c r="C12" s="29">
        <v>346</v>
      </c>
      <c r="D12" s="29">
        <v>300</v>
      </c>
      <c r="E12" s="29">
        <v>281</v>
      </c>
      <c r="F12" s="30"/>
      <c r="G12" s="30"/>
      <c r="H12" s="131">
        <v>2.669</v>
      </c>
      <c r="I12" s="131">
        <v>1.35</v>
      </c>
      <c r="J12" s="131">
        <v>1.35</v>
      </c>
      <c r="K12" s="31"/>
    </row>
    <row r="13" spans="1:11" s="23" customFormat="1" ht="11.25" customHeight="1">
      <c r="A13" s="35" t="s">
        <v>11</v>
      </c>
      <c r="B13" s="36"/>
      <c r="C13" s="37">
        <v>5381</v>
      </c>
      <c r="D13" s="37">
        <v>4470</v>
      </c>
      <c r="E13" s="37">
        <v>4441</v>
      </c>
      <c r="F13" s="38">
        <f>IF(D13&gt;0,100*E13/D13,0)</f>
        <v>99.35123042505593</v>
      </c>
      <c r="G13" s="39"/>
      <c r="H13" s="132">
        <v>60.318999999999996</v>
      </c>
      <c r="I13" s="133">
        <v>16.07</v>
      </c>
      <c r="J13" s="133">
        <v>16.12</v>
      </c>
      <c r="K13" s="40">
        <v>100.31113876789048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>
        <v>3</v>
      </c>
      <c r="D15" s="37">
        <v>2.72</v>
      </c>
      <c r="E15" s="37">
        <v>3</v>
      </c>
      <c r="F15" s="38">
        <v>110.29411764705881</v>
      </c>
      <c r="G15" s="39"/>
      <c r="H15" s="132">
        <v>0.045</v>
      </c>
      <c r="I15" s="133">
        <v>0.03</v>
      </c>
      <c r="J15" s="133">
        <v>0.03</v>
      </c>
      <c r="K15" s="40">
        <v>100</v>
      </c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2"/>
      <c r="I17" s="133"/>
      <c r="J17" s="133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31"/>
      <c r="I19" s="131"/>
      <c r="J19" s="131"/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31"/>
      <c r="I20" s="131"/>
      <c r="J20" s="131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31"/>
      <c r="I21" s="131"/>
      <c r="J21" s="131"/>
      <c r="K21" s="31"/>
    </row>
    <row r="22" spans="1:11" s="23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32"/>
      <c r="I22" s="133"/>
      <c r="J22" s="133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>
        <v>5</v>
      </c>
      <c r="D24" s="37">
        <v>5</v>
      </c>
      <c r="E24" s="37">
        <v>38</v>
      </c>
      <c r="F24" s="38">
        <v>760</v>
      </c>
      <c r="G24" s="39"/>
      <c r="H24" s="132">
        <v>0.09</v>
      </c>
      <c r="I24" s="133">
        <v>0.064</v>
      </c>
      <c r="J24" s="133">
        <v>0.3</v>
      </c>
      <c r="K24" s="40">
        <v>468.75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>
        <v>1</v>
      </c>
      <c r="D26" s="37">
        <v>1</v>
      </c>
      <c r="E26" s="37">
        <v>1</v>
      </c>
      <c r="F26" s="38">
        <v>100</v>
      </c>
      <c r="G26" s="39"/>
      <c r="H26" s="132">
        <v>0.04</v>
      </c>
      <c r="I26" s="133">
        <v>0.05</v>
      </c>
      <c r="J26" s="133">
        <v>0.05</v>
      </c>
      <c r="K26" s="40">
        <v>100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/>
      <c r="D28" s="29"/>
      <c r="E28" s="29"/>
      <c r="F28" s="30"/>
      <c r="G28" s="30"/>
      <c r="H28" s="131"/>
      <c r="I28" s="131"/>
      <c r="J28" s="131"/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31"/>
      <c r="I29" s="131"/>
      <c r="J29" s="131"/>
      <c r="K29" s="31"/>
    </row>
    <row r="30" spans="1:11" s="32" customFormat="1" ht="11.25" customHeight="1">
      <c r="A30" s="34" t="s">
        <v>22</v>
      </c>
      <c r="B30" s="28"/>
      <c r="C30" s="29">
        <v>3</v>
      </c>
      <c r="D30" s="29">
        <v>3</v>
      </c>
      <c r="E30" s="29">
        <v>6</v>
      </c>
      <c r="F30" s="30"/>
      <c r="G30" s="30"/>
      <c r="H30" s="131">
        <v>0.036</v>
      </c>
      <c r="I30" s="131">
        <v>0.06</v>
      </c>
      <c r="J30" s="131">
        <v>0.18</v>
      </c>
      <c r="K30" s="31"/>
    </row>
    <row r="31" spans="1:11" s="23" customFormat="1" ht="11.25" customHeight="1">
      <c r="A31" s="41" t="s">
        <v>23</v>
      </c>
      <c r="B31" s="36"/>
      <c r="C31" s="37">
        <v>3</v>
      </c>
      <c r="D31" s="37">
        <v>3</v>
      </c>
      <c r="E31" s="37">
        <v>6</v>
      </c>
      <c r="F31" s="38">
        <v>200</v>
      </c>
      <c r="G31" s="39"/>
      <c r="H31" s="132">
        <v>0.036</v>
      </c>
      <c r="I31" s="133">
        <v>0.06</v>
      </c>
      <c r="J31" s="133">
        <v>0.18</v>
      </c>
      <c r="K31" s="40">
        <v>300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>
        <v>8</v>
      </c>
      <c r="D33" s="29">
        <v>8</v>
      </c>
      <c r="E33" s="29">
        <v>20</v>
      </c>
      <c r="F33" s="30"/>
      <c r="G33" s="30"/>
      <c r="H33" s="131">
        <v>0.155</v>
      </c>
      <c r="I33" s="131">
        <v>0.806</v>
      </c>
      <c r="J33" s="131">
        <v>0.386</v>
      </c>
      <c r="K33" s="31"/>
    </row>
    <row r="34" spans="1:11" s="32" customFormat="1" ht="11.25" customHeight="1">
      <c r="A34" s="34" t="s">
        <v>25</v>
      </c>
      <c r="B34" s="28"/>
      <c r="C34" s="29">
        <v>48</v>
      </c>
      <c r="D34" s="29">
        <v>40</v>
      </c>
      <c r="E34" s="29">
        <v>48</v>
      </c>
      <c r="F34" s="30"/>
      <c r="G34" s="30"/>
      <c r="H34" s="131">
        <v>0.727</v>
      </c>
      <c r="I34" s="131">
        <v>0.727</v>
      </c>
      <c r="J34" s="131">
        <v>0.727</v>
      </c>
      <c r="K34" s="31"/>
    </row>
    <row r="35" spans="1:11" s="32" customFormat="1" ht="11.25" customHeight="1">
      <c r="A35" s="34" t="s">
        <v>26</v>
      </c>
      <c r="B35" s="28"/>
      <c r="C35" s="29">
        <v>5</v>
      </c>
      <c r="D35" s="29">
        <v>5</v>
      </c>
      <c r="E35" s="29">
        <v>5</v>
      </c>
      <c r="F35" s="30"/>
      <c r="G35" s="30"/>
      <c r="H35" s="131">
        <v>0.093</v>
      </c>
      <c r="I35" s="131">
        <v>0.105</v>
      </c>
      <c r="J35" s="131">
        <v>0.093</v>
      </c>
      <c r="K35" s="31"/>
    </row>
    <row r="36" spans="1:11" s="32" customFormat="1" ht="11.25" customHeight="1">
      <c r="A36" s="34" t="s">
        <v>27</v>
      </c>
      <c r="B36" s="28"/>
      <c r="C36" s="29">
        <v>1</v>
      </c>
      <c r="D36" s="29">
        <v>1</v>
      </c>
      <c r="E36" s="29">
        <v>4</v>
      </c>
      <c r="F36" s="30"/>
      <c r="G36" s="30"/>
      <c r="H36" s="131">
        <v>0.02</v>
      </c>
      <c r="I36" s="131">
        <v>0.02</v>
      </c>
      <c r="J36" s="131">
        <v>0.02</v>
      </c>
      <c r="K36" s="31"/>
    </row>
    <row r="37" spans="1:11" s="23" customFormat="1" ht="11.25" customHeight="1">
      <c r="A37" s="35" t="s">
        <v>28</v>
      </c>
      <c r="B37" s="36"/>
      <c r="C37" s="37">
        <v>62</v>
      </c>
      <c r="D37" s="37">
        <v>54</v>
      </c>
      <c r="E37" s="37">
        <v>77</v>
      </c>
      <c r="F37" s="38">
        <v>142.59259259259258</v>
      </c>
      <c r="G37" s="39"/>
      <c r="H37" s="132">
        <v>0.995</v>
      </c>
      <c r="I37" s="133">
        <v>1.658</v>
      </c>
      <c r="J37" s="133">
        <v>1.226</v>
      </c>
      <c r="K37" s="40">
        <v>73.94451145958986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>
        <v>3</v>
      </c>
      <c r="D39" s="37">
        <v>3</v>
      </c>
      <c r="E39" s="37"/>
      <c r="F39" s="38"/>
      <c r="G39" s="39"/>
      <c r="H39" s="132">
        <v>0.029</v>
      </c>
      <c r="I39" s="133">
        <v>0.025</v>
      </c>
      <c r="J39" s="133">
        <v>0.025</v>
      </c>
      <c r="K39" s="40">
        <v>100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31"/>
      <c r="I41" s="131"/>
      <c r="J41" s="131"/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31"/>
      <c r="I42" s="131"/>
      <c r="J42" s="131"/>
      <c r="K42" s="31"/>
    </row>
    <row r="43" spans="1:11" s="32" customFormat="1" ht="11.25" customHeight="1">
      <c r="A43" s="34" t="s">
        <v>32</v>
      </c>
      <c r="B43" s="28"/>
      <c r="C43" s="29"/>
      <c r="D43" s="29"/>
      <c r="E43" s="29"/>
      <c r="F43" s="30"/>
      <c r="G43" s="30"/>
      <c r="H43" s="131"/>
      <c r="I43" s="131"/>
      <c r="J43" s="131"/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31"/>
      <c r="I44" s="131"/>
      <c r="J44" s="131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31"/>
      <c r="I45" s="131"/>
      <c r="J45" s="131"/>
      <c r="K45" s="31"/>
    </row>
    <row r="46" spans="1:11" s="32" customFormat="1" ht="11.25" customHeight="1">
      <c r="A46" s="34" t="s">
        <v>35</v>
      </c>
      <c r="B46" s="28"/>
      <c r="C46" s="29">
        <v>27</v>
      </c>
      <c r="D46" s="29">
        <v>27</v>
      </c>
      <c r="E46" s="29">
        <v>23</v>
      </c>
      <c r="F46" s="30"/>
      <c r="G46" s="30"/>
      <c r="H46" s="131">
        <v>0.918</v>
      </c>
      <c r="I46" s="131">
        <v>0.918</v>
      </c>
      <c r="J46" s="131">
        <v>0.759</v>
      </c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31"/>
      <c r="I47" s="131"/>
      <c r="J47" s="131"/>
      <c r="K47" s="31"/>
    </row>
    <row r="48" spans="1:11" s="32" customFormat="1" ht="11.25" customHeight="1">
      <c r="A48" s="34" t="s">
        <v>37</v>
      </c>
      <c r="B48" s="28"/>
      <c r="C48" s="29"/>
      <c r="D48" s="29"/>
      <c r="E48" s="29">
        <v>20</v>
      </c>
      <c r="F48" s="30"/>
      <c r="G48" s="30"/>
      <c r="H48" s="131"/>
      <c r="I48" s="131"/>
      <c r="J48" s="131">
        <v>1.5</v>
      </c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31"/>
      <c r="I49" s="131"/>
      <c r="J49" s="131"/>
      <c r="K49" s="31"/>
    </row>
    <row r="50" spans="1:11" s="23" customFormat="1" ht="11.25" customHeight="1">
      <c r="A50" s="41" t="s">
        <v>39</v>
      </c>
      <c r="B50" s="36"/>
      <c r="C50" s="37">
        <v>27</v>
      </c>
      <c r="D50" s="37">
        <v>27</v>
      </c>
      <c r="E50" s="37">
        <v>43</v>
      </c>
      <c r="F50" s="38">
        <v>159.25925925925927</v>
      </c>
      <c r="G50" s="39"/>
      <c r="H50" s="132">
        <v>0.918</v>
      </c>
      <c r="I50" s="133">
        <v>0.918</v>
      </c>
      <c r="J50" s="133">
        <v>2.259</v>
      </c>
      <c r="K50" s="40">
        <v>246.07843137254898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>
        <v>1</v>
      </c>
      <c r="D52" s="37">
        <v>1</v>
      </c>
      <c r="E52" s="37">
        <v>6</v>
      </c>
      <c r="F52" s="38">
        <v>600</v>
      </c>
      <c r="G52" s="39"/>
      <c r="H52" s="132">
        <v>0.018</v>
      </c>
      <c r="I52" s="133"/>
      <c r="J52" s="133">
        <v>0.175</v>
      </c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>
        <v>10</v>
      </c>
      <c r="D54" s="29"/>
      <c r="E54" s="29"/>
      <c r="F54" s="30"/>
      <c r="G54" s="30"/>
      <c r="H54" s="131">
        <v>0.24</v>
      </c>
      <c r="I54" s="131"/>
      <c r="J54" s="131"/>
      <c r="K54" s="31"/>
    </row>
    <row r="55" spans="1:11" s="32" customFormat="1" ht="11.25" customHeight="1">
      <c r="A55" s="34" t="s">
        <v>42</v>
      </c>
      <c r="B55" s="28"/>
      <c r="C55" s="29"/>
      <c r="D55" s="29"/>
      <c r="E55" s="29"/>
      <c r="F55" s="30"/>
      <c r="G55" s="30"/>
      <c r="H55" s="131"/>
      <c r="I55" s="131"/>
      <c r="J55" s="131"/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30"/>
      <c r="G56" s="30"/>
      <c r="H56" s="131"/>
      <c r="I56" s="131"/>
      <c r="J56" s="131"/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31"/>
      <c r="I57" s="131"/>
      <c r="J57" s="131"/>
      <c r="K57" s="31"/>
    </row>
    <row r="58" spans="1:11" s="32" customFormat="1" ht="11.25" customHeight="1">
      <c r="A58" s="34" t="s">
        <v>45</v>
      </c>
      <c r="B58" s="28"/>
      <c r="C58" s="29">
        <v>1</v>
      </c>
      <c r="D58" s="29">
        <v>1</v>
      </c>
      <c r="E58" s="29">
        <v>1</v>
      </c>
      <c r="F58" s="30"/>
      <c r="G58" s="30"/>
      <c r="H58" s="131">
        <v>0.03</v>
      </c>
      <c r="I58" s="131">
        <v>0.025</v>
      </c>
      <c r="J58" s="131">
        <v>0.02</v>
      </c>
      <c r="K58" s="31"/>
    </row>
    <row r="59" spans="1:11" s="23" customFormat="1" ht="11.25" customHeight="1">
      <c r="A59" s="35" t="s">
        <v>46</v>
      </c>
      <c r="B59" s="36"/>
      <c r="C59" s="37">
        <v>11</v>
      </c>
      <c r="D59" s="37">
        <v>1</v>
      </c>
      <c r="E59" s="37">
        <v>1</v>
      </c>
      <c r="F59" s="38">
        <v>100</v>
      </c>
      <c r="G59" s="39"/>
      <c r="H59" s="132">
        <v>0.27</v>
      </c>
      <c r="I59" s="133">
        <v>0.025</v>
      </c>
      <c r="J59" s="133">
        <v>0.02</v>
      </c>
      <c r="K59" s="40">
        <v>80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>
        <v>68</v>
      </c>
      <c r="D61" s="29">
        <v>70</v>
      </c>
      <c r="E61" s="29">
        <v>74</v>
      </c>
      <c r="F61" s="30"/>
      <c r="G61" s="30"/>
      <c r="H61" s="131">
        <v>2.04</v>
      </c>
      <c r="I61" s="131">
        <v>2.1</v>
      </c>
      <c r="J61" s="131">
        <v>1.38</v>
      </c>
      <c r="K61" s="31"/>
    </row>
    <row r="62" spans="1:11" s="32" customFormat="1" ht="11.25" customHeight="1">
      <c r="A62" s="34" t="s">
        <v>48</v>
      </c>
      <c r="B62" s="28"/>
      <c r="C62" s="29"/>
      <c r="D62" s="29"/>
      <c r="E62" s="29"/>
      <c r="F62" s="30"/>
      <c r="G62" s="30"/>
      <c r="H62" s="131"/>
      <c r="I62" s="131"/>
      <c r="J62" s="131"/>
      <c r="K62" s="31"/>
    </row>
    <row r="63" spans="1:11" s="32" customFormat="1" ht="11.25" customHeight="1">
      <c r="A63" s="34" t="s">
        <v>49</v>
      </c>
      <c r="B63" s="28"/>
      <c r="C63" s="29">
        <v>47</v>
      </c>
      <c r="D63" s="29">
        <v>47</v>
      </c>
      <c r="E63" s="29">
        <v>47</v>
      </c>
      <c r="F63" s="30"/>
      <c r="G63" s="30"/>
      <c r="H63" s="131">
        <v>1.215</v>
      </c>
      <c r="I63" s="131">
        <v>1.215</v>
      </c>
      <c r="J63" s="131">
        <v>1.215</v>
      </c>
      <c r="K63" s="31"/>
    </row>
    <row r="64" spans="1:11" s="23" customFormat="1" ht="11.25" customHeight="1">
      <c r="A64" s="35" t="s">
        <v>50</v>
      </c>
      <c r="B64" s="36"/>
      <c r="C64" s="37">
        <v>115</v>
      </c>
      <c r="D64" s="37">
        <v>117</v>
      </c>
      <c r="E64" s="37">
        <v>121</v>
      </c>
      <c r="F64" s="38">
        <v>103.41880341880342</v>
      </c>
      <c r="G64" s="39"/>
      <c r="H64" s="132">
        <v>3.255</v>
      </c>
      <c r="I64" s="133">
        <v>3.3150000000000004</v>
      </c>
      <c r="J64" s="133">
        <v>2.5949999999999998</v>
      </c>
      <c r="K64" s="40">
        <v>78.28054298642533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>
        <v>5</v>
      </c>
      <c r="D66" s="37">
        <v>5</v>
      </c>
      <c r="E66" s="37">
        <v>12</v>
      </c>
      <c r="F66" s="38">
        <v>240</v>
      </c>
      <c r="G66" s="39"/>
      <c r="H66" s="132">
        <v>0.083</v>
      </c>
      <c r="I66" s="133">
        <v>0.08</v>
      </c>
      <c r="J66" s="133">
        <v>0.19</v>
      </c>
      <c r="K66" s="40">
        <v>237.5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>
        <v>11</v>
      </c>
      <c r="D68" s="29"/>
      <c r="E68" s="29"/>
      <c r="F68" s="30"/>
      <c r="G68" s="30"/>
      <c r="H68" s="131">
        <v>0.166</v>
      </c>
      <c r="I68" s="131"/>
      <c r="J68" s="131"/>
      <c r="K68" s="31"/>
    </row>
    <row r="69" spans="1:11" s="32" customFormat="1" ht="11.25" customHeight="1">
      <c r="A69" s="34" t="s">
        <v>53</v>
      </c>
      <c r="B69" s="28"/>
      <c r="C69" s="29">
        <v>3</v>
      </c>
      <c r="D69" s="29"/>
      <c r="E69" s="29"/>
      <c r="F69" s="30"/>
      <c r="G69" s="30"/>
      <c r="H69" s="131">
        <v>0.076</v>
      </c>
      <c r="I69" s="131"/>
      <c r="J69" s="131"/>
      <c r="K69" s="31"/>
    </row>
    <row r="70" spans="1:11" s="23" customFormat="1" ht="11.25" customHeight="1">
      <c r="A70" s="35" t="s">
        <v>54</v>
      </c>
      <c r="B70" s="36"/>
      <c r="C70" s="37">
        <v>14</v>
      </c>
      <c r="D70" s="37"/>
      <c r="E70" s="37"/>
      <c r="F70" s="38"/>
      <c r="G70" s="39"/>
      <c r="H70" s="132">
        <v>0.242</v>
      </c>
      <c r="I70" s="133"/>
      <c r="J70" s="133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/>
      <c r="D72" s="29"/>
      <c r="E72" s="29"/>
      <c r="F72" s="30"/>
      <c r="G72" s="30"/>
      <c r="H72" s="131"/>
      <c r="I72" s="131"/>
      <c r="J72" s="131"/>
      <c r="K72" s="31"/>
    </row>
    <row r="73" spans="1:11" s="32" customFormat="1" ht="11.25" customHeight="1">
      <c r="A73" s="34" t="s">
        <v>56</v>
      </c>
      <c r="B73" s="28"/>
      <c r="C73" s="29">
        <v>14</v>
      </c>
      <c r="D73" s="29">
        <v>14</v>
      </c>
      <c r="E73" s="29">
        <v>14</v>
      </c>
      <c r="F73" s="30"/>
      <c r="G73" s="30"/>
      <c r="H73" s="131">
        <v>0.506</v>
      </c>
      <c r="I73" s="131">
        <v>0.506</v>
      </c>
      <c r="J73" s="131">
        <v>0.53</v>
      </c>
      <c r="K73" s="31"/>
    </row>
    <row r="74" spans="1:11" s="32" customFormat="1" ht="11.25" customHeight="1">
      <c r="A74" s="34" t="s">
        <v>57</v>
      </c>
      <c r="B74" s="28"/>
      <c r="C74" s="29"/>
      <c r="D74" s="29"/>
      <c r="E74" s="29"/>
      <c r="F74" s="30"/>
      <c r="G74" s="30"/>
      <c r="H74" s="131"/>
      <c r="I74" s="131"/>
      <c r="J74" s="131"/>
      <c r="K74" s="31"/>
    </row>
    <row r="75" spans="1:11" s="32" customFormat="1" ht="11.25" customHeight="1">
      <c r="A75" s="34" t="s">
        <v>58</v>
      </c>
      <c r="B75" s="28"/>
      <c r="C75" s="29">
        <v>4</v>
      </c>
      <c r="D75" s="29">
        <v>4</v>
      </c>
      <c r="E75" s="29">
        <v>3</v>
      </c>
      <c r="F75" s="30"/>
      <c r="G75" s="30"/>
      <c r="H75" s="131">
        <v>0.064</v>
      </c>
      <c r="I75" s="131">
        <v>0.064</v>
      </c>
      <c r="J75" s="131">
        <v>0.064</v>
      </c>
      <c r="K75" s="31"/>
    </row>
    <row r="76" spans="1:11" s="32" customFormat="1" ht="11.25" customHeight="1">
      <c r="A76" s="34" t="s">
        <v>59</v>
      </c>
      <c r="B76" s="28"/>
      <c r="C76" s="29"/>
      <c r="D76" s="29"/>
      <c r="E76" s="29"/>
      <c r="F76" s="30"/>
      <c r="G76" s="30"/>
      <c r="H76" s="131"/>
      <c r="I76" s="131"/>
      <c r="J76" s="131"/>
      <c r="K76" s="31"/>
    </row>
    <row r="77" spans="1:11" s="32" customFormat="1" ht="11.25" customHeight="1">
      <c r="A77" s="34" t="s">
        <v>60</v>
      </c>
      <c r="B77" s="28"/>
      <c r="C77" s="29"/>
      <c r="D77" s="29"/>
      <c r="E77" s="29"/>
      <c r="F77" s="30"/>
      <c r="G77" s="30"/>
      <c r="H77" s="131"/>
      <c r="I77" s="131"/>
      <c r="J77" s="131"/>
      <c r="K77" s="31"/>
    </row>
    <row r="78" spans="1:11" s="32" customFormat="1" ht="11.25" customHeight="1">
      <c r="A78" s="34" t="s">
        <v>61</v>
      </c>
      <c r="B78" s="28"/>
      <c r="C78" s="29">
        <v>22</v>
      </c>
      <c r="D78" s="29">
        <v>22</v>
      </c>
      <c r="E78" s="29">
        <v>22</v>
      </c>
      <c r="F78" s="30"/>
      <c r="G78" s="30"/>
      <c r="H78" s="131">
        <v>0.44</v>
      </c>
      <c r="I78" s="131">
        <v>0.462</v>
      </c>
      <c r="J78" s="131">
        <v>0.42</v>
      </c>
      <c r="K78" s="31"/>
    </row>
    <row r="79" spans="1:11" s="32" customFormat="1" ht="11.25" customHeight="1">
      <c r="A79" s="34" t="s">
        <v>62</v>
      </c>
      <c r="B79" s="28"/>
      <c r="C79" s="29"/>
      <c r="D79" s="29"/>
      <c r="E79" s="29">
        <v>4</v>
      </c>
      <c r="F79" s="30"/>
      <c r="G79" s="30"/>
      <c r="H79" s="131"/>
      <c r="I79" s="131"/>
      <c r="J79" s="131"/>
      <c r="K79" s="31"/>
    </row>
    <row r="80" spans="1:11" s="23" customFormat="1" ht="11.25" customHeight="1">
      <c r="A80" s="41" t="s">
        <v>63</v>
      </c>
      <c r="B80" s="36"/>
      <c r="C80" s="37">
        <v>40</v>
      </c>
      <c r="D80" s="37">
        <v>40</v>
      </c>
      <c r="E80" s="37">
        <v>43</v>
      </c>
      <c r="F80" s="38">
        <v>107.5</v>
      </c>
      <c r="G80" s="39"/>
      <c r="H80" s="132">
        <v>1.01</v>
      </c>
      <c r="I80" s="133">
        <v>1.032</v>
      </c>
      <c r="J80" s="133">
        <v>1.014</v>
      </c>
      <c r="K80" s="40">
        <v>98.25581395348837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>
        <v>2</v>
      </c>
      <c r="D82" s="29">
        <v>2</v>
      </c>
      <c r="E82" s="29">
        <v>2</v>
      </c>
      <c r="F82" s="30"/>
      <c r="G82" s="30"/>
      <c r="H82" s="131">
        <v>0.045</v>
      </c>
      <c r="I82" s="131">
        <v>0.045</v>
      </c>
      <c r="J82" s="131">
        <v>0.045</v>
      </c>
      <c r="K82" s="31"/>
    </row>
    <row r="83" spans="1:11" s="32" customFormat="1" ht="11.25" customHeight="1">
      <c r="A83" s="34" t="s">
        <v>65</v>
      </c>
      <c r="B83" s="28"/>
      <c r="C83" s="29"/>
      <c r="D83" s="29"/>
      <c r="E83" s="29"/>
      <c r="F83" s="30"/>
      <c r="G83" s="30"/>
      <c r="H83" s="131"/>
      <c r="I83" s="131"/>
      <c r="J83" s="131"/>
      <c r="K83" s="31"/>
    </row>
    <row r="84" spans="1:11" s="23" customFormat="1" ht="11.25" customHeight="1">
      <c r="A84" s="35" t="s">
        <v>66</v>
      </c>
      <c r="B84" s="36"/>
      <c r="C84" s="37">
        <v>2</v>
      </c>
      <c r="D84" s="37">
        <v>2</v>
      </c>
      <c r="E84" s="37">
        <v>2</v>
      </c>
      <c r="F84" s="38">
        <v>100</v>
      </c>
      <c r="G84" s="39"/>
      <c r="H84" s="132">
        <v>0.045</v>
      </c>
      <c r="I84" s="133">
        <v>0.045</v>
      </c>
      <c r="J84" s="133">
        <v>0.045</v>
      </c>
      <c r="K84" s="40">
        <v>100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>
        <v>5673</v>
      </c>
      <c r="D87" s="48">
        <v>4731.72</v>
      </c>
      <c r="E87" s="48">
        <v>4569</v>
      </c>
      <c r="F87" s="49">
        <f>IF(D87&gt;0,100*E87/D87,0)</f>
        <v>96.56108138266845</v>
      </c>
      <c r="G87" s="39"/>
      <c r="H87" s="136">
        <v>67.39500000000001</v>
      </c>
      <c r="I87" s="137">
        <v>23.372</v>
      </c>
      <c r="J87" s="137">
        <v>24.229000000000003</v>
      </c>
      <c r="K87" s="49">
        <f>IF(I87&gt;0,100*J87/I87,0)</f>
        <v>103.66678076330652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8" useFirstPageNumber="1" horizontalDpi="600" verticalDpi="600" orientation="portrait" paperSize="9" scale="73" r:id="rId1"/>
  <headerFooter alignWithMargins="0">
    <oddFooter>&amp;C&amp;P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51"/>
  <dimension ref="A1:K625"/>
  <sheetViews>
    <sheetView view="pageBreakPreview" zoomScaleSheetLayoutView="100" zoomScalePageLayoutView="0" workbookViewId="0" topLeftCell="A1">
      <selection activeCell="M15" sqref="M15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5" width="12.421875" style="57" customWidth="1"/>
    <col min="6" max="6" width="9.851562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109</v>
      </c>
      <c r="B2" s="2"/>
      <c r="C2" s="2"/>
      <c r="D2" s="2"/>
      <c r="E2" s="4"/>
      <c r="F2" s="2"/>
      <c r="G2" s="2"/>
      <c r="H2" s="2"/>
      <c r="I2" s="5"/>
      <c r="J2" s="187" t="s">
        <v>69</v>
      </c>
      <c r="K2" s="187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75" t="s">
        <v>2</v>
      </c>
      <c r="D4" s="176"/>
      <c r="E4" s="176"/>
      <c r="F4" s="177"/>
      <c r="G4" s="8"/>
      <c r="H4" s="181" t="s">
        <v>3</v>
      </c>
      <c r="I4" s="182"/>
      <c r="J4" s="182"/>
      <c r="K4" s="183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38" t="s">
        <v>336</v>
      </c>
      <c r="D7" s="20" t="s">
        <v>6</v>
      </c>
      <c r="E7" s="20">
        <v>3</v>
      </c>
      <c r="F7" s="21" t="str">
        <f>CONCATENATE(D6,"=100")</f>
        <v>2022=100</v>
      </c>
      <c r="G7" s="22"/>
      <c r="H7" s="138" t="s">
        <v>336</v>
      </c>
      <c r="I7" s="20" t="s">
        <v>6</v>
      </c>
      <c r="J7" s="20">
        <v>12</v>
      </c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31"/>
      <c r="I9" s="131"/>
      <c r="J9" s="131"/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31"/>
      <c r="I10" s="131"/>
      <c r="J10" s="131"/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31"/>
      <c r="I11" s="131"/>
      <c r="J11" s="131"/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31"/>
      <c r="I12" s="131"/>
      <c r="J12" s="131"/>
      <c r="K12" s="31"/>
    </row>
    <row r="13" spans="1:11" s="23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32"/>
      <c r="I13" s="133"/>
      <c r="J13" s="133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2"/>
      <c r="I15" s="133"/>
      <c r="J15" s="133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2"/>
      <c r="I17" s="133"/>
      <c r="J17" s="133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31"/>
      <c r="I19" s="131"/>
      <c r="J19" s="131"/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31"/>
      <c r="I20" s="131"/>
      <c r="J20" s="131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31"/>
      <c r="I21" s="131"/>
      <c r="J21" s="131"/>
      <c r="K21" s="31"/>
    </row>
    <row r="22" spans="1:11" s="23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32"/>
      <c r="I22" s="133"/>
      <c r="J22" s="133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/>
      <c r="D24" s="37">
        <v>2</v>
      </c>
      <c r="E24" s="37"/>
      <c r="F24" s="38"/>
      <c r="G24" s="39"/>
      <c r="H24" s="132"/>
      <c r="I24" s="133"/>
      <c r="J24" s="133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/>
      <c r="D26" s="37">
        <v>2</v>
      </c>
      <c r="E26" s="37">
        <v>2</v>
      </c>
      <c r="F26" s="38">
        <v>100</v>
      </c>
      <c r="G26" s="39"/>
      <c r="H26" s="132"/>
      <c r="I26" s="133">
        <v>0.015</v>
      </c>
      <c r="J26" s="133">
        <v>0.015</v>
      </c>
      <c r="K26" s="40">
        <v>100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>
        <v>2</v>
      </c>
      <c r="D28" s="29"/>
      <c r="E28" s="29"/>
      <c r="F28" s="30"/>
      <c r="G28" s="30"/>
      <c r="H28" s="131">
        <v>0.038</v>
      </c>
      <c r="I28" s="131"/>
      <c r="J28" s="131"/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31"/>
      <c r="I29" s="131"/>
      <c r="J29" s="131"/>
      <c r="K29" s="31"/>
    </row>
    <row r="30" spans="1:11" s="32" customFormat="1" ht="11.25" customHeight="1">
      <c r="A30" s="34" t="s">
        <v>22</v>
      </c>
      <c r="B30" s="28"/>
      <c r="C30" s="29"/>
      <c r="D30" s="29"/>
      <c r="E30" s="29"/>
      <c r="F30" s="30"/>
      <c r="G30" s="30"/>
      <c r="H30" s="131"/>
      <c r="I30" s="131"/>
      <c r="J30" s="131"/>
      <c r="K30" s="31"/>
    </row>
    <row r="31" spans="1:11" s="23" customFormat="1" ht="11.25" customHeight="1">
      <c r="A31" s="41" t="s">
        <v>23</v>
      </c>
      <c r="B31" s="36"/>
      <c r="C31" s="37">
        <v>2</v>
      </c>
      <c r="D31" s="37"/>
      <c r="E31" s="37"/>
      <c r="F31" s="38"/>
      <c r="G31" s="39"/>
      <c r="H31" s="132">
        <v>0.038</v>
      </c>
      <c r="I31" s="133"/>
      <c r="J31" s="133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>
        <v>17</v>
      </c>
      <c r="D33" s="29">
        <v>13</v>
      </c>
      <c r="E33" s="29">
        <v>15</v>
      </c>
      <c r="F33" s="30"/>
      <c r="G33" s="30"/>
      <c r="H33" s="131">
        <v>0.243</v>
      </c>
      <c r="I33" s="131">
        <v>0.191</v>
      </c>
      <c r="J33" s="131">
        <v>0.22</v>
      </c>
      <c r="K33" s="31"/>
    </row>
    <row r="34" spans="1:11" s="32" customFormat="1" ht="11.25" customHeight="1">
      <c r="A34" s="34" t="s">
        <v>25</v>
      </c>
      <c r="B34" s="28"/>
      <c r="C34" s="29">
        <v>8</v>
      </c>
      <c r="D34" s="29">
        <v>8</v>
      </c>
      <c r="E34" s="29">
        <v>8</v>
      </c>
      <c r="F34" s="30"/>
      <c r="G34" s="30"/>
      <c r="H34" s="131">
        <v>0.09</v>
      </c>
      <c r="I34" s="131">
        <v>0.09</v>
      </c>
      <c r="J34" s="131">
        <v>0.09</v>
      </c>
      <c r="K34" s="31"/>
    </row>
    <row r="35" spans="1:11" s="32" customFormat="1" ht="11.25" customHeight="1">
      <c r="A35" s="34" t="s">
        <v>26</v>
      </c>
      <c r="B35" s="28"/>
      <c r="C35" s="29">
        <v>20</v>
      </c>
      <c r="D35" s="29">
        <v>20</v>
      </c>
      <c r="E35" s="29">
        <v>5</v>
      </c>
      <c r="F35" s="30"/>
      <c r="G35" s="30"/>
      <c r="H35" s="131">
        <v>0.241</v>
      </c>
      <c r="I35" s="131">
        <v>0.15</v>
      </c>
      <c r="J35" s="131">
        <v>0.15</v>
      </c>
      <c r="K35" s="31"/>
    </row>
    <row r="36" spans="1:11" s="32" customFormat="1" ht="11.25" customHeight="1">
      <c r="A36" s="34" t="s">
        <v>27</v>
      </c>
      <c r="B36" s="28"/>
      <c r="C36" s="29">
        <v>6</v>
      </c>
      <c r="D36" s="29">
        <v>6</v>
      </c>
      <c r="E36" s="29">
        <v>4</v>
      </c>
      <c r="F36" s="30"/>
      <c r="G36" s="30"/>
      <c r="H36" s="131">
        <v>0.075</v>
      </c>
      <c r="I36" s="131">
        <v>0.075</v>
      </c>
      <c r="J36" s="131">
        <v>0.075</v>
      </c>
      <c r="K36" s="31"/>
    </row>
    <row r="37" spans="1:11" s="23" customFormat="1" ht="11.25" customHeight="1">
      <c r="A37" s="35" t="s">
        <v>28</v>
      </c>
      <c r="B37" s="36"/>
      <c r="C37" s="37">
        <v>51</v>
      </c>
      <c r="D37" s="37">
        <v>47</v>
      </c>
      <c r="E37" s="37">
        <v>32</v>
      </c>
      <c r="F37" s="38">
        <v>68.08510638297872</v>
      </c>
      <c r="G37" s="39"/>
      <c r="H37" s="132">
        <v>0.6489999999999999</v>
      </c>
      <c r="I37" s="133">
        <v>0.506</v>
      </c>
      <c r="J37" s="133">
        <v>0.5349999999999999</v>
      </c>
      <c r="K37" s="40">
        <v>105.73122529644267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>
        <v>2</v>
      </c>
      <c r="D39" s="37">
        <v>2</v>
      </c>
      <c r="E39" s="37">
        <v>1</v>
      </c>
      <c r="F39" s="38">
        <v>50</v>
      </c>
      <c r="G39" s="39"/>
      <c r="H39" s="132">
        <v>0.022</v>
      </c>
      <c r="I39" s="133">
        <v>0.02</v>
      </c>
      <c r="J39" s="133">
        <v>0.02</v>
      </c>
      <c r="K39" s="40">
        <v>100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31"/>
      <c r="I41" s="131"/>
      <c r="J41" s="131"/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31"/>
      <c r="I42" s="131"/>
      <c r="J42" s="131"/>
      <c r="K42" s="31"/>
    </row>
    <row r="43" spans="1:11" s="32" customFormat="1" ht="11.25" customHeight="1">
      <c r="A43" s="34" t="s">
        <v>32</v>
      </c>
      <c r="B43" s="28"/>
      <c r="C43" s="29"/>
      <c r="D43" s="29"/>
      <c r="E43" s="29"/>
      <c r="F43" s="30"/>
      <c r="G43" s="30"/>
      <c r="H43" s="131"/>
      <c r="I43" s="131"/>
      <c r="J43" s="131"/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31"/>
      <c r="I44" s="131"/>
      <c r="J44" s="131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31"/>
      <c r="I45" s="131"/>
      <c r="J45" s="131"/>
      <c r="K45" s="31"/>
    </row>
    <row r="46" spans="1:11" s="32" customFormat="1" ht="11.25" customHeight="1">
      <c r="A46" s="34" t="s">
        <v>35</v>
      </c>
      <c r="B46" s="28"/>
      <c r="C46" s="29">
        <v>6</v>
      </c>
      <c r="D46" s="29">
        <v>27</v>
      </c>
      <c r="E46" s="29">
        <v>2</v>
      </c>
      <c r="F46" s="30"/>
      <c r="G46" s="30"/>
      <c r="H46" s="131">
        <v>0.18</v>
      </c>
      <c r="I46" s="131">
        <v>0.918</v>
      </c>
      <c r="J46" s="131">
        <v>0.06</v>
      </c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31"/>
      <c r="I47" s="131"/>
      <c r="J47" s="131"/>
      <c r="K47" s="31"/>
    </row>
    <row r="48" spans="1:11" s="32" customFormat="1" ht="11.25" customHeight="1">
      <c r="A48" s="34" t="s">
        <v>37</v>
      </c>
      <c r="B48" s="28"/>
      <c r="C48" s="29"/>
      <c r="D48" s="29"/>
      <c r="E48" s="29"/>
      <c r="F48" s="30"/>
      <c r="G48" s="30"/>
      <c r="H48" s="131"/>
      <c r="I48" s="131"/>
      <c r="J48" s="131"/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31"/>
      <c r="I49" s="131"/>
      <c r="J49" s="131"/>
      <c r="K49" s="31"/>
    </row>
    <row r="50" spans="1:11" s="23" customFormat="1" ht="11.25" customHeight="1">
      <c r="A50" s="41" t="s">
        <v>39</v>
      </c>
      <c r="B50" s="36"/>
      <c r="C50" s="37">
        <v>6</v>
      </c>
      <c r="D50" s="37">
        <v>27</v>
      </c>
      <c r="E50" s="37">
        <v>2</v>
      </c>
      <c r="F50" s="38">
        <v>7.407407407407407</v>
      </c>
      <c r="G50" s="39"/>
      <c r="H50" s="132">
        <v>0.18</v>
      </c>
      <c r="I50" s="133">
        <v>0.918</v>
      </c>
      <c r="J50" s="133">
        <v>0.06</v>
      </c>
      <c r="K50" s="40">
        <v>6.5359477124183005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>
        <v>1</v>
      </c>
      <c r="D52" s="37">
        <v>1</v>
      </c>
      <c r="E52" s="37">
        <v>1</v>
      </c>
      <c r="F52" s="38">
        <v>100</v>
      </c>
      <c r="G52" s="39"/>
      <c r="H52" s="132">
        <v>0.017</v>
      </c>
      <c r="I52" s="133">
        <v>0.017</v>
      </c>
      <c r="J52" s="133">
        <v>0.04</v>
      </c>
      <c r="K52" s="40">
        <v>235.2941176470588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/>
      <c r="D54" s="29"/>
      <c r="E54" s="29"/>
      <c r="F54" s="30"/>
      <c r="G54" s="30"/>
      <c r="H54" s="131"/>
      <c r="I54" s="131"/>
      <c r="J54" s="131"/>
      <c r="K54" s="31"/>
    </row>
    <row r="55" spans="1:11" s="32" customFormat="1" ht="11.25" customHeight="1">
      <c r="A55" s="34" t="s">
        <v>42</v>
      </c>
      <c r="B55" s="28"/>
      <c r="C55" s="29"/>
      <c r="D55" s="29"/>
      <c r="E55" s="29"/>
      <c r="F55" s="30"/>
      <c r="G55" s="30"/>
      <c r="H55" s="131"/>
      <c r="I55" s="131"/>
      <c r="J55" s="131"/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30"/>
      <c r="G56" s="30"/>
      <c r="H56" s="131"/>
      <c r="I56" s="131"/>
      <c r="J56" s="131"/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31"/>
      <c r="I57" s="131"/>
      <c r="J57" s="131"/>
      <c r="K57" s="31"/>
    </row>
    <row r="58" spans="1:11" s="32" customFormat="1" ht="11.25" customHeight="1">
      <c r="A58" s="34" t="s">
        <v>45</v>
      </c>
      <c r="B58" s="28"/>
      <c r="C58" s="29"/>
      <c r="D58" s="29">
        <v>1</v>
      </c>
      <c r="E58" s="29">
        <v>1</v>
      </c>
      <c r="F58" s="30"/>
      <c r="G58" s="30"/>
      <c r="H58" s="131"/>
      <c r="I58" s="131"/>
      <c r="J58" s="131">
        <v>0.03</v>
      </c>
      <c r="K58" s="31"/>
    </row>
    <row r="59" spans="1:11" s="23" customFormat="1" ht="11.25" customHeight="1">
      <c r="A59" s="35" t="s">
        <v>46</v>
      </c>
      <c r="B59" s="36"/>
      <c r="C59" s="37"/>
      <c r="D59" s="37">
        <v>1</v>
      </c>
      <c r="E59" s="37">
        <v>1</v>
      </c>
      <c r="F59" s="38">
        <v>100</v>
      </c>
      <c r="G59" s="39"/>
      <c r="H59" s="132"/>
      <c r="I59" s="133"/>
      <c r="J59" s="133">
        <v>0.03</v>
      </c>
      <c r="K59" s="40"/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>
        <v>12</v>
      </c>
      <c r="D61" s="29">
        <v>15</v>
      </c>
      <c r="E61" s="29">
        <v>8</v>
      </c>
      <c r="F61" s="30"/>
      <c r="G61" s="30"/>
      <c r="H61" s="131">
        <v>0.36</v>
      </c>
      <c r="I61" s="131">
        <v>0.36</v>
      </c>
      <c r="J61" s="131">
        <v>0.24</v>
      </c>
      <c r="K61" s="31"/>
    </row>
    <row r="62" spans="1:11" s="32" customFormat="1" ht="11.25" customHeight="1">
      <c r="A62" s="34" t="s">
        <v>48</v>
      </c>
      <c r="B62" s="28"/>
      <c r="C62" s="29"/>
      <c r="D62" s="29"/>
      <c r="E62" s="29"/>
      <c r="F62" s="30"/>
      <c r="G62" s="30"/>
      <c r="H62" s="131"/>
      <c r="I62" s="131"/>
      <c r="J62" s="131"/>
      <c r="K62" s="31"/>
    </row>
    <row r="63" spans="1:11" s="32" customFormat="1" ht="11.25" customHeight="1">
      <c r="A63" s="34" t="s">
        <v>49</v>
      </c>
      <c r="B63" s="28"/>
      <c r="C63" s="29">
        <v>35</v>
      </c>
      <c r="D63" s="29">
        <v>35</v>
      </c>
      <c r="E63" s="29">
        <v>35</v>
      </c>
      <c r="F63" s="30"/>
      <c r="G63" s="30"/>
      <c r="H63" s="131">
        <v>0.63</v>
      </c>
      <c r="I63" s="131">
        <v>0.63</v>
      </c>
      <c r="J63" s="131">
        <v>0.63</v>
      </c>
      <c r="K63" s="31"/>
    </row>
    <row r="64" spans="1:11" s="23" customFormat="1" ht="11.25" customHeight="1">
      <c r="A64" s="35" t="s">
        <v>50</v>
      </c>
      <c r="B64" s="36"/>
      <c r="C64" s="37">
        <v>47</v>
      </c>
      <c r="D64" s="37">
        <v>50</v>
      </c>
      <c r="E64" s="37">
        <v>43</v>
      </c>
      <c r="F64" s="38">
        <v>86</v>
      </c>
      <c r="G64" s="39"/>
      <c r="H64" s="132">
        <v>0.99</v>
      </c>
      <c r="I64" s="133">
        <v>0.99</v>
      </c>
      <c r="J64" s="133">
        <v>0.87</v>
      </c>
      <c r="K64" s="40">
        <v>87.87878787878788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>
        <v>13</v>
      </c>
      <c r="D66" s="37">
        <v>13</v>
      </c>
      <c r="E66" s="37">
        <v>27</v>
      </c>
      <c r="F66" s="38">
        <v>207.69230769230768</v>
      </c>
      <c r="G66" s="39"/>
      <c r="H66" s="132">
        <v>0.221</v>
      </c>
      <c r="I66" s="133"/>
      <c r="J66" s="133">
        <v>0.46</v>
      </c>
      <c r="K66" s="40"/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/>
      <c r="D68" s="29"/>
      <c r="E68" s="29"/>
      <c r="F68" s="30"/>
      <c r="G68" s="30"/>
      <c r="H68" s="131"/>
      <c r="I68" s="131"/>
      <c r="J68" s="131"/>
      <c r="K68" s="31"/>
    </row>
    <row r="69" spans="1:11" s="32" customFormat="1" ht="11.25" customHeight="1">
      <c r="A69" s="34" t="s">
        <v>53</v>
      </c>
      <c r="B69" s="28"/>
      <c r="C69" s="29"/>
      <c r="D69" s="29"/>
      <c r="E69" s="29"/>
      <c r="F69" s="30"/>
      <c r="G69" s="30"/>
      <c r="H69" s="131"/>
      <c r="I69" s="131"/>
      <c r="J69" s="131"/>
      <c r="K69" s="31"/>
    </row>
    <row r="70" spans="1:11" s="23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32"/>
      <c r="I70" s="133"/>
      <c r="J70" s="133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>
        <v>37</v>
      </c>
      <c r="D72" s="29">
        <v>37</v>
      </c>
      <c r="E72" s="29">
        <v>47</v>
      </c>
      <c r="F72" s="30"/>
      <c r="G72" s="30"/>
      <c r="H72" s="131">
        <v>0.456</v>
      </c>
      <c r="I72" s="131">
        <v>0.636</v>
      </c>
      <c r="J72" s="131">
        <v>0.636</v>
      </c>
      <c r="K72" s="31"/>
    </row>
    <row r="73" spans="1:11" s="32" customFormat="1" ht="11.25" customHeight="1">
      <c r="A73" s="34" t="s">
        <v>56</v>
      </c>
      <c r="B73" s="28"/>
      <c r="C73" s="29">
        <v>20</v>
      </c>
      <c r="D73" s="29">
        <v>20</v>
      </c>
      <c r="E73" s="29">
        <v>20</v>
      </c>
      <c r="F73" s="30"/>
      <c r="G73" s="30"/>
      <c r="H73" s="131">
        <v>0.4</v>
      </c>
      <c r="I73" s="131">
        <v>0.4</v>
      </c>
      <c r="J73" s="131">
        <v>0.43</v>
      </c>
      <c r="K73" s="31"/>
    </row>
    <row r="74" spans="1:11" s="32" customFormat="1" ht="11.25" customHeight="1">
      <c r="A74" s="34" t="s">
        <v>57</v>
      </c>
      <c r="B74" s="28"/>
      <c r="C74" s="29"/>
      <c r="D74" s="29"/>
      <c r="E74" s="29"/>
      <c r="F74" s="30"/>
      <c r="G74" s="30"/>
      <c r="H74" s="131"/>
      <c r="I74" s="131"/>
      <c r="J74" s="131"/>
      <c r="K74" s="31"/>
    </row>
    <row r="75" spans="1:11" s="32" customFormat="1" ht="11.25" customHeight="1">
      <c r="A75" s="34" t="s">
        <v>58</v>
      </c>
      <c r="B75" s="28"/>
      <c r="C75" s="29"/>
      <c r="D75" s="29"/>
      <c r="E75" s="29">
        <v>14</v>
      </c>
      <c r="F75" s="30"/>
      <c r="G75" s="30"/>
      <c r="H75" s="131"/>
      <c r="I75" s="131"/>
      <c r="J75" s="131"/>
      <c r="K75" s="31"/>
    </row>
    <row r="76" spans="1:11" s="32" customFormat="1" ht="11.25" customHeight="1">
      <c r="A76" s="34" t="s">
        <v>59</v>
      </c>
      <c r="B76" s="28"/>
      <c r="C76" s="29">
        <v>50</v>
      </c>
      <c r="D76" s="29">
        <v>50</v>
      </c>
      <c r="E76" s="29"/>
      <c r="F76" s="30"/>
      <c r="G76" s="30"/>
      <c r="H76" s="131">
        <v>1.75</v>
      </c>
      <c r="I76" s="131">
        <v>1.75</v>
      </c>
      <c r="J76" s="131">
        <v>1.7</v>
      </c>
      <c r="K76" s="31"/>
    </row>
    <row r="77" spans="1:11" s="32" customFormat="1" ht="11.25" customHeight="1">
      <c r="A77" s="34" t="s">
        <v>60</v>
      </c>
      <c r="B77" s="28"/>
      <c r="C77" s="29">
        <v>1</v>
      </c>
      <c r="D77" s="29">
        <v>1</v>
      </c>
      <c r="E77" s="29">
        <v>1</v>
      </c>
      <c r="F77" s="30"/>
      <c r="G77" s="30"/>
      <c r="H77" s="131">
        <v>0.018</v>
      </c>
      <c r="I77" s="131">
        <v>0.018</v>
      </c>
      <c r="J77" s="131">
        <v>0.018</v>
      </c>
      <c r="K77" s="31"/>
    </row>
    <row r="78" spans="1:11" s="32" customFormat="1" ht="11.25" customHeight="1">
      <c r="A78" s="34" t="s">
        <v>61</v>
      </c>
      <c r="B78" s="28"/>
      <c r="C78" s="29">
        <v>20</v>
      </c>
      <c r="D78" s="29">
        <v>20</v>
      </c>
      <c r="E78" s="29">
        <v>20</v>
      </c>
      <c r="F78" s="30"/>
      <c r="G78" s="30"/>
      <c r="H78" s="131">
        <v>0.4</v>
      </c>
      <c r="I78" s="131">
        <v>0.4</v>
      </c>
      <c r="J78" s="131">
        <v>0.4</v>
      </c>
      <c r="K78" s="31"/>
    </row>
    <row r="79" spans="1:11" s="32" customFormat="1" ht="11.25" customHeight="1">
      <c r="A79" s="34" t="s">
        <v>62</v>
      </c>
      <c r="B79" s="28"/>
      <c r="C79" s="29">
        <v>30</v>
      </c>
      <c r="D79" s="29">
        <v>30</v>
      </c>
      <c r="E79" s="29">
        <v>20</v>
      </c>
      <c r="F79" s="30"/>
      <c r="G79" s="30"/>
      <c r="H79" s="131">
        <v>0.3</v>
      </c>
      <c r="I79" s="131">
        <v>0.2</v>
      </c>
      <c r="J79" s="131">
        <v>0.2</v>
      </c>
      <c r="K79" s="31"/>
    </row>
    <row r="80" spans="1:11" s="23" customFormat="1" ht="11.25" customHeight="1">
      <c r="A80" s="41" t="s">
        <v>63</v>
      </c>
      <c r="B80" s="36"/>
      <c r="C80" s="37">
        <v>158</v>
      </c>
      <c r="D80" s="37">
        <v>158</v>
      </c>
      <c r="E80" s="37">
        <v>122</v>
      </c>
      <c r="F80" s="38">
        <v>77.21518987341773</v>
      </c>
      <c r="G80" s="39"/>
      <c r="H80" s="132">
        <v>3.3239999999999994</v>
      </c>
      <c r="I80" s="133">
        <v>3.404</v>
      </c>
      <c r="J80" s="133">
        <v>3.384</v>
      </c>
      <c r="K80" s="40">
        <v>99.41245593419507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>
        <v>8</v>
      </c>
      <c r="D82" s="29">
        <v>8</v>
      </c>
      <c r="E82" s="29">
        <v>8</v>
      </c>
      <c r="F82" s="30"/>
      <c r="G82" s="30"/>
      <c r="H82" s="131">
        <v>0.162</v>
      </c>
      <c r="I82" s="131">
        <v>0.162</v>
      </c>
      <c r="J82" s="131">
        <v>0.162</v>
      </c>
      <c r="K82" s="31"/>
    </row>
    <row r="83" spans="1:11" s="32" customFormat="1" ht="11.25" customHeight="1">
      <c r="A83" s="34" t="s">
        <v>65</v>
      </c>
      <c r="B83" s="28"/>
      <c r="C83" s="29">
        <v>8</v>
      </c>
      <c r="D83" s="29">
        <v>8</v>
      </c>
      <c r="E83" s="29">
        <v>8</v>
      </c>
      <c r="F83" s="30"/>
      <c r="G83" s="30"/>
      <c r="H83" s="131">
        <v>0.113</v>
      </c>
      <c r="I83" s="131">
        <v>0.113</v>
      </c>
      <c r="J83" s="131">
        <v>0.113</v>
      </c>
      <c r="K83" s="31"/>
    </row>
    <row r="84" spans="1:11" s="23" customFormat="1" ht="11.25" customHeight="1">
      <c r="A84" s="35" t="s">
        <v>66</v>
      </c>
      <c r="B84" s="36"/>
      <c r="C84" s="37">
        <v>16</v>
      </c>
      <c r="D84" s="37">
        <v>16</v>
      </c>
      <c r="E84" s="37">
        <v>16</v>
      </c>
      <c r="F84" s="38">
        <v>100</v>
      </c>
      <c r="G84" s="39"/>
      <c r="H84" s="132">
        <v>0.275</v>
      </c>
      <c r="I84" s="133">
        <v>0.275</v>
      </c>
      <c r="J84" s="133">
        <v>0.275</v>
      </c>
      <c r="K84" s="40">
        <v>100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>
        <v>296</v>
      </c>
      <c r="D87" s="48">
        <v>319</v>
      </c>
      <c r="E87" s="48">
        <v>246</v>
      </c>
      <c r="F87" s="49">
        <f>IF(D87&gt;0,100*E87/D87,0)</f>
        <v>77.11598746081505</v>
      </c>
      <c r="G87" s="39"/>
      <c r="H87" s="136">
        <v>5.715999999999999</v>
      </c>
      <c r="I87" s="137">
        <v>6.1450000000000005</v>
      </c>
      <c r="J87" s="137">
        <v>5.689</v>
      </c>
      <c r="K87" s="49">
        <f>IF(I87&gt;0,100*J87/I87,0)</f>
        <v>92.5793327908869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9" useFirstPageNumber="1" horizontalDpi="600" verticalDpi="600" orientation="portrait" paperSize="9" scale="73" r:id="rId1"/>
  <headerFooter alignWithMargins="0">
    <oddFooter>&amp;C&amp;P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52"/>
  <dimension ref="A1:K625"/>
  <sheetViews>
    <sheetView view="pageBreakPreview" zoomScaleSheetLayoutView="100" zoomScalePageLayoutView="0" workbookViewId="0" topLeftCell="A1">
      <selection activeCell="M15" sqref="M15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5" width="12.421875" style="57" customWidth="1"/>
    <col min="6" max="6" width="9.851562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110</v>
      </c>
      <c r="B2" s="2"/>
      <c r="C2" s="2"/>
      <c r="D2" s="2"/>
      <c r="E2" s="4"/>
      <c r="F2" s="2"/>
      <c r="G2" s="2"/>
      <c r="H2" s="2"/>
      <c r="I2" s="5"/>
      <c r="J2" s="187" t="s">
        <v>69</v>
      </c>
      <c r="K2" s="187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75" t="s">
        <v>2</v>
      </c>
      <c r="D4" s="176"/>
      <c r="E4" s="176"/>
      <c r="F4" s="177"/>
      <c r="G4" s="8"/>
      <c r="H4" s="181" t="s">
        <v>3</v>
      </c>
      <c r="I4" s="182"/>
      <c r="J4" s="182"/>
      <c r="K4" s="183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38" t="s">
        <v>336</v>
      </c>
      <c r="D7" s="20" t="s">
        <v>6</v>
      </c>
      <c r="E7" s="20">
        <v>11</v>
      </c>
      <c r="F7" s="21" t="str">
        <f>CONCATENATE(D6,"=100")</f>
        <v>2022=100</v>
      </c>
      <c r="G7" s="22"/>
      <c r="H7" s="138" t="s">
        <v>336</v>
      </c>
      <c r="I7" s="20" t="s">
        <v>6</v>
      </c>
      <c r="J7" s="20">
        <v>3</v>
      </c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>
        <v>46</v>
      </c>
      <c r="D9" s="29">
        <v>50</v>
      </c>
      <c r="E9" s="29">
        <v>50</v>
      </c>
      <c r="F9" s="30"/>
      <c r="G9" s="30"/>
      <c r="H9" s="131">
        <v>0.805</v>
      </c>
      <c r="I9" s="131">
        <v>0.761</v>
      </c>
      <c r="J9" s="131">
        <v>0.761</v>
      </c>
      <c r="K9" s="31"/>
    </row>
    <row r="10" spans="1:11" s="32" customFormat="1" ht="11.25" customHeight="1">
      <c r="A10" s="34" t="s">
        <v>8</v>
      </c>
      <c r="B10" s="28"/>
      <c r="C10" s="29">
        <v>20</v>
      </c>
      <c r="D10" s="29">
        <v>16</v>
      </c>
      <c r="E10" s="29">
        <v>16</v>
      </c>
      <c r="F10" s="30"/>
      <c r="G10" s="30"/>
      <c r="H10" s="131">
        <v>0.332</v>
      </c>
      <c r="I10" s="131">
        <v>0.267</v>
      </c>
      <c r="J10" s="131">
        <v>0.267</v>
      </c>
      <c r="K10" s="31"/>
    </row>
    <row r="11" spans="1:11" s="32" customFormat="1" ht="11.25" customHeight="1">
      <c r="A11" s="27" t="s">
        <v>9</v>
      </c>
      <c r="B11" s="28"/>
      <c r="C11" s="29">
        <v>21</v>
      </c>
      <c r="D11" s="29">
        <v>20</v>
      </c>
      <c r="E11" s="29">
        <v>20</v>
      </c>
      <c r="F11" s="30"/>
      <c r="G11" s="30"/>
      <c r="H11" s="131">
        <v>0.341</v>
      </c>
      <c r="I11" s="131">
        <v>0.368</v>
      </c>
      <c r="J11" s="131">
        <v>0.405</v>
      </c>
      <c r="K11" s="31"/>
    </row>
    <row r="12" spans="1:11" s="32" customFormat="1" ht="11.25" customHeight="1">
      <c r="A12" s="34" t="s">
        <v>10</v>
      </c>
      <c r="B12" s="28"/>
      <c r="C12" s="29">
        <v>69</v>
      </c>
      <c r="D12" s="29">
        <v>60</v>
      </c>
      <c r="E12" s="29">
        <v>60</v>
      </c>
      <c r="F12" s="30"/>
      <c r="G12" s="30"/>
      <c r="H12" s="131">
        <v>0.961</v>
      </c>
      <c r="I12" s="131">
        <v>1.292</v>
      </c>
      <c r="J12" s="131">
        <v>1.302</v>
      </c>
      <c r="K12" s="31"/>
    </row>
    <row r="13" spans="1:11" s="23" customFormat="1" ht="11.25" customHeight="1">
      <c r="A13" s="35" t="s">
        <v>11</v>
      </c>
      <c r="B13" s="36"/>
      <c r="C13" s="37">
        <v>156</v>
      </c>
      <c r="D13" s="37">
        <v>146</v>
      </c>
      <c r="E13" s="37">
        <v>146</v>
      </c>
      <c r="F13" s="38">
        <v>100</v>
      </c>
      <c r="G13" s="39"/>
      <c r="H13" s="132">
        <v>2.439</v>
      </c>
      <c r="I13" s="133">
        <v>2.6879999999999997</v>
      </c>
      <c r="J13" s="133">
        <v>2.7350000000000003</v>
      </c>
      <c r="K13" s="40">
        <v>101.74851190476194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>
        <v>7</v>
      </c>
      <c r="D15" s="37">
        <v>4</v>
      </c>
      <c r="E15" s="37">
        <v>6</v>
      </c>
      <c r="F15" s="38">
        <v>150</v>
      </c>
      <c r="G15" s="39"/>
      <c r="H15" s="132">
        <v>0.155</v>
      </c>
      <c r="I15" s="133">
        <v>0.075</v>
      </c>
      <c r="J15" s="133">
        <v>0.1</v>
      </c>
      <c r="K15" s="40">
        <v>133.33333333333334</v>
      </c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>
        <v>1</v>
      </c>
      <c r="D17" s="37">
        <v>1</v>
      </c>
      <c r="E17" s="37">
        <v>2</v>
      </c>
      <c r="F17" s="38">
        <v>200</v>
      </c>
      <c r="G17" s="39"/>
      <c r="H17" s="132">
        <v>0.02</v>
      </c>
      <c r="I17" s="133"/>
      <c r="J17" s="133">
        <v>0.011</v>
      </c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>
        <v>45</v>
      </c>
      <c r="D19" s="29"/>
      <c r="E19" s="29"/>
      <c r="F19" s="30"/>
      <c r="G19" s="30"/>
      <c r="H19" s="131">
        <v>1.026</v>
      </c>
      <c r="I19" s="131">
        <v>1.026</v>
      </c>
      <c r="J19" s="131"/>
      <c r="K19" s="31"/>
    </row>
    <row r="20" spans="1:11" s="32" customFormat="1" ht="11.25" customHeight="1">
      <c r="A20" s="34" t="s">
        <v>15</v>
      </c>
      <c r="B20" s="28"/>
      <c r="C20" s="29">
        <v>68</v>
      </c>
      <c r="D20" s="29"/>
      <c r="E20" s="29"/>
      <c r="F20" s="30"/>
      <c r="G20" s="30"/>
      <c r="H20" s="131">
        <v>0.977</v>
      </c>
      <c r="I20" s="131">
        <v>1</v>
      </c>
      <c r="J20" s="131"/>
      <c r="K20" s="31"/>
    </row>
    <row r="21" spans="1:11" s="32" customFormat="1" ht="11.25" customHeight="1">
      <c r="A21" s="34" t="s">
        <v>16</v>
      </c>
      <c r="B21" s="28"/>
      <c r="C21" s="29">
        <v>106</v>
      </c>
      <c r="D21" s="29">
        <v>108</v>
      </c>
      <c r="E21" s="29"/>
      <c r="F21" s="30"/>
      <c r="G21" s="30"/>
      <c r="H21" s="131">
        <v>1.432</v>
      </c>
      <c r="I21" s="131">
        <v>1.59</v>
      </c>
      <c r="J21" s="131"/>
      <c r="K21" s="31"/>
    </row>
    <row r="22" spans="1:11" s="23" customFormat="1" ht="11.25" customHeight="1">
      <c r="A22" s="35" t="s">
        <v>17</v>
      </c>
      <c r="B22" s="36"/>
      <c r="C22" s="37">
        <v>219</v>
      </c>
      <c r="D22" s="37">
        <v>108</v>
      </c>
      <c r="E22" s="37"/>
      <c r="F22" s="38"/>
      <c r="G22" s="39"/>
      <c r="H22" s="132">
        <v>3.435</v>
      </c>
      <c r="I22" s="133">
        <v>3.6159999999999997</v>
      </c>
      <c r="J22" s="133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>
        <v>145</v>
      </c>
      <c r="D24" s="37">
        <v>128</v>
      </c>
      <c r="E24" s="37">
        <v>121</v>
      </c>
      <c r="F24" s="38">
        <v>94.53125</v>
      </c>
      <c r="G24" s="39"/>
      <c r="H24" s="132">
        <v>3.416</v>
      </c>
      <c r="I24" s="133">
        <v>3.416</v>
      </c>
      <c r="J24" s="133">
        <v>3.475</v>
      </c>
      <c r="K24" s="40">
        <v>101.72716627634661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>
        <v>29</v>
      </c>
      <c r="D26" s="37">
        <v>30</v>
      </c>
      <c r="E26" s="37">
        <v>20</v>
      </c>
      <c r="F26" s="38">
        <v>66.66666666666667</v>
      </c>
      <c r="G26" s="39"/>
      <c r="H26" s="132">
        <v>0.812</v>
      </c>
      <c r="I26" s="133">
        <v>0.8</v>
      </c>
      <c r="J26" s="133">
        <v>0.7</v>
      </c>
      <c r="K26" s="40">
        <v>87.5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>
        <v>3</v>
      </c>
      <c r="D28" s="29">
        <v>3</v>
      </c>
      <c r="E28" s="29">
        <v>2</v>
      </c>
      <c r="F28" s="30"/>
      <c r="G28" s="30"/>
      <c r="H28" s="131">
        <v>0.085</v>
      </c>
      <c r="I28" s="131">
        <v>0.072</v>
      </c>
      <c r="J28" s="131">
        <v>0.044</v>
      </c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31"/>
      <c r="I29" s="131"/>
      <c r="J29" s="131"/>
      <c r="K29" s="31"/>
    </row>
    <row r="30" spans="1:11" s="32" customFormat="1" ht="11.25" customHeight="1">
      <c r="A30" s="34" t="s">
        <v>22</v>
      </c>
      <c r="B30" s="28"/>
      <c r="C30" s="29">
        <v>299</v>
      </c>
      <c r="D30" s="29">
        <v>280</v>
      </c>
      <c r="E30" s="29">
        <v>222</v>
      </c>
      <c r="F30" s="30"/>
      <c r="G30" s="30"/>
      <c r="H30" s="131">
        <v>5.98</v>
      </c>
      <c r="I30" s="131">
        <v>5.82</v>
      </c>
      <c r="J30" s="131">
        <v>5.8</v>
      </c>
      <c r="K30" s="31"/>
    </row>
    <row r="31" spans="1:11" s="23" customFormat="1" ht="11.25" customHeight="1">
      <c r="A31" s="41" t="s">
        <v>23</v>
      </c>
      <c r="B31" s="36"/>
      <c r="C31" s="37">
        <v>302</v>
      </c>
      <c r="D31" s="37">
        <v>283</v>
      </c>
      <c r="E31" s="37">
        <v>224</v>
      </c>
      <c r="F31" s="38">
        <v>79.15194346289752</v>
      </c>
      <c r="G31" s="39"/>
      <c r="H31" s="132">
        <v>6.065</v>
      </c>
      <c r="I31" s="133">
        <v>5.892</v>
      </c>
      <c r="J31" s="133">
        <v>5.843999999999999</v>
      </c>
      <c r="K31" s="40">
        <v>99.18533604887983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>
        <v>58</v>
      </c>
      <c r="D33" s="29">
        <v>58</v>
      </c>
      <c r="E33" s="29">
        <v>52</v>
      </c>
      <c r="F33" s="30"/>
      <c r="G33" s="30"/>
      <c r="H33" s="131">
        <v>1.377</v>
      </c>
      <c r="I33" s="131">
        <v>1.377</v>
      </c>
      <c r="J33" s="131">
        <v>1.231</v>
      </c>
      <c r="K33" s="31"/>
    </row>
    <row r="34" spans="1:11" s="32" customFormat="1" ht="11.25" customHeight="1">
      <c r="A34" s="34" t="s">
        <v>25</v>
      </c>
      <c r="B34" s="28"/>
      <c r="C34" s="29">
        <v>21</v>
      </c>
      <c r="D34" s="29">
        <v>20</v>
      </c>
      <c r="E34" s="29">
        <v>21</v>
      </c>
      <c r="F34" s="30"/>
      <c r="G34" s="30"/>
      <c r="H34" s="131">
        <v>0.533</v>
      </c>
      <c r="I34" s="131">
        <v>0.5</v>
      </c>
      <c r="J34" s="131">
        <v>0.533</v>
      </c>
      <c r="K34" s="31"/>
    </row>
    <row r="35" spans="1:11" s="32" customFormat="1" ht="11.25" customHeight="1">
      <c r="A35" s="34" t="s">
        <v>26</v>
      </c>
      <c r="B35" s="28"/>
      <c r="C35" s="29"/>
      <c r="D35" s="29"/>
      <c r="E35" s="29"/>
      <c r="F35" s="30"/>
      <c r="G35" s="30"/>
      <c r="H35" s="131"/>
      <c r="I35" s="131"/>
      <c r="J35" s="131"/>
      <c r="K35" s="31"/>
    </row>
    <row r="36" spans="1:11" s="32" customFormat="1" ht="11.25" customHeight="1">
      <c r="A36" s="34" t="s">
        <v>27</v>
      </c>
      <c r="B36" s="28"/>
      <c r="C36" s="29">
        <v>96</v>
      </c>
      <c r="D36" s="29">
        <v>70</v>
      </c>
      <c r="E36" s="29">
        <v>96</v>
      </c>
      <c r="F36" s="30"/>
      <c r="G36" s="30"/>
      <c r="H36" s="131">
        <v>2.112</v>
      </c>
      <c r="I36" s="131">
        <v>2.112</v>
      </c>
      <c r="J36" s="131">
        <v>1.15</v>
      </c>
      <c r="K36" s="31"/>
    </row>
    <row r="37" spans="1:11" s="23" customFormat="1" ht="11.25" customHeight="1">
      <c r="A37" s="35" t="s">
        <v>28</v>
      </c>
      <c r="B37" s="36"/>
      <c r="C37" s="37">
        <v>175</v>
      </c>
      <c r="D37" s="37">
        <v>148</v>
      </c>
      <c r="E37" s="37">
        <v>169</v>
      </c>
      <c r="F37" s="38">
        <v>114.1891891891892</v>
      </c>
      <c r="G37" s="39"/>
      <c r="H37" s="132">
        <v>4.022</v>
      </c>
      <c r="I37" s="133">
        <v>3.989</v>
      </c>
      <c r="J37" s="133">
        <v>2.914</v>
      </c>
      <c r="K37" s="40">
        <v>73.05088994735524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>
        <v>9</v>
      </c>
      <c r="D39" s="37">
        <v>10</v>
      </c>
      <c r="E39" s="37">
        <v>8</v>
      </c>
      <c r="F39" s="38">
        <v>80</v>
      </c>
      <c r="G39" s="39"/>
      <c r="H39" s="132">
        <v>0.06</v>
      </c>
      <c r="I39" s="133">
        <v>0.07</v>
      </c>
      <c r="J39" s="133">
        <v>0.072</v>
      </c>
      <c r="K39" s="40">
        <v>102.85714285714283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>
        <v>28</v>
      </c>
      <c r="D41" s="29">
        <v>28</v>
      </c>
      <c r="E41" s="29">
        <v>26</v>
      </c>
      <c r="F41" s="30"/>
      <c r="G41" s="30"/>
      <c r="H41" s="131">
        <v>0.42</v>
      </c>
      <c r="I41" s="131">
        <v>0.42</v>
      </c>
      <c r="J41" s="131">
        <v>0.78</v>
      </c>
      <c r="K41" s="31"/>
    </row>
    <row r="42" spans="1:11" s="32" customFormat="1" ht="11.25" customHeight="1">
      <c r="A42" s="34" t="s">
        <v>31</v>
      </c>
      <c r="B42" s="28"/>
      <c r="C42" s="29">
        <v>2</v>
      </c>
      <c r="D42" s="29">
        <v>2</v>
      </c>
      <c r="E42" s="29">
        <v>4</v>
      </c>
      <c r="F42" s="30"/>
      <c r="G42" s="30"/>
      <c r="H42" s="131">
        <v>0.056</v>
      </c>
      <c r="I42" s="131">
        <v>0.056</v>
      </c>
      <c r="J42" s="131">
        <v>0.112</v>
      </c>
      <c r="K42" s="31"/>
    </row>
    <row r="43" spans="1:11" s="32" customFormat="1" ht="11.25" customHeight="1">
      <c r="A43" s="34" t="s">
        <v>32</v>
      </c>
      <c r="B43" s="28"/>
      <c r="C43" s="29">
        <v>47</v>
      </c>
      <c r="D43" s="29">
        <v>47</v>
      </c>
      <c r="E43" s="29">
        <v>43</v>
      </c>
      <c r="F43" s="30"/>
      <c r="G43" s="30"/>
      <c r="H43" s="131">
        <v>0.94</v>
      </c>
      <c r="I43" s="131">
        <v>0.94</v>
      </c>
      <c r="J43" s="131">
        <v>0.86</v>
      </c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31"/>
      <c r="I44" s="131"/>
      <c r="J44" s="131"/>
      <c r="K44" s="31"/>
    </row>
    <row r="45" spans="1:11" s="32" customFormat="1" ht="11.25" customHeight="1">
      <c r="A45" s="34" t="s">
        <v>34</v>
      </c>
      <c r="B45" s="28"/>
      <c r="C45" s="29">
        <v>4</v>
      </c>
      <c r="D45" s="29">
        <v>4</v>
      </c>
      <c r="E45" s="29">
        <v>10</v>
      </c>
      <c r="F45" s="30"/>
      <c r="G45" s="30"/>
      <c r="H45" s="131">
        <v>0.102</v>
      </c>
      <c r="I45" s="131">
        <v>0.102</v>
      </c>
      <c r="J45" s="131">
        <v>0.255</v>
      </c>
      <c r="K45" s="31"/>
    </row>
    <row r="46" spans="1:11" s="32" customFormat="1" ht="11.25" customHeight="1">
      <c r="A46" s="34" t="s">
        <v>35</v>
      </c>
      <c r="B46" s="28"/>
      <c r="C46" s="29">
        <v>621</v>
      </c>
      <c r="D46" s="29">
        <v>621</v>
      </c>
      <c r="E46" s="29">
        <v>423</v>
      </c>
      <c r="F46" s="30"/>
      <c r="G46" s="30"/>
      <c r="H46" s="131">
        <v>21.735</v>
      </c>
      <c r="I46" s="131">
        <v>21.735</v>
      </c>
      <c r="J46" s="131">
        <v>14.875</v>
      </c>
      <c r="K46" s="31"/>
    </row>
    <row r="47" spans="1:11" s="32" customFormat="1" ht="11.25" customHeight="1">
      <c r="A47" s="34" t="s">
        <v>36</v>
      </c>
      <c r="B47" s="28"/>
      <c r="C47" s="29">
        <v>14</v>
      </c>
      <c r="D47" s="29">
        <v>14</v>
      </c>
      <c r="E47" s="29">
        <v>14</v>
      </c>
      <c r="F47" s="30"/>
      <c r="G47" s="30"/>
      <c r="H47" s="131">
        <v>0.42</v>
      </c>
      <c r="I47" s="131">
        <v>0.42</v>
      </c>
      <c r="J47" s="131">
        <v>0.42</v>
      </c>
      <c r="K47" s="31"/>
    </row>
    <row r="48" spans="1:11" s="32" customFormat="1" ht="11.25" customHeight="1">
      <c r="A48" s="34" t="s">
        <v>37</v>
      </c>
      <c r="B48" s="28"/>
      <c r="C48" s="29">
        <v>145</v>
      </c>
      <c r="D48" s="29">
        <v>145</v>
      </c>
      <c r="E48" s="29">
        <v>144</v>
      </c>
      <c r="F48" s="30"/>
      <c r="G48" s="30"/>
      <c r="H48" s="131">
        <v>6.525</v>
      </c>
      <c r="I48" s="131">
        <v>6.525</v>
      </c>
      <c r="J48" s="131">
        <v>4.32</v>
      </c>
      <c r="K48" s="31"/>
    </row>
    <row r="49" spans="1:11" s="32" customFormat="1" ht="11.25" customHeight="1">
      <c r="A49" s="34" t="s">
        <v>38</v>
      </c>
      <c r="B49" s="28"/>
      <c r="C49" s="29">
        <v>1</v>
      </c>
      <c r="D49" s="29">
        <v>1</v>
      </c>
      <c r="E49" s="29">
        <v>1</v>
      </c>
      <c r="F49" s="30"/>
      <c r="G49" s="30"/>
      <c r="H49" s="131">
        <v>0.02</v>
      </c>
      <c r="I49" s="131">
        <v>0.02</v>
      </c>
      <c r="J49" s="131">
        <v>0.025</v>
      </c>
      <c r="K49" s="31"/>
    </row>
    <row r="50" spans="1:11" s="23" customFormat="1" ht="11.25" customHeight="1">
      <c r="A50" s="41" t="s">
        <v>39</v>
      </c>
      <c r="B50" s="36"/>
      <c r="C50" s="37">
        <v>862</v>
      </c>
      <c r="D50" s="37">
        <v>862</v>
      </c>
      <c r="E50" s="37">
        <v>665</v>
      </c>
      <c r="F50" s="38">
        <v>77.1461716937355</v>
      </c>
      <c r="G50" s="39"/>
      <c r="H50" s="132">
        <v>30.218</v>
      </c>
      <c r="I50" s="133">
        <v>30.218</v>
      </c>
      <c r="J50" s="133">
        <v>21.647000000000002</v>
      </c>
      <c r="K50" s="40">
        <v>71.63611092726191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>
        <v>1</v>
      </c>
      <c r="D52" s="37">
        <v>4</v>
      </c>
      <c r="E52" s="37">
        <v>2</v>
      </c>
      <c r="F52" s="38">
        <v>50</v>
      </c>
      <c r="G52" s="39"/>
      <c r="H52" s="132">
        <v>0.027</v>
      </c>
      <c r="I52" s="133">
        <v>0.027</v>
      </c>
      <c r="J52" s="133">
        <v>0.014</v>
      </c>
      <c r="K52" s="40">
        <v>51.851851851851855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>
        <v>6</v>
      </c>
      <c r="D54" s="29"/>
      <c r="E54" s="29"/>
      <c r="F54" s="30"/>
      <c r="G54" s="30"/>
      <c r="H54" s="131">
        <v>0.171</v>
      </c>
      <c r="I54" s="131"/>
      <c r="J54" s="131"/>
      <c r="K54" s="31"/>
    </row>
    <row r="55" spans="1:11" s="32" customFormat="1" ht="11.25" customHeight="1">
      <c r="A55" s="34" t="s">
        <v>42</v>
      </c>
      <c r="B55" s="28"/>
      <c r="C55" s="29">
        <v>1</v>
      </c>
      <c r="D55" s="29">
        <v>1</v>
      </c>
      <c r="E55" s="29">
        <v>1</v>
      </c>
      <c r="F55" s="30"/>
      <c r="G55" s="30"/>
      <c r="H55" s="131">
        <v>0.019</v>
      </c>
      <c r="I55" s="131">
        <v>0.019</v>
      </c>
      <c r="J55" s="131"/>
      <c r="K55" s="31"/>
    </row>
    <row r="56" spans="1:11" s="32" customFormat="1" ht="11.25" customHeight="1">
      <c r="A56" s="34" t="s">
        <v>43</v>
      </c>
      <c r="B56" s="28"/>
      <c r="C56" s="29">
        <v>2</v>
      </c>
      <c r="D56" s="29">
        <v>2</v>
      </c>
      <c r="E56" s="29"/>
      <c r="F56" s="30"/>
      <c r="G56" s="30"/>
      <c r="H56" s="131">
        <v>0.009</v>
      </c>
      <c r="I56" s="131">
        <v>0.009</v>
      </c>
      <c r="J56" s="131">
        <v>0.035</v>
      </c>
      <c r="K56" s="31"/>
    </row>
    <row r="57" spans="1:11" s="32" customFormat="1" ht="11.25" customHeight="1">
      <c r="A57" s="34" t="s">
        <v>44</v>
      </c>
      <c r="B57" s="28"/>
      <c r="C57" s="29">
        <v>6</v>
      </c>
      <c r="D57" s="29">
        <v>6</v>
      </c>
      <c r="E57" s="29">
        <v>4</v>
      </c>
      <c r="F57" s="30"/>
      <c r="G57" s="30"/>
      <c r="H57" s="131">
        <v>0.11</v>
      </c>
      <c r="I57" s="131"/>
      <c r="J57" s="131">
        <v>0.036</v>
      </c>
      <c r="K57" s="31"/>
    </row>
    <row r="58" spans="1:11" s="32" customFormat="1" ht="11.25" customHeight="1">
      <c r="A58" s="34" t="s">
        <v>45</v>
      </c>
      <c r="B58" s="28"/>
      <c r="C58" s="29">
        <v>16</v>
      </c>
      <c r="D58" s="29">
        <v>21</v>
      </c>
      <c r="E58" s="29">
        <v>14</v>
      </c>
      <c r="F58" s="30"/>
      <c r="G58" s="30"/>
      <c r="H58" s="131">
        <v>0.576</v>
      </c>
      <c r="I58" s="131">
        <v>0.714</v>
      </c>
      <c r="J58" s="131">
        <v>0.63</v>
      </c>
      <c r="K58" s="31"/>
    </row>
    <row r="59" spans="1:11" s="23" customFormat="1" ht="11.25" customHeight="1">
      <c r="A59" s="35" t="s">
        <v>46</v>
      </c>
      <c r="B59" s="36"/>
      <c r="C59" s="37">
        <v>31</v>
      </c>
      <c r="D59" s="37">
        <v>30</v>
      </c>
      <c r="E59" s="37">
        <v>19</v>
      </c>
      <c r="F59" s="38">
        <v>63.333333333333336</v>
      </c>
      <c r="G59" s="39"/>
      <c r="H59" s="132">
        <v>0.885</v>
      </c>
      <c r="I59" s="133">
        <v>0.742</v>
      </c>
      <c r="J59" s="133">
        <v>0.7010000000000001</v>
      </c>
      <c r="K59" s="40">
        <v>94.47439353099732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>
        <v>47</v>
      </c>
      <c r="D61" s="29">
        <v>50</v>
      </c>
      <c r="E61" s="29">
        <v>22</v>
      </c>
      <c r="F61" s="30"/>
      <c r="G61" s="30"/>
      <c r="H61" s="131">
        <v>2.35</v>
      </c>
      <c r="I61" s="131">
        <v>2.5</v>
      </c>
      <c r="J61" s="131">
        <v>1.1</v>
      </c>
      <c r="K61" s="31"/>
    </row>
    <row r="62" spans="1:11" s="32" customFormat="1" ht="11.25" customHeight="1">
      <c r="A62" s="34" t="s">
        <v>48</v>
      </c>
      <c r="B62" s="28"/>
      <c r="C62" s="29">
        <v>42</v>
      </c>
      <c r="D62" s="29">
        <v>42</v>
      </c>
      <c r="E62" s="29">
        <v>45</v>
      </c>
      <c r="F62" s="30"/>
      <c r="G62" s="30"/>
      <c r="H62" s="131">
        <v>1.05</v>
      </c>
      <c r="I62" s="131">
        <v>1.05</v>
      </c>
      <c r="J62" s="131">
        <v>0.625</v>
      </c>
      <c r="K62" s="31"/>
    </row>
    <row r="63" spans="1:11" s="32" customFormat="1" ht="11.25" customHeight="1">
      <c r="A63" s="34" t="s">
        <v>49</v>
      </c>
      <c r="B63" s="28"/>
      <c r="C63" s="29">
        <v>36</v>
      </c>
      <c r="D63" s="29">
        <v>36</v>
      </c>
      <c r="E63" s="29">
        <v>36</v>
      </c>
      <c r="F63" s="30"/>
      <c r="G63" s="30"/>
      <c r="H63" s="131">
        <v>1.008</v>
      </c>
      <c r="I63" s="131">
        <v>1.021</v>
      </c>
      <c r="J63" s="131">
        <v>1.008</v>
      </c>
      <c r="K63" s="31"/>
    </row>
    <row r="64" spans="1:11" s="23" customFormat="1" ht="11.25" customHeight="1">
      <c r="A64" s="35" t="s">
        <v>50</v>
      </c>
      <c r="B64" s="36"/>
      <c r="C64" s="37">
        <v>125</v>
      </c>
      <c r="D64" s="37">
        <v>128</v>
      </c>
      <c r="E64" s="37">
        <v>103</v>
      </c>
      <c r="F64" s="38">
        <v>80.46875</v>
      </c>
      <c r="G64" s="39"/>
      <c r="H64" s="132">
        <v>4.408</v>
      </c>
      <c r="I64" s="133">
        <v>4.571</v>
      </c>
      <c r="J64" s="133">
        <v>2.733</v>
      </c>
      <c r="K64" s="40">
        <v>59.78998031065413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>
        <v>68</v>
      </c>
      <c r="D66" s="37">
        <v>35</v>
      </c>
      <c r="E66" s="37">
        <v>70</v>
      </c>
      <c r="F66" s="38">
        <v>200</v>
      </c>
      <c r="G66" s="39"/>
      <c r="H66" s="132">
        <v>1.972</v>
      </c>
      <c r="I66" s="133">
        <v>1.972</v>
      </c>
      <c r="J66" s="133">
        <v>2.065</v>
      </c>
      <c r="K66" s="40">
        <v>104.71602434077079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>
        <v>2</v>
      </c>
      <c r="D68" s="29">
        <v>2</v>
      </c>
      <c r="E68" s="29">
        <v>2</v>
      </c>
      <c r="F68" s="30"/>
      <c r="G68" s="30"/>
      <c r="H68" s="131">
        <v>0.064</v>
      </c>
      <c r="I68" s="131">
        <v>0.061</v>
      </c>
      <c r="J68" s="131">
        <v>0.07</v>
      </c>
      <c r="K68" s="31"/>
    </row>
    <row r="69" spans="1:11" s="32" customFormat="1" ht="11.25" customHeight="1">
      <c r="A69" s="34" t="s">
        <v>53</v>
      </c>
      <c r="B69" s="28"/>
      <c r="C69" s="29">
        <v>28</v>
      </c>
      <c r="D69" s="29">
        <v>28</v>
      </c>
      <c r="E69" s="29">
        <v>26</v>
      </c>
      <c r="F69" s="30"/>
      <c r="G69" s="30"/>
      <c r="H69" s="131">
        <v>0.998</v>
      </c>
      <c r="I69" s="131">
        <v>1</v>
      </c>
      <c r="J69" s="131">
        <v>0.875</v>
      </c>
      <c r="K69" s="31"/>
    </row>
    <row r="70" spans="1:11" s="23" customFormat="1" ht="11.25" customHeight="1">
      <c r="A70" s="35" t="s">
        <v>54</v>
      </c>
      <c r="B70" s="36"/>
      <c r="C70" s="37">
        <v>30</v>
      </c>
      <c r="D70" s="37">
        <v>30</v>
      </c>
      <c r="E70" s="37">
        <v>28</v>
      </c>
      <c r="F70" s="38">
        <v>93.33333333333333</v>
      </c>
      <c r="G70" s="39"/>
      <c r="H70" s="132">
        <v>1.062</v>
      </c>
      <c r="I70" s="133">
        <v>1.061</v>
      </c>
      <c r="J70" s="133">
        <v>0.9450000000000001</v>
      </c>
      <c r="K70" s="40">
        <v>89.06691800188501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>
        <v>15</v>
      </c>
      <c r="D72" s="29">
        <v>15</v>
      </c>
      <c r="E72" s="29">
        <v>15</v>
      </c>
      <c r="F72" s="30"/>
      <c r="G72" s="30"/>
      <c r="H72" s="131">
        <v>0.24</v>
      </c>
      <c r="I72" s="131">
        <v>0.24</v>
      </c>
      <c r="J72" s="131">
        <v>0.24</v>
      </c>
      <c r="K72" s="31"/>
    </row>
    <row r="73" spans="1:11" s="32" customFormat="1" ht="11.25" customHeight="1">
      <c r="A73" s="34" t="s">
        <v>56</v>
      </c>
      <c r="B73" s="28"/>
      <c r="C73" s="29">
        <v>390</v>
      </c>
      <c r="D73" s="29">
        <v>390</v>
      </c>
      <c r="E73" s="29">
        <v>390</v>
      </c>
      <c r="F73" s="30"/>
      <c r="G73" s="30"/>
      <c r="H73" s="131">
        <v>8.416</v>
      </c>
      <c r="I73" s="131">
        <v>8.416</v>
      </c>
      <c r="J73" s="131">
        <v>8.238</v>
      </c>
      <c r="K73" s="31"/>
    </row>
    <row r="74" spans="1:11" s="32" customFormat="1" ht="11.25" customHeight="1">
      <c r="A74" s="34" t="s">
        <v>57</v>
      </c>
      <c r="B74" s="28"/>
      <c r="C74" s="29">
        <v>3</v>
      </c>
      <c r="D74" s="29"/>
      <c r="E74" s="29">
        <v>3</v>
      </c>
      <c r="F74" s="30"/>
      <c r="G74" s="30"/>
      <c r="H74" s="131">
        <v>0.057</v>
      </c>
      <c r="I74" s="131">
        <v>0.057</v>
      </c>
      <c r="J74" s="131"/>
      <c r="K74" s="31"/>
    </row>
    <row r="75" spans="1:11" s="32" customFormat="1" ht="11.25" customHeight="1">
      <c r="A75" s="34" t="s">
        <v>58</v>
      </c>
      <c r="B75" s="28"/>
      <c r="C75" s="29">
        <v>24</v>
      </c>
      <c r="D75" s="29">
        <v>13</v>
      </c>
      <c r="E75" s="29">
        <v>27</v>
      </c>
      <c r="F75" s="30"/>
      <c r="G75" s="30"/>
      <c r="H75" s="131">
        <v>0.807</v>
      </c>
      <c r="I75" s="131">
        <v>0.807</v>
      </c>
      <c r="J75" s="131">
        <v>0.766</v>
      </c>
      <c r="K75" s="31"/>
    </row>
    <row r="76" spans="1:11" s="32" customFormat="1" ht="11.25" customHeight="1">
      <c r="A76" s="34" t="s">
        <v>59</v>
      </c>
      <c r="B76" s="28"/>
      <c r="C76" s="29">
        <v>60</v>
      </c>
      <c r="D76" s="29">
        <v>60</v>
      </c>
      <c r="E76" s="29">
        <v>60</v>
      </c>
      <c r="F76" s="30"/>
      <c r="G76" s="30"/>
      <c r="H76" s="131">
        <v>2.7</v>
      </c>
      <c r="I76" s="131">
        <v>2.6</v>
      </c>
      <c r="J76" s="131"/>
      <c r="K76" s="31"/>
    </row>
    <row r="77" spans="1:11" s="32" customFormat="1" ht="11.25" customHeight="1">
      <c r="A77" s="34" t="s">
        <v>60</v>
      </c>
      <c r="B77" s="28"/>
      <c r="C77" s="29"/>
      <c r="D77" s="29"/>
      <c r="E77" s="29"/>
      <c r="F77" s="30"/>
      <c r="G77" s="30"/>
      <c r="H77" s="131"/>
      <c r="I77" s="131"/>
      <c r="J77" s="131"/>
      <c r="K77" s="31"/>
    </row>
    <row r="78" spans="1:11" s="32" customFormat="1" ht="11.25" customHeight="1">
      <c r="A78" s="34" t="s">
        <v>61</v>
      </c>
      <c r="B78" s="28"/>
      <c r="C78" s="29">
        <v>50</v>
      </c>
      <c r="D78" s="29">
        <v>40</v>
      </c>
      <c r="E78" s="29">
        <v>40</v>
      </c>
      <c r="F78" s="30"/>
      <c r="G78" s="30"/>
      <c r="H78" s="131">
        <v>1.25</v>
      </c>
      <c r="I78" s="131">
        <v>1</v>
      </c>
      <c r="J78" s="131">
        <v>1.2</v>
      </c>
      <c r="K78" s="31"/>
    </row>
    <row r="79" spans="1:11" s="32" customFormat="1" ht="11.25" customHeight="1">
      <c r="A79" s="34" t="s">
        <v>62</v>
      </c>
      <c r="B79" s="28"/>
      <c r="C79" s="29">
        <v>180</v>
      </c>
      <c r="D79" s="29">
        <v>180</v>
      </c>
      <c r="E79" s="29">
        <v>180</v>
      </c>
      <c r="F79" s="30"/>
      <c r="G79" s="30"/>
      <c r="H79" s="131">
        <v>5.04</v>
      </c>
      <c r="I79" s="131">
        <v>7.2</v>
      </c>
      <c r="J79" s="131">
        <v>4.95</v>
      </c>
      <c r="K79" s="31"/>
    </row>
    <row r="80" spans="1:11" s="23" customFormat="1" ht="11.25" customHeight="1">
      <c r="A80" s="41" t="s">
        <v>63</v>
      </c>
      <c r="B80" s="36"/>
      <c r="C80" s="37">
        <v>722</v>
      </c>
      <c r="D80" s="37">
        <v>698</v>
      </c>
      <c r="E80" s="37">
        <v>715</v>
      </c>
      <c r="F80" s="38">
        <v>102.43553008595988</v>
      </c>
      <c r="G80" s="39"/>
      <c r="H80" s="132">
        <v>18.51</v>
      </c>
      <c r="I80" s="133">
        <v>20.32</v>
      </c>
      <c r="J80" s="133">
        <v>15.393999999999998</v>
      </c>
      <c r="K80" s="40">
        <v>75.75787401574803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>
        <v>89</v>
      </c>
      <c r="D82" s="29">
        <v>95</v>
      </c>
      <c r="E82" s="29">
        <v>89</v>
      </c>
      <c r="F82" s="30"/>
      <c r="G82" s="30"/>
      <c r="H82" s="131">
        <v>1.966</v>
      </c>
      <c r="I82" s="131">
        <v>1.966</v>
      </c>
      <c r="J82" s="131">
        <v>1.912</v>
      </c>
      <c r="K82" s="31"/>
    </row>
    <row r="83" spans="1:11" s="32" customFormat="1" ht="11.25" customHeight="1">
      <c r="A83" s="34" t="s">
        <v>65</v>
      </c>
      <c r="B83" s="28"/>
      <c r="C83" s="29">
        <v>134</v>
      </c>
      <c r="D83" s="29">
        <v>124</v>
      </c>
      <c r="E83" s="29">
        <v>134</v>
      </c>
      <c r="F83" s="30"/>
      <c r="G83" s="30"/>
      <c r="H83" s="131">
        <v>2.95</v>
      </c>
      <c r="I83" s="131">
        <v>2.95</v>
      </c>
      <c r="J83" s="131">
        <v>3.495</v>
      </c>
      <c r="K83" s="31"/>
    </row>
    <row r="84" spans="1:11" s="23" customFormat="1" ht="11.25" customHeight="1">
      <c r="A84" s="35" t="s">
        <v>66</v>
      </c>
      <c r="B84" s="36"/>
      <c r="C84" s="37">
        <v>223</v>
      </c>
      <c r="D84" s="37">
        <v>219</v>
      </c>
      <c r="E84" s="37">
        <v>223</v>
      </c>
      <c r="F84" s="38">
        <v>101.82648401826484</v>
      </c>
      <c r="G84" s="39"/>
      <c r="H84" s="132">
        <v>4.916</v>
      </c>
      <c r="I84" s="133">
        <v>4.916</v>
      </c>
      <c r="J84" s="133">
        <v>5.407</v>
      </c>
      <c r="K84" s="40">
        <v>109.98779495524818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>
        <v>3105</v>
      </c>
      <c r="D87" s="48">
        <v>2864</v>
      </c>
      <c r="E87" s="48">
        <v>2521</v>
      </c>
      <c r="F87" s="49">
        <f>IF(D87&gt;0,100*E87/D87,0)</f>
        <v>88.02374301675978</v>
      </c>
      <c r="G87" s="39"/>
      <c r="H87" s="136">
        <v>82.422</v>
      </c>
      <c r="I87" s="137">
        <v>84.37299999999999</v>
      </c>
      <c r="J87" s="137">
        <v>64.757</v>
      </c>
      <c r="K87" s="49">
        <f>IF(I87&gt;0,100*J87/I87,0)</f>
        <v>76.7508563165942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0" useFirstPageNumber="1" horizontalDpi="600" verticalDpi="600" orientation="portrait" paperSize="9" scale="73" r:id="rId1"/>
  <headerFooter alignWithMargins="0">
    <oddFooter>&amp;C&amp;P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53"/>
  <dimension ref="A1:K625"/>
  <sheetViews>
    <sheetView view="pageBreakPreview" zoomScaleSheetLayoutView="100" zoomScalePageLayoutView="0" workbookViewId="0" topLeftCell="A1">
      <selection activeCell="M15" sqref="M15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5" width="12.421875" style="57" customWidth="1"/>
    <col min="6" max="6" width="9.851562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111</v>
      </c>
      <c r="B2" s="2"/>
      <c r="C2" s="2"/>
      <c r="D2" s="2"/>
      <c r="E2" s="4"/>
      <c r="F2" s="2"/>
      <c r="G2" s="2"/>
      <c r="H2" s="2"/>
      <c r="I2" s="5"/>
      <c r="J2" s="187" t="s">
        <v>69</v>
      </c>
      <c r="K2" s="187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75" t="s">
        <v>2</v>
      </c>
      <c r="D4" s="176"/>
      <c r="E4" s="176"/>
      <c r="F4" s="177"/>
      <c r="G4" s="8"/>
      <c r="H4" s="181" t="s">
        <v>3</v>
      </c>
      <c r="I4" s="182"/>
      <c r="J4" s="182"/>
      <c r="K4" s="183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2020</v>
      </c>
      <c r="D6" s="15">
        <f>E6-1</f>
        <v>2021</v>
      </c>
      <c r="E6" s="15">
        <v>2022</v>
      </c>
      <c r="F6" s="16">
        <f>E6</f>
        <v>2022</v>
      </c>
      <c r="G6" s="17"/>
      <c r="H6" s="14">
        <f>J6-2</f>
        <v>2020</v>
      </c>
      <c r="I6" s="15">
        <f>J6-1</f>
        <v>2021</v>
      </c>
      <c r="J6" s="15">
        <v>2022</v>
      </c>
      <c r="K6" s="16">
        <f>J6</f>
        <v>2022</v>
      </c>
    </row>
    <row r="7" spans="1:11" s="9" customFormat="1" ht="11.25" customHeight="1" thickBot="1">
      <c r="A7" s="18"/>
      <c r="B7" s="8"/>
      <c r="C7" s="19"/>
      <c r="D7" s="20"/>
      <c r="E7" s="20"/>
      <c r="F7" s="21" t="str">
        <f>CONCATENATE(D6,"=100")</f>
        <v>2021=100</v>
      </c>
      <c r="G7" s="22"/>
      <c r="H7" s="19" t="s">
        <v>6</v>
      </c>
      <c r="I7" s="20" t="s">
        <v>6</v>
      </c>
      <c r="J7" s="20">
        <v>3</v>
      </c>
      <c r="K7" s="21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31"/>
      <c r="I9" s="131"/>
      <c r="J9" s="131"/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31"/>
      <c r="I10" s="131"/>
      <c r="J10" s="131"/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31"/>
      <c r="I11" s="131"/>
      <c r="J11" s="131"/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31"/>
      <c r="I12" s="131"/>
      <c r="J12" s="131"/>
      <c r="K12" s="31"/>
    </row>
    <row r="13" spans="1:11" s="23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32"/>
      <c r="I13" s="133"/>
      <c r="J13" s="133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2"/>
      <c r="I15" s="133"/>
      <c r="J15" s="133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2"/>
      <c r="I17" s="133"/>
      <c r="J17" s="133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31"/>
      <c r="I19" s="131"/>
      <c r="J19" s="131"/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31"/>
      <c r="I20" s="131"/>
      <c r="J20" s="131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31"/>
      <c r="I21" s="131"/>
      <c r="J21" s="131"/>
      <c r="K21" s="31"/>
    </row>
    <row r="22" spans="1:11" s="23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32"/>
      <c r="I22" s="133"/>
      <c r="J22" s="133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/>
      <c r="D24" s="37"/>
      <c r="E24" s="37"/>
      <c r="F24" s="38"/>
      <c r="G24" s="39"/>
      <c r="H24" s="132"/>
      <c r="I24" s="133"/>
      <c r="J24" s="133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32"/>
      <c r="I26" s="133"/>
      <c r="J26" s="133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/>
      <c r="D28" s="29"/>
      <c r="E28" s="29"/>
      <c r="F28" s="30"/>
      <c r="G28" s="30"/>
      <c r="H28" s="131"/>
      <c r="I28" s="131"/>
      <c r="J28" s="131"/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31"/>
      <c r="I29" s="131"/>
      <c r="J29" s="131"/>
      <c r="K29" s="31"/>
    </row>
    <row r="30" spans="1:11" s="32" customFormat="1" ht="11.25" customHeight="1">
      <c r="A30" s="34" t="s">
        <v>22</v>
      </c>
      <c r="B30" s="28"/>
      <c r="C30" s="29"/>
      <c r="D30" s="29"/>
      <c r="E30" s="29"/>
      <c r="F30" s="30"/>
      <c r="G30" s="30"/>
      <c r="H30" s="131"/>
      <c r="I30" s="131"/>
      <c r="J30" s="131"/>
      <c r="K30" s="31"/>
    </row>
    <row r="31" spans="1:11" s="23" customFormat="1" ht="11.25" customHeight="1">
      <c r="A31" s="41" t="s">
        <v>23</v>
      </c>
      <c r="B31" s="36"/>
      <c r="C31" s="37"/>
      <c r="D31" s="37"/>
      <c r="E31" s="37"/>
      <c r="F31" s="38"/>
      <c r="G31" s="39"/>
      <c r="H31" s="132"/>
      <c r="I31" s="133"/>
      <c r="J31" s="133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/>
      <c r="D33" s="29"/>
      <c r="E33" s="29"/>
      <c r="F33" s="30"/>
      <c r="G33" s="30"/>
      <c r="H33" s="131">
        <v>0.02</v>
      </c>
      <c r="I33" s="131">
        <v>0.019</v>
      </c>
      <c r="J33" s="131"/>
      <c r="K33" s="31"/>
    </row>
    <row r="34" spans="1:11" s="32" customFormat="1" ht="11.25" customHeight="1">
      <c r="A34" s="34" t="s">
        <v>25</v>
      </c>
      <c r="B34" s="28"/>
      <c r="C34" s="29"/>
      <c r="D34" s="29"/>
      <c r="E34" s="29"/>
      <c r="F34" s="30"/>
      <c r="G34" s="30"/>
      <c r="H34" s="131"/>
      <c r="I34" s="131"/>
      <c r="J34" s="131"/>
      <c r="K34" s="31"/>
    </row>
    <row r="35" spans="1:11" s="32" customFormat="1" ht="11.25" customHeight="1">
      <c r="A35" s="34" t="s">
        <v>26</v>
      </c>
      <c r="B35" s="28"/>
      <c r="C35" s="29"/>
      <c r="D35" s="29"/>
      <c r="E35" s="29"/>
      <c r="F35" s="30"/>
      <c r="G35" s="30"/>
      <c r="H35" s="131"/>
      <c r="I35" s="131"/>
      <c r="J35" s="131"/>
      <c r="K35" s="31"/>
    </row>
    <row r="36" spans="1:11" s="32" customFormat="1" ht="11.25" customHeight="1">
      <c r="A36" s="34" t="s">
        <v>27</v>
      </c>
      <c r="B36" s="28"/>
      <c r="C36" s="29"/>
      <c r="D36" s="29"/>
      <c r="E36" s="29"/>
      <c r="F36" s="30"/>
      <c r="G36" s="30"/>
      <c r="H36" s="131">
        <v>4</v>
      </c>
      <c r="I36" s="131">
        <v>1.648</v>
      </c>
      <c r="J36" s="131">
        <v>2.538</v>
      </c>
      <c r="K36" s="31"/>
    </row>
    <row r="37" spans="1:11" s="23" customFormat="1" ht="11.25" customHeight="1">
      <c r="A37" s="35" t="s">
        <v>28</v>
      </c>
      <c r="B37" s="36"/>
      <c r="C37" s="37"/>
      <c r="D37" s="37"/>
      <c r="E37" s="37"/>
      <c r="F37" s="38"/>
      <c r="G37" s="39"/>
      <c r="H37" s="132">
        <v>4.02</v>
      </c>
      <c r="I37" s="133">
        <v>1.6669999999999998</v>
      </c>
      <c r="J37" s="133">
        <v>2.538</v>
      </c>
      <c r="K37" s="40">
        <v>152.24955008998202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/>
      <c r="D39" s="37"/>
      <c r="E39" s="37"/>
      <c r="F39" s="38"/>
      <c r="G39" s="39"/>
      <c r="H39" s="132">
        <v>0.26</v>
      </c>
      <c r="I39" s="133">
        <v>0.275</v>
      </c>
      <c r="J39" s="133">
        <v>0.26</v>
      </c>
      <c r="K39" s="40">
        <v>94.54545454545453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31"/>
      <c r="I41" s="131"/>
      <c r="J41" s="131"/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31"/>
      <c r="I42" s="131"/>
      <c r="J42" s="131"/>
      <c r="K42" s="31"/>
    </row>
    <row r="43" spans="1:11" s="32" customFormat="1" ht="11.25" customHeight="1">
      <c r="A43" s="34" t="s">
        <v>32</v>
      </c>
      <c r="B43" s="28"/>
      <c r="C43" s="29"/>
      <c r="D43" s="29"/>
      <c r="E43" s="29"/>
      <c r="F43" s="30"/>
      <c r="G43" s="30"/>
      <c r="H43" s="131"/>
      <c r="I43" s="131"/>
      <c r="J43" s="131"/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31"/>
      <c r="I44" s="131"/>
      <c r="J44" s="131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31"/>
      <c r="I45" s="131"/>
      <c r="J45" s="131"/>
      <c r="K45" s="31"/>
    </row>
    <row r="46" spans="1:11" s="32" customFormat="1" ht="11.25" customHeight="1">
      <c r="A46" s="34" t="s">
        <v>35</v>
      </c>
      <c r="B46" s="28"/>
      <c r="C46" s="29"/>
      <c r="D46" s="29"/>
      <c r="E46" s="29"/>
      <c r="F46" s="30"/>
      <c r="G46" s="30"/>
      <c r="H46" s="131"/>
      <c r="I46" s="131"/>
      <c r="J46" s="131"/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31"/>
      <c r="I47" s="131"/>
      <c r="J47" s="131"/>
      <c r="K47" s="31"/>
    </row>
    <row r="48" spans="1:11" s="32" customFormat="1" ht="11.25" customHeight="1">
      <c r="A48" s="34" t="s">
        <v>37</v>
      </c>
      <c r="B48" s="28"/>
      <c r="C48" s="29"/>
      <c r="D48" s="29"/>
      <c r="E48" s="29"/>
      <c r="F48" s="30"/>
      <c r="G48" s="30"/>
      <c r="H48" s="131"/>
      <c r="I48" s="131"/>
      <c r="J48" s="131"/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31"/>
      <c r="I49" s="131"/>
      <c r="J49" s="131"/>
      <c r="K49" s="31"/>
    </row>
    <row r="50" spans="1:11" s="23" customFormat="1" ht="11.25" customHeight="1">
      <c r="A50" s="41" t="s">
        <v>39</v>
      </c>
      <c r="B50" s="36"/>
      <c r="C50" s="37"/>
      <c r="D50" s="37"/>
      <c r="E50" s="37"/>
      <c r="F50" s="38"/>
      <c r="G50" s="39"/>
      <c r="H50" s="132"/>
      <c r="I50" s="133"/>
      <c r="J50" s="133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32"/>
      <c r="I52" s="133"/>
      <c r="J52" s="133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/>
      <c r="D54" s="29"/>
      <c r="E54" s="29"/>
      <c r="F54" s="30"/>
      <c r="G54" s="30"/>
      <c r="H54" s="131"/>
      <c r="I54" s="131"/>
      <c r="J54" s="131"/>
      <c r="K54" s="31"/>
    </row>
    <row r="55" spans="1:11" s="32" customFormat="1" ht="11.25" customHeight="1">
      <c r="A55" s="34" t="s">
        <v>42</v>
      </c>
      <c r="B55" s="28"/>
      <c r="C55" s="29"/>
      <c r="D55" s="29"/>
      <c r="E55" s="29"/>
      <c r="F55" s="30"/>
      <c r="G55" s="30"/>
      <c r="H55" s="131"/>
      <c r="I55" s="131"/>
      <c r="J55" s="131"/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30"/>
      <c r="G56" s="30"/>
      <c r="H56" s="131"/>
      <c r="I56" s="131"/>
      <c r="J56" s="131"/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31"/>
      <c r="I57" s="131"/>
      <c r="J57" s="131"/>
      <c r="K57" s="31"/>
    </row>
    <row r="58" spans="1:11" s="32" customFormat="1" ht="11.25" customHeight="1">
      <c r="A58" s="34" t="s">
        <v>45</v>
      </c>
      <c r="B58" s="28"/>
      <c r="C58" s="29"/>
      <c r="D58" s="29"/>
      <c r="E58" s="29"/>
      <c r="F58" s="30"/>
      <c r="G58" s="30"/>
      <c r="H58" s="131"/>
      <c r="I58" s="131"/>
      <c r="J58" s="131"/>
      <c r="K58" s="31"/>
    </row>
    <row r="59" spans="1:11" s="23" customFormat="1" ht="11.25" customHeight="1">
      <c r="A59" s="35" t="s">
        <v>46</v>
      </c>
      <c r="B59" s="36"/>
      <c r="C59" s="37"/>
      <c r="D59" s="37"/>
      <c r="E59" s="37"/>
      <c r="F59" s="38"/>
      <c r="G59" s="39"/>
      <c r="H59" s="132"/>
      <c r="I59" s="133"/>
      <c r="J59" s="133"/>
      <c r="K59" s="40"/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/>
      <c r="D61" s="29"/>
      <c r="E61" s="29"/>
      <c r="F61" s="30"/>
      <c r="G61" s="30"/>
      <c r="H61" s="131">
        <v>83.595</v>
      </c>
      <c r="I61" s="131">
        <v>100.62</v>
      </c>
      <c r="J61" s="131">
        <v>81.224</v>
      </c>
      <c r="K61" s="31"/>
    </row>
    <row r="62" spans="1:11" s="32" customFormat="1" ht="11.25" customHeight="1">
      <c r="A62" s="34" t="s">
        <v>48</v>
      </c>
      <c r="B62" s="28"/>
      <c r="C62" s="29"/>
      <c r="D62" s="29"/>
      <c r="E62" s="29"/>
      <c r="F62" s="30"/>
      <c r="G62" s="30"/>
      <c r="H62" s="131">
        <v>80.185</v>
      </c>
      <c r="I62" s="131">
        <v>76.665</v>
      </c>
      <c r="J62" s="131">
        <v>83.352</v>
      </c>
      <c r="K62" s="31"/>
    </row>
    <row r="63" spans="1:11" s="32" customFormat="1" ht="11.25" customHeight="1">
      <c r="A63" s="34" t="s">
        <v>49</v>
      </c>
      <c r="B63" s="28"/>
      <c r="C63" s="29"/>
      <c r="D63" s="29"/>
      <c r="E63" s="29"/>
      <c r="F63" s="30"/>
      <c r="G63" s="30"/>
      <c r="H63" s="131">
        <v>230.692</v>
      </c>
      <c r="I63" s="131">
        <v>236.273</v>
      </c>
      <c r="J63" s="131">
        <v>226.102</v>
      </c>
      <c r="K63" s="31"/>
    </row>
    <row r="64" spans="1:11" s="23" customFormat="1" ht="11.25" customHeight="1">
      <c r="A64" s="35" t="s">
        <v>50</v>
      </c>
      <c r="B64" s="36"/>
      <c r="C64" s="37"/>
      <c r="D64" s="37"/>
      <c r="E64" s="37"/>
      <c r="F64" s="38"/>
      <c r="G64" s="39"/>
      <c r="H64" s="132">
        <v>394.472</v>
      </c>
      <c r="I64" s="133">
        <v>413.558</v>
      </c>
      <c r="J64" s="133">
        <v>390.678</v>
      </c>
      <c r="K64" s="40">
        <v>94.46752329782039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/>
      <c r="D66" s="37"/>
      <c r="E66" s="37"/>
      <c r="F66" s="38"/>
      <c r="G66" s="39"/>
      <c r="H66" s="132">
        <v>54.342</v>
      </c>
      <c r="I66" s="133">
        <v>54.8</v>
      </c>
      <c r="J66" s="133">
        <v>42.3</v>
      </c>
      <c r="K66" s="40">
        <v>77.18978102189782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/>
      <c r="D68" s="29"/>
      <c r="E68" s="29"/>
      <c r="F68" s="30"/>
      <c r="G68" s="30"/>
      <c r="H68" s="131"/>
      <c r="I68" s="131"/>
      <c r="J68" s="131"/>
      <c r="K68" s="31"/>
    </row>
    <row r="69" spans="1:11" s="32" customFormat="1" ht="11.25" customHeight="1">
      <c r="A69" s="34" t="s">
        <v>53</v>
      </c>
      <c r="B69" s="28"/>
      <c r="C69" s="29"/>
      <c r="D69" s="29"/>
      <c r="E69" s="29"/>
      <c r="F69" s="30"/>
      <c r="G69" s="30"/>
      <c r="H69" s="131"/>
      <c r="I69" s="131"/>
      <c r="J69" s="131"/>
      <c r="K69" s="31"/>
    </row>
    <row r="70" spans="1:11" s="23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32"/>
      <c r="I70" s="133"/>
      <c r="J70" s="133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/>
      <c r="D72" s="29"/>
      <c r="E72" s="29"/>
      <c r="F72" s="30"/>
      <c r="G72" s="30"/>
      <c r="H72" s="131">
        <v>35.618</v>
      </c>
      <c r="I72" s="131">
        <v>29.889</v>
      </c>
      <c r="J72" s="131">
        <v>19.126</v>
      </c>
      <c r="K72" s="31"/>
    </row>
    <row r="73" spans="1:11" s="32" customFormat="1" ht="11.25" customHeight="1">
      <c r="A73" s="34" t="s">
        <v>56</v>
      </c>
      <c r="B73" s="28"/>
      <c r="C73" s="29"/>
      <c r="D73" s="29"/>
      <c r="E73" s="29"/>
      <c r="F73" s="30"/>
      <c r="G73" s="30"/>
      <c r="H73" s="131">
        <v>3.95</v>
      </c>
      <c r="I73" s="131">
        <v>7.549</v>
      </c>
      <c r="J73" s="131">
        <v>4.498</v>
      </c>
      <c r="K73" s="31"/>
    </row>
    <row r="74" spans="1:11" s="32" customFormat="1" ht="11.25" customHeight="1">
      <c r="A74" s="34" t="s">
        <v>57</v>
      </c>
      <c r="B74" s="28"/>
      <c r="C74" s="29"/>
      <c r="D74" s="29"/>
      <c r="E74" s="29"/>
      <c r="F74" s="30"/>
      <c r="G74" s="30"/>
      <c r="H74" s="131">
        <v>3.887</v>
      </c>
      <c r="I74" s="131">
        <v>4.124</v>
      </c>
      <c r="J74" s="131">
        <v>4.029</v>
      </c>
      <c r="K74" s="31"/>
    </row>
    <row r="75" spans="1:11" s="32" customFormat="1" ht="11.25" customHeight="1">
      <c r="A75" s="34" t="s">
        <v>58</v>
      </c>
      <c r="B75" s="28"/>
      <c r="C75" s="29"/>
      <c r="D75" s="29"/>
      <c r="E75" s="29"/>
      <c r="F75" s="30"/>
      <c r="G75" s="30"/>
      <c r="H75" s="131">
        <v>0.07</v>
      </c>
      <c r="I75" s="131">
        <v>0.045</v>
      </c>
      <c r="J75" s="131">
        <v>0.039</v>
      </c>
      <c r="K75" s="31"/>
    </row>
    <row r="76" spans="1:11" s="32" customFormat="1" ht="11.25" customHeight="1">
      <c r="A76" s="34" t="s">
        <v>59</v>
      </c>
      <c r="B76" s="28"/>
      <c r="C76" s="29"/>
      <c r="D76" s="29"/>
      <c r="E76" s="29"/>
      <c r="F76" s="30"/>
      <c r="G76" s="30"/>
      <c r="H76" s="131">
        <v>232.684</v>
      </c>
      <c r="I76" s="131">
        <v>254.389</v>
      </c>
      <c r="J76" s="131">
        <v>190.981</v>
      </c>
      <c r="K76" s="31"/>
    </row>
    <row r="77" spans="1:11" s="32" customFormat="1" ht="11.25" customHeight="1">
      <c r="A77" s="34" t="s">
        <v>60</v>
      </c>
      <c r="B77" s="28"/>
      <c r="C77" s="29"/>
      <c r="D77" s="29"/>
      <c r="E77" s="29"/>
      <c r="F77" s="30"/>
      <c r="G77" s="30"/>
      <c r="H77" s="131"/>
      <c r="I77" s="131"/>
      <c r="J77" s="131"/>
      <c r="K77" s="31"/>
    </row>
    <row r="78" spans="1:11" s="32" customFormat="1" ht="11.25" customHeight="1">
      <c r="A78" s="34" t="s">
        <v>61</v>
      </c>
      <c r="B78" s="28"/>
      <c r="C78" s="29"/>
      <c r="D78" s="29"/>
      <c r="E78" s="29"/>
      <c r="F78" s="30"/>
      <c r="G78" s="30"/>
      <c r="H78" s="131">
        <v>1.962</v>
      </c>
      <c r="I78" s="131">
        <v>21.6</v>
      </c>
      <c r="J78" s="131">
        <v>1.37</v>
      </c>
      <c r="K78" s="31"/>
    </row>
    <row r="79" spans="1:11" s="32" customFormat="1" ht="11.25" customHeight="1">
      <c r="A79" s="34" t="s">
        <v>62</v>
      </c>
      <c r="B79" s="28"/>
      <c r="C79" s="29"/>
      <c r="D79" s="29"/>
      <c r="E79" s="29"/>
      <c r="F79" s="30"/>
      <c r="G79" s="30"/>
      <c r="H79" s="131">
        <v>88.801</v>
      </c>
      <c r="I79" s="131">
        <v>104.28</v>
      </c>
      <c r="J79" s="131">
        <v>86.392</v>
      </c>
      <c r="K79" s="31"/>
    </row>
    <row r="80" spans="1:11" s="23" customFormat="1" ht="11.25" customHeight="1">
      <c r="A80" s="41" t="s">
        <v>63</v>
      </c>
      <c r="B80" s="36"/>
      <c r="C80" s="37"/>
      <c r="D80" s="37"/>
      <c r="E80" s="37"/>
      <c r="F80" s="38"/>
      <c r="G80" s="39"/>
      <c r="H80" s="132">
        <v>366.972</v>
      </c>
      <c r="I80" s="133">
        <v>421.8760000000001</v>
      </c>
      <c r="J80" s="133">
        <v>306.435</v>
      </c>
      <c r="K80" s="40">
        <v>72.63627226957682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/>
      <c r="D82" s="29"/>
      <c r="E82" s="29"/>
      <c r="F82" s="30"/>
      <c r="G82" s="30"/>
      <c r="H82" s="131">
        <v>0.745</v>
      </c>
      <c r="I82" s="131">
        <v>0.257</v>
      </c>
      <c r="J82" s="131">
        <v>0.257</v>
      </c>
      <c r="K82" s="31"/>
    </row>
    <row r="83" spans="1:11" s="32" customFormat="1" ht="11.25" customHeight="1">
      <c r="A83" s="34" t="s">
        <v>65</v>
      </c>
      <c r="B83" s="28"/>
      <c r="C83" s="29"/>
      <c r="D83" s="29"/>
      <c r="E83" s="29"/>
      <c r="F83" s="30"/>
      <c r="G83" s="30"/>
      <c r="H83" s="131">
        <v>0.174</v>
      </c>
      <c r="I83" s="131">
        <v>0.167</v>
      </c>
      <c r="J83" s="131">
        <v>0.176</v>
      </c>
      <c r="K83" s="31"/>
    </row>
    <row r="84" spans="1:11" s="23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32">
        <v>0.919</v>
      </c>
      <c r="I84" s="133">
        <v>0.42400000000000004</v>
      </c>
      <c r="J84" s="133">
        <v>0.433</v>
      </c>
      <c r="K84" s="40">
        <v>102.12264150943395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/>
      <c r="D87" s="48"/>
      <c r="E87" s="48"/>
      <c r="F87" s="49"/>
      <c r="G87" s="39"/>
      <c r="H87" s="136">
        <v>820.9849999999999</v>
      </c>
      <c r="I87" s="137">
        <v>892.6000000000001</v>
      </c>
      <c r="J87" s="137">
        <v>742.644</v>
      </c>
      <c r="K87" s="49">
        <f>IF(I87&gt;0,100*J87/I87,0)</f>
        <v>83.20008962581221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1" useFirstPageNumber="1" horizontalDpi="600" verticalDpi="600" orientation="portrait" paperSize="9" scale="73" r:id="rId1"/>
  <headerFooter alignWithMargins="0">
    <oddFooter>&amp;C&amp;P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54"/>
  <dimension ref="A1:K625"/>
  <sheetViews>
    <sheetView view="pageBreakPreview" zoomScaleSheetLayoutView="100" zoomScalePageLayoutView="0" workbookViewId="0" topLeftCell="A1">
      <selection activeCell="M15" sqref="M15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5" width="12.421875" style="57" customWidth="1"/>
    <col min="6" max="6" width="9.851562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112</v>
      </c>
      <c r="B2" s="2"/>
      <c r="C2" s="2"/>
      <c r="D2" s="2"/>
      <c r="E2" s="4"/>
      <c r="F2" s="2"/>
      <c r="G2" s="2"/>
      <c r="H2" s="2"/>
      <c r="I2" s="5"/>
      <c r="J2" s="187" t="s">
        <v>69</v>
      </c>
      <c r="K2" s="187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75" t="s">
        <v>2</v>
      </c>
      <c r="D4" s="176"/>
      <c r="E4" s="176"/>
      <c r="F4" s="177"/>
      <c r="G4" s="8"/>
      <c r="H4" s="181" t="s">
        <v>3</v>
      </c>
      <c r="I4" s="182"/>
      <c r="J4" s="182"/>
      <c r="K4" s="183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9"/>
      <c r="D7" s="20"/>
      <c r="E7" s="20"/>
      <c r="F7" s="21" t="str">
        <f>CONCATENATE(D6,"=100")</f>
        <v>2022=100</v>
      </c>
      <c r="G7" s="22"/>
      <c r="H7" s="138" t="s">
        <v>336</v>
      </c>
      <c r="I7" s="139" t="s">
        <v>6</v>
      </c>
      <c r="J7" s="20">
        <v>3</v>
      </c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31">
        <v>0.347</v>
      </c>
      <c r="I9" s="131">
        <v>0.36</v>
      </c>
      <c r="J9" s="131">
        <v>0.325</v>
      </c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31">
        <v>0.075</v>
      </c>
      <c r="I10" s="131">
        <v>0.08</v>
      </c>
      <c r="J10" s="131">
        <v>0.077</v>
      </c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31">
        <v>0.059</v>
      </c>
      <c r="I11" s="131">
        <v>0.082</v>
      </c>
      <c r="J11" s="131">
        <v>0.085</v>
      </c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31">
        <v>0.217</v>
      </c>
      <c r="I12" s="131">
        <v>0.25</v>
      </c>
      <c r="J12" s="131">
        <v>0.25</v>
      </c>
      <c r="K12" s="31"/>
    </row>
    <row r="13" spans="1:11" s="23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32">
        <v>0.698</v>
      </c>
      <c r="I13" s="133">
        <v>0.772</v>
      </c>
      <c r="J13" s="133">
        <v>0.7370000000000001</v>
      </c>
      <c r="K13" s="40">
        <v>95.46632124352334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2"/>
      <c r="I15" s="133"/>
      <c r="J15" s="133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2"/>
      <c r="I17" s="133"/>
      <c r="J17" s="133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31">
        <v>0.001</v>
      </c>
      <c r="I19" s="131"/>
      <c r="J19" s="131"/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31">
        <v>0.01</v>
      </c>
      <c r="I20" s="131"/>
      <c r="J20" s="131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31">
        <v>0.002</v>
      </c>
      <c r="I21" s="131"/>
      <c r="J21" s="131"/>
      <c r="K21" s="31"/>
    </row>
    <row r="22" spans="1:11" s="23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32">
        <v>0.013</v>
      </c>
      <c r="I22" s="133"/>
      <c r="J22" s="133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/>
      <c r="D24" s="37"/>
      <c r="E24" s="37"/>
      <c r="F24" s="38"/>
      <c r="G24" s="39"/>
      <c r="H24" s="132">
        <v>0.02</v>
      </c>
      <c r="I24" s="133">
        <v>0.012</v>
      </c>
      <c r="J24" s="133">
        <v>0.018</v>
      </c>
      <c r="K24" s="40">
        <v>149.99999999999997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32">
        <v>0.224</v>
      </c>
      <c r="I26" s="133">
        <v>0.21</v>
      </c>
      <c r="J26" s="133">
        <v>0.2</v>
      </c>
      <c r="K26" s="40">
        <v>95.23809523809524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/>
      <c r="D28" s="29"/>
      <c r="E28" s="29"/>
      <c r="F28" s="30"/>
      <c r="G28" s="30"/>
      <c r="H28" s="131">
        <v>2.331</v>
      </c>
      <c r="I28" s="131">
        <v>4</v>
      </c>
      <c r="J28" s="131">
        <v>7.15</v>
      </c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31">
        <v>1.018</v>
      </c>
      <c r="I29" s="131">
        <v>0.2</v>
      </c>
      <c r="J29" s="131">
        <v>0.87</v>
      </c>
      <c r="K29" s="31"/>
    </row>
    <row r="30" spans="1:11" s="32" customFormat="1" ht="11.25" customHeight="1">
      <c r="A30" s="34" t="s">
        <v>22</v>
      </c>
      <c r="B30" s="28"/>
      <c r="C30" s="29"/>
      <c r="D30" s="29"/>
      <c r="E30" s="29"/>
      <c r="F30" s="30"/>
      <c r="G30" s="30"/>
      <c r="H30" s="131">
        <v>15.587</v>
      </c>
      <c r="I30" s="131">
        <v>12.327</v>
      </c>
      <c r="J30" s="131">
        <v>9.5</v>
      </c>
      <c r="K30" s="31"/>
    </row>
    <row r="31" spans="1:11" s="23" customFormat="1" ht="11.25" customHeight="1">
      <c r="A31" s="41" t="s">
        <v>23</v>
      </c>
      <c r="B31" s="36"/>
      <c r="C31" s="37"/>
      <c r="D31" s="37"/>
      <c r="E31" s="37"/>
      <c r="F31" s="38"/>
      <c r="G31" s="39"/>
      <c r="H31" s="132">
        <v>18.936</v>
      </c>
      <c r="I31" s="133">
        <v>16.527</v>
      </c>
      <c r="J31" s="133">
        <v>17.52</v>
      </c>
      <c r="K31" s="40">
        <v>106.00834997277182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/>
      <c r="D33" s="29"/>
      <c r="E33" s="29"/>
      <c r="F33" s="30"/>
      <c r="G33" s="30"/>
      <c r="H33" s="131">
        <v>0.44</v>
      </c>
      <c r="I33" s="131">
        <v>0.39</v>
      </c>
      <c r="J33" s="131">
        <v>0.3</v>
      </c>
      <c r="K33" s="31"/>
    </row>
    <row r="34" spans="1:11" s="32" customFormat="1" ht="11.25" customHeight="1">
      <c r="A34" s="34" t="s">
        <v>25</v>
      </c>
      <c r="B34" s="28"/>
      <c r="C34" s="29"/>
      <c r="D34" s="29"/>
      <c r="E34" s="29"/>
      <c r="F34" s="30"/>
      <c r="G34" s="30"/>
      <c r="H34" s="131">
        <v>0.192</v>
      </c>
      <c r="I34" s="131">
        <v>0.19</v>
      </c>
      <c r="J34" s="131">
        <v>0.19</v>
      </c>
      <c r="K34" s="31"/>
    </row>
    <row r="35" spans="1:11" s="32" customFormat="1" ht="11.25" customHeight="1">
      <c r="A35" s="34" t="s">
        <v>26</v>
      </c>
      <c r="B35" s="28"/>
      <c r="C35" s="29"/>
      <c r="D35" s="29"/>
      <c r="E35" s="29"/>
      <c r="F35" s="30"/>
      <c r="G35" s="30"/>
      <c r="H35" s="131">
        <v>7.422</v>
      </c>
      <c r="I35" s="131">
        <v>1.93</v>
      </c>
      <c r="J35" s="131">
        <v>6</v>
      </c>
      <c r="K35" s="31"/>
    </row>
    <row r="36" spans="1:11" s="32" customFormat="1" ht="11.25" customHeight="1">
      <c r="A36" s="34" t="s">
        <v>27</v>
      </c>
      <c r="B36" s="28"/>
      <c r="C36" s="29"/>
      <c r="D36" s="29"/>
      <c r="E36" s="29"/>
      <c r="F36" s="30"/>
      <c r="G36" s="30"/>
      <c r="H36" s="131">
        <v>1.128</v>
      </c>
      <c r="I36" s="131">
        <v>0.564</v>
      </c>
      <c r="J36" s="131">
        <v>0.677</v>
      </c>
      <c r="K36" s="31"/>
    </row>
    <row r="37" spans="1:11" s="23" customFormat="1" ht="11.25" customHeight="1">
      <c r="A37" s="35" t="s">
        <v>28</v>
      </c>
      <c r="B37" s="36"/>
      <c r="C37" s="37"/>
      <c r="D37" s="37"/>
      <c r="E37" s="37"/>
      <c r="F37" s="38"/>
      <c r="G37" s="39"/>
      <c r="H37" s="132">
        <v>9.182</v>
      </c>
      <c r="I37" s="133">
        <v>3.074</v>
      </c>
      <c r="J37" s="133">
        <v>7.167</v>
      </c>
      <c r="K37" s="40">
        <v>233.14899154196485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/>
      <c r="D39" s="37"/>
      <c r="E39" s="37"/>
      <c r="F39" s="38"/>
      <c r="G39" s="39"/>
      <c r="H39" s="132">
        <v>0.142</v>
      </c>
      <c r="I39" s="133">
        <v>0.14</v>
      </c>
      <c r="J39" s="133">
        <v>0.17</v>
      </c>
      <c r="K39" s="40">
        <v>121.42857142857142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31"/>
      <c r="I41" s="131"/>
      <c r="J41" s="131"/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31"/>
      <c r="I42" s="131"/>
      <c r="J42" s="131"/>
      <c r="K42" s="31"/>
    </row>
    <row r="43" spans="1:11" s="32" customFormat="1" ht="11.25" customHeight="1">
      <c r="A43" s="34" t="s">
        <v>32</v>
      </c>
      <c r="B43" s="28"/>
      <c r="C43" s="29"/>
      <c r="D43" s="29"/>
      <c r="E43" s="29"/>
      <c r="F43" s="30"/>
      <c r="G43" s="30"/>
      <c r="H43" s="131"/>
      <c r="I43" s="131"/>
      <c r="J43" s="131"/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31"/>
      <c r="I44" s="131"/>
      <c r="J44" s="131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31"/>
      <c r="I45" s="131"/>
      <c r="J45" s="131"/>
      <c r="K45" s="31"/>
    </row>
    <row r="46" spans="1:11" s="32" customFormat="1" ht="11.25" customHeight="1">
      <c r="A46" s="34" t="s">
        <v>35</v>
      </c>
      <c r="B46" s="28"/>
      <c r="C46" s="29"/>
      <c r="D46" s="29"/>
      <c r="E46" s="29"/>
      <c r="F46" s="30"/>
      <c r="G46" s="30"/>
      <c r="H46" s="131"/>
      <c r="I46" s="131"/>
      <c r="J46" s="131"/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31"/>
      <c r="I47" s="131"/>
      <c r="J47" s="131"/>
      <c r="K47" s="31"/>
    </row>
    <row r="48" spans="1:11" s="32" customFormat="1" ht="11.25" customHeight="1">
      <c r="A48" s="34" t="s">
        <v>37</v>
      </c>
      <c r="B48" s="28"/>
      <c r="C48" s="29"/>
      <c r="D48" s="29"/>
      <c r="E48" s="29"/>
      <c r="F48" s="30"/>
      <c r="G48" s="30"/>
      <c r="H48" s="131"/>
      <c r="I48" s="131"/>
      <c r="J48" s="131">
        <v>0.003</v>
      </c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31"/>
      <c r="I49" s="131"/>
      <c r="J49" s="131"/>
      <c r="K49" s="31"/>
    </row>
    <row r="50" spans="1:11" s="23" customFormat="1" ht="11.25" customHeight="1">
      <c r="A50" s="41" t="s">
        <v>39</v>
      </c>
      <c r="B50" s="36"/>
      <c r="C50" s="37"/>
      <c r="D50" s="37"/>
      <c r="E50" s="37"/>
      <c r="F50" s="38"/>
      <c r="G50" s="39"/>
      <c r="H50" s="132"/>
      <c r="I50" s="133"/>
      <c r="J50" s="133">
        <v>0.003</v>
      </c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32">
        <v>0.022</v>
      </c>
      <c r="I52" s="133">
        <v>0.018</v>
      </c>
      <c r="J52" s="133">
        <v>0.008</v>
      </c>
      <c r="K52" s="40">
        <v>44.44444444444445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/>
      <c r="D54" s="29"/>
      <c r="E54" s="29"/>
      <c r="F54" s="30"/>
      <c r="G54" s="30"/>
      <c r="H54" s="131">
        <v>8.305</v>
      </c>
      <c r="I54" s="131">
        <v>3.485</v>
      </c>
      <c r="J54" s="131">
        <v>10.668</v>
      </c>
      <c r="K54" s="31"/>
    </row>
    <row r="55" spans="1:11" s="32" customFormat="1" ht="11.25" customHeight="1">
      <c r="A55" s="34" t="s">
        <v>42</v>
      </c>
      <c r="B55" s="28"/>
      <c r="C55" s="29"/>
      <c r="D55" s="29"/>
      <c r="E55" s="29"/>
      <c r="F55" s="30"/>
      <c r="G55" s="30"/>
      <c r="H55" s="131">
        <v>0.001</v>
      </c>
      <c r="I55" s="131">
        <v>0.001</v>
      </c>
      <c r="J55" s="131">
        <v>0.003</v>
      </c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30"/>
      <c r="G56" s="30"/>
      <c r="H56" s="131">
        <v>0.01</v>
      </c>
      <c r="I56" s="131">
        <v>0.006</v>
      </c>
      <c r="J56" s="131">
        <v>0.006</v>
      </c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31"/>
      <c r="I57" s="131"/>
      <c r="J57" s="131"/>
      <c r="K57" s="31"/>
    </row>
    <row r="58" spans="1:11" s="32" customFormat="1" ht="11.25" customHeight="1">
      <c r="A58" s="34" t="s">
        <v>45</v>
      </c>
      <c r="B58" s="28"/>
      <c r="C58" s="29"/>
      <c r="D58" s="29"/>
      <c r="E58" s="29"/>
      <c r="F58" s="30"/>
      <c r="G58" s="30"/>
      <c r="H58" s="131">
        <v>0.012</v>
      </c>
      <c r="I58" s="131">
        <v>0.012</v>
      </c>
      <c r="J58" s="131">
        <v>0.013</v>
      </c>
      <c r="K58" s="31"/>
    </row>
    <row r="59" spans="1:11" s="23" customFormat="1" ht="11.25" customHeight="1">
      <c r="A59" s="35" t="s">
        <v>46</v>
      </c>
      <c r="B59" s="36"/>
      <c r="C59" s="37"/>
      <c r="D59" s="37"/>
      <c r="E59" s="37"/>
      <c r="F59" s="38"/>
      <c r="G59" s="39"/>
      <c r="H59" s="132">
        <v>8.328</v>
      </c>
      <c r="I59" s="133">
        <v>3.5039999999999996</v>
      </c>
      <c r="J59" s="133">
        <v>10.69</v>
      </c>
      <c r="K59" s="40">
        <v>305.0799086757991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/>
      <c r="D61" s="29"/>
      <c r="E61" s="29"/>
      <c r="F61" s="30"/>
      <c r="G61" s="30"/>
      <c r="H61" s="131">
        <v>6.584</v>
      </c>
      <c r="I61" s="131">
        <v>1.38</v>
      </c>
      <c r="J61" s="131">
        <v>8.319</v>
      </c>
      <c r="K61" s="31"/>
    </row>
    <row r="62" spans="1:11" s="32" customFormat="1" ht="11.25" customHeight="1">
      <c r="A62" s="34" t="s">
        <v>48</v>
      </c>
      <c r="B62" s="28"/>
      <c r="C62" s="29"/>
      <c r="D62" s="29"/>
      <c r="E62" s="29"/>
      <c r="F62" s="30"/>
      <c r="G62" s="30"/>
      <c r="H62" s="131">
        <v>0.94</v>
      </c>
      <c r="I62" s="131">
        <v>0.698</v>
      </c>
      <c r="J62" s="131">
        <v>0.804</v>
      </c>
      <c r="K62" s="31"/>
    </row>
    <row r="63" spans="1:11" s="32" customFormat="1" ht="11.25" customHeight="1">
      <c r="A63" s="34" t="s">
        <v>49</v>
      </c>
      <c r="B63" s="28"/>
      <c r="C63" s="29"/>
      <c r="D63" s="29"/>
      <c r="E63" s="29"/>
      <c r="F63" s="30"/>
      <c r="G63" s="30"/>
      <c r="H63" s="131">
        <v>16.841</v>
      </c>
      <c r="I63" s="131">
        <v>2.381</v>
      </c>
      <c r="J63" s="131">
        <v>6.95</v>
      </c>
      <c r="K63" s="31"/>
    </row>
    <row r="64" spans="1:11" s="23" customFormat="1" ht="11.25" customHeight="1">
      <c r="A64" s="35" t="s">
        <v>50</v>
      </c>
      <c r="B64" s="36"/>
      <c r="C64" s="37"/>
      <c r="D64" s="37"/>
      <c r="E64" s="37"/>
      <c r="F64" s="38"/>
      <c r="G64" s="39"/>
      <c r="H64" s="132">
        <v>24.365000000000002</v>
      </c>
      <c r="I64" s="133">
        <v>4.459</v>
      </c>
      <c r="J64" s="133">
        <v>16.073</v>
      </c>
      <c r="K64" s="40">
        <v>360.46198699259924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/>
      <c r="D66" s="37"/>
      <c r="E66" s="37"/>
      <c r="F66" s="38"/>
      <c r="G66" s="39"/>
      <c r="H66" s="132">
        <v>54.51</v>
      </c>
      <c r="I66" s="133">
        <v>40.8</v>
      </c>
      <c r="J66" s="133">
        <v>27.5</v>
      </c>
      <c r="K66" s="40">
        <v>67.40196078431373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/>
      <c r="D68" s="29"/>
      <c r="E68" s="29"/>
      <c r="F68" s="30"/>
      <c r="G68" s="30"/>
      <c r="H68" s="131">
        <v>4.614</v>
      </c>
      <c r="I68" s="131">
        <v>5.5</v>
      </c>
      <c r="J68" s="131">
        <v>5</v>
      </c>
      <c r="K68" s="31"/>
    </row>
    <row r="69" spans="1:11" s="32" customFormat="1" ht="11.25" customHeight="1">
      <c r="A69" s="34" t="s">
        <v>53</v>
      </c>
      <c r="B69" s="28"/>
      <c r="C69" s="29"/>
      <c r="D69" s="29"/>
      <c r="E69" s="29"/>
      <c r="F69" s="30"/>
      <c r="G69" s="30"/>
      <c r="H69" s="131">
        <v>1.087</v>
      </c>
      <c r="I69" s="131">
        <v>1.7</v>
      </c>
      <c r="J69" s="131">
        <v>1.3</v>
      </c>
      <c r="K69" s="31"/>
    </row>
    <row r="70" spans="1:11" s="23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32">
        <v>5.701</v>
      </c>
      <c r="I70" s="133">
        <v>7.2</v>
      </c>
      <c r="J70" s="133">
        <v>6.3</v>
      </c>
      <c r="K70" s="40">
        <v>87.5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/>
      <c r="D72" s="29"/>
      <c r="E72" s="29"/>
      <c r="F72" s="30"/>
      <c r="G72" s="30"/>
      <c r="H72" s="131">
        <v>1.205</v>
      </c>
      <c r="I72" s="131">
        <v>0.779</v>
      </c>
      <c r="J72" s="131">
        <v>0.7</v>
      </c>
      <c r="K72" s="31"/>
    </row>
    <row r="73" spans="1:11" s="32" customFormat="1" ht="11.25" customHeight="1">
      <c r="A73" s="34" t="s">
        <v>56</v>
      </c>
      <c r="B73" s="28"/>
      <c r="C73" s="29"/>
      <c r="D73" s="29"/>
      <c r="E73" s="29"/>
      <c r="F73" s="30"/>
      <c r="G73" s="30"/>
      <c r="H73" s="131">
        <v>0.085</v>
      </c>
      <c r="I73" s="131">
        <v>0.085</v>
      </c>
      <c r="J73" s="131">
        <v>0.08</v>
      </c>
      <c r="K73" s="31"/>
    </row>
    <row r="74" spans="1:11" s="32" customFormat="1" ht="11.25" customHeight="1">
      <c r="A74" s="34" t="s">
        <v>57</v>
      </c>
      <c r="B74" s="28"/>
      <c r="C74" s="29"/>
      <c r="D74" s="29"/>
      <c r="E74" s="29"/>
      <c r="F74" s="30"/>
      <c r="G74" s="30"/>
      <c r="H74" s="131">
        <v>0.113</v>
      </c>
      <c r="I74" s="131">
        <v>0.12</v>
      </c>
      <c r="J74" s="131">
        <v>0.1</v>
      </c>
      <c r="K74" s="31"/>
    </row>
    <row r="75" spans="1:11" s="32" customFormat="1" ht="11.25" customHeight="1">
      <c r="A75" s="34" t="s">
        <v>58</v>
      </c>
      <c r="B75" s="28"/>
      <c r="C75" s="29"/>
      <c r="D75" s="29"/>
      <c r="E75" s="29"/>
      <c r="F75" s="30"/>
      <c r="G75" s="30"/>
      <c r="H75" s="131">
        <v>1.363</v>
      </c>
      <c r="I75" s="131">
        <v>1.289</v>
      </c>
      <c r="J75" s="131">
        <v>1.224</v>
      </c>
      <c r="K75" s="31"/>
    </row>
    <row r="76" spans="1:11" s="32" customFormat="1" ht="11.25" customHeight="1">
      <c r="A76" s="34" t="s">
        <v>59</v>
      </c>
      <c r="B76" s="28"/>
      <c r="C76" s="29"/>
      <c r="D76" s="29"/>
      <c r="E76" s="29"/>
      <c r="F76" s="30"/>
      <c r="G76" s="30"/>
      <c r="H76" s="131">
        <v>0.364</v>
      </c>
      <c r="I76" s="131">
        <v>0.216</v>
      </c>
      <c r="J76" s="131">
        <v>0.25</v>
      </c>
      <c r="K76" s="31"/>
    </row>
    <row r="77" spans="1:11" s="32" customFormat="1" ht="11.25" customHeight="1">
      <c r="A77" s="34" t="s">
        <v>60</v>
      </c>
      <c r="B77" s="28"/>
      <c r="C77" s="29"/>
      <c r="D77" s="29"/>
      <c r="E77" s="29"/>
      <c r="F77" s="30"/>
      <c r="G77" s="30"/>
      <c r="H77" s="131">
        <v>0.256</v>
      </c>
      <c r="I77" s="131">
        <v>0.253</v>
      </c>
      <c r="J77" s="131">
        <v>0.246</v>
      </c>
      <c r="K77" s="31"/>
    </row>
    <row r="78" spans="1:11" s="32" customFormat="1" ht="11.25" customHeight="1">
      <c r="A78" s="34" t="s">
        <v>61</v>
      </c>
      <c r="B78" s="28"/>
      <c r="C78" s="29"/>
      <c r="D78" s="29"/>
      <c r="E78" s="29"/>
      <c r="F78" s="30"/>
      <c r="G78" s="30"/>
      <c r="H78" s="131">
        <v>0.201</v>
      </c>
      <c r="I78" s="131">
        <v>0.22</v>
      </c>
      <c r="J78" s="131">
        <v>0.2</v>
      </c>
      <c r="K78" s="31"/>
    </row>
    <row r="79" spans="1:11" s="32" customFormat="1" ht="11.25" customHeight="1">
      <c r="A79" s="34" t="s">
        <v>62</v>
      </c>
      <c r="B79" s="28"/>
      <c r="C79" s="29"/>
      <c r="D79" s="29"/>
      <c r="E79" s="29"/>
      <c r="F79" s="30"/>
      <c r="G79" s="30"/>
      <c r="H79" s="131">
        <v>0.492</v>
      </c>
      <c r="I79" s="131">
        <v>0.54</v>
      </c>
      <c r="J79" s="131">
        <v>0.54</v>
      </c>
      <c r="K79" s="31"/>
    </row>
    <row r="80" spans="1:11" s="23" customFormat="1" ht="11.25" customHeight="1">
      <c r="A80" s="41" t="s">
        <v>63</v>
      </c>
      <c r="B80" s="36"/>
      <c r="C80" s="37"/>
      <c r="D80" s="37"/>
      <c r="E80" s="37"/>
      <c r="F80" s="38"/>
      <c r="G80" s="39"/>
      <c r="H80" s="132">
        <v>4.079000000000001</v>
      </c>
      <c r="I80" s="133">
        <v>3.5020000000000002</v>
      </c>
      <c r="J80" s="133">
        <v>3.3400000000000003</v>
      </c>
      <c r="K80" s="40">
        <v>95.37407195888065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/>
      <c r="D82" s="29"/>
      <c r="E82" s="29"/>
      <c r="F82" s="30"/>
      <c r="G82" s="30"/>
      <c r="H82" s="131">
        <v>0.908</v>
      </c>
      <c r="I82" s="131">
        <v>0.908</v>
      </c>
      <c r="J82" s="131">
        <v>0.908</v>
      </c>
      <c r="K82" s="31"/>
    </row>
    <row r="83" spans="1:11" s="32" customFormat="1" ht="11.25" customHeight="1">
      <c r="A83" s="34" t="s">
        <v>65</v>
      </c>
      <c r="B83" s="28"/>
      <c r="C83" s="29"/>
      <c r="D83" s="29"/>
      <c r="E83" s="29"/>
      <c r="F83" s="30"/>
      <c r="G83" s="30"/>
      <c r="H83" s="131">
        <v>0.103</v>
      </c>
      <c r="I83" s="131">
        <v>0.103</v>
      </c>
      <c r="J83" s="131">
        <v>0.103</v>
      </c>
      <c r="K83" s="31"/>
    </row>
    <row r="84" spans="1:11" s="23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32">
        <v>1.0110000000000001</v>
      </c>
      <c r="I84" s="133">
        <v>1.0110000000000001</v>
      </c>
      <c r="J84" s="133">
        <v>1.0110000000000001</v>
      </c>
      <c r="K84" s="40">
        <v>100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/>
      <c r="D87" s="48"/>
      <c r="E87" s="48"/>
      <c r="F87" s="49"/>
      <c r="G87" s="39"/>
      <c r="H87" s="136">
        <v>127.231</v>
      </c>
      <c r="I87" s="137">
        <v>81.22899999999998</v>
      </c>
      <c r="J87" s="137">
        <v>90.73700000000001</v>
      </c>
      <c r="K87" s="49">
        <f>IF(I87&gt;0,100*J87/I87,0)</f>
        <v>111.70517918477394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2" useFirstPageNumber="1" horizontalDpi="600" verticalDpi="600" orientation="portrait" paperSize="9" scale="73" r:id="rId1"/>
  <headerFooter alignWithMargins="0">
    <oddFooter>&amp;C&amp;P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55"/>
  <dimension ref="A1:K625"/>
  <sheetViews>
    <sheetView view="pageBreakPreview" zoomScaleSheetLayoutView="100" zoomScalePageLayoutView="0" workbookViewId="0" topLeftCell="A1">
      <selection activeCell="M15" sqref="M15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5" width="12.421875" style="57" customWidth="1"/>
    <col min="6" max="6" width="9.851562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113</v>
      </c>
      <c r="B2" s="2"/>
      <c r="C2" s="2"/>
      <c r="D2" s="2"/>
      <c r="E2" s="4"/>
      <c r="F2" s="2"/>
      <c r="G2" s="2"/>
      <c r="H2" s="2"/>
      <c r="I2" s="5"/>
      <c r="J2" s="187" t="s">
        <v>69</v>
      </c>
      <c r="K2" s="187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75" t="s">
        <v>2</v>
      </c>
      <c r="D4" s="176"/>
      <c r="E4" s="176"/>
      <c r="F4" s="177"/>
      <c r="G4" s="8"/>
      <c r="H4" s="181" t="s">
        <v>3</v>
      </c>
      <c r="I4" s="182"/>
      <c r="J4" s="182"/>
      <c r="K4" s="183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9"/>
      <c r="D7" s="20"/>
      <c r="E7" s="20"/>
      <c r="F7" s="21" t="str">
        <f>CONCATENATE(D6,"=100")</f>
        <v>2022=100</v>
      </c>
      <c r="G7" s="22"/>
      <c r="H7" s="138" t="s">
        <v>336</v>
      </c>
      <c r="I7" s="139" t="s">
        <v>6</v>
      </c>
      <c r="J7" s="20">
        <v>3</v>
      </c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31">
        <v>2.37</v>
      </c>
      <c r="I9" s="131">
        <v>1.95</v>
      </c>
      <c r="J9" s="131">
        <v>1.75</v>
      </c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31">
        <v>0.667</v>
      </c>
      <c r="I10" s="131">
        <v>0.8</v>
      </c>
      <c r="J10" s="131">
        <v>0.775</v>
      </c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31">
        <v>1.441</v>
      </c>
      <c r="I11" s="131">
        <v>1.705</v>
      </c>
      <c r="J11" s="131">
        <v>1.75</v>
      </c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31">
        <v>0.529</v>
      </c>
      <c r="I12" s="131"/>
      <c r="J12" s="131">
        <v>0.46</v>
      </c>
      <c r="K12" s="31"/>
    </row>
    <row r="13" spans="1:11" s="23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32">
        <v>5.007</v>
      </c>
      <c r="I13" s="133">
        <v>4.455</v>
      </c>
      <c r="J13" s="133">
        <v>4.735</v>
      </c>
      <c r="K13" s="40">
        <v>106.28507295173964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2">
        <v>0.027</v>
      </c>
      <c r="I15" s="133">
        <v>0.02</v>
      </c>
      <c r="J15" s="133">
        <v>0.027</v>
      </c>
      <c r="K15" s="40">
        <v>135</v>
      </c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2"/>
      <c r="I17" s="133"/>
      <c r="J17" s="133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31">
        <v>0.098</v>
      </c>
      <c r="I19" s="131"/>
      <c r="J19" s="131"/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31">
        <v>0.092</v>
      </c>
      <c r="I20" s="131"/>
      <c r="J20" s="131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31">
        <v>0.098</v>
      </c>
      <c r="I21" s="131"/>
      <c r="J21" s="131"/>
      <c r="K21" s="31"/>
    </row>
    <row r="22" spans="1:11" s="23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32">
        <v>0.28800000000000003</v>
      </c>
      <c r="I22" s="133"/>
      <c r="J22" s="133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/>
      <c r="D24" s="37"/>
      <c r="E24" s="37"/>
      <c r="F24" s="38"/>
      <c r="G24" s="39"/>
      <c r="H24" s="132">
        <v>1.076</v>
      </c>
      <c r="I24" s="133">
        <v>0.91</v>
      </c>
      <c r="J24" s="133">
        <v>0.977</v>
      </c>
      <c r="K24" s="40">
        <v>107.36263736263736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32">
        <v>1.005</v>
      </c>
      <c r="I26" s="133">
        <v>2.2</v>
      </c>
      <c r="J26" s="133">
        <v>2.4</v>
      </c>
      <c r="K26" s="40">
        <v>109.09090909090908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/>
      <c r="D28" s="29"/>
      <c r="E28" s="29"/>
      <c r="F28" s="30"/>
      <c r="G28" s="30"/>
      <c r="H28" s="131">
        <v>4.334</v>
      </c>
      <c r="I28" s="131">
        <v>2.9</v>
      </c>
      <c r="J28" s="131">
        <v>5.95</v>
      </c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31">
        <v>0.107</v>
      </c>
      <c r="I29" s="131">
        <v>0.145</v>
      </c>
      <c r="J29" s="131">
        <v>0.14</v>
      </c>
      <c r="K29" s="31"/>
    </row>
    <row r="30" spans="1:11" s="32" customFormat="1" ht="11.25" customHeight="1">
      <c r="A30" s="34" t="s">
        <v>22</v>
      </c>
      <c r="B30" s="28"/>
      <c r="C30" s="29"/>
      <c r="D30" s="29"/>
      <c r="E30" s="29"/>
      <c r="F30" s="30"/>
      <c r="G30" s="30"/>
      <c r="H30" s="131">
        <v>40.3</v>
      </c>
      <c r="I30" s="131">
        <v>29.17</v>
      </c>
      <c r="J30" s="131">
        <v>55</v>
      </c>
      <c r="K30" s="31"/>
    </row>
    <row r="31" spans="1:11" s="23" customFormat="1" ht="11.25" customHeight="1">
      <c r="A31" s="41" t="s">
        <v>23</v>
      </c>
      <c r="B31" s="36"/>
      <c r="C31" s="37"/>
      <c r="D31" s="37"/>
      <c r="E31" s="37"/>
      <c r="F31" s="38"/>
      <c r="G31" s="39"/>
      <c r="H31" s="132">
        <v>44.741</v>
      </c>
      <c r="I31" s="133">
        <v>32.215</v>
      </c>
      <c r="J31" s="133">
        <v>61.09</v>
      </c>
      <c r="K31" s="40">
        <v>189.63215893217443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/>
      <c r="D33" s="29"/>
      <c r="E33" s="29"/>
      <c r="F33" s="30"/>
      <c r="G33" s="30"/>
      <c r="H33" s="131">
        <v>0.706</v>
      </c>
      <c r="I33" s="131">
        <v>0.642</v>
      </c>
      <c r="J33" s="131">
        <v>0.56</v>
      </c>
      <c r="K33" s="31"/>
    </row>
    <row r="34" spans="1:11" s="32" customFormat="1" ht="11.25" customHeight="1">
      <c r="A34" s="34" t="s">
        <v>25</v>
      </c>
      <c r="B34" s="28"/>
      <c r="C34" s="29"/>
      <c r="D34" s="29"/>
      <c r="E34" s="29"/>
      <c r="F34" s="30"/>
      <c r="G34" s="30"/>
      <c r="H34" s="131">
        <v>0.315</v>
      </c>
      <c r="I34" s="131">
        <v>0.315</v>
      </c>
      <c r="J34" s="131">
        <v>0.315</v>
      </c>
      <c r="K34" s="31"/>
    </row>
    <row r="35" spans="1:11" s="32" customFormat="1" ht="11.25" customHeight="1">
      <c r="A35" s="34" t="s">
        <v>26</v>
      </c>
      <c r="B35" s="28"/>
      <c r="C35" s="29"/>
      <c r="D35" s="29"/>
      <c r="E35" s="29"/>
      <c r="F35" s="30"/>
      <c r="G35" s="30"/>
      <c r="H35" s="131">
        <v>3.139</v>
      </c>
      <c r="I35" s="131">
        <v>1.5</v>
      </c>
      <c r="J35" s="131">
        <v>2.3</v>
      </c>
      <c r="K35" s="31"/>
    </row>
    <row r="36" spans="1:11" s="32" customFormat="1" ht="11.25" customHeight="1">
      <c r="A36" s="34" t="s">
        <v>27</v>
      </c>
      <c r="B36" s="28"/>
      <c r="C36" s="29"/>
      <c r="D36" s="29"/>
      <c r="E36" s="29"/>
      <c r="F36" s="30"/>
      <c r="G36" s="30"/>
      <c r="H36" s="131">
        <v>9.32</v>
      </c>
      <c r="I36" s="131">
        <v>2.123</v>
      </c>
      <c r="J36" s="131">
        <v>4.652</v>
      </c>
      <c r="K36" s="31"/>
    </row>
    <row r="37" spans="1:11" s="23" customFormat="1" ht="11.25" customHeight="1">
      <c r="A37" s="35" t="s">
        <v>28</v>
      </c>
      <c r="B37" s="36"/>
      <c r="C37" s="37"/>
      <c r="D37" s="37"/>
      <c r="E37" s="37"/>
      <c r="F37" s="38"/>
      <c r="G37" s="39"/>
      <c r="H37" s="132">
        <v>13.48</v>
      </c>
      <c r="I37" s="133">
        <v>4.58</v>
      </c>
      <c r="J37" s="133">
        <v>7.827</v>
      </c>
      <c r="K37" s="40">
        <v>170.89519650655023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/>
      <c r="D39" s="37"/>
      <c r="E39" s="37"/>
      <c r="F39" s="38"/>
      <c r="G39" s="39"/>
      <c r="H39" s="132">
        <v>0.028</v>
      </c>
      <c r="I39" s="133">
        <v>0.025</v>
      </c>
      <c r="J39" s="133">
        <v>0.015</v>
      </c>
      <c r="K39" s="40">
        <v>60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31">
        <v>0.145</v>
      </c>
      <c r="I41" s="131">
        <v>0.197</v>
      </c>
      <c r="J41" s="131">
        <v>0.42</v>
      </c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31">
        <v>0.55</v>
      </c>
      <c r="I42" s="131">
        <v>0.62</v>
      </c>
      <c r="J42" s="131">
        <v>0.32</v>
      </c>
      <c r="K42" s="31"/>
    </row>
    <row r="43" spans="1:11" s="32" customFormat="1" ht="11.25" customHeight="1">
      <c r="A43" s="34" t="s">
        <v>32</v>
      </c>
      <c r="B43" s="28"/>
      <c r="C43" s="29"/>
      <c r="D43" s="29"/>
      <c r="E43" s="29"/>
      <c r="F43" s="30"/>
      <c r="G43" s="30"/>
      <c r="H43" s="131">
        <v>0.889</v>
      </c>
      <c r="I43" s="131">
        <v>0.464</v>
      </c>
      <c r="J43" s="131">
        <v>0.9</v>
      </c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31"/>
      <c r="I44" s="131"/>
      <c r="J44" s="131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31">
        <v>0.3</v>
      </c>
      <c r="I45" s="131">
        <v>0.125</v>
      </c>
      <c r="J45" s="131">
        <v>0.45</v>
      </c>
      <c r="K45" s="31"/>
    </row>
    <row r="46" spans="1:11" s="32" customFormat="1" ht="11.25" customHeight="1">
      <c r="A46" s="34" t="s">
        <v>35</v>
      </c>
      <c r="B46" s="28"/>
      <c r="C46" s="29"/>
      <c r="D46" s="29"/>
      <c r="E46" s="29"/>
      <c r="F46" s="30"/>
      <c r="G46" s="30"/>
      <c r="H46" s="131">
        <v>0.006</v>
      </c>
      <c r="I46" s="131">
        <v>0.006</v>
      </c>
      <c r="J46" s="131">
        <v>0.006</v>
      </c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31"/>
      <c r="I47" s="131">
        <v>0.03</v>
      </c>
      <c r="J47" s="131">
        <v>0.03</v>
      </c>
      <c r="K47" s="31"/>
    </row>
    <row r="48" spans="1:11" s="32" customFormat="1" ht="11.25" customHeight="1">
      <c r="A48" s="34" t="s">
        <v>37</v>
      </c>
      <c r="B48" s="28"/>
      <c r="C48" s="29"/>
      <c r="D48" s="29"/>
      <c r="E48" s="29"/>
      <c r="F48" s="30"/>
      <c r="G48" s="30"/>
      <c r="H48" s="131">
        <v>0.003</v>
      </c>
      <c r="I48" s="131">
        <v>0.003</v>
      </c>
      <c r="J48" s="131"/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31"/>
      <c r="I49" s="131"/>
      <c r="J49" s="131">
        <v>0.02</v>
      </c>
      <c r="K49" s="31"/>
    </row>
    <row r="50" spans="1:11" s="23" customFormat="1" ht="11.25" customHeight="1">
      <c r="A50" s="41" t="s">
        <v>39</v>
      </c>
      <c r="B50" s="36"/>
      <c r="C50" s="37"/>
      <c r="D50" s="37"/>
      <c r="E50" s="37"/>
      <c r="F50" s="38"/>
      <c r="G50" s="39"/>
      <c r="H50" s="132">
        <v>1.893</v>
      </c>
      <c r="I50" s="133">
        <v>1.4449999999999998</v>
      </c>
      <c r="J50" s="133">
        <v>2.146</v>
      </c>
      <c r="K50" s="40">
        <v>148.5121107266436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32">
        <v>0.032</v>
      </c>
      <c r="I52" s="133">
        <v>0.026</v>
      </c>
      <c r="J52" s="133">
        <v>0.009</v>
      </c>
      <c r="K52" s="40">
        <v>34.61538461538461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/>
      <c r="D54" s="29"/>
      <c r="E54" s="29"/>
      <c r="F54" s="30"/>
      <c r="G54" s="30"/>
      <c r="H54" s="131">
        <v>1.348</v>
      </c>
      <c r="I54" s="131">
        <v>1.04</v>
      </c>
      <c r="J54" s="131">
        <v>1.553</v>
      </c>
      <c r="K54" s="31"/>
    </row>
    <row r="55" spans="1:11" s="32" customFormat="1" ht="11.25" customHeight="1">
      <c r="A55" s="34" t="s">
        <v>42</v>
      </c>
      <c r="B55" s="28"/>
      <c r="C55" s="29"/>
      <c r="D55" s="29"/>
      <c r="E55" s="29"/>
      <c r="F55" s="30"/>
      <c r="G55" s="30"/>
      <c r="H55" s="131"/>
      <c r="I55" s="131">
        <v>0.006</v>
      </c>
      <c r="J55" s="131">
        <v>0.005</v>
      </c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30"/>
      <c r="G56" s="30"/>
      <c r="H56" s="131">
        <v>0.231</v>
      </c>
      <c r="I56" s="131">
        <v>0.15</v>
      </c>
      <c r="J56" s="131">
        <v>0.175</v>
      </c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31">
        <v>0.02</v>
      </c>
      <c r="I57" s="131">
        <v>0.022</v>
      </c>
      <c r="J57" s="131">
        <v>0.022</v>
      </c>
      <c r="K57" s="31"/>
    </row>
    <row r="58" spans="1:11" s="32" customFormat="1" ht="11.25" customHeight="1">
      <c r="A58" s="34" t="s">
        <v>45</v>
      </c>
      <c r="B58" s="28"/>
      <c r="C58" s="29"/>
      <c r="D58" s="29"/>
      <c r="E58" s="29"/>
      <c r="F58" s="30"/>
      <c r="G58" s="30"/>
      <c r="H58" s="131">
        <v>0.084</v>
      </c>
      <c r="I58" s="131">
        <v>0.082</v>
      </c>
      <c r="J58" s="131">
        <v>0.05</v>
      </c>
      <c r="K58" s="31"/>
    </row>
    <row r="59" spans="1:11" s="23" customFormat="1" ht="11.25" customHeight="1">
      <c r="A59" s="35" t="s">
        <v>46</v>
      </c>
      <c r="B59" s="36"/>
      <c r="C59" s="37"/>
      <c r="D59" s="37"/>
      <c r="E59" s="37"/>
      <c r="F59" s="38"/>
      <c r="G59" s="39"/>
      <c r="H59" s="132">
        <v>1.6830000000000003</v>
      </c>
      <c r="I59" s="133">
        <v>1.3</v>
      </c>
      <c r="J59" s="133">
        <v>1.805</v>
      </c>
      <c r="K59" s="40">
        <v>138.84615384615384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/>
      <c r="D61" s="29"/>
      <c r="E61" s="29"/>
      <c r="F61" s="30"/>
      <c r="G61" s="30"/>
      <c r="H61" s="131">
        <v>5.977</v>
      </c>
      <c r="I61" s="131">
        <v>1.85</v>
      </c>
      <c r="J61" s="131">
        <v>7.588</v>
      </c>
      <c r="K61" s="31"/>
    </row>
    <row r="62" spans="1:11" s="32" customFormat="1" ht="11.25" customHeight="1">
      <c r="A62" s="34" t="s">
        <v>48</v>
      </c>
      <c r="B62" s="28"/>
      <c r="C62" s="29"/>
      <c r="D62" s="29"/>
      <c r="E62" s="29"/>
      <c r="F62" s="30"/>
      <c r="G62" s="30"/>
      <c r="H62" s="131">
        <v>1.339</v>
      </c>
      <c r="I62" s="131">
        <v>0.405</v>
      </c>
      <c r="J62" s="131">
        <v>1.35</v>
      </c>
      <c r="K62" s="31"/>
    </row>
    <row r="63" spans="1:11" s="32" customFormat="1" ht="11.25" customHeight="1">
      <c r="A63" s="34" t="s">
        <v>49</v>
      </c>
      <c r="B63" s="28"/>
      <c r="C63" s="29"/>
      <c r="D63" s="29"/>
      <c r="E63" s="29"/>
      <c r="F63" s="30"/>
      <c r="G63" s="30"/>
      <c r="H63" s="131">
        <v>0.129</v>
      </c>
      <c r="I63" s="131">
        <v>0.1</v>
      </c>
      <c r="J63" s="131">
        <v>0.105</v>
      </c>
      <c r="K63" s="31"/>
    </row>
    <row r="64" spans="1:11" s="23" customFormat="1" ht="11.25" customHeight="1">
      <c r="A64" s="35" t="s">
        <v>50</v>
      </c>
      <c r="B64" s="36"/>
      <c r="C64" s="37"/>
      <c r="D64" s="37"/>
      <c r="E64" s="37"/>
      <c r="F64" s="38"/>
      <c r="G64" s="39"/>
      <c r="H64" s="132">
        <v>7.445</v>
      </c>
      <c r="I64" s="133">
        <v>2.355</v>
      </c>
      <c r="J64" s="133">
        <v>9.043000000000001</v>
      </c>
      <c r="K64" s="40">
        <v>383.9915074309979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/>
      <c r="D66" s="37"/>
      <c r="E66" s="37"/>
      <c r="F66" s="38"/>
      <c r="G66" s="39"/>
      <c r="H66" s="132">
        <v>2.729</v>
      </c>
      <c r="I66" s="133">
        <v>3.52</v>
      </c>
      <c r="J66" s="133">
        <v>3.4</v>
      </c>
      <c r="K66" s="40">
        <v>96.5909090909091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/>
      <c r="D68" s="29"/>
      <c r="E68" s="29"/>
      <c r="F68" s="30"/>
      <c r="G68" s="30"/>
      <c r="H68" s="131">
        <v>0.1</v>
      </c>
      <c r="I68" s="131">
        <v>0.1</v>
      </c>
      <c r="J68" s="131">
        <v>0.15</v>
      </c>
      <c r="K68" s="31"/>
    </row>
    <row r="69" spans="1:11" s="32" customFormat="1" ht="11.25" customHeight="1">
      <c r="A69" s="34" t="s">
        <v>53</v>
      </c>
      <c r="B69" s="28"/>
      <c r="C69" s="29"/>
      <c r="D69" s="29"/>
      <c r="E69" s="29"/>
      <c r="F69" s="30"/>
      <c r="G69" s="30"/>
      <c r="H69" s="131">
        <v>43.985</v>
      </c>
      <c r="I69" s="131">
        <v>37.5</v>
      </c>
      <c r="J69" s="131">
        <v>40</v>
      </c>
      <c r="K69" s="31"/>
    </row>
    <row r="70" spans="1:11" s="23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32">
        <v>44.085</v>
      </c>
      <c r="I70" s="133">
        <v>37.6</v>
      </c>
      <c r="J70" s="133">
        <v>40.15</v>
      </c>
      <c r="K70" s="40">
        <v>106.78191489361701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/>
      <c r="D72" s="29"/>
      <c r="E72" s="29"/>
      <c r="F72" s="30"/>
      <c r="G72" s="30"/>
      <c r="H72" s="131">
        <v>0.22</v>
      </c>
      <c r="I72" s="131">
        <v>0.22</v>
      </c>
      <c r="J72" s="131">
        <v>0.141</v>
      </c>
      <c r="K72" s="31"/>
    </row>
    <row r="73" spans="1:11" s="32" customFormat="1" ht="11.25" customHeight="1">
      <c r="A73" s="34" t="s">
        <v>56</v>
      </c>
      <c r="B73" s="28"/>
      <c r="C73" s="29"/>
      <c r="D73" s="29"/>
      <c r="E73" s="29"/>
      <c r="F73" s="30"/>
      <c r="G73" s="30"/>
      <c r="H73" s="131">
        <v>0.07</v>
      </c>
      <c r="I73" s="131">
        <v>0.07</v>
      </c>
      <c r="J73" s="131">
        <v>0.06</v>
      </c>
      <c r="K73" s="31"/>
    </row>
    <row r="74" spans="1:11" s="32" customFormat="1" ht="11.25" customHeight="1">
      <c r="A74" s="34" t="s">
        <v>57</v>
      </c>
      <c r="B74" s="28"/>
      <c r="C74" s="29"/>
      <c r="D74" s="29"/>
      <c r="E74" s="29"/>
      <c r="F74" s="30"/>
      <c r="G74" s="30"/>
      <c r="H74" s="131">
        <v>0.005</v>
      </c>
      <c r="I74" s="131">
        <v>0.003</v>
      </c>
      <c r="J74" s="131">
        <v>0.002</v>
      </c>
      <c r="K74" s="31"/>
    </row>
    <row r="75" spans="1:11" s="32" customFormat="1" ht="11.25" customHeight="1">
      <c r="A75" s="34" t="s">
        <v>58</v>
      </c>
      <c r="B75" s="28"/>
      <c r="C75" s="29"/>
      <c r="D75" s="29"/>
      <c r="E75" s="29"/>
      <c r="F75" s="30"/>
      <c r="G75" s="30"/>
      <c r="H75" s="131">
        <v>4.336</v>
      </c>
      <c r="I75" s="131">
        <v>4.125</v>
      </c>
      <c r="J75" s="131">
        <v>4.5</v>
      </c>
      <c r="K75" s="31"/>
    </row>
    <row r="76" spans="1:11" s="32" customFormat="1" ht="11.25" customHeight="1">
      <c r="A76" s="34" t="s">
        <v>59</v>
      </c>
      <c r="B76" s="28"/>
      <c r="C76" s="29"/>
      <c r="D76" s="29"/>
      <c r="E76" s="29"/>
      <c r="F76" s="30"/>
      <c r="G76" s="30"/>
      <c r="H76" s="131">
        <v>0.006</v>
      </c>
      <c r="I76" s="131">
        <v>0.005</v>
      </c>
      <c r="J76" s="131">
        <v>0.005</v>
      </c>
      <c r="K76" s="31"/>
    </row>
    <row r="77" spans="1:11" s="32" customFormat="1" ht="11.25" customHeight="1">
      <c r="A77" s="34" t="s">
        <v>60</v>
      </c>
      <c r="B77" s="28"/>
      <c r="C77" s="29"/>
      <c r="D77" s="29"/>
      <c r="E77" s="29"/>
      <c r="F77" s="30"/>
      <c r="G77" s="30"/>
      <c r="H77" s="131">
        <v>1.374</v>
      </c>
      <c r="I77" s="131">
        <v>1.455</v>
      </c>
      <c r="J77" s="131">
        <v>1.44</v>
      </c>
      <c r="K77" s="31"/>
    </row>
    <row r="78" spans="1:11" s="32" customFormat="1" ht="11.25" customHeight="1">
      <c r="A78" s="34" t="s">
        <v>61</v>
      </c>
      <c r="B78" s="28"/>
      <c r="C78" s="29"/>
      <c r="D78" s="29"/>
      <c r="E78" s="29"/>
      <c r="F78" s="30"/>
      <c r="G78" s="30"/>
      <c r="H78" s="131">
        <v>0.35</v>
      </c>
      <c r="I78" s="131">
        <v>0.3</v>
      </c>
      <c r="J78" s="131">
        <v>0.33</v>
      </c>
      <c r="K78" s="31"/>
    </row>
    <row r="79" spans="1:11" s="32" customFormat="1" ht="11.25" customHeight="1">
      <c r="A79" s="34" t="s">
        <v>62</v>
      </c>
      <c r="B79" s="28"/>
      <c r="C79" s="29"/>
      <c r="D79" s="29"/>
      <c r="E79" s="29"/>
      <c r="F79" s="30"/>
      <c r="G79" s="30"/>
      <c r="H79" s="131">
        <v>0.035</v>
      </c>
      <c r="I79" s="131">
        <v>0.045</v>
      </c>
      <c r="J79" s="131">
        <v>0.045</v>
      </c>
      <c r="K79" s="31"/>
    </row>
    <row r="80" spans="1:11" s="23" customFormat="1" ht="11.25" customHeight="1">
      <c r="A80" s="41" t="s">
        <v>63</v>
      </c>
      <c r="B80" s="36"/>
      <c r="C80" s="37"/>
      <c r="D80" s="37"/>
      <c r="E80" s="37"/>
      <c r="F80" s="38"/>
      <c r="G80" s="39"/>
      <c r="H80" s="132">
        <v>6.396000000000001</v>
      </c>
      <c r="I80" s="133">
        <v>6.223</v>
      </c>
      <c r="J80" s="133">
        <v>6.523</v>
      </c>
      <c r="K80" s="40">
        <v>104.82082596818255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/>
      <c r="D82" s="29"/>
      <c r="E82" s="29"/>
      <c r="F82" s="30"/>
      <c r="G82" s="30"/>
      <c r="H82" s="131">
        <v>0.001</v>
      </c>
      <c r="I82" s="131"/>
      <c r="J82" s="131">
        <v>0.001</v>
      </c>
      <c r="K82" s="31"/>
    </row>
    <row r="83" spans="1:11" s="32" customFormat="1" ht="11.25" customHeight="1">
      <c r="A83" s="34" t="s">
        <v>65</v>
      </c>
      <c r="B83" s="28"/>
      <c r="C83" s="29"/>
      <c r="D83" s="29"/>
      <c r="E83" s="29"/>
      <c r="F83" s="30"/>
      <c r="G83" s="30"/>
      <c r="H83" s="131">
        <v>0.017</v>
      </c>
      <c r="I83" s="131">
        <v>0.017</v>
      </c>
      <c r="J83" s="131">
        <v>0.017</v>
      </c>
      <c r="K83" s="31"/>
    </row>
    <row r="84" spans="1:11" s="23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32">
        <v>0.018000000000000002</v>
      </c>
      <c r="I84" s="133">
        <v>0.017</v>
      </c>
      <c r="J84" s="133">
        <v>0.018000000000000002</v>
      </c>
      <c r="K84" s="40">
        <v>105.88235294117648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/>
      <c r="D87" s="48"/>
      <c r="E87" s="48"/>
      <c r="F87" s="49"/>
      <c r="G87" s="39"/>
      <c r="H87" s="136">
        <v>129.93300000000002</v>
      </c>
      <c r="I87" s="137">
        <v>96.891</v>
      </c>
      <c r="J87" s="137">
        <v>140.16500000000002</v>
      </c>
      <c r="K87" s="49">
        <f>IF(I87&gt;0,100*J87/I87,0)</f>
        <v>144.66255895800435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3" useFirstPageNumber="1" horizontalDpi="600" verticalDpi="600" orientation="portrait" paperSize="9" scale="73" r:id="rId1"/>
  <headerFooter alignWithMargins="0">
    <oddFooter>&amp;C&amp;P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56"/>
  <dimension ref="A1:K625"/>
  <sheetViews>
    <sheetView view="pageBreakPreview" zoomScaleSheetLayoutView="100" zoomScalePageLayoutView="0" workbookViewId="0" topLeftCell="A1">
      <selection activeCell="M15" sqref="M15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5" width="12.421875" style="57" customWidth="1"/>
    <col min="6" max="6" width="9.851562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114</v>
      </c>
      <c r="B2" s="2"/>
      <c r="C2" s="2"/>
      <c r="D2" s="2"/>
      <c r="E2" s="4"/>
      <c r="F2" s="2"/>
      <c r="G2" s="2"/>
      <c r="H2" s="2"/>
      <c r="I2" s="5"/>
      <c r="J2" s="187" t="s">
        <v>69</v>
      </c>
      <c r="K2" s="187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75" t="s">
        <v>2</v>
      </c>
      <c r="D4" s="176"/>
      <c r="E4" s="176"/>
      <c r="F4" s="177"/>
      <c r="G4" s="8"/>
      <c r="H4" s="181" t="s">
        <v>3</v>
      </c>
      <c r="I4" s="182"/>
      <c r="J4" s="182"/>
      <c r="K4" s="183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9"/>
      <c r="D7" s="20"/>
      <c r="E7" s="20"/>
      <c r="F7" s="21" t="str">
        <f>CONCATENATE(D6,"=100")</f>
        <v>2022=100</v>
      </c>
      <c r="G7" s="22"/>
      <c r="H7" s="138" t="s">
        <v>336</v>
      </c>
      <c r="I7" s="139" t="s">
        <v>6</v>
      </c>
      <c r="J7" s="20">
        <v>3</v>
      </c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31">
        <v>6.218</v>
      </c>
      <c r="I9" s="131">
        <v>2.57</v>
      </c>
      <c r="J9" s="131">
        <v>2.4</v>
      </c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31">
        <v>1.012</v>
      </c>
      <c r="I10" s="131">
        <v>1.2</v>
      </c>
      <c r="J10" s="131">
        <v>1.25</v>
      </c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31">
        <v>2.272</v>
      </c>
      <c r="I11" s="131">
        <v>2</v>
      </c>
      <c r="J11" s="131">
        <v>2.1</v>
      </c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31">
        <v>1.8</v>
      </c>
      <c r="I12" s="131">
        <v>1.855</v>
      </c>
      <c r="J12" s="131">
        <v>1.75</v>
      </c>
      <c r="K12" s="31"/>
    </row>
    <row r="13" spans="1:11" s="23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32">
        <v>11.302000000000001</v>
      </c>
      <c r="I13" s="133">
        <v>7.625</v>
      </c>
      <c r="J13" s="133">
        <v>7.5</v>
      </c>
      <c r="K13" s="40">
        <v>98.36065573770492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2">
        <v>0.175</v>
      </c>
      <c r="I15" s="133">
        <v>0.15</v>
      </c>
      <c r="J15" s="133">
        <v>0.15</v>
      </c>
      <c r="K15" s="40">
        <v>100</v>
      </c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2"/>
      <c r="I17" s="133"/>
      <c r="J17" s="133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31">
        <v>0.022</v>
      </c>
      <c r="I19" s="131"/>
      <c r="J19" s="131"/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31">
        <v>0.048</v>
      </c>
      <c r="I20" s="131">
        <v>0.052</v>
      </c>
      <c r="J20" s="131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31">
        <v>0.059</v>
      </c>
      <c r="I21" s="131">
        <v>0.059</v>
      </c>
      <c r="J21" s="131"/>
      <c r="K21" s="31"/>
    </row>
    <row r="22" spans="1:11" s="23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32">
        <v>0.129</v>
      </c>
      <c r="I22" s="133">
        <v>0.11099999999999999</v>
      </c>
      <c r="J22" s="133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/>
      <c r="D24" s="37"/>
      <c r="E24" s="37"/>
      <c r="F24" s="38"/>
      <c r="G24" s="39"/>
      <c r="H24" s="132">
        <v>5.983</v>
      </c>
      <c r="I24" s="133">
        <v>3.787</v>
      </c>
      <c r="J24" s="133">
        <v>6.268</v>
      </c>
      <c r="K24" s="40">
        <v>165.51359915500396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32">
        <v>8.418</v>
      </c>
      <c r="I26" s="133">
        <v>8</v>
      </c>
      <c r="J26" s="133">
        <v>8</v>
      </c>
      <c r="K26" s="40">
        <v>100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/>
      <c r="D28" s="29"/>
      <c r="E28" s="29"/>
      <c r="F28" s="30"/>
      <c r="G28" s="30"/>
      <c r="H28" s="131">
        <v>62.15</v>
      </c>
      <c r="I28" s="131">
        <v>36.5</v>
      </c>
      <c r="J28" s="131">
        <v>115</v>
      </c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31">
        <v>22.927</v>
      </c>
      <c r="I29" s="131">
        <v>15</v>
      </c>
      <c r="J29" s="131">
        <v>23</v>
      </c>
      <c r="K29" s="31"/>
    </row>
    <row r="30" spans="1:11" s="32" customFormat="1" ht="11.25" customHeight="1">
      <c r="A30" s="34" t="s">
        <v>22</v>
      </c>
      <c r="B30" s="28"/>
      <c r="C30" s="29"/>
      <c r="D30" s="29"/>
      <c r="E30" s="29"/>
      <c r="F30" s="30"/>
      <c r="G30" s="30"/>
      <c r="H30" s="131">
        <v>67.281</v>
      </c>
      <c r="I30" s="131">
        <v>43.977</v>
      </c>
      <c r="J30" s="131">
        <v>58</v>
      </c>
      <c r="K30" s="31"/>
    </row>
    <row r="31" spans="1:11" s="23" customFormat="1" ht="11.25" customHeight="1">
      <c r="A31" s="41" t="s">
        <v>23</v>
      </c>
      <c r="B31" s="36"/>
      <c r="C31" s="37"/>
      <c r="D31" s="37"/>
      <c r="E31" s="37"/>
      <c r="F31" s="38"/>
      <c r="G31" s="39"/>
      <c r="H31" s="132">
        <v>152.358</v>
      </c>
      <c r="I31" s="133">
        <v>95.477</v>
      </c>
      <c r="J31" s="133">
        <v>196</v>
      </c>
      <c r="K31" s="40">
        <v>205.28504247096157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/>
      <c r="D33" s="29"/>
      <c r="E33" s="29"/>
      <c r="F33" s="30"/>
      <c r="G33" s="30"/>
      <c r="H33" s="131">
        <v>3.933</v>
      </c>
      <c r="I33" s="131">
        <v>2.371</v>
      </c>
      <c r="J33" s="131">
        <v>2.43</v>
      </c>
      <c r="K33" s="31"/>
    </row>
    <row r="34" spans="1:11" s="32" customFormat="1" ht="11.25" customHeight="1">
      <c r="A34" s="34" t="s">
        <v>25</v>
      </c>
      <c r="B34" s="28"/>
      <c r="C34" s="29"/>
      <c r="D34" s="29"/>
      <c r="E34" s="29"/>
      <c r="F34" s="30"/>
      <c r="G34" s="30"/>
      <c r="H34" s="131">
        <v>1.321</v>
      </c>
      <c r="I34" s="131">
        <v>1.295</v>
      </c>
      <c r="J34" s="131">
        <v>1.295</v>
      </c>
      <c r="K34" s="31"/>
    </row>
    <row r="35" spans="1:11" s="32" customFormat="1" ht="11.25" customHeight="1">
      <c r="A35" s="34" t="s">
        <v>26</v>
      </c>
      <c r="B35" s="28"/>
      <c r="C35" s="29"/>
      <c r="D35" s="29"/>
      <c r="E35" s="29"/>
      <c r="F35" s="30"/>
      <c r="G35" s="30"/>
      <c r="H35" s="131">
        <v>179.006</v>
      </c>
      <c r="I35" s="131">
        <v>79.13</v>
      </c>
      <c r="J35" s="131">
        <v>140</v>
      </c>
      <c r="K35" s="31"/>
    </row>
    <row r="36" spans="1:11" s="32" customFormat="1" ht="11.25" customHeight="1">
      <c r="A36" s="34" t="s">
        <v>27</v>
      </c>
      <c r="B36" s="28"/>
      <c r="C36" s="29"/>
      <c r="D36" s="29"/>
      <c r="E36" s="29"/>
      <c r="F36" s="30"/>
      <c r="G36" s="30"/>
      <c r="H36" s="131">
        <v>14.131</v>
      </c>
      <c r="I36" s="131">
        <v>6.85</v>
      </c>
      <c r="J36" s="131">
        <v>7.075</v>
      </c>
      <c r="K36" s="31"/>
    </row>
    <row r="37" spans="1:11" s="23" customFormat="1" ht="11.25" customHeight="1">
      <c r="A37" s="35" t="s">
        <v>28</v>
      </c>
      <c r="B37" s="36"/>
      <c r="C37" s="37"/>
      <c r="D37" s="37"/>
      <c r="E37" s="37"/>
      <c r="F37" s="38"/>
      <c r="G37" s="39"/>
      <c r="H37" s="132">
        <v>198.391</v>
      </c>
      <c r="I37" s="133">
        <v>89.64599999999999</v>
      </c>
      <c r="J37" s="133">
        <v>150.79999999999998</v>
      </c>
      <c r="K37" s="40">
        <v>168.2172099145528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/>
      <c r="D39" s="37"/>
      <c r="E39" s="37"/>
      <c r="F39" s="38"/>
      <c r="G39" s="39"/>
      <c r="H39" s="132">
        <v>0.146</v>
      </c>
      <c r="I39" s="133">
        <v>0.135</v>
      </c>
      <c r="J39" s="133">
        <v>0.135</v>
      </c>
      <c r="K39" s="40">
        <v>100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31">
        <v>0.061</v>
      </c>
      <c r="I41" s="131">
        <v>0.05</v>
      </c>
      <c r="J41" s="131">
        <v>0.08</v>
      </c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31">
        <v>0.001</v>
      </c>
      <c r="I42" s="131">
        <v>0.001</v>
      </c>
      <c r="J42" s="131"/>
      <c r="K42" s="31"/>
    </row>
    <row r="43" spans="1:11" s="32" customFormat="1" ht="11.25" customHeight="1">
      <c r="A43" s="34" t="s">
        <v>32</v>
      </c>
      <c r="B43" s="28"/>
      <c r="C43" s="29"/>
      <c r="D43" s="29"/>
      <c r="E43" s="29"/>
      <c r="F43" s="30"/>
      <c r="G43" s="30"/>
      <c r="H43" s="131">
        <v>0.006</v>
      </c>
      <c r="I43" s="131">
        <v>0.002</v>
      </c>
      <c r="J43" s="131">
        <v>0.005</v>
      </c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31"/>
      <c r="I44" s="131"/>
      <c r="J44" s="131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31">
        <v>0.03</v>
      </c>
      <c r="I45" s="131">
        <v>0.015</v>
      </c>
      <c r="J45" s="131">
        <v>0.035</v>
      </c>
      <c r="K45" s="31"/>
    </row>
    <row r="46" spans="1:11" s="32" customFormat="1" ht="11.25" customHeight="1">
      <c r="A46" s="34" t="s">
        <v>35</v>
      </c>
      <c r="B46" s="28"/>
      <c r="C46" s="29"/>
      <c r="D46" s="29"/>
      <c r="E46" s="29"/>
      <c r="F46" s="30"/>
      <c r="G46" s="30"/>
      <c r="H46" s="131"/>
      <c r="I46" s="131"/>
      <c r="J46" s="131"/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31"/>
      <c r="I47" s="131"/>
      <c r="J47" s="131"/>
      <c r="K47" s="31"/>
    </row>
    <row r="48" spans="1:11" s="32" customFormat="1" ht="11.25" customHeight="1">
      <c r="A48" s="34" t="s">
        <v>37</v>
      </c>
      <c r="B48" s="28"/>
      <c r="C48" s="29"/>
      <c r="D48" s="29"/>
      <c r="E48" s="29"/>
      <c r="F48" s="30"/>
      <c r="G48" s="30"/>
      <c r="H48" s="131"/>
      <c r="I48" s="131"/>
      <c r="J48" s="131"/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31">
        <v>0.018</v>
      </c>
      <c r="I49" s="131"/>
      <c r="J49" s="131">
        <v>0.001</v>
      </c>
      <c r="K49" s="31"/>
    </row>
    <row r="50" spans="1:11" s="23" customFormat="1" ht="11.25" customHeight="1">
      <c r="A50" s="41" t="s">
        <v>39</v>
      </c>
      <c r="B50" s="36"/>
      <c r="C50" s="37"/>
      <c r="D50" s="37"/>
      <c r="E50" s="37"/>
      <c r="F50" s="38"/>
      <c r="G50" s="39"/>
      <c r="H50" s="132">
        <v>0.116</v>
      </c>
      <c r="I50" s="133">
        <v>0.068</v>
      </c>
      <c r="J50" s="133">
        <v>0.12100000000000001</v>
      </c>
      <c r="K50" s="40">
        <v>177.94117647058823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32">
        <v>0.058</v>
      </c>
      <c r="I52" s="133">
        <v>0.04</v>
      </c>
      <c r="J52" s="133">
        <v>0.036</v>
      </c>
      <c r="K52" s="40">
        <v>89.99999999999999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/>
      <c r="D54" s="29"/>
      <c r="E54" s="29"/>
      <c r="F54" s="30"/>
      <c r="G54" s="30"/>
      <c r="H54" s="131">
        <v>47.9</v>
      </c>
      <c r="I54" s="131">
        <v>29.945</v>
      </c>
      <c r="J54" s="131">
        <v>48.842</v>
      </c>
      <c r="K54" s="31"/>
    </row>
    <row r="55" spans="1:11" s="32" customFormat="1" ht="11.25" customHeight="1">
      <c r="A55" s="34" t="s">
        <v>42</v>
      </c>
      <c r="B55" s="28"/>
      <c r="C55" s="29"/>
      <c r="D55" s="29"/>
      <c r="E55" s="29"/>
      <c r="F55" s="30"/>
      <c r="G55" s="30"/>
      <c r="H55" s="131">
        <v>0.067</v>
      </c>
      <c r="I55" s="131">
        <v>0.067</v>
      </c>
      <c r="J55" s="131">
        <v>0.083</v>
      </c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30"/>
      <c r="G56" s="30"/>
      <c r="H56" s="131">
        <v>0.042</v>
      </c>
      <c r="I56" s="131">
        <v>0.026</v>
      </c>
      <c r="J56" s="131">
        <v>0.025</v>
      </c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31"/>
      <c r="I57" s="131"/>
      <c r="J57" s="131"/>
      <c r="K57" s="31"/>
    </row>
    <row r="58" spans="1:11" s="32" customFormat="1" ht="11.25" customHeight="1">
      <c r="A58" s="34" t="s">
        <v>45</v>
      </c>
      <c r="B58" s="28"/>
      <c r="C58" s="29"/>
      <c r="D58" s="29"/>
      <c r="E58" s="29"/>
      <c r="F58" s="30"/>
      <c r="G58" s="30"/>
      <c r="H58" s="131">
        <v>0.293</v>
      </c>
      <c r="I58" s="131">
        <v>0.132</v>
      </c>
      <c r="J58" s="131">
        <v>0.226</v>
      </c>
      <c r="K58" s="31"/>
    </row>
    <row r="59" spans="1:11" s="23" customFormat="1" ht="11.25" customHeight="1">
      <c r="A59" s="35" t="s">
        <v>46</v>
      </c>
      <c r="B59" s="36"/>
      <c r="C59" s="37"/>
      <c r="D59" s="37"/>
      <c r="E59" s="37"/>
      <c r="F59" s="38"/>
      <c r="G59" s="39"/>
      <c r="H59" s="132">
        <v>48.302</v>
      </c>
      <c r="I59" s="133">
        <v>30.17</v>
      </c>
      <c r="J59" s="133">
        <v>49.175999999999995</v>
      </c>
      <c r="K59" s="40">
        <v>162.99635399403377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/>
      <c r="D61" s="29"/>
      <c r="E61" s="29"/>
      <c r="F61" s="30"/>
      <c r="G61" s="30"/>
      <c r="H61" s="131">
        <v>2.39</v>
      </c>
      <c r="I61" s="131">
        <v>0.821</v>
      </c>
      <c r="J61" s="131">
        <v>3.396</v>
      </c>
      <c r="K61" s="31"/>
    </row>
    <row r="62" spans="1:11" s="32" customFormat="1" ht="11.25" customHeight="1">
      <c r="A62" s="34" t="s">
        <v>48</v>
      </c>
      <c r="B62" s="28"/>
      <c r="C62" s="29"/>
      <c r="D62" s="29"/>
      <c r="E62" s="29"/>
      <c r="F62" s="30"/>
      <c r="G62" s="30"/>
      <c r="H62" s="131">
        <v>1.748</v>
      </c>
      <c r="I62" s="131">
        <v>1.733</v>
      </c>
      <c r="J62" s="131">
        <v>2.12</v>
      </c>
      <c r="K62" s="31"/>
    </row>
    <row r="63" spans="1:11" s="32" customFormat="1" ht="11.25" customHeight="1">
      <c r="A63" s="34" t="s">
        <v>49</v>
      </c>
      <c r="B63" s="28"/>
      <c r="C63" s="29"/>
      <c r="D63" s="29"/>
      <c r="E63" s="29"/>
      <c r="F63" s="30"/>
      <c r="G63" s="30"/>
      <c r="H63" s="131">
        <v>11.13</v>
      </c>
      <c r="I63" s="131">
        <v>7.419</v>
      </c>
      <c r="J63" s="131">
        <v>11.85</v>
      </c>
      <c r="K63" s="31"/>
    </row>
    <row r="64" spans="1:11" s="23" customFormat="1" ht="11.25" customHeight="1">
      <c r="A64" s="35" t="s">
        <v>50</v>
      </c>
      <c r="B64" s="36"/>
      <c r="C64" s="37"/>
      <c r="D64" s="37"/>
      <c r="E64" s="37"/>
      <c r="F64" s="38"/>
      <c r="G64" s="39"/>
      <c r="H64" s="132">
        <v>15.268</v>
      </c>
      <c r="I64" s="133">
        <v>9.972999999999999</v>
      </c>
      <c r="J64" s="133">
        <v>17.366</v>
      </c>
      <c r="K64" s="40">
        <v>174.13015140880378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/>
      <c r="D66" s="37"/>
      <c r="E66" s="37"/>
      <c r="F66" s="38"/>
      <c r="G66" s="39"/>
      <c r="H66" s="132">
        <v>209.662</v>
      </c>
      <c r="I66" s="133">
        <v>190</v>
      </c>
      <c r="J66" s="133">
        <v>305</v>
      </c>
      <c r="K66" s="40">
        <v>160.52631578947367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/>
      <c r="D68" s="29"/>
      <c r="E68" s="29"/>
      <c r="F68" s="30"/>
      <c r="G68" s="30"/>
      <c r="H68" s="131">
        <v>47.271</v>
      </c>
      <c r="I68" s="131">
        <v>44</v>
      </c>
      <c r="J68" s="131">
        <v>37</v>
      </c>
      <c r="K68" s="31"/>
    </row>
    <row r="69" spans="1:11" s="32" customFormat="1" ht="11.25" customHeight="1">
      <c r="A69" s="34" t="s">
        <v>53</v>
      </c>
      <c r="B69" s="28"/>
      <c r="C69" s="29"/>
      <c r="D69" s="29"/>
      <c r="E69" s="29"/>
      <c r="F69" s="30"/>
      <c r="G69" s="30"/>
      <c r="H69" s="131">
        <v>9.385</v>
      </c>
      <c r="I69" s="131">
        <v>10</v>
      </c>
      <c r="J69" s="131">
        <v>8</v>
      </c>
      <c r="K69" s="31"/>
    </row>
    <row r="70" spans="1:11" s="23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32">
        <v>56.656</v>
      </c>
      <c r="I70" s="133">
        <v>54</v>
      </c>
      <c r="J70" s="133">
        <v>45</v>
      </c>
      <c r="K70" s="40">
        <v>83.33333333333333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/>
      <c r="D72" s="29"/>
      <c r="E72" s="29"/>
      <c r="F72" s="30"/>
      <c r="G72" s="30"/>
      <c r="H72" s="131">
        <v>4.369</v>
      </c>
      <c r="I72" s="131">
        <v>3.101</v>
      </c>
      <c r="J72" s="131">
        <v>2.657</v>
      </c>
      <c r="K72" s="31"/>
    </row>
    <row r="73" spans="1:11" s="32" customFormat="1" ht="11.25" customHeight="1">
      <c r="A73" s="34" t="s">
        <v>56</v>
      </c>
      <c r="B73" s="28"/>
      <c r="C73" s="29"/>
      <c r="D73" s="29"/>
      <c r="E73" s="29"/>
      <c r="F73" s="30"/>
      <c r="G73" s="30"/>
      <c r="H73" s="131">
        <v>0.565</v>
      </c>
      <c r="I73" s="131">
        <v>0.565</v>
      </c>
      <c r="J73" s="131">
        <v>0.55</v>
      </c>
      <c r="K73" s="31"/>
    </row>
    <row r="74" spans="1:11" s="32" customFormat="1" ht="11.25" customHeight="1">
      <c r="A74" s="34" t="s">
        <v>57</v>
      </c>
      <c r="B74" s="28"/>
      <c r="C74" s="29"/>
      <c r="D74" s="29"/>
      <c r="E74" s="29"/>
      <c r="F74" s="30"/>
      <c r="G74" s="30"/>
      <c r="H74" s="131">
        <v>0.432</v>
      </c>
      <c r="I74" s="131">
        <v>0.9</v>
      </c>
      <c r="J74" s="131">
        <v>0.8</v>
      </c>
      <c r="K74" s="31"/>
    </row>
    <row r="75" spans="1:11" s="32" customFormat="1" ht="11.25" customHeight="1">
      <c r="A75" s="34" t="s">
        <v>58</v>
      </c>
      <c r="B75" s="28"/>
      <c r="C75" s="29"/>
      <c r="D75" s="29"/>
      <c r="E75" s="29"/>
      <c r="F75" s="30"/>
      <c r="G75" s="30"/>
      <c r="H75" s="131">
        <v>11.434</v>
      </c>
      <c r="I75" s="131">
        <v>11.333</v>
      </c>
      <c r="J75" s="131">
        <v>9.135</v>
      </c>
      <c r="K75" s="31"/>
    </row>
    <row r="76" spans="1:11" s="32" customFormat="1" ht="11.25" customHeight="1">
      <c r="A76" s="34" t="s">
        <v>59</v>
      </c>
      <c r="B76" s="28"/>
      <c r="C76" s="29"/>
      <c r="D76" s="29"/>
      <c r="E76" s="29"/>
      <c r="F76" s="30"/>
      <c r="G76" s="30"/>
      <c r="H76" s="131">
        <v>8.37</v>
      </c>
      <c r="I76" s="131">
        <v>7.92</v>
      </c>
      <c r="J76" s="131">
        <v>8.1</v>
      </c>
      <c r="K76" s="31"/>
    </row>
    <row r="77" spans="1:11" s="32" customFormat="1" ht="11.25" customHeight="1">
      <c r="A77" s="34" t="s">
        <v>60</v>
      </c>
      <c r="B77" s="28"/>
      <c r="C77" s="29"/>
      <c r="D77" s="29"/>
      <c r="E77" s="29"/>
      <c r="F77" s="30"/>
      <c r="G77" s="30"/>
      <c r="H77" s="131">
        <v>0.896</v>
      </c>
      <c r="I77" s="131">
        <v>0.896</v>
      </c>
      <c r="J77" s="131">
        <v>0.901</v>
      </c>
      <c r="K77" s="31"/>
    </row>
    <row r="78" spans="1:11" s="32" customFormat="1" ht="11.25" customHeight="1">
      <c r="A78" s="34" t="s">
        <v>61</v>
      </c>
      <c r="B78" s="28"/>
      <c r="C78" s="29"/>
      <c r="D78" s="29"/>
      <c r="E78" s="29"/>
      <c r="F78" s="30"/>
      <c r="G78" s="30"/>
      <c r="H78" s="131">
        <v>0.524</v>
      </c>
      <c r="I78" s="131">
        <v>0.59</v>
      </c>
      <c r="J78" s="131">
        <v>0.19</v>
      </c>
      <c r="K78" s="31"/>
    </row>
    <row r="79" spans="1:11" s="32" customFormat="1" ht="11.25" customHeight="1">
      <c r="A79" s="34" t="s">
        <v>62</v>
      </c>
      <c r="B79" s="28"/>
      <c r="C79" s="29"/>
      <c r="D79" s="29"/>
      <c r="E79" s="29"/>
      <c r="F79" s="30"/>
      <c r="G79" s="30"/>
      <c r="H79" s="131">
        <v>8.842</v>
      </c>
      <c r="I79" s="131">
        <v>9.12</v>
      </c>
      <c r="J79" s="131">
        <v>9.12</v>
      </c>
      <c r="K79" s="31"/>
    </row>
    <row r="80" spans="1:11" s="23" customFormat="1" ht="11.25" customHeight="1">
      <c r="A80" s="41" t="s">
        <v>63</v>
      </c>
      <c r="B80" s="36"/>
      <c r="C80" s="37"/>
      <c r="D80" s="37"/>
      <c r="E80" s="37"/>
      <c r="F80" s="38"/>
      <c r="G80" s="39"/>
      <c r="H80" s="132">
        <v>35.431999999999995</v>
      </c>
      <c r="I80" s="133">
        <v>34.425000000000004</v>
      </c>
      <c r="J80" s="133">
        <v>31.452999999999996</v>
      </c>
      <c r="K80" s="40">
        <v>91.3667392883079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/>
      <c r="D82" s="29"/>
      <c r="E82" s="29"/>
      <c r="F82" s="30"/>
      <c r="G82" s="30"/>
      <c r="H82" s="131">
        <v>1.068</v>
      </c>
      <c r="I82" s="131">
        <v>1.068</v>
      </c>
      <c r="J82" s="131">
        <v>1.068</v>
      </c>
      <c r="K82" s="31"/>
    </row>
    <row r="83" spans="1:11" s="32" customFormat="1" ht="11.25" customHeight="1">
      <c r="A83" s="34" t="s">
        <v>65</v>
      </c>
      <c r="B83" s="28"/>
      <c r="C83" s="29"/>
      <c r="D83" s="29"/>
      <c r="E83" s="29"/>
      <c r="F83" s="30"/>
      <c r="G83" s="30"/>
      <c r="H83" s="131">
        <v>0.927</v>
      </c>
      <c r="I83" s="131">
        <v>0.927</v>
      </c>
      <c r="J83" s="131">
        <v>0.929</v>
      </c>
      <c r="K83" s="31"/>
    </row>
    <row r="84" spans="1:11" s="23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32">
        <v>1.995</v>
      </c>
      <c r="I84" s="133">
        <v>1.995</v>
      </c>
      <c r="J84" s="133">
        <v>1.997</v>
      </c>
      <c r="K84" s="40">
        <v>100.10025062656642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/>
      <c r="D87" s="48"/>
      <c r="E87" s="48"/>
      <c r="F87" s="49"/>
      <c r="G87" s="39"/>
      <c r="H87" s="136">
        <v>744.391</v>
      </c>
      <c r="I87" s="137">
        <v>525.602</v>
      </c>
      <c r="J87" s="137">
        <v>819.0019999999998</v>
      </c>
      <c r="K87" s="49">
        <f>IF(I87&gt;0,100*J87/I87,0)</f>
        <v>155.8217053968592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4" useFirstPageNumber="1" horizontalDpi="600" verticalDpi="600" orientation="portrait" paperSize="9" scale="73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K625"/>
  <sheetViews>
    <sheetView view="pageBreakPreview" zoomScaleSheetLayoutView="100" zoomScalePageLayoutView="0" workbookViewId="0" topLeftCell="A1">
      <selection activeCell="M15" sqref="M15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5" width="12.421875" style="57" customWidth="1"/>
    <col min="6" max="6" width="9.8515625" style="146" customWidth="1"/>
    <col min="7" max="7" width="3.00390625" style="57" customWidth="1"/>
    <col min="8" max="10" width="12.421875" style="57" customWidth="1"/>
    <col min="11" max="11" width="9.8515625" style="146" customWidth="1"/>
    <col min="12" max="12" width="11.421875" style="6" customWidth="1"/>
    <col min="13" max="16384" width="9.8515625" style="57" customWidth="1"/>
  </cols>
  <sheetData>
    <row r="1" spans="1:11" s="1" customFormat="1" ht="12.75" customHeight="1">
      <c r="A1" s="140" t="s">
        <v>0</v>
      </c>
      <c r="B1" s="140"/>
      <c r="C1" s="140"/>
      <c r="D1" s="140"/>
      <c r="E1" s="140"/>
      <c r="F1" s="142"/>
      <c r="G1" s="140"/>
      <c r="H1" s="140"/>
      <c r="I1" s="140"/>
      <c r="J1" s="140"/>
      <c r="K1" s="142"/>
    </row>
    <row r="2" spans="1:11" s="1" customFormat="1" ht="11.25" customHeight="1">
      <c r="A2" s="3" t="s">
        <v>70</v>
      </c>
      <c r="B2" s="2"/>
      <c r="C2" s="2"/>
      <c r="D2" s="2"/>
      <c r="E2" s="4"/>
      <c r="F2" s="143"/>
      <c r="G2" s="2"/>
      <c r="H2" s="2"/>
      <c r="I2" s="5"/>
      <c r="J2" s="141" t="s">
        <v>69</v>
      </c>
      <c r="K2" s="143"/>
    </row>
    <row r="3" spans="1:11" s="1" customFormat="1" ht="11.25" customHeight="1" thickBot="1">
      <c r="A3" s="2"/>
      <c r="B3" s="2"/>
      <c r="C3" s="2"/>
      <c r="D3" s="2"/>
      <c r="E3" s="2"/>
      <c r="F3" s="143"/>
      <c r="G3" s="2"/>
      <c r="H3" s="2"/>
      <c r="I3" s="2"/>
      <c r="J3" s="2"/>
      <c r="K3" s="143"/>
    </row>
    <row r="4" spans="1:11" s="9" customFormat="1" ht="11.25" customHeight="1">
      <c r="A4" s="7" t="s">
        <v>1</v>
      </c>
      <c r="B4" s="8"/>
      <c r="C4" s="175" t="s">
        <v>2</v>
      </c>
      <c r="D4" s="176"/>
      <c r="E4" s="176"/>
      <c r="F4" s="177"/>
      <c r="G4" s="8"/>
      <c r="H4" s="181" t="s">
        <v>3</v>
      </c>
      <c r="I4" s="182"/>
      <c r="J4" s="182"/>
      <c r="K4" s="183"/>
    </row>
    <row r="5" spans="1:11" s="9" customFormat="1" ht="11.25" customHeight="1" thickBot="1">
      <c r="A5" s="10" t="s">
        <v>4</v>
      </c>
      <c r="B5" s="8"/>
      <c r="C5" s="178"/>
      <c r="D5" s="179"/>
      <c r="E5" s="179"/>
      <c r="F5" s="180"/>
      <c r="G5" s="8"/>
      <c r="H5" s="184"/>
      <c r="I5" s="185"/>
      <c r="J5" s="185"/>
      <c r="K5" s="186"/>
    </row>
    <row r="6" spans="1:11" s="9" customFormat="1" ht="11.25" customHeight="1">
      <c r="A6" s="10" t="s">
        <v>5</v>
      </c>
      <c r="B6" s="8"/>
      <c r="C6" s="14">
        <f>E6-2</f>
        <v>2021</v>
      </c>
      <c r="D6" s="15">
        <f>E6-1</f>
        <v>2022</v>
      </c>
      <c r="E6" s="15">
        <v>2023</v>
      </c>
      <c r="F6" s="16"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v>2023</v>
      </c>
    </row>
    <row r="7" spans="1:11" s="9" customFormat="1" ht="11.25" customHeight="1" thickBot="1">
      <c r="A7" s="18"/>
      <c r="B7" s="8"/>
      <c r="C7" s="19" t="s">
        <v>336</v>
      </c>
      <c r="D7" s="20" t="s">
        <v>6</v>
      </c>
      <c r="E7" s="20">
        <v>3</v>
      </c>
      <c r="F7" s="21" t="s">
        <v>338</v>
      </c>
      <c r="G7" s="22"/>
      <c r="H7" s="19" t="s">
        <v>336</v>
      </c>
      <c r="I7" s="20" t="s">
        <v>6</v>
      </c>
      <c r="J7" s="20">
        <v>3</v>
      </c>
      <c r="K7" s="21" t="s">
        <v>338</v>
      </c>
    </row>
    <row r="8" spans="1:11" s="1" customFormat="1" ht="11.25" customHeight="1">
      <c r="A8" s="24"/>
      <c r="B8" s="25"/>
      <c r="C8" s="25"/>
      <c r="D8" s="25"/>
      <c r="E8" s="25"/>
      <c r="F8" s="144"/>
      <c r="G8" s="2"/>
      <c r="H8" s="25"/>
      <c r="I8" s="25"/>
      <c r="J8" s="25"/>
      <c r="K8" s="144"/>
    </row>
    <row r="9" spans="1:11" s="32" customFormat="1" ht="11.25" customHeight="1">
      <c r="A9" s="27" t="s">
        <v>7</v>
      </c>
      <c r="B9" s="28"/>
      <c r="C9" s="29">
        <v>3</v>
      </c>
      <c r="D9" s="29">
        <v>4</v>
      </c>
      <c r="E9" s="29">
        <v>4</v>
      </c>
      <c r="F9" s="145"/>
      <c r="G9" s="30"/>
      <c r="H9" s="131">
        <v>0.009</v>
      </c>
      <c r="I9" s="131">
        <v>0.005</v>
      </c>
      <c r="J9" s="131">
        <v>0.016</v>
      </c>
      <c r="K9" s="145"/>
    </row>
    <row r="10" spans="1:11" s="32" customFormat="1" ht="11.25" customHeight="1">
      <c r="A10" s="34" t="s">
        <v>8</v>
      </c>
      <c r="B10" s="28"/>
      <c r="C10" s="29">
        <v>93</v>
      </c>
      <c r="D10" s="29">
        <v>92</v>
      </c>
      <c r="E10" s="29">
        <v>92</v>
      </c>
      <c r="F10" s="145"/>
      <c r="G10" s="30"/>
      <c r="H10" s="131">
        <v>0.246</v>
      </c>
      <c r="I10" s="131">
        <v>0.184</v>
      </c>
      <c r="J10" s="131">
        <v>0.184</v>
      </c>
      <c r="K10" s="145"/>
    </row>
    <row r="11" spans="1:11" s="32" customFormat="1" ht="11.25" customHeight="1">
      <c r="A11" s="27" t="s">
        <v>9</v>
      </c>
      <c r="B11" s="28"/>
      <c r="C11" s="29">
        <v>3</v>
      </c>
      <c r="D11" s="29">
        <v>3</v>
      </c>
      <c r="E11" s="29">
        <v>3</v>
      </c>
      <c r="F11" s="145"/>
      <c r="G11" s="30"/>
      <c r="H11" s="131">
        <v>0.009</v>
      </c>
      <c r="I11" s="131">
        <v>0.018</v>
      </c>
      <c r="J11" s="131">
        <v>0.018</v>
      </c>
      <c r="K11" s="145"/>
    </row>
    <row r="12" spans="1:11" s="32" customFormat="1" ht="11.25" customHeight="1">
      <c r="A12" s="34" t="s">
        <v>10</v>
      </c>
      <c r="B12" s="28"/>
      <c r="C12" s="29">
        <v>2</v>
      </c>
      <c r="D12" s="29">
        <v>1</v>
      </c>
      <c r="E12" s="29">
        <v>2</v>
      </c>
      <c r="F12" s="145"/>
      <c r="G12" s="30"/>
      <c r="H12" s="131">
        <v>0.005</v>
      </c>
      <c r="I12" s="131">
        <v>0.002</v>
      </c>
      <c r="J12" s="131">
        <v>0.004</v>
      </c>
      <c r="K12" s="145"/>
    </row>
    <row r="13" spans="1:11" s="23" customFormat="1" ht="11.25" customHeight="1">
      <c r="A13" s="35" t="s">
        <v>11</v>
      </c>
      <c r="B13" s="36"/>
      <c r="C13" s="37">
        <v>101</v>
      </c>
      <c r="D13" s="37">
        <v>100</v>
      </c>
      <c r="E13" s="37">
        <v>101</v>
      </c>
      <c r="F13" s="38">
        <f>IF(AND(C13&gt;0,E13&gt;0),E13*100/C13,"")</f>
        <v>100</v>
      </c>
      <c r="G13" s="39"/>
      <c r="H13" s="132">
        <v>0.269</v>
      </c>
      <c r="I13" s="133">
        <v>0.209</v>
      </c>
      <c r="J13" s="133">
        <v>0.222</v>
      </c>
      <c r="K13" s="38">
        <f>IF(AND(H13&gt;0,J13&gt;0),J13*100/H13,"")</f>
        <v>82.52788104089218</v>
      </c>
    </row>
    <row r="14" spans="1:11" s="32" customFormat="1" ht="11.25" customHeight="1">
      <c r="A14" s="34"/>
      <c r="B14" s="28"/>
      <c r="C14" s="29"/>
      <c r="D14" s="29"/>
      <c r="E14" s="29"/>
      <c r="F14" s="145"/>
      <c r="G14" s="30"/>
      <c r="H14" s="131"/>
      <c r="I14" s="131"/>
      <c r="J14" s="131"/>
      <c r="K14" s="145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>
        <f>IF(AND(C15&gt;0,E15&gt;0),E15*100/C15,"")</f>
      </c>
      <c r="G15" s="39"/>
      <c r="H15" s="132"/>
      <c r="I15" s="133"/>
      <c r="J15" s="133"/>
      <c r="K15" s="38">
        <f>IF(AND(H15&gt;0,J15&gt;0),J15*100/H15,"")</f>
      </c>
    </row>
    <row r="16" spans="1:11" s="32" customFormat="1" ht="11.25" customHeight="1">
      <c r="A16" s="33"/>
      <c r="B16" s="28"/>
      <c r="C16" s="29"/>
      <c r="D16" s="29"/>
      <c r="E16" s="29"/>
      <c r="F16" s="145"/>
      <c r="G16" s="30"/>
      <c r="H16" s="131"/>
      <c r="I16" s="131"/>
      <c r="J16" s="131"/>
      <c r="K16" s="145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>
        <f>IF(AND(C17&gt;0,E17&gt;0),E17*100/C17,"")</f>
      </c>
      <c r="G17" s="39"/>
      <c r="H17" s="132"/>
      <c r="I17" s="133"/>
      <c r="J17" s="133"/>
      <c r="K17" s="38">
        <f>IF(AND(H17&gt;0,J17&gt;0),J17*100/H17,"")</f>
      </c>
    </row>
    <row r="18" spans="1:11" s="32" customFormat="1" ht="11.25" customHeight="1">
      <c r="A18" s="34"/>
      <c r="B18" s="28"/>
      <c r="C18" s="29"/>
      <c r="D18" s="29"/>
      <c r="E18" s="29"/>
      <c r="F18" s="145"/>
      <c r="G18" s="30"/>
      <c r="H18" s="131"/>
      <c r="I18" s="131"/>
      <c r="J18" s="131"/>
      <c r="K18" s="145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145"/>
      <c r="G19" s="30"/>
      <c r="H19" s="131"/>
      <c r="I19" s="131"/>
      <c r="J19" s="131"/>
      <c r="K19" s="145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145"/>
      <c r="G20" s="30"/>
      <c r="H20" s="131"/>
      <c r="I20" s="131"/>
      <c r="J20" s="131"/>
      <c r="K20" s="145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145"/>
      <c r="G21" s="30"/>
      <c r="H21" s="131"/>
      <c r="I21" s="131"/>
      <c r="J21" s="131"/>
      <c r="K21" s="145"/>
    </row>
    <row r="22" spans="1:11" s="23" customFormat="1" ht="11.25" customHeight="1">
      <c r="A22" s="35" t="s">
        <v>17</v>
      </c>
      <c r="B22" s="36"/>
      <c r="C22" s="37"/>
      <c r="D22" s="37"/>
      <c r="E22" s="37"/>
      <c r="F22" s="38">
        <f>IF(AND(C22&gt;0,E22&gt;0),E22*100/C22,"")</f>
      </c>
      <c r="G22" s="39"/>
      <c r="H22" s="132"/>
      <c r="I22" s="133"/>
      <c r="J22" s="133"/>
      <c r="K22" s="38">
        <f>IF(AND(H22&gt;0,J22&gt;0),J22*100/H22,"")</f>
      </c>
    </row>
    <row r="23" spans="1:11" s="32" customFormat="1" ht="11.25" customHeight="1">
      <c r="A23" s="34"/>
      <c r="B23" s="28"/>
      <c r="C23" s="29"/>
      <c r="D23" s="29"/>
      <c r="E23" s="29"/>
      <c r="F23" s="145"/>
      <c r="G23" s="30"/>
      <c r="H23" s="131"/>
      <c r="I23" s="131"/>
      <c r="J23" s="131"/>
      <c r="K23" s="145"/>
    </row>
    <row r="24" spans="1:11" s="23" customFormat="1" ht="11.25" customHeight="1">
      <c r="A24" s="35" t="s">
        <v>18</v>
      </c>
      <c r="B24" s="36"/>
      <c r="C24" s="37">
        <v>533</v>
      </c>
      <c r="D24" s="37">
        <v>402</v>
      </c>
      <c r="E24" s="37">
        <v>400</v>
      </c>
      <c r="F24" s="38">
        <f>IF(AND(C24&gt;0,E24&gt;0),E24*100/C24,"")</f>
        <v>75.046904315197</v>
      </c>
      <c r="G24" s="39"/>
      <c r="H24" s="132">
        <v>1.37</v>
      </c>
      <c r="I24" s="133">
        <v>1.193</v>
      </c>
      <c r="J24" s="133">
        <v>1.187</v>
      </c>
      <c r="K24" s="38">
        <f>IF(AND(H24&gt;0,J24&gt;0),J24*100/H24,"")</f>
        <v>86.64233576642336</v>
      </c>
    </row>
    <row r="25" spans="1:11" s="32" customFormat="1" ht="11.25" customHeight="1">
      <c r="A25" s="34"/>
      <c r="B25" s="28"/>
      <c r="C25" s="29"/>
      <c r="D25" s="29"/>
      <c r="E25" s="29"/>
      <c r="F25" s="145"/>
      <c r="G25" s="30"/>
      <c r="H25" s="131"/>
      <c r="I25" s="131"/>
      <c r="J25" s="131"/>
      <c r="K25" s="145"/>
    </row>
    <row r="26" spans="1:11" s="23" customFormat="1" ht="11.25" customHeight="1">
      <c r="A26" s="35" t="s">
        <v>19</v>
      </c>
      <c r="B26" s="36"/>
      <c r="C26" s="37">
        <v>10</v>
      </c>
      <c r="D26" s="37">
        <v>10</v>
      </c>
      <c r="E26" s="37">
        <v>10</v>
      </c>
      <c r="F26" s="38">
        <f>IF(AND(C26&gt;0,E26&gt;0),E26*100/C26,"")</f>
        <v>100</v>
      </c>
      <c r="G26" s="39"/>
      <c r="H26" s="132">
        <v>0.047</v>
      </c>
      <c r="I26" s="133">
        <v>0.04</v>
      </c>
      <c r="J26" s="133">
        <v>0.035</v>
      </c>
      <c r="K26" s="38">
        <f>IF(AND(H26&gt;0,J26&gt;0),J26*100/H26,"")</f>
        <v>74.46808510638299</v>
      </c>
    </row>
    <row r="27" spans="1:11" s="32" customFormat="1" ht="11.25" customHeight="1">
      <c r="A27" s="34"/>
      <c r="B27" s="28"/>
      <c r="C27" s="29"/>
      <c r="D27" s="29"/>
      <c r="E27" s="29"/>
      <c r="F27" s="145">
        <f>IF(AND(C27&gt;0,E27&gt;0),E27*100/C27,"")</f>
      </c>
      <c r="G27" s="30"/>
      <c r="H27" s="131"/>
      <c r="I27" s="131"/>
      <c r="J27" s="131"/>
      <c r="K27" s="145">
        <f>IF(AND(H27&gt;0,J27&gt;0),J27*100/H27,"")</f>
      </c>
    </row>
    <row r="28" spans="1:11" s="32" customFormat="1" ht="11.25" customHeight="1">
      <c r="A28" s="34" t="s">
        <v>20</v>
      </c>
      <c r="B28" s="28"/>
      <c r="C28" s="29">
        <v>1901</v>
      </c>
      <c r="D28" s="29">
        <v>2612</v>
      </c>
      <c r="E28" s="29">
        <v>2500</v>
      </c>
      <c r="F28" s="145"/>
      <c r="G28" s="30"/>
      <c r="H28" s="131">
        <v>5.739</v>
      </c>
      <c r="I28" s="131">
        <v>8</v>
      </c>
      <c r="J28" s="131">
        <v>8.5</v>
      </c>
      <c r="K28" s="145"/>
    </row>
    <row r="29" spans="1:11" s="32" customFormat="1" ht="11.25" customHeight="1">
      <c r="A29" s="34" t="s">
        <v>21</v>
      </c>
      <c r="B29" s="28"/>
      <c r="C29" s="29">
        <v>1129</v>
      </c>
      <c r="D29" s="29">
        <v>968</v>
      </c>
      <c r="E29" s="29">
        <v>870</v>
      </c>
      <c r="F29" s="145"/>
      <c r="G29" s="30"/>
      <c r="H29" s="131">
        <v>1.828</v>
      </c>
      <c r="I29" s="131">
        <v>1.1</v>
      </c>
      <c r="J29" s="131">
        <v>0.86</v>
      </c>
      <c r="K29" s="145"/>
    </row>
    <row r="30" spans="1:11" s="32" customFormat="1" ht="11.25" customHeight="1">
      <c r="A30" s="34" t="s">
        <v>22</v>
      </c>
      <c r="B30" s="28"/>
      <c r="C30" s="29">
        <v>66336</v>
      </c>
      <c r="D30" s="29">
        <v>62512</v>
      </c>
      <c r="E30" s="29">
        <v>61350</v>
      </c>
      <c r="F30" s="145"/>
      <c r="G30" s="30"/>
      <c r="H30" s="131">
        <v>197.256</v>
      </c>
      <c r="I30" s="131">
        <v>148.518</v>
      </c>
      <c r="J30" s="131">
        <v>180</v>
      </c>
      <c r="K30" s="145"/>
    </row>
    <row r="31" spans="1:11" s="23" customFormat="1" ht="11.25" customHeight="1">
      <c r="A31" s="41" t="s">
        <v>23</v>
      </c>
      <c r="B31" s="36"/>
      <c r="C31" s="37">
        <v>69366</v>
      </c>
      <c r="D31" s="37">
        <v>66092</v>
      </c>
      <c r="E31" s="37">
        <v>64720</v>
      </c>
      <c r="F31" s="38">
        <f>IF(AND(C31&gt;0,E31&gt;0),E31*100/C31,"")</f>
        <v>93.30219415852146</v>
      </c>
      <c r="G31" s="39"/>
      <c r="H31" s="132">
        <v>204.823</v>
      </c>
      <c r="I31" s="133">
        <v>157.618</v>
      </c>
      <c r="J31" s="133">
        <v>189.36</v>
      </c>
      <c r="K31" s="38">
        <f>IF(AND(H31&gt;0,J31&gt;0),J31*100/H31,"")</f>
        <v>92.4505548693262</v>
      </c>
    </row>
    <row r="32" spans="1:11" s="32" customFormat="1" ht="11.25" customHeight="1">
      <c r="A32" s="34"/>
      <c r="B32" s="28"/>
      <c r="C32" s="29"/>
      <c r="D32" s="29"/>
      <c r="E32" s="29"/>
      <c r="F32" s="145"/>
      <c r="G32" s="30"/>
      <c r="H32" s="131"/>
      <c r="I32" s="131"/>
      <c r="J32" s="131"/>
      <c r="K32" s="145"/>
    </row>
    <row r="33" spans="1:11" s="32" customFormat="1" ht="11.25" customHeight="1">
      <c r="A33" s="34" t="s">
        <v>24</v>
      </c>
      <c r="B33" s="28"/>
      <c r="C33" s="29">
        <v>26</v>
      </c>
      <c r="D33" s="29">
        <v>50</v>
      </c>
      <c r="E33" s="29">
        <v>50</v>
      </c>
      <c r="F33" s="145"/>
      <c r="G33" s="30"/>
      <c r="H33" s="131">
        <v>0.13</v>
      </c>
      <c r="I33" s="131">
        <v>0.081</v>
      </c>
      <c r="J33" s="131">
        <v>0.1</v>
      </c>
      <c r="K33" s="145"/>
    </row>
    <row r="34" spans="1:11" s="32" customFormat="1" ht="11.25" customHeight="1">
      <c r="A34" s="34" t="s">
        <v>25</v>
      </c>
      <c r="B34" s="28"/>
      <c r="C34" s="29">
        <v>43</v>
      </c>
      <c r="D34" s="29">
        <v>26</v>
      </c>
      <c r="E34" s="29">
        <v>83</v>
      </c>
      <c r="F34" s="145"/>
      <c r="G34" s="30"/>
      <c r="H34" s="131">
        <v>0.134</v>
      </c>
      <c r="I34" s="131">
        <v>0.08</v>
      </c>
      <c r="J34" s="131">
        <v>0.203</v>
      </c>
      <c r="K34" s="145"/>
    </row>
    <row r="35" spans="1:11" s="32" customFormat="1" ht="11.25" customHeight="1">
      <c r="A35" s="34" t="s">
        <v>26</v>
      </c>
      <c r="B35" s="28"/>
      <c r="C35" s="29">
        <v>217</v>
      </c>
      <c r="D35" s="29">
        <v>217</v>
      </c>
      <c r="E35" s="29">
        <v>35</v>
      </c>
      <c r="F35" s="145"/>
      <c r="G35" s="30"/>
      <c r="H35" s="131">
        <v>0.969</v>
      </c>
      <c r="I35" s="131">
        <v>0.3</v>
      </c>
      <c r="J35" s="131">
        <v>0.088</v>
      </c>
      <c r="K35" s="145"/>
    </row>
    <row r="36" spans="1:11" s="32" customFormat="1" ht="11.25" customHeight="1">
      <c r="A36" s="34" t="s">
        <v>27</v>
      </c>
      <c r="B36" s="28"/>
      <c r="C36" s="29">
        <v>14</v>
      </c>
      <c r="D36" s="29">
        <v>14</v>
      </c>
      <c r="E36" s="29">
        <v>78</v>
      </c>
      <c r="F36" s="145"/>
      <c r="G36" s="30"/>
      <c r="H36" s="131">
        <v>0.037</v>
      </c>
      <c r="I36" s="131">
        <v>0.15</v>
      </c>
      <c r="J36" s="131">
        <v>0.166</v>
      </c>
      <c r="K36" s="145"/>
    </row>
    <row r="37" spans="1:11" s="23" customFormat="1" ht="11.25" customHeight="1">
      <c r="A37" s="35" t="s">
        <v>28</v>
      </c>
      <c r="B37" s="36"/>
      <c r="C37" s="37">
        <v>300</v>
      </c>
      <c r="D37" s="37">
        <v>307</v>
      </c>
      <c r="E37" s="37">
        <v>246</v>
      </c>
      <c r="F37" s="38">
        <f>IF(AND(C37&gt;0,E37&gt;0),E37*100/C37,"")</f>
        <v>82</v>
      </c>
      <c r="G37" s="39"/>
      <c r="H37" s="132">
        <v>1.27</v>
      </c>
      <c r="I37" s="133">
        <v>0.611</v>
      </c>
      <c r="J37" s="133">
        <v>0.557</v>
      </c>
      <c r="K37" s="38">
        <f>IF(AND(H37&gt;0,J37&gt;0),J37*100/H37,"")</f>
        <v>43.85826771653544</v>
      </c>
    </row>
    <row r="38" spans="1:11" s="32" customFormat="1" ht="11.25" customHeight="1">
      <c r="A38" s="34"/>
      <c r="B38" s="28"/>
      <c r="C38" s="29"/>
      <c r="D38" s="29"/>
      <c r="E38" s="29"/>
      <c r="F38" s="145"/>
      <c r="G38" s="30"/>
      <c r="H38" s="131"/>
      <c r="I38" s="131"/>
      <c r="J38" s="131"/>
      <c r="K38" s="145"/>
    </row>
    <row r="39" spans="1:11" s="23" customFormat="1" ht="11.25" customHeight="1">
      <c r="A39" s="35" t="s">
        <v>29</v>
      </c>
      <c r="B39" s="36"/>
      <c r="C39" s="37">
        <v>1</v>
      </c>
      <c r="D39" s="37">
        <v>1</v>
      </c>
      <c r="E39" s="37">
        <v>20</v>
      </c>
      <c r="F39" s="38">
        <f>IF(AND(C39&gt;0,E39&gt;0),E39*100/C39,"")</f>
        <v>2000</v>
      </c>
      <c r="G39" s="39"/>
      <c r="H39" s="132">
        <v>0.002</v>
      </c>
      <c r="I39" s="133">
        <v>0.002</v>
      </c>
      <c r="J39" s="133">
        <v>0.03</v>
      </c>
      <c r="K39" s="38">
        <f>IF(AND(H39&gt;0,J39&gt;0),J39*100/H39,"")</f>
        <v>1500</v>
      </c>
    </row>
    <row r="40" spans="1:11" s="32" customFormat="1" ht="11.25" customHeight="1">
      <c r="A40" s="34"/>
      <c r="B40" s="28"/>
      <c r="C40" s="29"/>
      <c r="D40" s="29"/>
      <c r="E40" s="29"/>
      <c r="F40" s="145"/>
      <c r="G40" s="30"/>
      <c r="H40" s="131"/>
      <c r="I40" s="131"/>
      <c r="J40" s="131"/>
      <c r="K40" s="145"/>
    </row>
    <row r="41" spans="1:11" s="32" customFormat="1" ht="11.25" customHeight="1">
      <c r="A41" s="27" t="s">
        <v>30</v>
      </c>
      <c r="B41" s="28"/>
      <c r="C41" s="29">
        <v>7</v>
      </c>
      <c r="D41" s="29">
        <v>29</v>
      </c>
      <c r="E41" s="29">
        <v>30</v>
      </c>
      <c r="F41" s="145"/>
      <c r="G41" s="30"/>
      <c r="H41" s="131">
        <v>0.021</v>
      </c>
      <c r="I41" s="131">
        <v>0.035</v>
      </c>
      <c r="J41" s="131">
        <v>0.069</v>
      </c>
      <c r="K41" s="145"/>
    </row>
    <row r="42" spans="1:11" s="32" customFormat="1" ht="11.25" customHeight="1">
      <c r="A42" s="34" t="s">
        <v>31</v>
      </c>
      <c r="B42" s="28"/>
      <c r="C42" s="29">
        <v>387</v>
      </c>
      <c r="D42" s="29">
        <v>462</v>
      </c>
      <c r="E42" s="29">
        <v>383</v>
      </c>
      <c r="F42" s="145"/>
      <c r="G42" s="30"/>
      <c r="H42" s="131">
        <v>1.643</v>
      </c>
      <c r="I42" s="131">
        <v>1.565</v>
      </c>
      <c r="J42" s="131">
        <v>1.583</v>
      </c>
      <c r="K42" s="145"/>
    </row>
    <row r="43" spans="1:11" s="32" customFormat="1" ht="11.25" customHeight="1">
      <c r="A43" s="34" t="s">
        <v>32</v>
      </c>
      <c r="B43" s="28"/>
      <c r="C43" s="29">
        <v>44</v>
      </c>
      <c r="D43" s="29">
        <v>42</v>
      </c>
      <c r="E43" s="29">
        <v>40</v>
      </c>
      <c r="F43" s="145"/>
      <c r="G43" s="30"/>
      <c r="H43" s="131">
        <v>0.256</v>
      </c>
      <c r="I43" s="131">
        <v>0.198</v>
      </c>
      <c r="J43" s="131">
        <v>0.204</v>
      </c>
      <c r="K43" s="145"/>
    </row>
    <row r="44" spans="1:11" s="32" customFormat="1" ht="11.25" customHeight="1">
      <c r="A44" s="34" t="s">
        <v>33</v>
      </c>
      <c r="B44" s="28"/>
      <c r="C44" s="29">
        <v>177</v>
      </c>
      <c r="D44" s="29">
        <v>158</v>
      </c>
      <c r="E44" s="29">
        <v>160</v>
      </c>
      <c r="F44" s="145"/>
      <c r="G44" s="30"/>
      <c r="H44" s="131">
        <v>0.601</v>
      </c>
      <c r="I44" s="131">
        <v>0.523</v>
      </c>
      <c r="J44" s="131">
        <v>0.464</v>
      </c>
      <c r="K44" s="145"/>
    </row>
    <row r="45" spans="1:11" s="32" customFormat="1" ht="11.25" customHeight="1">
      <c r="A45" s="34" t="s">
        <v>34</v>
      </c>
      <c r="B45" s="28"/>
      <c r="C45" s="29">
        <v>40</v>
      </c>
      <c r="D45" s="29">
        <v>40</v>
      </c>
      <c r="E45" s="29">
        <v>40</v>
      </c>
      <c r="F45" s="145"/>
      <c r="G45" s="30"/>
      <c r="H45" s="131">
        <v>0.179</v>
      </c>
      <c r="I45" s="131">
        <v>0.161</v>
      </c>
      <c r="J45" s="131">
        <v>0.167</v>
      </c>
      <c r="K45" s="145"/>
    </row>
    <row r="46" spans="1:11" s="32" customFormat="1" ht="11.25" customHeight="1">
      <c r="A46" s="34" t="s">
        <v>35</v>
      </c>
      <c r="B46" s="28"/>
      <c r="C46" s="29">
        <v>98</v>
      </c>
      <c r="D46" s="29">
        <v>70</v>
      </c>
      <c r="E46" s="29">
        <v>70</v>
      </c>
      <c r="F46" s="145"/>
      <c r="G46" s="30"/>
      <c r="H46" s="131">
        <v>0.317</v>
      </c>
      <c r="I46" s="131">
        <v>0.167</v>
      </c>
      <c r="J46" s="131">
        <v>0.161</v>
      </c>
      <c r="K46" s="145"/>
    </row>
    <row r="47" spans="1:11" s="32" customFormat="1" ht="11.25" customHeight="1">
      <c r="A47" s="34" t="s">
        <v>36</v>
      </c>
      <c r="B47" s="28"/>
      <c r="C47" s="29">
        <v>2</v>
      </c>
      <c r="D47" s="29">
        <v>16</v>
      </c>
      <c r="E47" s="29">
        <v>10</v>
      </c>
      <c r="F47" s="145"/>
      <c r="G47" s="30"/>
      <c r="H47" s="131">
        <v>0.006</v>
      </c>
      <c r="I47" s="131">
        <v>0.051</v>
      </c>
      <c r="J47" s="131">
        <v>0.033</v>
      </c>
      <c r="K47" s="145"/>
    </row>
    <row r="48" spans="1:11" s="32" customFormat="1" ht="11.25" customHeight="1">
      <c r="A48" s="34" t="s">
        <v>37</v>
      </c>
      <c r="B48" s="28"/>
      <c r="C48" s="29">
        <v>601</v>
      </c>
      <c r="D48" s="29">
        <v>562</v>
      </c>
      <c r="E48" s="29">
        <v>575</v>
      </c>
      <c r="F48" s="145"/>
      <c r="G48" s="30"/>
      <c r="H48" s="131">
        <v>2.751</v>
      </c>
      <c r="I48" s="131">
        <v>2.263</v>
      </c>
      <c r="J48" s="131">
        <v>2.178</v>
      </c>
      <c r="K48" s="145"/>
    </row>
    <row r="49" spans="1:11" s="32" customFormat="1" ht="11.25" customHeight="1">
      <c r="A49" s="34" t="s">
        <v>38</v>
      </c>
      <c r="B49" s="28"/>
      <c r="C49" s="29">
        <v>94</v>
      </c>
      <c r="D49" s="29">
        <v>87</v>
      </c>
      <c r="E49" s="29">
        <v>87</v>
      </c>
      <c r="F49" s="145"/>
      <c r="G49" s="30"/>
      <c r="H49" s="131">
        <v>0.371</v>
      </c>
      <c r="I49" s="131">
        <v>0.214</v>
      </c>
      <c r="J49" s="131">
        <v>0.273</v>
      </c>
      <c r="K49" s="145"/>
    </row>
    <row r="50" spans="1:11" s="23" customFormat="1" ht="11.25" customHeight="1">
      <c r="A50" s="41" t="s">
        <v>39</v>
      </c>
      <c r="B50" s="36"/>
      <c r="C50" s="37">
        <v>1450</v>
      </c>
      <c r="D50" s="37">
        <v>1466</v>
      </c>
      <c r="E50" s="37">
        <v>1395</v>
      </c>
      <c r="F50" s="38">
        <f>IF(AND(C50&gt;0,E50&gt;0),E50*100/C50,"")</f>
        <v>96.20689655172414</v>
      </c>
      <c r="G50" s="39"/>
      <c r="H50" s="132">
        <v>6.145</v>
      </c>
      <c r="I50" s="133">
        <v>5.177</v>
      </c>
      <c r="J50" s="133">
        <v>5.132</v>
      </c>
      <c r="K50" s="38">
        <f>IF(AND(H50&gt;0,J50&gt;0),J50*100/H50,"")</f>
        <v>83.51505288852725</v>
      </c>
    </row>
    <row r="51" spans="1:11" s="32" customFormat="1" ht="11.25" customHeight="1">
      <c r="A51" s="34"/>
      <c r="B51" s="28"/>
      <c r="C51" s="29"/>
      <c r="D51" s="29"/>
      <c r="E51" s="29"/>
      <c r="F51" s="145"/>
      <c r="G51" s="30"/>
      <c r="H51" s="131"/>
      <c r="I51" s="131"/>
      <c r="J51" s="131"/>
      <c r="K51" s="145"/>
    </row>
    <row r="52" spans="1:11" s="23" customFormat="1" ht="11.25" customHeight="1">
      <c r="A52" s="35" t="s">
        <v>40</v>
      </c>
      <c r="B52" s="36"/>
      <c r="C52" s="37">
        <v>290</v>
      </c>
      <c r="D52" s="37">
        <v>225</v>
      </c>
      <c r="E52" s="37">
        <v>205</v>
      </c>
      <c r="F52" s="38">
        <f>IF(AND(C52&gt;0,E52&gt;0),E52*100/C52,"")</f>
        <v>70.6896551724138</v>
      </c>
      <c r="G52" s="39"/>
      <c r="H52" s="132">
        <v>0.929</v>
      </c>
      <c r="I52" s="133">
        <v>0.571</v>
      </c>
      <c r="J52" s="133">
        <v>1.301</v>
      </c>
      <c r="K52" s="38">
        <f>IF(AND(H52&gt;0,J52&gt;0),J52*100/H52,"")</f>
        <v>140.043057050592</v>
      </c>
    </row>
    <row r="53" spans="1:11" s="32" customFormat="1" ht="11.25" customHeight="1">
      <c r="A53" s="34"/>
      <c r="B53" s="28"/>
      <c r="C53" s="29"/>
      <c r="D53" s="29"/>
      <c r="E53" s="29"/>
      <c r="F53" s="145"/>
      <c r="G53" s="30"/>
      <c r="H53" s="131"/>
      <c r="I53" s="131"/>
      <c r="J53" s="131"/>
      <c r="K53" s="145"/>
    </row>
    <row r="54" spans="1:11" s="32" customFormat="1" ht="11.25" customHeight="1">
      <c r="A54" s="34" t="s">
        <v>41</v>
      </c>
      <c r="B54" s="28"/>
      <c r="C54" s="29">
        <v>1222</v>
      </c>
      <c r="D54" s="29">
        <v>3629</v>
      </c>
      <c r="E54" s="29">
        <v>3650</v>
      </c>
      <c r="F54" s="145"/>
      <c r="G54" s="30"/>
      <c r="H54" s="131">
        <v>8.969</v>
      </c>
      <c r="I54" s="131">
        <v>24.043</v>
      </c>
      <c r="J54" s="131">
        <v>25.535</v>
      </c>
      <c r="K54" s="145"/>
    </row>
    <row r="55" spans="1:11" s="32" customFormat="1" ht="11.25" customHeight="1">
      <c r="A55" s="34" t="s">
        <v>42</v>
      </c>
      <c r="B55" s="28"/>
      <c r="C55" s="29">
        <v>195</v>
      </c>
      <c r="D55" s="29">
        <v>489</v>
      </c>
      <c r="E55" s="29">
        <v>489</v>
      </c>
      <c r="F55" s="145"/>
      <c r="G55" s="30"/>
      <c r="H55" s="131">
        <v>0.647</v>
      </c>
      <c r="I55" s="131">
        <v>1.956</v>
      </c>
      <c r="J55" s="131">
        <v>1.956</v>
      </c>
      <c r="K55" s="145"/>
    </row>
    <row r="56" spans="1:11" s="32" customFormat="1" ht="11.25" customHeight="1">
      <c r="A56" s="34" t="s">
        <v>43</v>
      </c>
      <c r="B56" s="28"/>
      <c r="C56" s="29">
        <v>483</v>
      </c>
      <c r="D56" s="29">
        <v>827</v>
      </c>
      <c r="E56" s="29">
        <v>600</v>
      </c>
      <c r="F56" s="145"/>
      <c r="G56" s="30"/>
      <c r="H56" s="131">
        <v>1.549</v>
      </c>
      <c r="I56" s="131">
        <v>1.18</v>
      </c>
      <c r="J56" s="131">
        <v>1.9</v>
      </c>
      <c r="K56" s="145"/>
    </row>
    <row r="57" spans="1:11" s="32" customFormat="1" ht="11.25" customHeight="1">
      <c r="A57" s="34" t="s">
        <v>44</v>
      </c>
      <c r="B57" s="28"/>
      <c r="C57" s="29">
        <v>207</v>
      </c>
      <c r="D57" s="29">
        <v>207</v>
      </c>
      <c r="E57" s="29">
        <v>299</v>
      </c>
      <c r="F57" s="145"/>
      <c r="G57" s="30"/>
      <c r="H57" s="131">
        <v>0.346</v>
      </c>
      <c r="I57" s="131">
        <v>0.821</v>
      </c>
      <c r="J57" s="131">
        <v>0.82</v>
      </c>
      <c r="K57" s="145"/>
    </row>
    <row r="58" spans="1:11" s="32" customFormat="1" ht="11.25" customHeight="1">
      <c r="A58" s="34" t="s">
        <v>45</v>
      </c>
      <c r="B58" s="28"/>
      <c r="C58" s="29">
        <v>1418</v>
      </c>
      <c r="D58" s="29">
        <v>1438</v>
      </c>
      <c r="E58" s="29">
        <v>1350</v>
      </c>
      <c r="F58" s="145"/>
      <c r="G58" s="30"/>
      <c r="H58" s="131">
        <v>3.44</v>
      </c>
      <c r="I58" s="131">
        <v>3.385</v>
      </c>
      <c r="J58" s="131">
        <v>2.57</v>
      </c>
      <c r="K58" s="145"/>
    </row>
    <row r="59" spans="1:11" s="23" customFormat="1" ht="11.25" customHeight="1">
      <c r="A59" s="35" t="s">
        <v>46</v>
      </c>
      <c r="B59" s="36"/>
      <c r="C59" s="37">
        <v>3525</v>
      </c>
      <c r="D59" s="37">
        <v>6590</v>
      </c>
      <c r="E59" s="37">
        <v>6388</v>
      </c>
      <c r="F59" s="38">
        <f>IF(AND(C59&gt;0,E59&gt;0),E59*100/C59,"")</f>
        <v>181.21985815602838</v>
      </c>
      <c r="G59" s="39"/>
      <c r="H59" s="132">
        <v>14.950999999999999</v>
      </c>
      <c r="I59" s="133">
        <v>31.384999999999998</v>
      </c>
      <c r="J59" s="133">
        <v>32.781</v>
      </c>
      <c r="K59" s="38">
        <f>IF(AND(H59&gt;0,J59&gt;0),J59*100/H59,"")</f>
        <v>219.25623704100062</v>
      </c>
    </row>
    <row r="60" spans="1:11" s="32" customFormat="1" ht="11.25" customHeight="1">
      <c r="A60" s="34"/>
      <c r="B60" s="28"/>
      <c r="C60" s="29"/>
      <c r="D60" s="29"/>
      <c r="E60" s="29"/>
      <c r="F60" s="145"/>
      <c r="G60" s="30"/>
      <c r="H60" s="131"/>
      <c r="I60" s="131"/>
      <c r="J60" s="131"/>
      <c r="K60" s="145"/>
    </row>
    <row r="61" spans="1:11" s="32" customFormat="1" ht="11.25" customHeight="1">
      <c r="A61" s="34" t="s">
        <v>47</v>
      </c>
      <c r="B61" s="28"/>
      <c r="C61" s="29">
        <v>78</v>
      </c>
      <c r="D61" s="29">
        <v>121</v>
      </c>
      <c r="E61" s="29">
        <v>113</v>
      </c>
      <c r="F61" s="145"/>
      <c r="G61" s="30"/>
      <c r="H61" s="131">
        <v>0.439</v>
      </c>
      <c r="I61" s="131">
        <v>0.371</v>
      </c>
      <c r="J61" s="131">
        <v>0.387</v>
      </c>
      <c r="K61" s="145"/>
    </row>
    <row r="62" spans="1:11" s="32" customFormat="1" ht="11.25" customHeight="1">
      <c r="A62" s="34" t="s">
        <v>48</v>
      </c>
      <c r="B62" s="28"/>
      <c r="C62" s="29">
        <v>17</v>
      </c>
      <c r="D62" s="29">
        <v>17</v>
      </c>
      <c r="E62" s="29">
        <v>21</v>
      </c>
      <c r="F62" s="145"/>
      <c r="G62" s="30"/>
      <c r="H62" s="131">
        <v>0.039</v>
      </c>
      <c r="I62" s="131">
        <v>0.03</v>
      </c>
      <c r="J62" s="131">
        <v>0.041</v>
      </c>
      <c r="K62" s="145"/>
    </row>
    <row r="63" spans="1:11" s="32" customFormat="1" ht="11.25" customHeight="1">
      <c r="A63" s="34" t="s">
        <v>49</v>
      </c>
      <c r="B63" s="28"/>
      <c r="C63" s="29">
        <v>131</v>
      </c>
      <c r="D63" s="29">
        <v>131</v>
      </c>
      <c r="E63" s="29">
        <v>158</v>
      </c>
      <c r="F63" s="145"/>
      <c r="G63" s="30"/>
      <c r="H63" s="131">
        <v>0.422</v>
      </c>
      <c r="I63" s="131">
        <v>0.263</v>
      </c>
      <c r="J63" s="131">
        <v>0.065</v>
      </c>
      <c r="K63" s="145"/>
    </row>
    <row r="64" spans="1:11" s="23" customFormat="1" ht="11.25" customHeight="1">
      <c r="A64" s="35" t="s">
        <v>50</v>
      </c>
      <c r="B64" s="36"/>
      <c r="C64" s="37">
        <v>226</v>
      </c>
      <c r="D64" s="37">
        <v>269</v>
      </c>
      <c r="E64" s="37">
        <v>292</v>
      </c>
      <c r="F64" s="38">
        <f>IF(AND(C64&gt;0,E64&gt;0),E64*100/C64,"")</f>
        <v>129.20353982300884</v>
      </c>
      <c r="G64" s="39"/>
      <c r="H64" s="132">
        <v>0.8999999999999999</v>
      </c>
      <c r="I64" s="133">
        <v>0.664</v>
      </c>
      <c r="J64" s="133">
        <v>0.428</v>
      </c>
      <c r="K64" s="38">
        <f>IF(AND(H64&gt;0,J64&gt;0),J64*100/H64,"")</f>
        <v>47.55555555555556</v>
      </c>
    </row>
    <row r="65" spans="1:11" s="32" customFormat="1" ht="11.25" customHeight="1">
      <c r="A65" s="34"/>
      <c r="B65" s="28"/>
      <c r="C65" s="29"/>
      <c r="D65" s="29"/>
      <c r="E65" s="29"/>
      <c r="F65" s="145"/>
      <c r="G65" s="30"/>
      <c r="H65" s="131"/>
      <c r="I65" s="131"/>
      <c r="J65" s="131"/>
      <c r="K65" s="145"/>
    </row>
    <row r="66" spans="1:11" s="23" customFormat="1" ht="11.25" customHeight="1">
      <c r="A66" s="35" t="s">
        <v>51</v>
      </c>
      <c r="B66" s="36"/>
      <c r="C66" s="37">
        <v>356</v>
      </c>
      <c r="D66" s="37">
        <v>359.56</v>
      </c>
      <c r="E66" s="37">
        <v>370</v>
      </c>
      <c r="F66" s="38">
        <f>IF(AND(C66&gt;0,E66&gt;0),E66*100/C66,"")</f>
        <v>103.93258426966293</v>
      </c>
      <c r="G66" s="39"/>
      <c r="H66" s="132">
        <v>0.434</v>
      </c>
      <c r="I66" s="133">
        <v>0.503</v>
      </c>
      <c r="J66" s="133">
        <v>0.244</v>
      </c>
      <c r="K66" s="38">
        <f>IF(AND(H66&gt;0,J66&gt;0),J66*100/H66,"")</f>
        <v>56.22119815668202</v>
      </c>
    </row>
    <row r="67" spans="1:11" s="32" customFormat="1" ht="11.25" customHeight="1">
      <c r="A67" s="34"/>
      <c r="B67" s="28"/>
      <c r="C67" s="29"/>
      <c r="D67" s="29"/>
      <c r="E67" s="29"/>
      <c r="F67" s="145"/>
      <c r="G67" s="30"/>
      <c r="H67" s="131"/>
      <c r="I67" s="131"/>
      <c r="J67" s="131"/>
      <c r="K67" s="145"/>
    </row>
    <row r="68" spans="1:11" s="32" customFormat="1" ht="11.25" customHeight="1">
      <c r="A68" s="34" t="s">
        <v>52</v>
      </c>
      <c r="B68" s="28"/>
      <c r="C68" s="29">
        <v>5532</v>
      </c>
      <c r="D68" s="29">
        <v>5100</v>
      </c>
      <c r="E68" s="29">
        <v>4600</v>
      </c>
      <c r="F68" s="145"/>
      <c r="G68" s="30"/>
      <c r="H68" s="131">
        <v>16.92</v>
      </c>
      <c r="I68" s="131">
        <v>13</v>
      </c>
      <c r="J68" s="131">
        <v>6.3</v>
      </c>
      <c r="K68" s="145"/>
    </row>
    <row r="69" spans="1:11" s="32" customFormat="1" ht="11.25" customHeight="1">
      <c r="A69" s="34" t="s">
        <v>53</v>
      </c>
      <c r="B69" s="28"/>
      <c r="C69" s="29">
        <v>224</v>
      </c>
      <c r="D69" s="29">
        <v>140</v>
      </c>
      <c r="E69" s="29">
        <v>240</v>
      </c>
      <c r="F69" s="145"/>
      <c r="G69" s="30"/>
      <c r="H69" s="131">
        <v>0.566</v>
      </c>
      <c r="I69" s="131">
        <v>0.3</v>
      </c>
      <c r="J69" s="131">
        <v>0.3</v>
      </c>
      <c r="K69" s="145"/>
    </row>
    <row r="70" spans="1:11" s="23" customFormat="1" ht="11.25" customHeight="1">
      <c r="A70" s="35" t="s">
        <v>54</v>
      </c>
      <c r="B70" s="36"/>
      <c r="C70" s="37">
        <v>5756</v>
      </c>
      <c r="D70" s="37">
        <v>5240</v>
      </c>
      <c r="E70" s="37">
        <v>4840</v>
      </c>
      <c r="F70" s="38">
        <f>IF(AND(C70&gt;0,E70&gt;0),E70*100/C70,"")</f>
        <v>84.08617095205004</v>
      </c>
      <c r="G70" s="39"/>
      <c r="H70" s="132">
        <v>17.486</v>
      </c>
      <c r="I70" s="133">
        <v>13.3</v>
      </c>
      <c r="J70" s="133">
        <v>6.6</v>
      </c>
      <c r="K70" s="38">
        <f>IF(AND(H70&gt;0,J70&gt;0),J70*100/H70,"")</f>
        <v>37.74448129932517</v>
      </c>
    </row>
    <row r="71" spans="1:11" s="32" customFormat="1" ht="11.25" customHeight="1">
      <c r="A71" s="34"/>
      <c r="B71" s="28"/>
      <c r="C71" s="29"/>
      <c r="D71" s="29"/>
      <c r="E71" s="29"/>
      <c r="F71" s="145"/>
      <c r="G71" s="30"/>
      <c r="H71" s="131"/>
      <c r="I71" s="131"/>
      <c r="J71" s="131"/>
      <c r="K71" s="145"/>
    </row>
    <row r="72" spans="1:11" s="32" customFormat="1" ht="11.25" customHeight="1">
      <c r="A72" s="34" t="s">
        <v>55</v>
      </c>
      <c r="B72" s="28"/>
      <c r="C72" s="29">
        <v>92</v>
      </c>
      <c r="D72" s="29">
        <v>142</v>
      </c>
      <c r="E72" s="29">
        <v>142</v>
      </c>
      <c r="F72" s="145"/>
      <c r="G72" s="30"/>
      <c r="H72" s="131">
        <v>0.111</v>
      </c>
      <c r="I72" s="131">
        <v>0.145</v>
      </c>
      <c r="J72" s="131">
        <v>0.145</v>
      </c>
      <c r="K72" s="145"/>
    </row>
    <row r="73" spans="1:11" s="32" customFormat="1" ht="11.25" customHeight="1">
      <c r="A73" s="34" t="s">
        <v>56</v>
      </c>
      <c r="B73" s="28"/>
      <c r="C73" s="29">
        <v>39650</v>
      </c>
      <c r="D73" s="29">
        <v>45495</v>
      </c>
      <c r="E73" s="29">
        <v>42004</v>
      </c>
      <c r="F73" s="145"/>
      <c r="G73" s="30"/>
      <c r="H73" s="131">
        <v>115.769</v>
      </c>
      <c r="I73" s="131">
        <v>111.463</v>
      </c>
      <c r="J73" s="131">
        <v>102.867</v>
      </c>
      <c r="K73" s="145"/>
    </row>
    <row r="74" spans="1:11" s="32" customFormat="1" ht="11.25" customHeight="1">
      <c r="A74" s="34" t="s">
        <v>57</v>
      </c>
      <c r="B74" s="28"/>
      <c r="C74" s="29">
        <v>37966</v>
      </c>
      <c r="D74" s="29">
        <v>41248</v>
      </c>
      <c r="E74" s="29">
        <v>41000</v>
      </c>
      <c r="F74" s="145"/>
      <c r="G74" s="30"/>
      <c r="H74" s="131">
        <v>100.096</v>
      </c>
      <c r="I74" s="131">
        <v>97.218</v>
      </c>
      <c r="J74" s="131">
        <v>123</v>
      </c>
      <c r="K74" s="145"/>
    </row>
    <row r="75" spans="1:11" s="32" customFormat="1" ht="11.25" customHeight="1">
      <c r="A75" s="34" t="s">
        <v>58</v>
      </c>
      <c r="B75" s="28"/>
      <c r="C75" s="29">
        <v>2147</v>
      </c>
      <c r="D75" s="29">
        <v>2147</v>
      </c>
      <c r="E75" s="29">
        <v>2190</v>
      </c>
      <c r="F75" s="145"/>
      <c r="G75" s="30"/>
      <c r="H75" s="131">
        <v>5.291</v>
      </c>
      <c r="I75" s="131">
        <v>5.507</v>
      </c>
      <c r="J75" s="131">
        <v>4.927</v>
      </c>
      <c r="K75" s="145"/>
    </row>
    <row r="76" spans="1:11" s="32" customFormat="1" ht="11.25" customHeight="1">
      <c r="A76" s="34" t="s">
        <v>59</v>
      </c>
      <c r="B76" s="28"/>
      <c r="C76" s="29">
        <v>8985</v>
      </c>
      <c r="D76" s="29">
        <v>9750</v>
      </c>
      <c r="E76" s="29">
        <v>9750</v>
      </c>
      <c r="F76" s="145"/>
      <c r="G76" s="30"/>
      <c r="H76" s="131">
        <v>34.134</v>
      </c>
      <c r="I76" s="131">
        <v>28.763</v>
      </c>
      <c r="J76" s="131">
        <v>33.637</v>
      </c>
      <c r="K76" s="145"/>
    </row>
    <row r="77" spans="1:11" s="32" customFormat="1" ht="11.25" customHeight="1">
      <c r="A77" s="34" t="s">
        <v>60</v>
      </c>
      <c r="B77" s="28"/>
      <c r="C77" s="29">
        <v>4690</v>
      </c>
      <c r="D77" s="29">
        <v>5120</v>
      </c>
      <c r="E77" s="29">
        <v>5112</v>
      </c>
      <c r="F77" s="145"/>
      <c r="G77" s="30"/>
      <c r="H77" s="131">
        <v>11.004</v>
      </c>
      <c r="I77" s="131">
        <v>12.074</v>
      </c>
      <c r="J77" s="131">
        <v>12.05</v>
      </c>
      <c r="K77" s="145"/>
    </row>
    <row r="78" spans="1:11" s="32" customFormat="1" ht="11.25" customHeight="1">
      <c r="A78" s="34" t="s">
        <v>61</v>
      </c>
      <c r="B78" s="28"/>
      <c r="C78" s="29">
        <v>10943</v>
      </c>
      <c r="D78" s="29">
        <v>12657</v>
      </c>
      <c r="E78" s="29">
        <v>12000</v>
      </c>
      <c r="F78" s="145"/>
      <c r="G78" s="30"/>
      <c r="H78" s="131">
        <v>27.816</v>
      </c>
      <c r="I78" s="131">
        <v>26.7</v>
      </c>
      <c r="J78" s="131">
        <v>26.4</v>
      </c>
      <c r="K78" s="145"/>
    </row>
    <row r="79" spans="1:11" s="32" customFormat="1" ht="11.25" customHeight="1">
      <c r="A79" s="34" t="s">
        <v>62</v>
      </c>
      <c r="B79" s="28"/>
      <c r="C79" s="29">
        <v>72670</v>
      </c>
      <c r="D79" s="29">
        <v>79850</v>
      </c>
      <c r="E79" s="29">
        <v>79850</v>
      </c>
      <c r="F79" s="145"/>
      <c r="G79" s="30"/>
      <c r="H79" s="131">
        <v>227.559</v>
      </c>
      <c r="I79" s="131">
        <v>135.745</v>
      </c>
      <c r="J79" s="131">
        <v>135.745</v>
      </c>
      <c r="K79" s="145"/>
    </row>
    <row r="80" spans="1:11" s="23" customFormat="1" ht="11.25" customHeight="1">
      <c r="A80" s="41" t="s">
        <v>63</v>
      </c>
      <c r="B80" s="36"/>
      <c r="C80" s="37">
        <v>177143</v>
      </c>
      <c r="D80" s="37">
        <v>196409</v>
      </c>
      <c r="E80" s="37">
        <v>192048</v>
      </c>
      <c r="F80" s="38">
        <f>IF(AND(C80&gt;0,E80&gt;0),E80*100/C80,"")</f>
        <v>108.41410611765636</v>
      </c>
      <c r="G80" s="39"/>
      <c r="H80" s="132">
        <v>521.78</v>
      </c>
      <c r="I80" s="133">
        <v>417.615</v>
      </c>
      <c r="J80" s="133">
        <v>438.771</v>
      </c>
      <c r="K80" s="38">
        <f>IF(AND(H80&gt;0,J80&gt;0),J80*100/H80,"")</f>
        <v>84.09118785695121</v>
      </c>
    </row>
    <row r="81" spans="1:11" s="32" customFormat="1" ht="11.25" customHeight="1">
      <c r="A81" s="34"/>
      <c r="B81" s="28"/>
      <c r="C81" s="29"/>
      <c r="D81" s="29"/>
      <c r="E81" s="29"/>
      <c r="F81" s="145"/>
      <c r="G81" s="30"/>
      <c r="H81" s="131"/>
      <c r="I81" s="131"/>
      <c r="J81" s="131"/>
      <c r="K81" s="145"/>
    </row>
    <row r="82" spans="1:11" s="32" customFormat="1" ht="11.25" customHeight="1">
      <c r="A82" s="34" t="s">
        <v>64</v>
      </c>
      <c r="B82" s="28"/>
      <c r="C82" s="29"/>
      <c r="D82" s="29"/>
      <c r="E82" s="29"/>
      <c r="F82" s="145"/>
      <c r="G82" s="30"/>
      <c r="H82" s="131"/>
      <c r="I82" s="131"/>
      <c r="J82" s="131"/>
      <c r="K82" s="145"/>
    </row>
    <row r="83" spans="1:11" s="32" customFormat="1" ht="11.25" customHeight="1">
      <c r="A83" s="34" t="s">
        <v>65</v>
      </c>
      <c r="B83" s="28"/>
      <c r="C83" s="29"/>
      <c r="D83" s="29"/>
      <c r="E83" s="29"/>
      <c r="F83" s="145"/>
      <c r="G83" s="30"/>
      <c r="H83" s="131"/>
      <c r="I83" s="131"/>
      <c r="J83" s="131"/>
      <c r="K83" s="145"/>
    </row>
    <row r="84" spans="1:11" s="23" customFormat="1" ht="11.25" customHeight="1">
      <c r="A84" s="35" t="s">
        <v>66</v>
      </c>
      <c r="B84" s="36"/>
      <c r="C84" s="37"/>
      <c r="D84" s="37"/>
      <c r="E84" s="37"/>
      <c r="F84" s="38">
        <f>IF(AND(C84&gt;0,E84&gt;0),E84*100/C84,"")</f>
      </c>
      <c r="G84" s="39"/>
      <c r="H84" s="132"/>
      <c r="I84" s="133"/>
      <c r="J84" s="133"/>
      <c r="K84" s="38">
        <f>IF(AND(H84&gt;0,J84&gt;0),J84*100/H84,"")</f>
      </c>
    </row>
    <row r="85" spans="1:11" s="32" customFormat="1" ht="11.25" customHeight="1" thickBot="1">
      <c r="A85" s="34"/>
      <c r="B85" s="28"/>
      <c r="C85" s="29"/>
      <c r="D85" s="29"/>
      <c r="E85" s="29"/>
      <c r="F85" s="145"/>
      <c r="G85" s="30"/>
      <c r="H85" s="131"/>
      <c r="I85" s="131"/>
      <c r="J85" s="131"/>
      <c r="K85" s="145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>
        <v>259057</v>
      </c>
      <c r="D87" s="48">
        <v>277470.56</v>
      </c>
      <c r="E87" s="48">
        <v>271035</v>
      </c>
      <c r="F87" s="49">
        <f>IF(AND(C87&gt;0,E87&gt;0),E87*100/C87,"")</f>
        <v>104.62369285524035</v>
      </c>
      <c r="G87" s="39"/>
      <c r="H87" s="136">
        <v>770.406</v>
      </c>
      <c r="I87" s="137">
        <v>628.8879999999999</v>
      </c>
      <c r="J87" s="137">
        <f>J13+J15+J17+J22+J24+J26+J31+J37+J39+J50+J52+J59+J64+J66+J70+J80+J84</f>
        <v>676.648</v>
      </c>
      <c r="K87" s="49">
        <f>IF(AND(H87&gt;0,J87&gt;0),J87*100/H87,"")</f>
        <v>87.83005324465283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2">
    <mergeCell ref="C4:F5"/>
    <mergeCell ref="H4:K5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horizontalDpi="600" verticalDpi="600" orientation="portrait" paperSize="9" scale="73" r:id="rId1"/>
  <headerFooter alignWithMargins="0">
    <oddFooter>&amp;C&amp;P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Hoja57"/>
  <dimension ref="A1:K625"/>
  <sheetViews>
    <sheetView view="pageBreakPreview" zoomScaleSheetLayoutView="100" zoomScalePageLayoutView="0" workbookViewId="0" topLeftCell="A1">
      <selection activeCell="J87" sqref="J87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5" width="12.421875" style="57" customWidth="1"/>
    <col min="6" max="6" width="9.851562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115</v>
      </c>
      <c r="B2" s="2"/>
      <c r="C2" s="2"/>
      <c r="D2" s="2"/>
      <c r="E2" s="4"/>
      <c r="F2" s="2"/>
      <c r="G2" s="2"/>
      <c r="H2" s="2"/>
      <c r="I2" s="5"/>
      <c r="J2" s="187" t="s">
        <v>69</v>
      </c>
      <c r="K2" s="187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75" t="s">
        <v>2</v>
      </c>
      <c r="D4" s="176"/>
      <c r="E4" s="176"/>
      <c r="F4" s="177"/>
      <c r="G4" s="8"/>
      <c r="H4" s="181" t="s">
        <v>3</v>
      </c>
      <c r="I4" s="182"/>
      <c r="J4" s="182"/>
      <c r="K4" s="183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9"/>
      <c r="D7" s="20"/>
      <c r="E7" s="20"/>
      <c r="F7" s="21" t="str">
        <f>CONCATENATE(D6,"=100")</f>
        <v>2022=100</v>
      </c>
      <c r="G7" s="22"/>
      <c r="H7" s="138" t="s">
        <v>336</v>
      </c>
      <c r="I7" s="139" t="s">
        <v>6</v>
      </c>
      <c r="J7" s="20">
        <v>3</v>
      </c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31">
        <v>3.925</v>
      </c>
      <c r="I9" s="131">
        <v>3.65</v>
      </c>
      <c r="J9" s="131">
        <v>3.5</v>
      </c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31">
        <v>0.59</v>
      </c>
      <c r="I10" s="131">
        <v>0.7</v>
      </c>
      <c r="J10" s="131">
        <v>0.68</v>
      </c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31">
        <v>2.018</v>
      </c>
      <c r="I11" s="131">
        <v>1.85</v>
      </c>
      <c r="J11" s="131">
        <v>1.85</v>
      </c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31">
        <v>0.845</v>
      </c>
      <c r="I12" s="131">
        <v>1.19</v>
      </c>
      <c r="J12" s="131">
        <v>0.125</v>
      </c>
      <c r="K12" s="31"/>
    </row>
    <row r="13" spans="1:11" s="23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32">
        <v>7.377999999999999</v>
      </c>
      <c r="I13" s="133">
        <v>7.389999999999999</v>
      </c>
      <c r="J13" s="133">
        <v>6.154999999999999</v>
      </c>
      <c r="K13" s="40">
        <v>83.28822733423546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2">
        <v>0.19</v>
      </c>
      <c r="I15" s="133">
        <v>0.2</v>
      </c>
      <c r="J15" s="133">
        <v>0.13</v>
      </c>
      <c r="K15" s="40">
        <v>65</v>
      </c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2"/>
      <c r="I17" s="133"/>
      <c r="J17" s="133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31">
        <v>0.12</v>
      </c>
      <c r="I19" s="131"/>
      <c r="J19" s="131"/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31">
        <v>0.069</v>
      </c>
      <c r="I20" s="131"/>
      <c r="J20" s="131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31">
        <v>0.049</v>
      </c>
      <c r="I21" s="131"/>
      <c r="J21" s="131"/>
      <c r="K21" s="31"/>
    </row>
    <row r="22" spans="1:11" s="23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32">
        <v>0.238</v>
      </c>
      <c r="I22" s="133"/>
      <c r="J22" s="133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/>
      <c r="D24" s="37"/>
      <c r="E24" s="37"/>
      <c r="F24" s="38"/>
      <c r="G24" s="39"/>
      <c r="H24" s="132">
        <v>0.484</v>
      </c>
      <c r="I24" s="133">
        <v>0.348</v>
      </c>
      <c r="J24" s="133">
        <v>0.343</v>
      </c>
      <c r="K24" s="40">
        <v>98.56321839080462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32">
        <v>1.802</v>
      </c>
      <c r="I26" s="133">
        <v>1.7</v>
      </c>
      <c r="J26" s="133">
        <v>1.8</v>
      </c>
      <c r="K26" s="40">
        <v>105.88235294117648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/>
      <c r="D28" s="29"/>
      <c r="E28" s="29"/>
      <c r="F28" s="30"/>
      <c r="G28" s="30"/>
      <c r="H28" s="131">
        <v>1.105</v>
      </c>
      <c r="I28" s="131">
        <v>0.95</v>
      </c>
      <c r="J28" s="131">
        <v>1.6</v>
      </c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31">
        <v>0.31</v>
      </c>
      <c r="I29" s="131">
        <v>0.112</v>
      </c>
      <c r="J29" s="131">
        <v>0.21</v>
      </c>
      <c r="K29" s="31"/>
    </row>
    <row r="30" spans="1:11" s="32" customFormat="1" ht="11.25" customHeight="1">
      <c r="A30" s="34" t="s">
        <v>22</v>
      </c>
      <c r="B30" s="28"/>
      <c r="C30" s="29"/>
      <c r="D30" s="29"/>
      <c r="E30" s="29"/>
      <c r="F30" s="30"/>
      <c r="G30" s="30"/>
      <c r="H30" s="131">
        <v>11.943</v>
      </c>
      <c r="I30" s="131">
        <v>11.005</v>
      </c>
      <c r="J30" s="131">
        <v>13.936</v>
      </c>
      <c r="K30" s="31"/>
    </row>
    <row r="31" spans="1:11" s="23" customFormat="1" ht="11.25" customHeight="1">
      <c r="A31" s="41" t="s">
        <v>23</v>
      </c>
      <c r="B31" s="36"/>
      <c r="C31" s="37"/>
      <c r="D31" s="37"/>
      <c r="E31" s="37"/>
      <c r="F31" s="38"/>
      <c r="G31" s="39"/>
      <c r="H31" s="132">
        <v>13.358</v>
      </c>
      <c r="I31" s="133">
        <v>12.067</v>
      </c>
      <c r="J31" s="133">
        <v>15.746</v>
      </c>
      <c r="K31" s="40">
        <f>IF(I31&gt;0,100*J31/I31,0)</f>
        <v>130.48810806331318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/>
      <c r="D33" s="29"/>
      <c r="E33" s="29"/>
      <c r="F33" s="30"/>
      <c r="G33" s="30"/>
      <c r="H33" s="131">
        <v>0.55</v>
      </c>
      <c r="I33" s="131">
        <v>0.542</v>
      </c>
      <c r="J33" s="131">
        <v>0.38</v>
      </c>
      <c r="K33" s="31"/>
    </row>
    <row r="34" spans="1:11" s="32" customFormat="1" ht="11.25" customHeight="1">
      <c r="A34" s="34" t="s">
        <v>25</v>
      </c>
      <c r="B34" s="28"/>
      <c r="C34" s="29"/>
      <c r="D34" s="29"/>
      <c r="E34" s="29"/>
      <c r="F34" s="30"/>
      <c r="G34" s="30"/>
      <c r="H34" s="131">
        <v>0.056</v>
      </c>
      <c r="I34" s="131">
        <v>0.053</v>
      </c>
      <c r="J34" s="131">
        <v>0.053</v>
      </c>
      <c r="K34" s="31"/>
    </row>
    <row r="35" spans="1:11" s="32" customFormat="1" ht="11.25" customHeight="1">
      <c r="A35" s="34" t="s">
        <v>26</v>
      </c>
      <c r="B35" s="28"/>
      <c r="C35" s="29"/>
      <c r="D35" s="29"/>
      <c r="E35" s="29"/>
      <c r="F35" s="30"/>
      <c r="G35" s="30"/>
      <c r="H35" s="131">
        <v>3.242</v>
      </c>
      <c r="I35" s="131">
        <v>0.5</v>
      </c>
      <c r="J35" s="131">
        <v>3</v>
      </c>
      <c r="K35" s="31"/>
    </row>
    <row r="36" spans="1:11" s="32" customFormat="1" ht="11.25" customHeight="1">
      <c r="A36" s="34" t="s">
        <v>27</v>
      </c>
      <c r="B36" s="28"/>
      <c r="C36" s="29"/>
      <c r="D36" s="29"/>
      <c r="E36" s="29"/>
      <c r="F36" s="30"/>
      <c r="G36" s="30"/>
      <c r="H36" s="131">
        <v>1.069</v>
      </c>
      <c r="I36" s="131">
        <v>0.534</v>
      </c>
      <c r="J36" s="131">
        <v>0.404</v>
      </c>
      <c r="K36" s="31"/>
    </row>
    <row r="37" spans="1:11" s="23" customFormat="1" ht="11.25" customHeight="1">
      <c r="A37" s="35" t="s">
        <v>28</v>
      </c>
      <c r="B37" s="36"/>
      <c r="C37" s="37"/>
      <c r="D37" s="37"/>
      <c r="E37" s="37"/>
      <c r="F37" s="38"/>
      <c r="G37" s="39"/>
      <c r="H37" s="132">
        <v>4.917</v>
      </c>
      <c r="I37" s="133">
        <v>1.6290000000000002</v>
      </c>
      <c r="J37" s="133">
        <v>3.8369999999999997</v>
      </c>
      <c r="K37" s="40">
        <v>235.5432780847145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/>
      <c r="D39" s="37"/>
      <c r="E39" s="37"/>
      <c r="F39" s="38"/>
      <c r="G39" s="39"/>
      <c r="H39" s="132">
        <v>0.184</v>
      </c>
      <c r="I39" s="133">
        <v>0.18</v>
      </c>
      <c r="J39" s="133">
        <v>0.2</v>
      </c>
      <c r="K39" s="40">
        <v>111.11111111111111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31">
        <v>0.004</v>
      </c>
      <c r="I41" s="131">
        <v>0.005</v>
      </c>
      <c r="J41" s="131">
        <v>0.012</v>
      </c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31">
        <v>0.13</v>
      </c>
      <c r="I42" s="131">
        <v>0.275</v>
      </c>
      <c r="J42" s="131">
        <v>0.083</v>
      </c>
      <c r="K42" s="31"/>
    </row>
    <row r="43" spans="1:11" s="32" customFormat="1" ht="11.25" customHeight="1">
      <c r="A43" s="34" t="s">
        <v>32</v>
      </c>
      <c r="B43" s="28"/>
      <c r="C43" s="29"/>
      <c r="D43" s="29"/>
      <c r="E43" s="29"/>
      <c r="F43" s="30"/>
      <c r="G43" s="30"/>
      <c r="H43" s="131">
        <v>0.021</v>
      </c>
      <c r="I43" s="131">
        <v>0.006</v>
      </c>
      <c r="J43" s="131">
        <v>0.005</v>
      </c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31"/>
      <c r="I44" s="131"/>
      <c r="J44" s="131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31">
        <v>0.033</v>
      </c>
      <c r="I45" s="131">
        <v>0.015</v>
      </c>
      <c r="J45" s="131">
        <v>0.045</v>
      </c>
      <c r="K45" s="31"/>
    </row>
    <row r="46" spans="1:11" s="32" customFormat="1" ht="11.25" customHeight="1">
      <c r="A46" s="34" t="s">
        <v>35</v>
      </c>
      <c r="B46" s="28"/>
      <c r="C46" s="29"/>
      <c r="D46" s="29"/>
      <c r="E46" s="29"/>
      <c r="F46" s="30"/>
      <c r="G46" s="30"/>
      <c r="H46" s="131">
        <v>0.03</v>
      </c>
      <c r="I46" s="131">
        <v>0.03</v>
      </c>
      <c r="J46" s="131">
        <v>0.04</v>
      </c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31">
        <v>0.003</v>
      </c>
      <c r="I47" s="131"/>
      <c r="J47" s="131"/>
      <c r="K47" s="31"/>
    </row>
    <row r="48" spans="1:11" s="32" customFormat="1" ht="11.25" customHeight="1">
      <c r="A48" s="34" t="s">
        <v>37</v>
      </c>
      <c r="B48" s="28"/>
      <c r="C48" s="29"/>
      <c r="D48" s="29"/>
      <c r="E48" s="29"/>
      <c r="F48" s="30"/>
      <c r="G48" s="30"/>
      <c r="H48" s="131"/>
      <c r="I48" s="131"/>
      <c r="J48" s="131"/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31">
        <v>0.03</v>
      </c>
      <c r="I49" s="131"/>
      <c r="J49" s="131">
        <v>0.008</v>
      </c>
      <c r="K49" s="31"/>
    </row>
    <row r="50" spans="1:11" s="23" customFormat="1" ht="11.25" customHeight="1">
      <c r="A50" s="41" t="s">
        <v>39</v>
      </c>
      <c r="B50" s="36"/>
      <c r="C50" s="37"/>
      <c r="D50" s="37"/>
      <c r="E50" s="37"/>
      <c r="F50" s="38"/>
      <c r="G50" s="39"/>
      <c r="H50" s="132">
        <v>0.251</v>
      </c>
      <c r="I50" s="133">
        <v>0.33100000000000007</v>
      </c>
      <c r="J50" s="133">
        <v>0.19300000000000003</v>
      </c>
      <c r="K50" s="40">
        <v>58.30815709969789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32">
        <v>5.545</v>
      </c>
      <c r="I52" s="133">
        <v>4.436</v>
      </c>
      <c r="J52" s="133">
        <v>1.713</v>
      </c>
      <c r="K52" s="40">
        <v>38.615870153291254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/>
      <c r="D54" s="29"/>
      <c r="E54" s="29"/>
      <c r="F54" s="30"/>
      <c r="G54" s="30"/>
      <c r="H54" s="131">
        <v>1.392</v>
      </c>
      <c r="I54" s="131">
        <v>1.138</v>
      </c>
      <c r="J54" s="131">
        <v>0.883</v>
      </c>
      <c r="K54" s="31"/>
    </row>
    <row r="55" spans="1:11" s="32" customFormat="1" ht="11.25" customHeight="1">
      <c r="A55" s="34" t="s">
        <v>42</v>
      </c>
      <c r="B55" s="28"/>
      <c r="C55" s="29"/>
      <c r="D55" s="29"/>
      <c r="E55" s="29"/>
      <c r="F55" s="30"/>
      <c r="G55" s="30"/>
      <c r="H55" s="131">
        <v>0.004</v>
      </c>
      <c r="I55" s="131">
        <v>0.004</v>
      </c>
      <c r="J55" s="131">
        <v>0.007</v>
      </c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30"/>
      <c r="G56" s="30"/>
      <c r="H56" s="131">
        <v>0.716</v>
      </c>
      <c r="I56" s="131">
        <v>0.475</v>
      </c>
      <c r="J56" s="131">
        <v>0.61</v>
      </c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31">
        <v>0.002</v>
      </c>
      <c r="I57" s="131">
        <v>0.005</v>
      </c>
      <c r="J57" s="131">
        <v>0.005</v>
      </c>
      <c r="K57" s="31"/>
    </row>
    <row r="58" spans="1:11" s="32" customFormat="1" ht="11.25" customHeight="1">
      <c r="A58" s="34" t="s">
        <v>45</v>
      </c>
      <c r="B58" s="28"/>
      <c r="C58" s="29"/>
      <c r="D58" s="29"/>
      <c r="E58" s="29"/>
      <c r="F58" s="30"/>
      <c r="G58" s="30"/>
      <c r="H58" s="131">
        <v>1.588</v>
      </c>
      <c r="I58" s="131">
        <v>1.484</v>
      </c>
      <c r="J58" s="131">
        <v>0.494</v>
      </c>
      <c r="K58" s="31"/>
    </row>
    <row r="59" spans="1:11" s="23" customFormat="1" ht="11.25" customHeight="1">
      <c r="A59" s="35" t="s">
        <v>46</v>
      </c>
      <c r="B59" s="36"/>
      <c r="C59" s="37"/>
      <c r="D59" s="37"/>
      <c r="E59" s="37"/>
      <c r="F59" s="38"/>
      <c r="G59" s="39"/>
      <c r="H59" s="132">
        <v>3.702</v>
      </c>
      <c r="I59" s="133">
        <v>3.106</v>
      </c>
      <c r="J59" s="133">
        <v>1.9989999999999999</v>
      </c>
      <c r="K59" s="40">
        <v>64.35930457179651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/>
      <c r="D61" s="29"/>
      <c r="E61" s="29"/>
      <c r="F61" s="30"/>
      <c r="G61" s="30"/>
      <c r="H61" s="131">
        <v>1.598</v>
      </c>
      <c r="I61" s="131">
        <v>1.7</v>
      </c>
      <c r="J61" s="131">
        <v>3.253</v>
      </c>
      <c r="K61" s="31"/>
    </row>
    <row r="62" spans="1:11" s="32" customFormat="1" ht="11.25" customHeight="1">
      <c r="A62" s="34" t="s">
        <v>48</v>
      </c>
      <c r="B62" s="28"/>
      <c r="C62" s="29"/>
      <c r="D62" s="29"/>
      <c r="E62" s="29"/>
      <c r="F62" s="30"/>
      <c r="G62" s="30"/>
      <c r="H62" s="131">
        <v>0.598</v>
      </c>
      <c r="I62" s="131">
        <v>0.501</v>
      </c>
      <c r="J62" s="131">
        <v>0.551</v>
      </c>
      <c r="K62" s="31"/>
    </row>
    <row r="63" spans="1:11" s="32" customFormat="1" ht="11.25" customHeight="1">
      <c r="A63" s="34" t="s">
        <v>49</v>
      </c>
      <c r="B63" s="28"/>
      <c r="C63" s="29"/>
      <c r="D63" s="29"/>
      <c r="E63" s="29"/>
      <c r="F63" s="30"/>
      <c r="G63" s="30"/>
      <c r="H63" s="131">
        <v>10.047</v>
      </c>
      <c r="I63" s="131">
        <v>2.455</v>
      </c>
      <c r="J63" s="131">
        <v>7.76</v>
      </c>
      <c r="K63" s="31"/>
    </row>
    <row r="64" spans="1:11" s="23" customFormat="1" ht="11.25" customHeight="1">
      <c r="A64" s="35" t="s">
        <v>50</v>
      </c>
      <c r="B64" s="36"/>
      <c r="C64" s="37"/>
      <c r="D64" s="37"/>
      <c r="E64" s="37"/>
      <c r="F64" s="38"/>
      <c r="G64" s="39"/>
      <c r="H64" s="132">
        <v>12.243</v>
      </c>
      <c r="I64" s="133">
        <v>4.656000000000001</v>
      </c>
      <c r="J64" s="133">
        <v>11.564</v>
      </c>
      <c r="K64" s="40">
        <v>248.36769759450172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/>
      <c r="D66" s="37"/>
      <c r="E66" s="37"/>
      <c r="F66" s="38"/>
      <c r="G66" s="39"/>
      <c r="H66" s="132">
        <v>10.701</v>
      </c>
      <c r="I66" s="133">
        <v>8.801</v>
      </c>
      <c r="J66" s="133">
        <v>9.9</v>
      </c>
      <c r="K66" s="40">
        <v>112.48721736166344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/>
      <c r="D68" s="29"/>
      <c r="E68" s="29"/>
      <c r="F68" s="30"/>
      <c r="G68" s="30"/>
      <c r="H68" s="131">
        <v>82.234</v>
      </c>
      <c r="I68" s="131">
        <v>92</v>
      </c>
      <c r="J68" s="131">
        <v>75</v>
      </c>
      <c r="K68" s="31"/>
    </row>
    <row r="69" spans="1:11" s="32" customFormat="1" ht="11.25" customHeight="1">
      <c r="A69" s="34" t="s">
        <v>53</v>
      </c>
      <c r="B69" s="28"/>
      <c r="C69" s="29"/>
      <c r="D69" s="29"/>
      <c r="E69" s="29"/>
      <c r="F69" s="30"/>
      <c r="G69" s="30"/>
      <c r="H69" s="131">
        <v>18.866</v>
      </c>
      <c r="I69" s="131">
        <v>24</v>
      </c>
      <c r="J69" s="131">
        <v>17.5</v>
      </c>
      <c r="K69" s="31"/>
    </row>
    <row r="70" spans="1:11" s="23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32">
        <v>101.1</v>
      </c>
      <c r="I70" s="133">
        <v>116</v>
      </c>
      <c r="J70" s="133">
        <v>92.5</v>
      </c>
      <c r="K70" s="40">
        <v>79.74137931034483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/>
      <c r="D72" s="29"/>
      <c r="E72" s="29"/>
      <c r="F72" s="30"/>
      <c r="G72" s="30"/>
      <c r="H72" s="131">
        <v>0.677</v>
      </c>
      <c r="I72" s="131">
        <v>0.629</v>
      </c>
      <c r="J72" s="131">
        <v>0.597</v>
      </c>
      <c r="K72" s="31"/>
    </row>
    <row r="73" spans="1:11" s="32" customFormat="1" ht="11.25" customHeight="1">
      <c r="A73" s="34" t="s">
        <v>56</v>
      </c>
      <c r="B73" s="28"/>
      <c r="C73" s="29"/>
      <c r="D73" s="29"/>
      <c r="E73" s="29"/>
      <c r="F73" s="30"/>
      <c r="G73" s="30"/>
      <c r="H73" s="131">
        <v>0.44</v>
      </c>
      <c r="I73" s="131">
        <v>0.175</v>
      </c>
      <c r="J73" s="131">
        <v>0.39</v>
      </c>
      <c r="K73" s="31"/>
    </row>
    <row r="74" spans="1:11" s="32" customFormat="1" ht="11.25" customHeight="1">
      <c r="A74" s="34" t="s">
        <v>57</v>
      </c>
      <c r="B74" s="28"/>
      <c r="C74" s="29"/>
      <c r="D74" s="29"/>
      <c r="E74" s="29"/>
      <c r="F74" s="30"/>
      <c r="G74" s="30"/>
      <c r="H74" s="131">
        <v>1.048</v>
      </c>
      <c r="I74" s="131">
        <v>0.9</v>
      </c>
      <c r="J74" s="131">
        <v>0.8</v>
      </c>
      <c r="K74" s="31"/>
    </row>
    <row r="75" spans="1:11" s="32" customFormat="1" ht="11.25" customHeight="1">
      <c r="A75" s="34" t="s">
        <v>58</v>
      </c>
      <c r="B75" s="28"/>
      <c r="C75" s="29"/>
      <c r="D75" s="29"/>
      <c r="E75" s="29"/>
      <c r="F75" s="30"/>
      <c r="G75" s="30"/>
      <c r="H75" s="131">
        <v>1.535</v>
      </c>
      <c r="I75" s="131">
        <v>1.496</v>
      </c>
      <c r="J75" s="131">
        <v>1.356</v>
      </c>
      <c r="K75" s="31"/>
    </row>
    <row r="76" spans="1:11" s="32" customFormat="1" ht="11.25" customHeight="1">
      <c r="A76" s="34" t="s">
        <v>59</v>
      </c>
      <c r="B76" s="28"/>
      <c r="C76" s="29"/>
      <c r="D76" s="29"/>
      <c r="E76" s="29"/>
      <c r="F76" s="30"/>
      <c r="G76" s="30"/>
      <c r="H76" s="131">
        <v>2.72</v>
      </c>
      <c r="I76" s="131">
        <v>1.8</v>
      </c>
      <c r="J76" s="131">
        <v>1.8</v>
      </c>
      <c r="K76" s="31"/>
    </row>
    <row r="77" spans="1:11" s="32" customFormat="1" ht="11.25" customHeight="1">
      <c r="A77" s="34" t="s">
        <v>60</v>
      </c>
      <c r="B77" s="28"/>
      <c r="C77" s="29"/>
      <c r="D77" s="29"/>
      <c r="E77" s="29"/>
      <c r="F77" s="30"/>
      <c r="G77" s="30"/>
      <c r="H77" s="131">
        <v>0.372</v>
      </c>
      <c r="I77" s="131">
        <v>0.372</v>
      </c>
      <c r="J77" s="131">
        <v>0.344</v>
      </c>
      <c r="K77" s="31"/>
    </row>
    <row r="78" spans="1:11" s="32" customFormat="1" ht="11.25" customHeight="1">
      <c r="A78" s="34" t="s">
        <v>61</v>
      </c>
      <c r="B78" s="28"/>
      <c r="C78" s="29"/>
      <c r="D78" s="29"/>
      <c r="E78" s="29"/>
      <c r="F78" s="30"/>
      <c r="G78" s="30"/>
      <c r="H78" s="131">
        <v>0.332</v>
      </c>
      <c r="I78" s="131">
        <v>0.26</v>
      </c>
      <c r="J78" s="131">
        <v>0.3</v>
      </c>
      <c r="K78" s="31"/>
    </row>
    <row r="79" spans="1:11" s="32" customFormat="1" ht="11.25" customHeight="1">
      <c r="A79" s="34" t="s">
        <v>62</v>
      </c>
      <c r="B79" s="28"/>
      <c r="C79" s="29"/>
      <c r="D79" s="29"/>
      <c r="E79" s="29"/>
      <c r="F79" s="30"/>
      <c r="G79" s="30"/>
      <c r="H79" s="131">
        <v>11.653</v>
      </c>
      <c r="I79" s="131">
        <v>11.6</v>
      </c>
      <c r="J79" s="131">
        <v>11.6</v>
      </c>
      <c r="K79" s="31"/>
    </row>
    <row r="80" spans="1:11" s="23" customFormat="1" ht="11.25" customHeight="1">
      <c r="A80" s="41" t="s">
        <v>63</v>
      </c>
      <c r="B80" s="36"/>
      <c r="C80" s="37"/>
      <c r="D80" s="37"/>
      <c r="E80" s="37"/>
      <c r="F80" s="38"/>
      <c r="G80" s="39"/>
      <c r="H80" s="132">
        <v>18.777</v>
      </c>
      <c r="I80" s="133">
        <v>17.232</v>
      </c>
      <c r="J80" s="133">
        <v>17.186999999999998</v>
      </c>
      <c r="K80" s="40">
        <v>99.73885793871865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/>
      <c r="D82" s="29"/>
      <c r="E82" s="29"/>
      <c r="F82" s="30"/>
      <c r="G82" s="30"/>
      <c r="H82" s="131">
        <v>1.343</v>
      </c>
      <c r="I82" s="131">
        <v>1.343</v>
      </c>
      <c r="J82" s="131">
        <v>1.343</v>
      </c>
      <c r="K82" s="31"/>
    </row>
    <row r="83" spans="1:11" s="32" customFormat="1" ht="11.25" customHeight="1">
      <c r="A83" s="34" t="s">
        <v>65</v>
      </c>
      <c r="B83" s="28"/>
      <c r="C83" s="29"/>
      <c r="D83" s="29"/>
      <c r="E83" s="29"/>
      <c r="F83" s="30"/>
      <c r="G83" s="30"/>
      <c r="H83" s="131">
        <v>0.613</v>
      </c>
      <c r="I83" s="131">
        <v>0.613</v>
      </c>
      <c r="J83" s="131">
        <v>0.615</v>
      </c>
      <c r="K83" s="31"/>
    </row>
    <row r="84" spans="1:11" s="23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32">
        <v>1.956</v>
      </c>
      <c r="I84" s="133">
        <v>1.956</v>
      </c>
      <c r="J84" s="133">
        <v>1.958</v>
      </c>
      <c r="K84" s="40">
        <v>100.10224948875255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/>
      <c r="D87" s="48"/>
      <c r="E87" s="48"/>
      <c r="F87" s="49"/>
      <c r="G87" s="39"/>
      <c r="H87" s="136">
        <v>182.826</v>
      </c>
      <c r="I87" s="137">
        <v>180.03199999999998</v>
      </c>
      <c r="J87" s="137">
        <f>J13+J15+J17+J22+J24+J26+J31+J37++J39+J50+J52+J59+J64+J66+J70+J80+J84</f>
        <v>165.225</v>
      </c>
      <c r="K87" s="49">
        <f>IF(I87&gt;0,100*J87/I87,0)</f>
        <v>91.77535104870246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5" useFirstPageNumber="1" horizontalDpi="600" verticalDpi="600" orientation="portrait" paperSize="9" scale="73" r:id="rId1"/>
  <headerFooter alignWithMargins="0">
    <oddFooter>&amp;C&amp;P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codeName="Hoja58"/>
  <dimension ref="A1:K625"/>
  <sheetViews>
    <sheetView view="pageBreakPreview" zoomScaleSheetLayoutView="100" zoomScalePageLayoutView="0" workbookViewId="0" topLeftCell="A1">
      <selection activeCell="M15" sqref="M15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5" width="12.421875" style="57" customWidth="1"/>
    <col min="6" max="6" width="9.851562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116</v>
      </c>
      <c r="B2" s="2"/>
      <c r="C2" s="2"/>
      <c r="D2" s="2"/>
      <c r="E2" s="4"/>
      <c r="F2" s="2"/>
      <c r="G2" s="2"/>
      <c r="H2" s="2"/>
      <c r="I2" s="5"/>
      <c r="J2" s="187" t="s">
        <v>69</v>
      </c>
      <c r="K2" s="187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75" t="s">
        <v>2</v>
      </c>
      <c r="D4" s="176"/>
      <c r="E4" s="176"/>
      <c r="F4" s="177"/>
      <c r="G4" s="8"/>
      <c r="H4" s="181" t="s">
        <v>3</v>
      </c>
      <c r="I4" s="182"/>
      <c r="J4" s="182"/>
      <c r="K4" s="183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2020</v>
      </c>
      <c r="D6" s="15">
        <f>E6-1</f>
        <v>2021</v>
      </c>
      <c r="E6" s="15">
        <v>2022</v>
      </c>
      <c r="F6" s="16">
        <f>E6</f>
        <v>2022</v>
      </c>
      <c r="G6" s="17"/>
      <c r="H6" s="14">
        <f>J6-2</f>
        <v>2020</v>
      </c>
      <c r="I6" s="15">
        <f>J6-1</f>
        <v>2021</v>
      </c>
      <c r="J6" s="15">
        <v>2022</v>
      </c>
      <c r="K6" s="16">
        <f>J6</f>
        <v>2022</v>
      </c>
    </row>
    <row r="7" spans="1:11" s="9" customFormat="1" ht="11.25" customHeight="1" thickBot="1">
      <c r="A7" s="18"/>
      <c r="B7" s="8"/>
      <c r="C7" s="19"/>
      <c r="D7" s="20"/>
      <c r="E7" s="20"/>
      <c r="F7" s="21" t="str">
        <f>CONCATENATE(D6,"=100")</f>
        <v>2021=100</v>
      </c>
      <c r="G7" s="22"/>
      <c r="H7" s="138" t="s">
        <v>336</v>
      </c>
      <c r="I7" s="139" t="s">
        <v>336</v>
      </c>
      <c r="J7" s="20">
        <v>3</v>
      </c>
      <c r="K7" s="21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31"/>
      <c r="I9" s="131"/>
      <c r="J9" s="131"/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31"/>
      <c r="I10" s="131"/>
      <c r="J10" s="131"/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31"/>
      <c r="I11" s="131"/>
      <c r="J11" s="131"/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31">
        <v>0.003</v>
      </c>
      <c r="I12" s="131">
        <v>0.003</v>
      </c>
      <c r="J12" s="131">
        <v>0.00252</v>
      </c>
      <c r="K12" s="31"/>
    </row>
    <row r="13" spans="1:11" s="23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32">
        <v>0.006</v>
      </c>
      <c r="I13" s="133">
        <v>0.006</v>
      </c>
      <c r="J13" s="133">
        <v>0.00252</v>
      </c>
      <c r="K13" s="40">
        <v>100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2"/>
      <c r="I15" s="133"/>
      <c r="J15" s="133">
        <v>0.03</v>
      </c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2"/>
      <c r="I17" s="133"/>
      <c r="J17" s="133">
        <v>0.001</v>
      </c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31"/>
      <c r="I19" s="131"/>
      <c r="J19" s="131"/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31"/>
      <c r="I20" s="131"/>
      <c r="J20" s="131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31"/>
      <c r="I21" s="131"/>
      <c r="J21" s="131"/>
      <c r="K21" s="31"/>
    </row>
    <row r="22" spans="1:11" s="23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32"/>
      <c r="I22" s="133"/>
      <c r="J22" s="133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/>
      <c r="D24" s="37"/>
      <c r="E24" s="37"/>
      <c r="F24" s="38"/>
      <c r="G24" s="39"/>
      <c r="H24" s="132"/>
      <c r="I24" s="133"/>
      <c r="J24" s="133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32"/>
      <c r="I26" s="133"/>
      <c r="J26" s="133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/>
      <c r="D28" s="29"/>
      <c r="E28" s="29"/>
      <c r="F28" s="30"/>
      <c r="G28" s="30"/>
      <c r="H28" s="131"/>
      <c r="I28" s="131"/>
      <c r="J28" s="131"/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31"/>
      <c r="I29" s="131"/>
      <c r="J29" s="131"/>
      <c r="K29" s="31"/>
    </row>
    <row r="30" spans="1:11" s="32" customFormat="1" ht="11.25" customHeight="1">
      <c r="A30" s="34" t="s">
        <v>22</v>
      </c>
      <c r="B30" s="28"/>
      <c r="C30" s="29"/>
      <c r="D30" s="29"/>
      <c r="E30" s="29"/>
      <c r="F30" s="30"/>
      <c r="G30" s="30"/>
      <c r="H30" s="131"/>
      <c r="I30" s="131"/>
      <c r="J30" s="131"/>
      <c r="K30" s="31"/>
    </row>
    <row r="31" spans="1:11" s="23" customFormat="1" ht="11.25" customHeight="1">
      <c r="A31" s="41" t="s">
        <v>23</v>
      </c>
      <c r="B31" s="36"/>
      <c r="C31" s="37"/>
      <c r="D31" s="37"/>
      <c r="E31" s="37"/>
      <c r="F31" s="38"/>
      <c r="G31" s="39"/>
      <c r="H31" s="132"/>
      <c r="I31" s="133"/>
      <c r="J31" s="133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/>
      <c r="D33" s="29"/>
      <c r="E33" s="29"/>
      <c r="F33" s="30"/>
      <c r="G33" s="30"/>
      <c r="H33" s="131"/>
      <c r="I33" s="131"/>
      <c r="J33" s="131"/>
      <c r="K33" s="31"/>
    </row>
    <row r="34" spans="1:11" s="32" customFormat="1" ht="11.25" customHeight="1">
      <c r="A34" s="34" t="s">
        <v>25</v>
      </c>
      <c r="B34" s="28"/>
      <c r="C34" s="29"/>
      <c r="D34" s="29"/>
      <c r="E34" s="29"/>
      <c r="F34" s="30"/>
      <c r="G34" s="30"/>
      <c r="H34" s="131"/>
      <c r="I34" s="131"/>
      <c r="J34" s="131"/>
      <c r="K34" s="31"/>
    </row>
    <row r="35" spans="1:11" s="32" customFormat="1" ht="11.25" customHeight="1">
      <c r="A35" s="34" t="s">
        <v>26</v>
      </c>
      <c r="B35" s="28"/>
      <c r="C35" s="29"/>
      <c r="D35" s="29"/>
      <c r="E35" s="29"/>
      <c r="F35" s="30"/>
      <c r="G35" s="30"/>
      <c r="H35" s="131"/>
      <c r="I35" s="131"/>
      <c r="J35" s="131"/>
      <c r="K35" s="31"/>
    </row>
    <row r="36" spans="1:11" s="32" customFormat="1" ht="11.25" customHeight="1">
      <c r="A36" s="34" t="s">
        <v>27</v>
      </c>
      <c r="B36" s="28"/>
      <c r="C36" s="29"/>
      <c r="D36" s="29"/>
      <c r="E36" s="29"/>
      <c r="F36" s="30"/>
      <c r="G36" s="30"/>
      <c r="H36" s="131">
        <v>0.036</v>
      </c>
      <c r="I36" s="131"/>
      <c r="J36" s="131">
        <v>0.003</v>
      </c>
      <c r="K36" s="31"/>
    </row>
    <row r="37" spans="1:11" s="23" customFormat="1" ht="11.25" customHeight="1">
      <c r="A37" s="35" t="s">
        <v>28</v>
      </c>
      <c r="B37" s="36"/>
      <c r="C37" s="37"/>
      <c r="D37" s="37"/>
      <c r="E37" s="37"/>
      <c r="F37" s="38"/>
      <c r="G37" s="39"/>
      <c r="H37" s="132">
        <v>0.036</v>
      </c>
      <c r="I37" s="133"/>
      <c r="J37" s="133">
        <v>0.003</v>
      </c>
      <c r="K37" s="40"/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/>
      <c r="D39" s="37"/>
      <c r="E39" s="37"/>
      <c r="F39" s="38"/>
      <c r="G39" s="39"/>
      <c r="H39" s="132">
        <v>0.054</v>
      </c>
      <c r="I39" s="133">
        <v>0.049</v>
      </c>
      <c r="J39" s="133">
        <v>0.045</v>
      </c>
      <c r="K39" s="40">
        <v>91.83673469387755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31"/>
      <c r="I41" s="131"/>
      <c r="J41" s="131"/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31"/>
      <c r="I42" s="131"/>
      <c r="J42" s="131"/>
      <c r="K42" s="31"/>
    </row>
    <row r="43" spans="1:11" s="32" customFormat="1" ht="11.25" customHeight="1">
      <c r="A43" s="34" t="s">
        <v>32</v>
      </c>
      <c r="B43" s="28"/>
      <c r="C43" s="29"/>
      <c r="D43" s="29"/>
      <c r="E43" s="29"/>
      <c r="F43" s="30"/>
      <c r="G43" s="30"/>
      <c r="H43" s="131"/>
      <c r="I43" s="131"/>
      <c r="J43" s="131"/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31"/>
      <c r="I44" s="131"/>
      <c r="J44" s="131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31"/>
      <c r="I45" s="131"/>
      <c r="J45" s="131"/>
      <c r="K45" s="31"/>
    </row>
    <row r="46" spans="1:11" s="32" customFormat="1" ht="11.25" customHeight="1">
      <c r="A46" s="34" t="s">
        <v>35</v>
      </c>
      <c r="B46" s="28"/>
      <c r="C46" s="29"/>
      <c r="D46" s="29"/>
      <c r="E46" s="29"/>
      <c r="F46" s="30"/>
      <c r="G46" s="30"/>
      <c r="H46" s="131"/>
      <c r="I46" s="131"/>
      <c r="J46" s="131"/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31"/>
      <c r="I47" s="131"/>
      <c r="J47" s="131"/>
      <c r="K47" s="31"/>
    </row>
    <row r="48" spans="1:11" s="32" customFormat="1" ht="11.25" customHeight="1">
      <c r="A48" s="34" t="s">
        <v>37</v>
      </c>
      <c r="B48" s="28"/>
      <c r="C48" s="29"/>
      <c r="D48" s="29"/>
      <c r="E48" s="29"/>
      <c r="F48" s="30"/>
      <c r="G48" s="30"/>
      <c r="H48" s="131"/>
      <c r="I48" s="131"/>
      <c r="J48" s="131"/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31"/>
      <c r="I49" s="131"/>
      <c r="J49" s="131"/>
      <c r="K49" s="31"/>
    </row>
    <row r="50" spans="1:11" s="23" customFormat="1" ht="11.25" customHeight="1">
      <c r="A50" s="41" t="s">
        <v>39</v>
      </c>
      <c r="B50" s="36"/>
      <c r="C50" s="37"/>
      <c r="D50" s="37"/>
      <c r="E50" s="37"/>
      <c r="F50" s="38"/>
      <c r="G50" s="39"/>
      <c r="H50" s="132"/>
      <c r="I50" s="133"/>
      <c r="J50" s="133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32"/>
      <c r="I52" s="133"/>
      <c r="J52" s="133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/>
      <c r="D54" s="29"/>
      <c r="E54" s="29"/>
      <c r="F54" s="30"/>
      <c r="G54" s="30"/>
      <c r="H54" s="131"/>
      <c r="I54" s="131"/>
      <c r="J54" s="131"/>
      <c r="K54" s="31"/>
    </row>
    <row r="55" spans="1:11" s="32" customFormat="1" ht="11.25" customHeight="1">
      <c r="A55" s="34" t="s">
        <v>42</v>
      </c>
      <c r="B55" s="28"/>
      <c r="C55" s="29"/>
      <c r="D55" s="29"/>
      <c r="E55" s="29"/>
      <c r="F55" s="30"/>
      <c r="G55" s="30"/>
      <c r="H55" s="131"/>
      <c r="I55" s="131"/>
      <c r="J55" s="131"/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30"/>
      <c r="G56" s="30"/>
      <c r="H56" s="131"/>
      <c r="I56" s="131"/>
      <c r="J56" s="131"/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31"/>
      <c r="I57" s="131"/>
      <c r="J57" s="131"/>
      <c r="K57" s="31"/>
    </row>
    <row r="58" spans="1:11" s="32" customFormat="1" ht="11.25" customHeight="1">
      <c r="A58" s="34" t="s">
        <v>45</v>
      </c>
      <c r="B58" s="28"/>
      <c r="C58" s="29"/>
      <c r="D58" s="29"/>
      <c r="E58" s="29"/>
      <c r="F58" s="30"/>
      <c r="G58" s="30"/>
      <c r="H58" s="131"/>
      <c r="I58" s="131"/>
      <c r="J58" s="131"/>
      <c r="K58" s="31"/>
    </row>
    <row r="59" spans="1:11" s="23" customFormat="1" ht="11.25" customHeight="1">
      <c r="A59" s="35" t="s">
        <v>46</v>
      </c>
      <c r="B59" s="36"/>
      <c r="C59" s="37"/>
      <c r="D59" s="37"/>
      <c r="E59" s="37"/>
      <c r="F59" s="38"/>
      <c r="G59" s="39"/>
      <c r="H59" s="132"/>
      <c r="I59" s="133"/>
      <c r="J59" s="133"/>
      <c r="K59" s="40"/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/>
      <c r="D61" s="29"/>
      <c r="E61" s="29"/>
      <c r="F61" s="30"/>
      <c r="G61" s="30"/>
      <c r="H61" s="131">
        <v>2.025</v>
      </c>
      <c r="I61" s="131">
        <v>2.187</v>
      </c>
      <c r="J61" s="131">
        <v>1.5</v>
      </c>
      <c r="K61" s="31"/>
    </row>
    <row r="62" spans="1:11" s="32" customFormat="1" ht="11.25" customHeight="1">
      <c r="A62" s="34" t="s">
        <v>48</v>
      </c>
      <c r="B62" s="28"/>
      <c r="C62" s="29"/>
      <c r="D62" s="29"/>
      <c r="E62" s="29"/>
      <c r="F62" s="30"/>
      <c r="G62" s="30"/>
      <c r="H62" s="131">
        <v>0.522</v>
      </c>
      <c r="I62" s="131">
        <v>2.1</v>
      </c>
      <c r="J62" s="131">
        <v>2.1</v>
      </c>
      <c r="K62" s="31"/>
    </row>
    <row r="63" spans="1:11" s="32" customFormat="1" ht="11.25" customHeight="1">
      <c r="A63" s="34" t="s">
        <v>49</v>
      </c>
      <c r="B63" s="28"/>
      <c r="C63" s="29"/>
      <c r="D63" s="29"/>
      <c r="E63" s="29"/>
      <c r="F63" s="30"/>
      <c r="G63" s="30"/>
      <c r="H63" s="131">
        <v>2.058</v>
      </c>
      <c r="I63" s="131">
        <v>4.706</v>
      </c>
      <c r="J63" s="131">
        <v>11.27</v>
      </c>
      <c r="K63" s="31"/>
    </row>
    <row r="64" spans="1:11" s="23" customFormat="1" ht="11.25" customHeight="1">
      <c r="A64" s="35" t="s">
        <v>50</v>
      </c>
      <c r="B64" s="36"/>
      <c r="C64" s="37"/>
      <c r="D64" s="37"/>
      <c r="E64" s="37"/>
      <c r="F64" s="38"/>
      <c r="G64" s="39"/>
      <c r="H64" s="132">
        <v>4.6049999999999995</v>
      </c>
      <c r="I64" s="133">
        <v>8.993</v>
      </c>
      <c r="J64" s="133">
        <v>14.87</v>
      </c>
      <c r="K64" s="40">
        <v>165.35082842210608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/>
      <c r="D66" s="37"/>
      <c r="E66" s="37"/>
      <c r="F66" s="38"/>
      <c r="G66" s="39"/>
      <c r="H66" s="132">
        <v>0.043</v>
      </c>
      <c r="I66" s="133">
        <v>0.048</v>
      </c>
      <c r="J66" s="133">
        <v>0.04</v>
      </c>
      <c r="K66" s="40">
        <v>83.33333333333333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/>
      <c r="D68" s="29"/>
      <c r="E68" s="29"/>
      <c r="F68" s="30"/>
      <c r="G68" s="30"/>
      <c r="H68" s="131"/>
      <c r="I68" s="131"/>
      <c r="J68" s="131"/>
      <c r="K68" s="31"/>
    </row>
    <row r="69" spans="1:11" s="32" customFormat="1" ht="11.25" customHeight="1">
      <c r="A69" s="34" t="s">
        <v>53</v>
      </c>
      <c r="B69" s="28"/>
      <c r="C69" s="29"/>
      <c r="D69" s="29"/>
      <c r="E69" s="29"/>
      <c r="F69" s="30"/>
      <c r="G69" s="30"/>
      <c r="H69" s="131"/>
      <c r="I69" s="131"/>
      <c r="J69" s="131"/>
      <c r="K69" s="31"/>
    </row>
    <row r="70" spans="1:11" s="23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32"/>
      <c r="I70" s="133"/>
      <c r="J70" s="133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/>
      <c r="D72" s="29"/>
      <c r="E72" s="29"/>
      <c r="F72" s="30"/>
      <c r="G72" s="30"/>
      <c r="H72" s="131">
        <v>0.06</v>
      </c>
      <c r="I72" s="131">
        <v>0.052</v>
      </c>
      <c r="J72" s="131">
        <v>0.05</v>
      </c>
      <c r="K72" s="31"/>
    </row>
    <row r="73" spans="1:11" s="32" customFormat="1" ht="11.25" customHeight="1">
      <c r="A73" s="34" t="s">
        <v>56</v>
      </c>
      <c r="B73" s="28"/>
      <c r="C73" s="29"/>
      <c r="D73" s="29"/>
      <c r="E73" s="29"/>
      <c r="F73" s="30"/>
      <c r="G73" s="30"/>
      <c r="H73" s="131">
        <v>4.252</v>
      </c>
      <c r="I73" s="131">
        <v>6.15</v>
      </c>
      <c r="J73" s="131">
        <v>7.144</v>
      </c>
      <c r="K73" s="31"/>
    </row>
    <row r="74" spans="1:11" s="32" customFormat="1" ht="11.25" customHeight="1">
      <c r="A74" s="34" t="s">
        <v>57</v>
      </c>
      <c r="B74" s="28"/>
      <c r="C74" s="29"/>
      <c r="D74" s="29"/>
      <c r="E74" s="29"/>
      <c r="F74" s="30"/>
      <c r="G74" s="30"/>
      <c r="H74" s="131"/>
      <c r="I74" s="131"/>
      <c r="J74" s="131"/>
      <c r="K74" s="31"/>
    </row>
    <row r="75" spans="1:11" s="32" customFormat="1" ht="11.25" customHeight="1">
      <c r="A75" s="34" t="s">
        <v>58</v>
      </c>
      <c r="B75" s="28"/>
      <c r="C75" s="29"/>
      <c r="D75" s="29"/>
      <c r="E75" s="29"/>
      <c r="F75" s="30"/>
      <c r="G75" s="30"/>
      <c r="H75" s="131">
        <v>27.725</v>
      </c>
      <c r="I75" s="131">
        <v>28.227</v>
      </c>
      <c r="J75" s="131">
        <v>17.273</v>
      </c>
      <c r="K75" s="31"/>
    </row>
    <row r="76" spans="1:11" s="32" customFormat="1" ht="11.25" customHeight="1">
      <c r="A76" s="34" t="s">
        <v>59</v>
      </c>
      <c r="B76" s="28"/>
      <c r="C76" s="29"/>
      <c r="D76" s="29"/>
      <c r="E76" s="29"/>
      <c r="F76" s="30"/>
      <c r="G76" s="30"/>
      <c r="H76" s="131">
        <v>0.884</v>
      </c>
      <c r="I76" s="131">
        <v>2.59</v>
      </c>
      <c r="J76" s="131">
        <v>4.85</v>
      </c>
      <c r="K76" s="31"/>
    </row>
    <row r="77" spans="1:11" s="32" customFormat="1" ht="11.25" customHeight="1">
      <c r="A77" s="34" t="s">
        <v>60</v>
      </c>
      <c r="B77" s="28"/>
      <c r="C77" s="29"/>
      <c r="D77" s="29"/>
      <c r="E77" s="29"/>
      <c r="F77" s="30"/>
      <c r="G77" s="30"/>
      <c r="H77" s="131"/>
      <c r="I77" s="131"/>
      <c r="J77" s="131"/>
      <c r="K77" s="31"/>
    </row>
    <row r="78" spans="1:11" s="32" customFormat="1" ht="11.25" customHeight="1">
      <c r="A78" s="34" t="s">
        <v>61</v>
      </c>
      <c r="B78" s="28"/>
      <c r="C78" s="29"/>
      <c r="D78" s="29"/>
      <c r="E78" s="29"/>
      <c r="F78" s="30"/>
      <c r="G78" s="30"/>
      <c r="H78" s="131">
        <v>48.034</v>
      </c>
      <c r="I78" s="131">
        <v>59.592</v>
      </c>
      <c r="J78" s="131">
        <v>49.023</v>
      </c>
      <c r="K78" s="31"/>
    </row>
    <row r="79" spans="1:11" s="32" customFormat="1" ht="11.25" customHeight="1">
      <c r="A79" s="34" t="s">
        <v>62</v>
      </c>
      <c r="B79" s="28"/>
      <c r="C79" s="29"/>
      <c r="D79" s="29"/>
      <c r="E79" s="29"/>
      <c r="F79" s="30"/>
      <c r="G79" s="30"/>
      <c r="H79" s="131">
        <v>0.132</v>
      </c>
      <c r="I79" s="131">
        <v>0.088</v>
      </c>
      <c r="J79" s="131"/>
      <c r="K79" s="31"/>
    </row>
    <row r="80" spans="1:11" s="23" customFormat="1" ht="11.25" customHeight="1">
      <c r="A80" s="41" t="s">
        <v>63</v>
      </c>
      <c r="B80" s="36"/>
      <c r="C80" s="37"/>
      <c r="D80" s="37"/>
      <c r="E80" s="37"/>
      <c r="F80" s="38"/>
      <c r="G80" s="39"/>
      <c r="H80" s="132">
        <v>81.087</v>
      </c>
      <c r="I80" s="133">
        <v>96.699</v>
      </c>
      <c r="J80" s="133">
        <v>78.34</v>
      </c>
      <c r="K80" s="40">
        <v>81.01428143000444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/>
      <c r="D82" s="29"/>
      <c r="E82" s="29"/>
      <c r="F82" s="30"/>
      <c r="G82" s="30"/>
      <c r="H82" s="131">
        <v>2.633</v>
      </c>
      <c r="I82" s="131">
        <v>1.972</v>
      </c>
      <c r="J82" s="131">
        <v>2.269</v>
      </c>
      <c r="K82" s="31"/>
    </row>
    <row r="83" spans="1:11" s="32" customFormat="1" ht="11.25" customHeight="1">
      <c r="A83" s="34" t="s">
        <v>65</v>
      </c>
      <c r="B83" s="28"/>
      <c r="C83" s="29"/>
      <c r="D83" s="29"/>
      <c r="E83" s="29"/>
      <c r="F83" s="30"/>
      <c r="G83" s="30"/>
      <c r="H83" s="131">
        <v>10.661</v>
      </c>
      <c r="I83" s="131">
        <v>9.002</v>
      </c>
      <c r="J83" s="131">
        <v>12.369</v>
      </c>
      <c r="K83" s="31"/>
    </row>
    <row r="84" spans="1:11" s="23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32">
        <v>13.294</v>
      </c>
      <c r="I84" s="133">
        <v>10.974</v>
      </c>
      <c r="J84" s="133">
        <v>14.638</v>
      </c>
      <c r="K84" s="40">
        <v>133.38800801895388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/>
      <c r="D87" s="48"/>
      <c r="E87" s="48"/>
      <c r="F87" s="49"/>
      <c r="G87" s="39"/>
      <c r="H87" s="136">
        <v>99.125</v>
      </c>
      <c r="I87" s="137">
        <f>I13+I15+I17+I22+I24+I26+I31+I37++I39+I50+I52+I59+I64+I66+I70+I80+I84</f>
        <v>116.769</v>
      </c>
      <c r="J87" s="137">
        <f>J13+J15+J17+J22+J24+J26+J31+J37++J39+J50+J52+J59+J64+J66+J70+J80+J84</f>
        <v>107.96952</v>
      </c>
      <c r="K87" s="49">
        <f>IF(I87&gt;0,100*J87/I87,0)</f>
        <v>92.46419854584694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6" useFirstPageNumber="1" horizontalDpi="600" verticalDpi="600" orientation="portrait" paperSize="9" scale="73" r:id="rId1"/>
  <headerFooter alignWithMargins="0">
    <oddFooter>&amp;C&amp;P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 codeName="Hoja59"/>
  <dimension ref="A1:K625"/>
  <sheetViews>
    <sheetView view="pageBreakPreview" zoomScaleSheetLayoutView="100" zoomScalePageLayoutView="0" workbookViewId="0" topLeftCell="A1">
      <selection activeCell="M15" sqref="M15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5" width="12.421875" style="57" customWidth="1"/>
    <col min="6" max="6" width="9.851562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117</v>
      </c>
      <c r="B2" s="2"/>
      <c r="C2" s="2"/>
      <c r="D2" s="2"/>
      <c r="E2" s="4"/>
      <c r="F2" s="2"/>
      <c r="G2" s="2"/>
      <c r="H2" s="2"/>
      <c r="I2" s="5"/>
      <c r="J2" s="187" t="s">
        <v>69</v>
      </c>
      <c r="K2" s="187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75" t="s">
        <v>2</v>
      </c>
      <c r="D4" s="176"/>
      <c r="E4" s="176"/>
      <c r="F4" s="177"/>
      <c r="G4" s="8"/>
      <c r="H4" s="181" t="s">
        <v>3</v>
      </c>
      <c r="I4" s="182"/>
      <c r="J4" s="182"/>
      <c r="K4" s="183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9"/>
      <c r="D7" s="20"/>
      <c r="E7" s="20"/>
      <c r="F7" s="21" t="str">
        <f>CONCATENATE(D6,"=100")</f>
        <v>2022=100</v>
      </c>
      <c r="G7" s="22"/>
      <c r="H7" s="138" t="s">
        <v>336</v>
      </c>
      <c r="I7" s="139" t="s">
        <v>6</v>
      </c>
      <c r="J7" s="20">
        <v>3</v>
      </c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31"/>
      <c r="I9" s="131"/>
      <c r="J9" s="131"/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31"/>
      <c r="I10" s="131"/>
      <c r="J10" s="131"/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31"/>
      <c r="I11" s="131"/>
      <c r="J11" s="131"/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31"/>
      <c r="I12" s="131"/>
      <c r="J12" s="131"/>
      <c r="K12" s="31"/>
    </row>
    <row r="13" spans="1:11" s="23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32"/>
      <c r="I13" s="133"/>
      <c r="J13" s="133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2"/>
      <c r="I15" s="133"/>
      <c r="J15" s="133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2"/>
      <c r="I17" s="133"/>
      <c r="J17" s="133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31">
        <v>0.132</v>
      </c>
      <c r="I19" s="131"/>
      <c r="J19" s="131"/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31"/>
      <c r="I20" s="131"/>
      <c r="J20" s="131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31"/>
      <c r="I21" s="131"/>
      <c r="J21" s="131"/>
      <c r="K21" s="31"/>
    </row>
    <row r="22" spans="1:11" s="23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32">
        <v>0.132</v>
      </c>
      <c r="I22" s="133"/>
      <c r="J22" s="133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/>
      <c r="D24" s="37"/>
      <c r="E24" s="37"/>
      <c r="F24" s="38"/>
      <c r="G24" s="39"/>
      <c r="H24" s="132">
        <v>3.544</v>
      </c>
      <c r="I24" s="133">
        <v>2.728</v>
      </c>
      <c r="J24" s="133">
        <v>2.698</v>
      </c>
      <c r="K24" s="40">
        <v>98.90029325513196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32">
        <v>5.568</v>
      </c>
      <c r="I26" s="133">
        <v>3.75</v>
      </c>
      <c r="J26" s="133">
        <v>4</v>
      </c>
      <c r="K26" s="40">
        <v>106.66666666666667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/>
      <c r="D28" s="29"/>
      <c r="E28" s="29"/>
      <c r="F28" s="30"/>
      <c r="G28" s="30"/>
      <c r="H28" s="131">
        <v>15.443</v>
      </c>
      <c r="I28" s="131">
        <v>5.5</v>
      </c>
      <c r="J28" s="131">
        <v>20</v>
      </c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31">
        <v>12.542</v>
      </c>
      <c r="I29" s="131">
        <v>8.78</v>
      </c>
      <c r="J29" s="131">
        <v>12</v>
      </c>
      <c r="K29" s="31"/>
    </row>
    <row r="30" spans="1:11" s="32" customFormat="1" ht="11.25" customHeight="1">
      <c r="A30" s="34" t="s">
        <v>22</v>
      </c>
      <c r="B30" s="28"/>
      <c r="C30" s="29"/>
      <c r="D30" s="29"/>
      <c r="E30" s="29"/>
      <c r="F30" s="30"/>
      <c r="G30" s="30"/>
      <c r="H30" s="131">
        <v>39.777</v>
      </c>
      <c r="I30" s="131">
        <v>26.5</v>
      </c>
      <c r="J30" s="131">
        <v>25</v>
      </c>
      <c r="K30" s="31"/>
    </row>
    <row r="31" spans="1:11" s="23" customFormat="1" ht="11.25" customHeight="1">
      <c r="A31" s="41" t="s">
        <v>23</v>
      </c>
      <c r="B31" s="36"/>
      <c r="C31" s="37"/>
      <c r="D31" s="37"/>
      <c r="E31" s="37"/>
      <c r="F31" s="38"/>
      <c r="G31" s="39"/>
      <c r="H31" s="132">
        <v>67.762</v>
      </c>
      <c r="I31" s="133">
        <v>40.78</v>
      </c>
      <c r="J31" s="133">
        <v>57</v>
      </c>
      <c r="K31" s="40">
        <v>139.77439921530163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/>
      <c r="D33" s="29"/>
      <c r="E33" s="29"/>
      <c r="F33" s="30"/>
      <c r="G33" s="30"/>
      <c r="H33" s="131">
        <v>0.271</v>
      </c>
      <c r="I33" s="131">
        <v>0.116</v>
      </c>
      <c r="J33" s="131"/>
      <c r="K33" s="31"/>
    </row>
    <row r="34" spans="1:11" s="32" customFormat="1" ht="11.25" customHeight="1">
      <c r="A34" s="34" t="s">
        <v>25</v>
      </c>
      <c r="B34" s="28"/>
      <c r="C34" s="29"/>
      <c r="D34" s="29"/>
      <c r="E34" s="29"/>
      <c r="F34" s="30"/>
      <c r="G34" s="30"/>
      <c r="H34" s="131">
        <v>0.008</v>
      </c>
      <c r="I34" s="131">
        <v>0.008</v>
      </c>
      <c r="J34" s="131"/>
      <c r="K34" s="31"/>
    </row>
    <row r="35" spans="1:11" s="32" customFormat="1" ht="11.25" customHeight="1">
      <c r="A35" s="34" t="s">
        <v>26</v>
      </c>
      <c r="B35" s="28"/>
      <c r="C35" s="29"/>
      <c r="D35" s="29"/>
      <c r="E35" s="29"/>
      <c r="F35" s="30"/>
      <c r="G35" s="30"/>
      <c r="H35" s="131">
        <v>13.306</v>
      </c>
      <c r="I35" s="131">
        <v>3.4</v>
      </c>
      <c r="J35" s="131"/>
      <c r="K35" s="31"/>
    </row>
    <row r="36" spans="1:11" s="32" customFormat="1" ht="11.25" customHeight="1">
      <c r="A36" s="34" t="s">
        <v>27</v>
      </c>
      <c r="B36" s="28"/>
      <c r="C36" s="29"/>
      <c r="D36" s="29"/>
      <c r="E36" s="29"/>
      <c r="F36" s="30"/>
      <c r="G36" s="30"/>
      <c r="H36" s="131">
        <v>12.928</v>
      </c>
      <c r="I36" s="131">
        <v>4.489</v>
      </c>
      <c r="J36" s="131">
        <v>9.408</v>
      </c>
      <c r="K36" s="31"/>
    </row>
    <row r="37" spans="1:11" s="23" customFormat="1" ht="11.25" customHeight="1">
      <c r="A37" s="35" t="s">
        <v>28</v>
      </c>
      <c r="B37" s="36"/>
      <c r="C37" s="37"/>
      <c r="D37" s="37"/>
      <c r="E37" s="37"/>
      <c r="F37" s="38"/>
      <c r="G37" s="39"/>
      <c r="H37" s="132">
        <v>26.512999999999998</v>
      </c>
      <c r="I37" s="133">
        <v>8.013</v>
      </c>
      <c r="J37" s="133">
        <v>9.408</v>
      </c>
      <c r="K37" s="40">
        <v>117.40921003369525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/>
      <c r="D39" s="37"/>
      <c r="E39" s="37"/>
      <c r="F39" s="38"/>
      <c r="G39" s="39"/>
      <c r="H39" s="132">
        <v>2.674</v>
      </c>
      <c r="I39" s="133">
        <v>2.75</v>
      </c>
      <c r="J39" s="133">
        <v>2.8</v>
      </c>
      <c r="K39" s="40">
        <v>101.81818181818181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31">
        <v>0.003</v>
      </c>
      <c r="I41" s="131">
        <v>0.006</v>
      </c>
      <c r="J41" s="131"/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31">
        <v>0.018</v>
      </c>
      <c r="I42" s="131">
        <v>0.052</v>
      </c>
      <c r="J42" s="131"/>
      <c r="K42" s="31"/>
    </row>
    <row r="43" spans="1:11" s="32" customFormat="1" ht="11.25" customHeight="1">
      <c r="A43" s="34" t="s">
        <v>32</v>
      </c>
      <c r="B43" s="28"/>
      <c r="C43" s="29"/>
      <c r="D43" s="29"/>
      <c r="E43" s="29"/>
      <c r="F43" s="30"/>
      <c r="G43" s="30"/>
      <c r="H43" s="131">
        <v>0.035</v>
      </c>
      <c r="I43" s="131">
        <v>0.016</v>
      </c>
      <c r="J43" s="131"/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31">
        <v>0.001</v>
      </c>
      <c r="I44" s="131"/>
      <c r="J44" s="131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31">
        <v>0.2</v>
      </c>
      <c r="I45" s="131">
        <v>0.15</v>
      </c>
      <c r="J45" s="131"/>
      <c r="K45" s="31"/>
    </row>
    <row r="46" spans="1:11" s="32" customFormat="1" ht="11.25" customHeight="1">
      <c r="A46" s="34" t="s">
        <v>35</v>
      </c>
      <c r="B46" s="28"/>
      <c r="C46" s="29"/>
      <c r="D46" s="29"/>
      <c r="E46" s="29"/>
      <c r="F46" s="30"/>
      <c r="G46" s="30"/>
      <c r="H46" s="131">
        <v>0.06</v>
      </c>
      <c r="I46" s="131">
        <v>0.058</v>
      </c>
      <c r="J46" s="131"/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31">
        <v>0.4</v>
      </c>
      <c r="I47" s="131">
        <v>0.1</v>
      </c>
      <c r="J47" s="131"/>
      <c r="K47" s="31"/>
    </row>
    <row r="48" spans="1:11" s="32" customFormat="1" ht="11.25" customHeight="1">
      <c r="A48" s="34" t="s">
        <v>37</v>
      </c>
      <c r="B48" s="28"/>
      <c r="C48" s="29"/>
      <c r="D48" s="29"/>
      <c r="E48" s="29"/>
      <c r="F48" s="30"/>
      <c r="G48" s="30"/>
      <c r="H48" s="131">
        <v>0.28</v>
      </c>
      <c r="I48" s="131">
        <v>0.211</v>
      </c>
      <c r="J48" s="131"/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31">
        <v>0.206</v>
      </c>
      <c r="I49" s="131">
        <v>0.211</v>
      </c>
      <c r="J49" s="131"/>
      <c r="K49" s="31"/>
    </row>
    <row r="50" spans="1:11" s="23" customFormat="1" ht="11.25" customHeight="1">
      <c r="A50" s="41" t="s">
        <v>39</v>
      </c>
      <c r="B50" s="36"/>
      <c r="C50" s="37"/>
      <c r="D50" s="37"/>
      <c r="E50" s="37"/>
      <c r="F50" s="38"/>
      <c r="G50" s="39"/>
      <c r="H50" s="132">
        <v>1.203</v>
      </c>
      <c r="I50" s="133">
        <v>0.8039999999999999</v>
      </c>
      <c r="J50" s="133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32">
        <v>1.084</v>
      </c>
      <c r="I52" s="133">
        <v>0.783</v>
      </c>
      <c r="J52" s="133">
        <v>0.783</v>
      </c>
      <c r="K52" s="40">
        <v>99.99999999999999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/>
      <c r="D54" s="29"/>
      <c r="E54" s="29"/>
      <c r="F54" s="30"/>
      <c r="G54" s="30"/>
      <c r="H54" s="131">
        <v>26.456</v>
      </c>
      <c r="I54" s="131">
        <v>10.758</v>
      </c>
      <c r="J54" s="131">
        <v>43.86</v>
      </c>
      <c r="K54" s="31"/>
    </row>
    <row r="55" spans="1:11" s="32" customFormat="1" ht="11.25" customHeight="1">
      <c r="A55" s="34" t="s">
        <v>42</v>
      </c>
      <c r="B55" s="28"/>
      <c r="C55" s="29"/>
      <c r="D55" s="29"/>
      <c r="E55" s="29"/>
      <c r="F55" s="30"/>
      <c r="G55" s="30"/>
      <c r="H55" s="131">
        <v>4.612</v>
      </c>
      <c r="I55" s="131">
        <v>4.612</v>
      </c>
      <c r="J55" s="131">
        <v>5.04</v>
      </c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30"/>
      <c r="G56" s="30"/>
      <c r="H56" s="131">
        <v>5.07</v>
      </c>
      <c r="I56" s="131">
        <v>0.5</v>
      </c>
      <c r="J56" s="131">
        <v>3.9</v>
      </c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31">
        <v>0.158</v>
      </c>
      <c r="I57" s="131">
        <v>0.357</v>
      </c>
      <c r="J57" s="131">
        <v>0.068</v>
      </c>
      <c r="K57" s="31"/>
    </row>
    <row r="58" spans="1:11" s="32" customFormat="1" ht="11.25" customHeight="1">
      <c r="A58" s="34" t="s">
        <v>45</v>
      </c>
      <c r="B58" s="28"/>
      <c r="C58" s="29"/>
      <c r="D58" s="29"/>
      <c r="E58" s="29"/>
      <c r="F58" s="30"/>
      <c r="G58" s="30"/>
      <c r="H58" s="131">
        <v>8.59</v>
      </c>
      <c r="I58" s="131">
        <v>8.721</v>
      </c>
      <c r="J58" s="131">
        <v>8.67</v>
      </c>
      <c r="K58" s="31"/>
    </row>
    <row r="59" spans="1:11" s="23" customFormat="1" ht="11.25" customHeight="1">
      <c r="A59" s="35" t="s">
        <v>46</v>
      </c>
      <c r="B59" s="36"/>
      <c r="C59" s="37"/>
      <c r="D59" s="37"/>
      <c r="E59" s="37"/>
      <c r="F59" s="38"/>
      <c r="G59" s="39"/>
      <c r="H59" s="132">
        <v>44.885999999999996</v>
      </c>
      <c r="I59" s="133">
        <v>24.948</v>
      </c>
      <c r="J59" s="133">
        <v>61.538</v>
      </c>
      <c r="K59" s="40">
        <v>246.66506333172995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/>
      <c r="D61" s="29"/>
      <c r="E61" s="29"/>
      <c r="F61" s="30"/>
      <c r="G61" s="30"/>
      <c r="H61" s="131">
        <v>14.716</v>
      </c>
      <c r="I61" s="131">
        <v>7.513</v>
      </c>
      <c r="J61" s="131">
        <v>14.317</v>
      </c>
      <c r="K61" s="31"/>
    </row>
    <row r="62" spans="1:11" s="32" customFormat="1" ht="11.25" customHeight="1">
      <c r="A62" s="34" t="s">
        <v>48</v>
      </c>
      <c r="B62" s="28"/>
      <c r="C62" s="29"/>
      <c r="D62" s="29"/>
      <c r="E62" s="29"/>
      <c r="F62" s="30"/>
      <c r="G62" s="30"/>
      <c r="H62" s="131">
        <v>10.288</v>
      </c>
      <c r="I62" s="131">
        <v>3.438</v>
      </c>
      <c r="J62" s="131">
        <v>16.17</v>
      </c>
      <c r="K62" s="31"/>
    </row>
    <row r="63" spans="1:11" s="32" customFormat="1" ht="11.25" customHeight="1">
      <c r="A63" s="34" t="s">
        <v>49</v>
      </c>
      <c r="B63" s="28"/>
      <c r="C63" s="29"/>
      <c r="D63" s="29"/>
      <c r="E63" s="29"/>
      <c r="F63" s="30"/>
      <c r="G63" s="30"/>
      <c r="H63" s="131">
        <v>12.899</v>
      </c>
      <c r="I63" s="131">
        <v>4.9</v>
      </c>
      <c r="J63" s="131">
        <v>9.87</v>
      </c>
      <c r="K63" s="31"/>
    </row>
    <row r="64" spans="1:11" s="23" customFormat="1" ht="11.25" customHeight="1">
      <c r="A64" s="35" t="s">
        <v>50</v>
      </c>
      <c r="B64" s="36"/>
      <c r="C64" s="37"/>
      <c r="D64" s="37"/>
      <c r="E64" s="37"/>
      <c r="F64" s="38"/>
      <c r="G64" s="39"/>
      <c r="H64" s="132">
        <v>37.903</v>
      </c>
      <c r="I64" s="133">
        <v>15.851</v>
      </c>
      <c r="J64" s="133">
        <v>40.357</v>
      </c>
      <c r="K64" s="40">
        <v>254.60223329758372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/>
      <c r="D66" s="37"/>
      <c r="E66" s="37"/>
      <c r="F66" s="38"/>
      <c r="G66" s="39"/>
      <c r="H66" s="132">
        <v>36.595</v>
      </c>
      <c r="I66" s="133">
        <v>27.273</v>
      </c>
      <c r="J66" s="133">
        <v>23.2</v>
      </c>
      <c r="K66" s="40">
        <v>85.06581600850659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/>
      <c r="D68" s="29"/>
      <c r="E68" s="29"/>
      <c r="F68" s="30"/>
      <c r="G68" s="30"/>
      <c r="H68" s="131">
        <v>13.139</v>
      </c>
      <c r="I68" s="131">
        <v>12</v>
      </c>
      <c r="J68" s="131">
        <v>15</v>
      </c>
      <c r="K68" s="31"/>
    </row>
    <row r="69" spans="1:11" s="32" customFormat="1" ht="11.25" customHeight="1">
      <c r="A69" s="34" t="s">
        <v>53</v>
      </c>
      <c r="B69" s="28"/>
      <c r="C69" s="29"/>
      <c r="D69" s="29"/>
      <c r="E69" s="29"/>
      <c r="F69" s="30"/>
      <c r="G69" s="30"/>
      <c r="H69" s="131">
        <v>4.579</v>
      </c>
      <c r="I69" s="131">
        <v>5</v>
      </c>
      <c r="J69" s="131">
        <v>5</v>
      </c>
      <c r="K69" s="31"/>
    </row>
    <row r="70" spans="1:11" s="23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32">
        <v>17.718</v>
      </c>
      <c r="I70" s="133">
        <v>17</v>
      </c>
      <c r="J70" s="133">
        <v>20</v>
      </c>
      <c r="K70" s="40">
        <v>117.6470588235294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/>
      <c r="D72" s="29"/>
      <c r="E72" s="29"/>
      <c r="F72" s="30"/>
      <c r="G72" s="30"/>
      <c r="H72" s="131">
        <v>21.388</v>
      </c>
      <c r="I72" s="131">
        <v>9.372</v>
      </c>
      <c r="J72" s="131">
        <v>9.569</v>
      </c>
      <c r="K72" s="31"/>
    </row>
    <row r="73" spans="1:11" s="32" customFormat="1" ht="11.25" customHeight="1">
      <c r="A73" s="34" t="s">
        <v>56</v>
      </c>
      <c r="B73" s="28"/>
      <c r="C73" s="29"/>
      <c r="D73" s="29"/>
      <c r="E73" s="29"/>
      <c r="F73" s="30"/>
      <c r="G73" s="30"/>
      <c r="H73" s="131">
        <v>1.619</v>
      </c>
      <c r="I73" s="131">
        <v>1.6</v>
      </c>
      <c r="J73" s="131">
        <v>1.58</v>
      </c>
      <c r="K73" s="31"/>
    </row>
    <row r="74" spans="1:11" s="32" customFormat="1" ht="11.25" customHeight="1">
      <c r="A74" s="34" t="s">
        <v>57</v>
      </c>
      <c r="B74" s="28"/>
      <c r="C74" s="29"/>
      <c r="D74" s="29"/>
      <c r="E74" s="29"/>
      <c r="F74" s="30"/>
      <c r="G74" s="30"/>
      <c r="H74" s="131">
        <v>19.077</v>
      </c>
      <c r="I74" s="131">
        <v>6</v>
      </c>
      <c r="J74" s="131">
        <v>6.5</v>
      </c>
      <c r="K74" s="31"/>
    </row>
    <row r="75" spans="1:11" s="32" customFormat="1" ht="11.25" customHeight="1">
      <c r="A75" s="34" t="s">
        <v>58</v>
      </c>
      <c r="B75" s="28"/>
      <c r="C75" s="29"/>
      <c r="D75" s="29"/>
      <c r="E75" s="29"/>
      <c r="F75" s="30"/>
      <c r="G75" s="30"/>
      <c r="H75" s="131">
        <v>32.654</v>
      </c>
      <c r="I75" s="131">
        <v>15</v>
      </c>
      <c r="J75" s="131">
        <v>44.39</v>
      </c>
      <c r="K75" s="31"/>
    </row>
    <row r="76" spans="1:11" s="32" customFormat="1" ht="11.25" customHeight="1">
      <c r="A76" s="34" t="s">
        <v>59</v>
      </c>
      <c r="B76" s="28"/>
      <c r="C76" s="29"/>
      <c r="D76" s="29"/>
      <c r="E76" s="29"/>
      <c r="F76" s="30"/>
      <c r="G76" s="30"/>
      <c r="H76" s="131">
        <v>3.86</v>
      </c>
      <c r="I76" s="131">
        <v>3.91</v>
      </c>
      <c r="J76" s="131">
        <v>4.3</v>
      </c>
      <c r="K76" s="31"/>
    </row>
    <row r="77" spans="1:11" s="32" customFormat="1" ht="11.25" customHeight="1">
      <c r="A77" s="34" t="s">
        <v>60</v>
      </c>
      <c r="B77" s="28"/>
      <c r="C77" s="29"/>
      <c r="D77" s="29"/>
      <c r="E77" s="29"/>
      <c r="F77" s="30"/>
      <c r="G77" s="30"/>
      <c r="H77" s="131">
        <v>9.919</v>
      </c>
      <c r="I77" s="131">
        <v>6.2</v>
      </c>
      <c r="J77" s="131">
        <v>5.884</v>
      </c>
      <c r="K77" s="31"/>
    </row>
    <row r="78" spans="1:11" s="32" customFormat="1" ht="11.25" customHeight="1">
      <c r="A78" s="34" t="s">
        <v>61</v>
      </c>
      <c r="B78" s="28"/>
      <c r="C78" s="29"/>
      <c r="D78" s="29"/>
      <c r="E78" s="29"/>
      <c r="F78" s="30"/>
      <c r="G78" s="30"/>
      <c r="H78" s="131">
        <v>5.187</v>
      </c>
      <c r="I78" s="131">
        <v>3.5</v>
      </c>
      <c r="J78" s="131">
        <v>4</v>
      </c>
      <c r="K78" s="31"/>
    </row>
    <row r="79" spans="1:11" s="32" customFormat="1" ht="11.25" customHeight="1">
      <c r="A79" s="34" t="s">
        <v>62</v>
      </c>
      <c r="B79" s="28"/>
      <c r="C79" s="29"/>
      <c r="D79" s="29"/>
      <c r="E79" s="29"/>
      <c r="F79" s="30"/>
      <c r="G79" s="30"/>
      <c r="H79" s="131">
        <v>31.937</v>
      </c>
      <c r="I79" s="131">
        <v>9.012</v>
      </c>
      <c r="J79" s="131">
        <v>9.012</v>
      </c>
      <c r="K79" s="31"/>
    </row>
    <row r="80" spans="1:11" s="23" customFormat="1" ht="11.25" customHeight="1">
      <c r="A80" s="41" t="s">
        <v>63</v>
      </c>
      <c r="B80" s="36"/>
      <c r="C80" s="37"/>
      <c r="D80" s="37"/>
      <c r="E80" s="37"/>
      <c r="F80" s="38"/>
      <c r="G80" s="39"/>
      <c r="H80" s="132">
        <v>125.64099999999999</v>
      </c>
      <c r="I80" s="133">
        <v>54.59400000000001</v>
      </c>
      <c r="J80" s="133">
        <v>85.235</v>
      </c>
      <c r="K80" s="40">
        <v>156.12521522511628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/>
      <c r="D82" s="29"/>
      <c r="E82" s="29"/>
      <c r="F82" s="30"/>
      <c r="G82" s="30"/>
      <c r="H82" s="131">
        <v>0.168</v>
      </c>
      <c r="I82" s="131">
        <v>0.168</v>
      </c>
      <c r="J82" s="131">
        <v>0.168</v>
      </c>
      <c r="K82" s="31"/>
    </row>
    <row r="83" spans="1:11" s="32" customFormat="1" ht="11.25" customHeight="1">
      <c r="A83" s="34" t="s">
        <v>65</v>
      </c>
      <c r="B83" s="28"/>
      <c r="C83" s="29"/>
      <c r="D83" s="29"/>
      <c r="E83" s="29"/>
      <c r="F83" s="30"/>
      <c r="G83" s="30"/>
      <c r="H83" s="131">
        <v>0.069</v>
      </c>
      <c r="I83" s="131">
        <v>0.069</v>
      </c>
      <c r="J83" s="131">
        <v>0.076</v>
      </c>
      <c r="K83" s="31"/>
    </row>
    <row r="84" spans="1:11" s="23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32">
        <v>0.23700000000000002</v>
      </c>
      <c r="I84" s="133">
        <v>0.23700000000000002</v>
      </c>
      <c r="J84" s="133">
        <v>0.244</v>
      </c>
      <c r="K84" s="40">
        <v>102.95358649789029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/>
      <c r="D87" s="48"/>
      <c r="E87" s="48"/>
      <c r="F87" s="49"/>
      <c r="G87" s="39"/>
      <c r="H87" s="136">
        <v>371.46</v>
      </c>
      <c r="I87" s="137">
        <v>199.511</v>
      </c>
      <c r="J87" s="137">
        <v>307.263</v>
      </c>
      <c r="K87" s="49">
        <f>IF(I87&gt;0,100*J87/I87,0)</f>
        <v>154.0080496814712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7" useFirstPageNumber="1" horizontalDpi="600" verticalDpi="600" orientation="portrait" paperSize="9" scale="73" r:id="rId1"/>
  <headerFooter alignWithMargins="0">
    <oddFooter>&amp;C&amp;P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 codeName="Hoja60"/>
  <dimension ref="A1:K625"/>
  <sheetViews>
    <sheetView view="pageBreakPreview" zoomScaleSheetLayoutView="100" zoomScalePageLayoutView="0" workbookViewId="0" topLeftCell="A1">
      <selection activeCell="M15" sqref="M15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5" width="12.421875" style="57" customWidth="1"/>
    <col min="6" max="6" width="9.8515625" style="57" customWidth="1"/>
    <col min="7" max="7" width="0.71875" style="57" customWidth="1"/>
    <col min="8" max="11" width="12.421875" style="57" customWidth="1"/>
    <col min="12" max="12" width="11.421875" style="6" customWidth="1"/>
    <col min="13" max="16384" width="9.8515625" style="57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118</v>
      </c>
      <c r="B2" s="2"/>
      <c r="C2" s="2"/>
      <c r="D2" s="2"/>
      <c r="E2" s="4"/>
      <c r="F2" s="2"/>
      <c r="G2" s="2"/>
      <c r="H2" s="2"/>
      <c r="I2" s="5"/>
      <c r="J2" s="187" t="s">
        <v>69</v>
      </c>
      <c r="K2" s="187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75" t="s">
        <v>2</v>
      </c>
      <c r="D4" s="176"/>
      <c r="E4" s="176"/>
      <c r="F4" s="177"/>
      <c r="G4" s="8"/>
      <c r="H4" s="181" t="s">
        <v>3</v>
      </c>
      <c r="I4" s="182"/>
      <c r="J4" s="182"/>
      <c r="K4" s="183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2020</v>
      </c>
      <c r="D6" s="15">
        <f>E6-1</f>
        <v>2021</v>
      </c>
      <c r="E6" s="15">
        <v>2022</v>
      </c>
      <c r="F6" s="16">
        <f>E6</f>
        <v>2022</v>
      </c>
      <c r="G6" s="17"/>
      <c r="H6" s="14">
        <f>J6-2</f>
        <v>2020</v>
      </c>
      <c r="I6" s="15">
        <f>J6-1</f>
        <v>2021</v>
      </c>
      <c r="J6" s="15">
        <v>2022</v>
      </c>
      <c r="K6" s="16">
        <f>J6</f>
        <v>2022</v>
      </c>
    </row>
    <row r="7" spans="1:11" s="9" customFormat="1" ht="11.25" customHeight="1" thickBot="1">
      <c r="A7" s="18"/>
      <c r="B7" s="8"/>
      <c r="C7" s="19"/>
      <c r="D7" s="20"/>
      <c r="E7" s="20"/>
      <c r="F7" s="21" t="str">
        <f>CONCATENATE(D6,"=100")</f>
        <v>2021=100</v>
      </c>
      <c r="G7" s="22"/>
      <c r="H7" s="138" t="s">
        <v>336</v>
      </c>
      <c r="I7" s="139" t="s">
        <v>336</v>
      </c>
      <c r="J7" s="20">
        <v>3</v>
      </c>
      <c r="K7" s="21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31">
        <v>15.525</v>
      </c>
      <c r="I9" s="131">
        <v>17.854</v>
      </c>
      <c r="J9" s="131">
        <v>8.465</v>
      </c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31">
        <v>8.184</v>
      </c>
      <c r="I10" s="131">
        <v>8.184</v>
      </c>
      <c r="J10" s="131">
        <v>8.48</v>
      </c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31">
        <v>37.136</v>
      </c>
      <c r="I11" s="131">
        <v>37.136</v>
      </c>
      <c r="J11" s="131">
        <v>35.835</v>
      </c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31">
        <v>98.9</v>
      </c>
      <c r="I12" s="131">
        <v>113.735</v>
      </c>
      <c r="J12" s="131">
        <v>68.352</v>
      </c>
      <c r="K12" s="31"/>
    </row>
    <row r="13" spans="1:11" s="23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32">
        <v>159.745</v>
      </c>
      <c r="I13" s="133">
        <v>176.909</v>
      </c>
      <c r="J13" s="133">
        <v>121.132</v>
      </c>
      <c r="K13" s="40">
        <f>IF(I13&gt;0,100*J13/I13,0)</f>
        <v>68.4713609821999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2">
        <v>0.438073</v>
      </c>
      <c r="I15" s="133">
        <v>0.10686799999999999</v>
      </c>
      <c r="J15" s="133">
        <v>0.13</v>
      </c>
      <c r="K15" s="40">
        <v>121.64539431822436</v>
      </c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2">
        <v>0.150833</v>
      </c>
      <c r="I17" s="133">
        <v>0.122762</v>
      </c>
      <c r="J17" s="133">
        <v>0.48</v>
      </c>
      <c r="K17" s="40">
        <v>391.00047245890426</v>
      </c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31">
        <v>95.161257</v>
      </c>
      <c r="I19" s="131">
        <v>93.95751200000001</v>
      </c>
      <c r="J19" s="131">
        <v>81.381</v>
      </c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31">
        <v>3.253777</v>
      </c>
      <c r="I20" s="131">
        <v>3.007122</v>
      </c>
      <c r="J20" s="131">
        <v>4.842</v>
      </c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31">
        <v>2.157579</v>
      </c>
      <c r="I21" s="131">
        <v>2.222499</v>
      </c>
      <c r="J21" s="131">
        <v>2.672</v>
      </c>
      <c r="K21" s="31"/>
    </row>
    <row r="22" spans="1:11" s="23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32">
        <v>100.572613</v>
      </c>
      <c r="I22" s="133">
        <v>99.187133</v>
      </c>
      <c r="J22" s="133">
        <v>88.895</v>
      </c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/>
      <c r="D24" s="37"/>
      <c r="E24" s="37"/>
      <c r="F24" s="38"/>
      <c r="G24" s="39"/>
      <c r="H24" s="132">
        <v>103.013608</v>
      </c>
      <c r="I24" s="133">
        <v>85.305558</v>
      </c>
      <c r="J24" s="133">
        <v>102.001</v>
      </c>
      <c r="K24" s="40">
        <v>119.57134141247866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32">
        <v>290.354058</v>
      </c>
      <c r="I26" s="133">
        <v>297.409789</v>
      </c>
      <c r="J26" s="133">
        <v>301.025</v>
      </c>
      <c r="K26" s="40">
        <v>101.21556557104446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/>
      <c r="D28" s="29"/>
      <c r="E28" s="29"/>
      <c r="F28" s="30"/>
      <c r="G28" s="30"/>
      <c r="H28" s="131">
        <v>15.809421</v>
      </c>
      <c r="I28" s="131">
        <v>21.291</v>
      </c>
      <c r="J28" s="131">
        <v>17.729</v>
      </c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31">
        <v>1.133914</v>
      </c>
      <c r="I29" s="131">
        <v>1.7924939999999998</v>
      </c>
      <c r="J29" s="131">
        <v>1.78</v>
      </c>
      <c r="K29" s="31"/>
    </row>
    <row r="30" spans="1:11" s="32" customFormat="1" ht="11.25" customHeight="1">
      <c r="A30" s="34" t="s">
        <v>22</v>
      </c>
      <c r="B30" s="28"/>
      <c r="C30" s="29"/>
      <c r="D30" s="29"/>
      <c r="E30" s="29"/>
      <c r="F30" s="30"/>
      <c r="G30" s="30"/>
      <c r="H30" s="131">
        <v>145.825439</v>
      </c>
      <c r="I30" s="131">
        <v>116.92921199999999</v>
      </c>
      <c r="J30" s="131">
        <v>115.124</v>
      </c>
      <c r="K30" s="31"/>
    </row>
    <row r="31" spans="1:11" s="23" customFormat="1" ht="11.25" customHeight="1">
      <c r="A31" s="41" t="s">
        <v>23</v>
      </c>
      <c r="B31" s="36"/>
      <c r="C31" s="37"/>
      <c r="D31" s="37"/>
      <c r="E31" s="37"/>
      <c r="F31" s="38"/>
      <c r="G31" s="39"/>
      <c r="H31" s="132">
        <v>162.768774</v>
      </c>
      <c r="I31" s="133">
        <v>140.172058</v>
      </c>
      <c r="J31" s="133">
        <v>134.63299999999998</v>
      </c>
      <c r="K31" s="40">
        <v>96.04838647656867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/>
      <c r="D33" s="29"/>
      <c r="E33" s="29"/>
      <c r="F33" s="30"/>
      <c r="G33" s="30"/>
      <c r="H33" s="131">
        <v>156.295928</v>
      </c>
      <c r="I33" s="131">
        <v>219.82347099999998</v>
      </c>
      <c r="J33" s="131">
        <v>143.487</v>
      </c>
      <c r="K33" s="31"/>
    </row>
    <row r="34" spans="1:11" s="32" customFormat="1" ht="11.25" customHeight="1">
      <c r="A34" s="34" t="s">
        <v>25</v>
      </c>
      <c r="B34" s="28"/>
      <c r="C34" s="29"/>
      <c r="D34" s="29"/>
      <c r="E34" s="29"/>
      <c r="F34" s="30"/>
      <c r="G34" s="30"/>
      <c r="H34" s="131">
        <v>7.217064</v>
      </c>
      <c r="I34" s="131">
        <v>8.734966</v>
      </c>
      <c r="J34" s="131">
        <v>8.542</v>
      </c>
      <c r="K34" s="31"/>
    </row>
    <row r="35" spans="1:11" s="32" customFormat="1" ht="11.25" customHeight="1">
      <c r="A35" s="34" t="s">
        <v>26</v>
      </c>
      <c r="B35" s="28"/>
      <c r="C35" s="29"/>
      <c r="D35" s="29"/>
      <c r="E35" s="29"/>
      <c r="F35" s="30"/>
      <c r="G35" s="30"/>
      <c r="H35" s="131">
        <v>23.557565</v>
      </c>
      <c r="I35" s="131">
        <v>31.997074</v>
      </c>
      <c r="J35" s="131">
        <v>39.26</v>
      </c>
      <c r="K35" s="31"/>
    </row>
    <row r="36" spans="1:11" s="32" customFormat="1" ht="11.25" customHeight="1">
      <c r="A36" s="34" t="s">
        <v>27</v>
      </c>
      <c r="B36" s="28"/>
      <c r="C36" s="29"/>
      <c r="D36" s="29"/>
      <c r="E36" s="29"/>
      <c r="F36" s="30"/>
      <c r="G36" s="30"/>
      <c r="H36" s="131">
        <v>125.240965</v>
      </c>
      <c r="I36" s="131">
        <v>162.479029</v>
      </c>
      <c r="J36" s="131">
        <v>166.948</v>
      </c>
      <c r="K36" s="31"/>
    </row>
    <row r="37" spans="1:11" s="23" customFormat="1" ht="11.25" customHeight="1">
      <c r="A37" s="35" t="s">
        <v>28</v>
      </c>
      <c r="B37" s="36"/>
      <c r="C37" s="37"/>
      <c r="D37" s="37"/>
      <c r="E37" s="37"/>
      <c r="F37" s="38"/>
      <c r="G37" s="39"/>
      <c r="H37" s="132">
        <v>312.311522</v>
      </c>
      <c r="I37" s="133">
        <v>423.03454</v>
      </c>
      <c r="J37" s="133">
        <v>358.23699999999997</v>
      </c>
      <c r="K37" s="40">
        <v>84.68268335725021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/>
      <c r="D39" s="37"/>
      <c r="E39" s="37"/>
      <c r="F39" s="38"/>
      <c r="G39" s="39"/>
      <c r="H39" s="132">
        <v>7.060393</v>
      </c>
      <c r="I39" s="133">
        <v>8.602395</v>
      </c>
      <c r="J39" s="133">
        <v>10.3</v>
      </c>
      <c r="K39" s="40">
        <v>119.73409730662217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31">
        <v>0.807929</v>
      </c>
      <c r="I41" s="131">
        <v>0.7080660000000001</v>
      </c>
      <c r="J41" s="131">
        <v>2.595</v>
      </c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31">
        <v>79.820834</v>
      </c>
      <c r="I42" s="131">
        <v>72.36628</v>
      </c>
      <c r="J42" s="131">
        <v>79.005</v>
      </c>
      <c r="K42" s="31"/>
    </row>
    <row r="43" spans="1:11" s="32" customFormat="1" ht="11.25" customHeight="1">
      <c r="A43" s="34" t="s">
        <v>32</v>
      </c>
      <c r="B43" s="28"/>
      <c r="C43" s="29"/>
      <c r="D43" s="29"/>
      <c r="E43" s="29"/>
      <c r="F43" s="30"/>
      <c r="G43" s="30"/>
      <c r="H43" s="131">
        <v>20.342389</v>
      </c>
      <c r="I43" s="131">
        <v>20.001909</v>
      </c>
      <c r="J43" s="131">
        <v>21.839</v>
      </c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31">
        <v>0.171205</v>
      </c>
      <c r="I44" s="131">
        <v>0.18071299999999998</v>
      </c>
      <c r="J44" s="131">
        <v>1.815</v>
      </c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31">
        <v>1.011698</v>
      </c>
      <c r="I45" s="131">
        <v>0.945529</v>
      </c>
      <c r="J45" s="131">
        <v>1.1</v>
      </c>
      <c r="K45" s="31"/>
    </row>
    <row r="46" spans="1:11" s="32" customFormat="1" ht="11.25" customHeight="1">
      <c r="A46" s="34" t="s">
        <v>35</v>
      </c>
      <c r="B46" s="28"/>
      <c r="C46" s="29"/>
      <c r="D46" s="29"/>
      <c r="E46" s="29"/>
      <c r="F46" s="30"/>
      <c r="G46" s="30"/>
      <c r="H46" s="131">
        <v>10.424623</v>
      </c>
      <c r="I46" s="131">
        <v>10.708415</v>
      </c>
      <c r="J46" s="131">
        <v>14.014</v>
      </c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31">
        <v>2.908453</v>
      </c>
      <c r="I47" s="131">
        <v>1.7465840000000001</v>
      </c>
      <c r="J47" s="131">
        <v>4.97</v>
      </c>
      <c r="K47" s="31"/>
    </row>
    <row r="48" spans="1:11" s="32" customFormat="1" ht="11.25" customHeight="1">
      <c r="A48" s="34" t="s">
        <v>37</v>
      </c>
      <c r="B48" s="28"/>
      <c r="C48" s="29"/>
      <c r="D48" s="29"/>
      <c r="E48" s="29"/>
      <c r="F48" s="30"/>
      <c r="G48" s="30"/>
      <c r="H48" s="131">
        <v>162.273238</v>
      </c>
      <c r="I48" s="131">
        <v>169.72686199999998</v>
      </c>
      <c r="J48" s="131">
        <v>165.934</v>
      </c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31">
        <v>26.144561</v>
      </c>
      <c r="I49" s="131">
        <v>27.559909</v>
      </c>
      <c r="J49" s="131">
        <v>44.859</v>
      </c>
      <c r="K49" s="31"/>
    </row>
    <row r="50" spans="1:11" s="23" customFormat="1" ht="11.25" customHeight="1">
      <c r="A50" s="41" t="s">
        <v>39</v>
      </c>
      <c r="B50" s="36"/>
      <c r="C50" s="37"/>
      <c r="D50" s="37"/>
      <c r="E50" s="37"/>
      <c r="F50" s="38"/>
      <c r="G50" s="39"/>
      <c r="H50" s="132">
        <v>303.90493</v>
      </c>
      <c r="I50" s="133">
        <v>303.94426699999997</v>
      </c>
      <c r="J50" s="133">
        <v>336.131</v>
      </c>
      <c r="K50" s="40">
        <v>110.58968254861014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32">
        <v>10.980771</v>
      </c>
      <c r="I52" s="133">
        <v>9.347537</v>
      </c>
      <c r="J52" s="133">
        <v>10.443</v>
      </c>
      <c r="K52" s="40">
        <v>111.71926893683329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/>
      <c r="D54" s="29"/>
      <c r="E54" s="29"/>
      <c r="F54" s="30"/>
      <c r="G54" s="30"/>
      <c r="H54" s="131">
        <v>623.555482</v>
      </c>
      <c r="I54" s="131">
        <v>472.163852</v>
      </c>
      <c r="J54" s="131">
        <v>490.156</v>
      </c>
      <c r="K54" s="31"/>
    </row>
    <row r="55" spans="1:11" s="32" customFormat="1" ht="11.25" customHeight="1">
      <c r="A55" s="34" t="s">
        <v>42</v>
      </c>
      <c r="B55" s="28"/>
      <c r="C55" s="29"/>
      <c r="D55" s="29"/>
      <c r="E55" s="29"/>
      <c r="F55" s="30"/>
      <c r="G55" s="30"/>
      <c r="H55" s="131">
        <v>1719.357748</v>
      </c>
      <c r="I55" s="131">
        <v>1397.445767</v>
      </c>
      <c r="J55" s="131">
        <v>1555.22</v>
      </c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30"/>
      <c r="G56" s="30"/>
      <c r="H56" s="131">
        <v>639.43875</v>
      </c>
      <c r="I56" s="131">
        <v>515.319475</v>
      </c>
      <c r="J56" s="131">
        <v>561.708</v>
      </c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31">
        <v>3.77356</v>
      </c>
      <c r="I57" s="131">
        <v>2.586965</v>
      </c>
      <c r="J57" s="131">
        <v>7.348</v>
      </c>
      <c r="K57" s="31"/>
    </row>
    <row r="58" spans="1:11" s="32" customFormat="1" ht="11.25" customHeight="1">
      <c r="A58" s="34" t="s">
        <v>45</v>
      </c>
      <c r="B58" s="28"/>
      <c r="C58" s="29"/>
      <c r="D58" s="29"/>
      <c r="E58" s="29"/>
      <c r="F58" s="30"/>
      <c r="G58" s="30"/>
      <c r="H58" s="131">
        <v>777.760408</v>
      </c>
      <c r="I58" s="131">
        <v>595.175259</v>
      </c>
      <c r="J58" s="131">
        <v>561.642</v>
      </c>
      <c r="K58" s="31"/>
    </row>
    <row r="59" spans="1:11" s="23" customFormat="1" ht="11.25" customHeight="1">
      <c r="A59" s="35" t="s">
        <v>46</v>
      </c>
      <c r="B59" s="36"/>
      <c r="C59" s="37"/>
      <c r="D59" s="37"/>
      <c r="E59" s="37"/>
      <c r="F59" s="38"/>
      <c r="G59" s="39"/>
      <c r="H59" s="132">
        <v>3763.885948</v>
      </c>
      <c r="I59" s="133">
        <v>2982.691318</v>
      </c>
      <c r="J59" s="133">
        <v>3176.0739999999996</v>
      </c>
      <c r="K59" s="40">
        <v>106.48349632538138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/>
      <c r="D61" s="29"/>
      <c r="E61" s="29"/>
      <c r="F61" s="30"/>
      <c r="G61" s="30"/>
      <c r="H61" s="131">
        <v>32.582844</v>
      </c>
      <c r="I61" s="131">
        <v>29.017</v>
      </c>
      <c r="J61" s="131">
        <v>28.934</v>
      </c>
      <c r="K61" s="31"/>
    </row>
    <row r="62" spans="1:11" s="32" customFormat="1" ht="11.25" customHeight="1">
      <c r="A62" s="34" t="s">
        <v>48</v>
      </c>
      <c r="B62" s="28"/>
      <c r="C62" s="29"/>
      <c r="D62" s="29"/>
      <c r="E62" s="29"/>
      <c r="F62" s="30"/>
      <c r="G62" s="30"/>
      <c r="H62" s="131">
        <v>0.411455</v>
      </c>
      <c r="I62" s="131">
        <v>0.291763</v>
      </c>
      <c r="J62" s="131">
        <v>0.365</v>
      </c>
      <c r="K62" s="31"/>
    </row>
    <row r="63" spans="1:11" s="32" customFormat="1" ht="11.25" customHeight="1">
      <c r="A63" s="34" t="s">
        <v>49</v>
      </c>
      <c r="B63" s="28"/>
      <c r="C63" s="29"/>
      <c r="D63" s="29"/>
      <c r="E63" s="29"/>
      <c r="F63" s="30"/>
      <c r="G63" s="30"/>
      <c r="H63" s="131">
        <v>329.054858</v>
      </c>
      <c r="I63" s="131">
        <v>287.271528</v>
      </c>
      <c r="J63" s="131">
        <v>281.347</v>
      </c>
      <c r="K63" s="31"/>
    </row>
    <row r="64" spans="1:11" s="23" customFormat="1" ht="11.25" customHeight="1">
      <c r="A64" s="35" t="s">
        <v>50</v>
      </c>
      <c r="B64" s="36"/>
      <c r="C64" s="37"/>
      <c r="D64" s="37"/>
      <c r="E64" s="37"/>
      <c r="F64" s="38"/>
      <c r="G64" s="39"/>
      <c r="H64" s="132">
        <v>362.049157</v>
      </c>
      <c r="I64" s="133">
        <v>314.78430699999996</v>
      </c>
      <c r="J64" s="133">
        <v>310.64599999999996</v>
      </c>
      <c r="K64" s="40">
        <v>98.68535155407223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/>
      <c r="D66" s="37"/>
      <c r="E66" s="37"/>
      <c r="F66" s="38"/>
      <c r="G66" s="39"/>
      <c r="H66" s="132">
        <v>118.012196</v>
      </c>
      <c r="I66" s="133">
        <v>106.286755</v>
      </c>
      <c r="J66" s="133">
        <v>64.188</v>
      </c>
      <c r="K66" s="40">
        <v>60.39134415195948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/>
      <c r="D68" s="29"/>
      <c r="E68" s="29"/>
      <c r="F68" s="30"/>
      <c r="G68" s="30"/>
      <c r="H68" s="131">
        <v>377.58806</v>
      </c>
      <c r="I68" s="131">
        <v>326.861725</v>
      </c>
      <c r="J68" s="131">
        <v>452</v>
      </c>
      <c r="K68" s="31"/>
    </row>
    <row r="69" spans="1:11" s="32" customFormat="1" ht="11.25" customHeight="1">
      <c r="A69" s="34" t="s">
        <v>53</v>
      </c>
      <c r="B69" s="28"/>
      <c r="C69" s="29"/>
      <c r="D69" s="29"/>
      <c r="E69" s="29"/>
      <c r="F69" s="30"/>
      <c r="G69" s="30"/>
      <c r="H69" s="131">
        <v>2.72411</v>
      </c>
      <c r="I69" s="131">
        <v>3.51778</v>
      </c>
      <c r="J69" s="131">
        <v>5.665</v>
      </c>
      <c r="K69" s="31"/>
    </row>
    <row r="70" spans="1:11" s="23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32">
        <v>380.31217</v>
      </c>
      <c r="I70" s="133">
        <v>330.379505</v>
      </c>
      <c r="J70" s="133">
        <v>457.665</v>
      </c>
      <c r="K70" s="40">
        <v>138.52705542373158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/>
      <c r="D72" s="29"/>
      <c r="E72" s="29"/>
      <c r="F72" s="30"/>
      <c r="G72" s="30"/>
      <c r="H72" s="131">
        <v>0.567835</v>
      </c>
      <c r="I72" s="131">
        <v>0.634619</v>
      </c>
      <c r="J72" s="131">
        <v>1.917</v>
      </c>
      <c r="K72" s="31"/>
    </row>
    <row r="73" spans="1:11" s="32" customFormat="1" ht="11.25" customHeight="1">
      <c r="A73" s="34" t="s">
        <v>56</v>
      </c>
      <c r="B73" s="28"/>
      <c r="C73" s="29"/>
      <c r="D73" s="29"/>
      <c r="E73" s="29"/>
      <c r="F73" s="30"/>
      <c r="G73" s="30"/>
      <c r="H73" s="131">
        <v>56.140364</v>
      </c>
      <c r="I73" s="131">
        <v>60.447978000000006</v>
      </c>
      <c r="J73" s="131">
        <v>51.51</v>
      </c>
      <c r="K73" s="31"/>
    </row>
    <row r="74" spans="1:11" s="32" customFormat="1" ht="11.25" customHeight="1">
      <c r="A74" s="34" t="s">
        <v>57</v>
      </c>
      <c r="B74" s="28"/>
      <c r="C74" s="29"/>
      <c r="D74" s="29"/>
      <c r="E74" s="29"/>
      <c r="F74" s="30"/>
      <c r="G74" s="30"/>
      <c r="H74" s="131">
        <v>37.734599</v>
      </c>
      <c r="I74" s="131">
        <v>32.574039</v>
      </c>
      <c r="J74" s="131">
        <v>30.318</v>
      </c>
      <c r="K74" s="31"/>
    </row>
    <row r="75" spans="1:11" s="32" customFormat="1" ht="11.25" customHeight="1">
      <c r="A75" s="34" t="s">
        <v>58</v>
      </c>
      <c r="B75" s="28"/>
      <c r="C75" s="29"/>
      <c r="D75" s="29"/>
      <c r="E75" s="29"/>
      <c r="F75" s="30"/>
      <c r="G75" s="30"/>
      <c r="H75" s="131">
        <v>1.499735</v>
      </c>
      <c r="I75" s="131">
        <v>1.3237539999999999</v>
      </c>
      <c r="J75" s="131">
        <v>4.909</v>
      </c>
      <c r="K75" s="31"/>
    </row>
    <row r="76" spans="1:11" s="32" customFormat="1" ht="11.25" customHeight="1">
      <c r="A76" s="34" t="s">
        <v>59</v>
      </c>
      <c r="B76" s="28"/>
      <c r="C76" s="29"/>
      <c r="D76" s="29"/>
      <c r="E76" s="29"/>
      <c r="F76" s="30"/>
      <c r="G76" s="30"/>
      <c r="H76" s="131">
        <v>13.737399</v>
      </c>
      <c r="I76" s="131">
        <v>27.28</v>
      </c>
      <c r="J76" s="131">
        <v>26.653</v>
      </c>
      <c r="K76" s="31"/>
    </row>
    <row r="77" spans="1:11" s="32" customFormat="1" ht="11.25" customHeight="1">
      <c r="A77" s="34" t="s">
        <v>60</v>
      </c>
      <c r="B77" s="28"/>
      <c r="C77" s="29"/>
      <c r="D77" s="29"/>
      <c r="E77" s="29"/>
      <c r="F77" s="30"/>
      <c r="G77" s="30"/>
      <c r="H77" s="131">
        <v>0.525921</v>
      </c>
      <c r="I77" s="131">
        <v>0.532122</v>
      </c>
      <c r="J77" s="131">
        <v>0.331</v>
      </c>
      <c r="K77" s="31"/>
    </row>
    <row r="78" spans="1:11" s="32" customFormat="1" ht="11.25" customHeight="1">
      <c r="A78" s="34" t="s">
        <v>61</v>
      </c>
      <c r="B78" s="28"/>
      <c r="C78" s="29"/>
      <c r="D78" s="29"/>
      <c r="E78" s="29"/>
      <c r="F78" s="30"/>
      <c r="G78" s="30"/>
      <c r="H78" s="131">
        <v>3.743389</v>
      </c>
      <c r="I78" s="131">
        <v>3.152523</v>
      </c>
      <c r="J78" s="131">
        <v>5.575</v>
      </c>
      <c r="K78" s="31"/>
    </row>
    <row r="79" spans="1:11" s="32" customFormat="1" ht="11.25" customHeight="1">
      <c r="A79" s="34" t="s">
        <v>62</v>
      </c>
      <c r="B79" s="28"/>
      <c r="C79" s="29"/>
      <c r="D79" s="29"/>
      <c r="E79" s="29"/>
      <c r="F79" s="30"/>
      <c r="G79" s="30"/>
      <c r="H79" s="131">
        <v>0.570572</v>
      </c>
      <c r="I79" s="131">
        <v>0.658255</v>
      </c>
      <c r="J79" s="131">
        <v>0.486</v>
      </c>
      <c r="K79" s="31"/>
    </row>
    <row r="80" spans="1:11" s="23" customFormat="1" ht="11.25" customHeight="1">
      <c r="A80" s="41" t="s">
        <v>63</v>
      </c>
      <c r="B80" s="36"/>
      <c r="C80" s="37"/>
      <c r="D80" s="37"/>
      <c r="E80" s="37"/>
      <c r="F80" s="38"/>
      <c r="G80" s="39"/>
      <c r="H80" s="132">
        <v>114.519814</v>
      </c>
      <c r="I80" s="133">
        <v>124.296834</v>
      </c>
      <c r="J80" s="133">
        <v>121.69900000000003</v>
      </c>
      <c r="K80" s="40">
        <v>97.90997572794173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/>
      <c r="D82" s="29"/>
      <c r="E82" s="29"/>
      <c r="F82" s="30"/>
      <c r="G82" s="30"/>
      <c r="H82" s="131">
        <v>1.662912</v>
      </c>
      <c r="I82" s="131">
        <v>2.162471</v>
      </c>
      <c r="J82" s="131">
        <v>3.177</v>
      </c>
      <c r="K82" s="31"/>
    </row>
    <row r="83" spans="1:11" s="32" customFormat="1" ht="11.25" customHeight="1">
      <c r="A83" s="34" t="s">
        <v>65</v>
      </c>
      <c r="B83" s="28"/>
      <c r="C83" s="29"/>
      <c r="D83" s="29"/>
      <c r="E83" s="29"/>
      <c r="F83" s="30"/>
      <c r="G83" s="30"/>
      <c r="H83" s="131">
        <v>4.870919</v>
      </c>
      <c r="I83" s="131">
        <v>5.368094</v>
      </c>
      <c r="J83" s="131">
        <v>12.648</v>
      </c>
      <c r="K83" s="31"/>
    </row>
    <row r="84" spans="1:11" s="23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32">
        <v>6.533831</v>
      </c>
      <c r="I84" s="133">
        <v>7.530564999999999</v>
      </c>
      <c r="J84" s="133">
        <v>15.825</v>
      </c>
      <c r="K84" s="40">
        <v>210.1435948033116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/>
      <c r="D87" s="48"/>
      <c r="E87" s="48"/>
      <c r="F87" s="49"/>
      <c r="G87" s="39"/>
      <c r="H87" s="136">
        <v>6196.613691</v>
      </c>
      <c r="I87" s="137">
        <v>5410.111191</v>
      </c>
      <c r="J87" s="137">
        <f>J13+J15+J17+J22+J24+J26+J31+J37++J39+J50+J52+J59+J64+J66+J70+J80+J84</f>
        <v>5609.503999999999</v>
      </c>
      <c r="K87" s="49">
        <f>IF(I87&gt;0,100*J87/I87,0)</f>
        <v>103.68555842866408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8" useFirstPageNumber="1" horizontalDpi="600" verticalDpi="600" orientation="portrait" paperSize="9" scale="73" r:id="rId1"/>
  <headerFooter alignWithMargins="0">
    <oddFooter>&amp;C&amp;P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 codeName="Hoja61"/>
  <dimension ref="A1:K625"/>
  <sheetViews>
    <sheetView view="pageBreakPreview" zoomScaleSheetLayoutView="100" zoomScalePageLayoutView="0" workbookViewId="0" topLeftCell="A1">
      <selection activeCell="M14" sqref="M14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5" width="12.421875" style="57" customWidth="1"/>
    <col min="6" max="6" width="9.8515625" style="57" customWidth="1"/>
    <col min="7" max="7" width="0.71875" style="57" customWidth="1"/>
    <col min="8" max="9" width="12.421875" style="57" customWidth="1"/>
    <col min="10" max="10" width="13.8515625" style="57" customWidth="1"/>
    <col min="11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119</v>
      </c>
      <c r="B2" s="2"/>
      <c r="C2" s="2"/>
      <c r="D2" s="2"/>
      <c r="E2" s="4"/>
      <c r="F2" s="2"/>
      <c r="G2" s="2"/>
      <c r="H2" s="2"/>
      <c r="I2" s="5"/>
      <c r="J2" s="187" t="s">
        <v>69</v>
      </c>
      <c r="K2" s="187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75" t="s">
        <v>2</v>
      </c>
      <c r="D4" s="176"/>
      <c r="E4" s="176"/>
      <c r="F4" s="177"/>
      <c r="G4" s="8"/>
      <c r="H4" s="181" t="s">
        <v>337</v>
      </c>
      <c r="I4" s="182"/>
      <c r="J4" s="182"/>
      <c r="K4" s="183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2020</v>
      </c>
      <c r="D6" s="15">
        <f>E6-1</f>
        <v>2021</v>
      </c>
      <c r="E6" s="15">
        <v>2022</v>
      </c>
      <c r="F6" s="16">
        <f>E6</f>
        <v>2022</v>
      </c>
      <c r="G6" s="17"/>
      <c r="H6" s="14">
        <f>J6-2</f>
        <v>2020</v>
      </c>
      <c r="I6" s="15">
        <f>J6-1</f>
        <v>2021</v>
      </c>
      <c r="J6" s="15">
        <v>2022</v>
      </c>
      <c r="K6" s="16">
        <f>J6</f>
        <v>2022</v>
      </c>
    </row>
    <row r="7" spans="1:11" s="9" customFormat="1" ht="12.75" thickBot="1">
      <c r="A7" s="18"/>
      <c r="B7" s="8"/>
      <c r="C7" s="19"/>
      <c r="D7" s="20"/>
      <c r="E7" s="20"/>
      <c r="F7" s="21" t="str">
        <f>CONCATENATE(D6,"=100")</f>
        <v>2021=100</v>
      </c>
      <c r="G7" s="22"/>
      <c r="H7" s="19" t="s">
        <v>339</v>
      </c>
      <c r="I7" s="20" t="s">
        <v>339</v>
      </c>
      <c r="J7" s="20">
        <v>3</v>
      </c>
      <c r="K7" s="21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31">
        <v>78.775</v>
      </c>
      <c r="I9" s="131">
        <v>90.591</v>
      </c>
      <c r="J9" s="131">
        <v>55.538</v>
      </c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31">
        <v>52.19</v>
      </c>
      <c r="I10" s="131">
        <v>52.19</v>
      </c>
      <c r="J10" s="131">
        <v>58.778</v>
      </c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31">
        <v>229.67</v>
      </c>
      <c r="I11" s="131">
        <v>229.67</v>
      </c>
      <c r="J11" s="131">
        <v>248.55</v>
      </c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31">
        <v>677.35</v>
      </c>
      <c r="I12" s="131">
        <v>778.952</v>
      </c>
      <c r="J12" s="131">
        <v>463.085</v>
      </c>
      <c r="K12" s="31"/>
    </row>
    <row r="13" spans="1:11" s="23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32">
        <v>1037.9850000000001</v>
      </c>
      <c r="I13" s="133">
        <v>1151.403</v>
      </c>
      <c r="J13" s="133">
        <v>825.951</v>
      </c>
      <c r="K13" s="40">
        <f>IF(AND(I13&gt;0,J13&gt;0),J13*100/I13,"")</f>
        <v>71.73431022847778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2">
        <v>3.111</v>
      </c>
      <c r="I15" s="133">
        <v>0.746</v>
      </c>
      <c r="J15" s="133">
        <v>0.862</v>
      </c>
      <c r="K15" s="40">
        <f>IF(AND(I15&gt;0,J15&gt;0),J15*100/I15,"")</f>
        <v>115.54959785522789</v>
      </c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2">
        <v>0.946</v>
      </c>
      <c r="I17" s="133">
        <v>0.859</v>
      </c>
      <c r="J17" s="133">
        <v>1.219</v>
      </c>
      <c r="K17" s="40">
        <f>IF(AND(I17&gt;0,J17&gt;0),J17*100/I17,"")</f>
        <v>141.90919674039583</v>
      </c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31">
        <v>671.416</v>
      </c>
      <c r="I19" s="131">
        <v>689.994</v>
      </c>
      <c r="J19" s="131">
        <v>711.961</v>
      </c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31">
        <v>22.426</v>
      </c>
      <c r="I20" s="131">
        <v>20.129</v>
      </c>
      <c r="J20" s="131">
        <v>27.168</v>
      </c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31">
        <v>14.462</v>
      </c>
      <c r="I21" s="131">
        <v>14.7965</v>
      </c>
      <c r="J21" s="131">
        <v>15.257</v>
      </c>
      <c r="K21" s="31"/>
    </row>
    <row r="22" spans="1:11" s="23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32">
        <v>708.304</v>
      </c>
      <c r="I22" s="133">
        <v>724.9195</v>
      </c>
      <c r="J22" s="133">
        <v>754.386</v>
      </c>
      <c r="K22" s="40">
        <f>IF(AND(I22&gt;0,J22&gt;0),J22*100/I22,"")</f>
        <v>104.06479616012535</v>
      </c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/>
      <c r="D24" s="37"/>
      <c r="E24" s="37"/>
      <c r="F24" s="38"/>
      <c r="G24" s="39"/>
      <c r="H24" s="132">
        <v>763.9275</v>
      </c>
      <c r="I24" s="133">
        <v>630.39</v>
      </c>
      <c r="J24" s="133">
        <v>614.219</v>
      </c>
      <c r="K24" s="40">
        <f>IF(AND(I24&gt;0,J24&gt;0),J24*100/I24,"")</f>
        <v>97.43476260727488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32">
        <v>2052.92</v>
      </c>
      <c r="I26" s="133">
        <v>2116.558</v>
      </c>
      <c r="J26" s="133">
        <v>2134.445</v>
      </c>
      <c r="K26" s="40">
        <f>IF(AND(I26&gt;0,J26&gt;0),J26*100/I26,"")</f>
        <v>100.84509850426969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/>
      <c r="D28" s="29"/>
      <c r="E28" s="29"/>
      <c r="F28" s="30"/>
      <c r="G28" s="30"/>
      <c r="H28" s="131">
        <v>113.285</v>
      </c>
      <c r="I28" s="131">
        <v>149.037</v>
      </c>
      <c r="J28" s="131">
        <v>125.223</v>
      </c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31">
        <v>8.205</v>
      </c>
      <c r="I29" s="131">
        <v>13.221</v>
      </c>
      <c r="J29" s="131">
        <v>11.825</v>
      </c>
      <c r="K29" s="31"/>
    </row>
    <row r="30" spans="1:11" s="32" customFormat="1" ht="11.25" customHeight="1">
      <c r="A30" s="34" t="s">
        <v>22</v>
      </c>
      <c r="B30" s="28"/>
      <c r="C30" s="29"/>
      <c r="D30" s="29"/>
      <c r="E30" s="29"/>
      <c r="F30" s="30"/>
      <c r="G30" s="30"/>
      <c r="H30" s="131">
        <v>1144.0005</v>
      </c>
      <c r="I30" s="131">
        <v>906.496</v>
      </c>
      <c r="J30" s="131">
        <v>981.355</v>
      </c>
      <c r="K30" s="31"/>
    </row>
    <row r="31" spans="1:11" s="23" customFormat="1" ht="11.25" customHeight="1">
      <c r="A31" s="41" t="s">
        <v>23</v>
      </c>
      <c r="B31" s="36"/>
      <c r="C31" s="37"/>
      <c r="D31" s="37"/>
      <c r="E31" s="37"/>
      <c r="F31" s="38"/>
      <c r="G31" s="39"/>
      <c r="H31" s="132">
        <v>1265.4475</v>
      </c>
      <c r="I31" s="133">
        <v>1073.503</v>
      </c>
      <c r="J31" s="133">
        <v>1118.403</v>
      </c>
      <c r="K31" s="40">
        <f>IF(AND(I31&gt;0,J31&gt;0),J31*100/I31,"")</f>
        <v>104.1825686560727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/>
      <c r="D33" s="29"/>
      <c r="E33" s="29"/>
      <c r="F33" s="30"/>
      <c r="G33" s="30"/>
      <c r="H33" s="131">
        <v>1458.707</v>
      </c>
      <c r="I33" s="131">
        <v>2004.13</v>
      </c>
      <c r="J33" s="131">
        <v>1737.723</v>
      </c>
      <c r="K33" s="31"/>
    </row>
    <row r="34" spans="1:11" s="32" customFormat="1" ht="11.25" customHeight="1">
      <c r="A34" s="34" t="s">
        <v>25</v>
      </c>
      <c r="B34" s="28"/>
      <c r="C34" s="29"/>
      <c r="D34" s="29"/>
      <c r="E34" s="29"/>
      <c r="F34" s="30"/>
      <c r="G34" s="30"/>
      <c r="H34" s="131">
        <v>52.612</v>
      </c>
      <c r="I34" s="131">
        <v>61.517</v>
      </c>
      <c r="J34" s="131">
        <v>58.5995</v>
      </c>
      <c r="K34" s="31"/>
    </row>
    <row r="35" spans="1:11" s="32" customFormat="1" ht="11.25" customHeight="1">
      <c r="A35" s="34" t="s">
        <v>26</v>
      </c>
      <c r="B35" s="28"/>
      <c r="C35" s="29"/>
      <c r="D35" s="29"/>
      <c r="E35" s="29"/>
      <c r="F35" s="30"/>
      <c r="G35" s="30"/>
      <c r="H35" s="131">
        <v>98.2845</v>
      </c>
      <c r="I35" s="131">
        <v>139.192</v>
      </c>
      <c r="J35" s="131">
        <v>129.853</v>
      </c>
      <c r="K35" s="31"/>
    </row>
    <row r="36" spans="1:11" s="32" customFormat="1" ht="11.25" customHeight="1">
      <c r="A36" s="34" t="s">
        <v>27</v>
      </c>
      <c r="B36" s="28"/>
      <c r="C36" s="29"/>
      <c r="D36" s="29"/>
      <c r="E36" s="29"/>
      <c r="F36" s="30"/>
      <c r="G36" s="30"/>
      <c r="H36" s="131">
        <v>861.6505</v>
      </c>
      <c r="I36" s="131">
        <v>1084.639</v>
      </c>
      <c r="J36" s="131">
        <v>917.5125</v>
      </c>
      <c r="K36" s="31"/>
    </row>
    <row r="37" spans="1:11" s="23" customFormat="1" ht="11.25" customHeight="1">
      <c r="A37" s="35" t="s">
        <v>28</v>
      </c>
      <c r="B37" s="36"/>
      <c r="C37" s="37"/>
      <c r="D37" s="37"/>
      <c r="E37" s="37"/>
      <c r="F37" s="38"/>
      <c r="G37" s="39"/>
      <c r="H37" s="132">
        <v>2471.254</v>
      </c>
      <c r="I37" s="133">
        <v>3289.478</v>
      </c>
      <c r="J37" s="133">
        <v>2843.688</v>
      </c>
      <c r="K37" s="40">
        <f>IF(AND(I37&gt;0,J37&gt;0),J37*100/I37,"")</f>
        <v>86.44800178022166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/>
      <c r="D39" s="37"/>
      <c r="E39" s="37"/>
      <c r="F39" s="38"/>
      <c r="G39" s="39"/>
      <c r="H39" s="132">
        <v>44.5945</v>
      </c>
      <c r="I39" s="133">
        <v>57.218</v>
      </c>
      <c r="J39" s="133">
        <v>65.0935</v>
      </c>
      <c r="K39" s="40">
        <f>IF(AND(I39&gt;0,J39&gt;0),J39*100/I39,"")</f>
        <v>113.76402530672166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31">
        <v>5.722</v>
      </c>
      <c r="I41" s="131">
        <v>5.029</v>
      </c>
      <c r="J41" s="131">
        <v>7.24</v>
      </c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31">
        <v>592.671</v>
      </c>
      <c r="I42" s="131">
        <v>526.252</v>
      </c>
      <c r="J42" s="131">
        <v>486.247</v>
      </c>
      <c r="K42" s="31"/>
    </row>
    <row r="43" spans="1:11" s="32" customFormat="1" ht="11.25" customHeight="1">
      <c r="A43" s="34" t="s">
        <v>32</v>
      </c>
      <c r="B43" s="28"/>
      <c r="C43" s="29"/>
      <c r="D43" s="29"/>
      <c r="E43" s="29"/>
      <c r="F43" s="30"/>
      <c r="G43" s="30"/>
      <c r="H43" s="131">
        <v>145.5245</v>
      </c>
      <c r="I43" s="131">
        <v>143.024</v>
      </c>
      <c r="J43" s="131">
        <v>141.8995</v>
      </c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31">
        <v>1.302</v>
      </c>
      <c r="I44" s="131">
        <v>1.344</v>
      </c>
      <c r="J44" s="131">
        <v>1.594</v>
      </c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31">
        <v>6.619</v>
      </c>
      <c r="I45" s="131">
        <v>6.713</v>
      </c>
      <c r="J45" s="131">
        <v>6.093</v>
      </c>
      <c r="K45" s="31"/>
    </row>
    <row r="46" spans="1:11" s="32" customFormat="1" ht="11.25" customHeight="1">
      <c r="A46" s="34" t="s">
        <v>35</v>
      </c>
      <c r="B46" s="28"/>
      <c r="C46" s="29"/>
      <c r="D46" s="29"/>
      <c r="E46" s="29"/>
      <c r="F46" s="30"/>
      <c r="G46" s="30"/>
      <c r="H46" s="131">
        <v>76.427</v>
      </c>
      <c r="I46" s="131">
        <v>78.324</v>
      </c>
      <c r="J46" s="131">
        <v>117.176</v>
      </c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31">
        <v>21.407</v>
      </c>
      <c r="I47" s="131">
        <v>12.701</v>
      </c>
      <c r="J47" s="131">
        <v>16.309</v>
      </c>
      <c r="K47" s="31"/>
    </row>
    <row r="48" spans="1:11" s="32" customFormat="1" ht="11.25" customHeight="1">
      <c r="A48" s="34" t="s">
        <v>37</v>
      </c>
      <c r="B48" s="28"/>
      <c r="C48" s="29"/>
      <c r="D48" s="29"/>
      <c r="E48" s="29"/>
      <c r="F48" s="30"/>
      <c r="G48" s="30"/>
      <c r="H48" s="131">
        <v>1186.164</v>
      </c>
      <c r="I48" s="131">
        <v>1228.959</v>
      </c>
      <c r="J48" s="131">
        <v>1451.887</v>
      </c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31">
        <v>190.588</v>
      </c>
      <c r="I49" s="131">
        <v>201.952</v>
      </c>
      <c r="J49" s="131">
        <v>204.379</v>
      </c>
      <c r="K49" s="31"/>
    </row>
    <row r="50" spans="1:11" s="23" customFormat="1" ht="11.25" customHeight="1">
      <c r="A50" s="41" t="s">
        <v>39</v>
      </c>
      <c r="B50" s="36"/>
      <c r="C50" s="37"/>
      <c r="D50" s="37"/>
      <c r="E50" s="37"/>
      <c r="F50" s="38"/>
      <c r="G50" s="39"/>
      <c r="H50" s="132">
        <v>2226.4245</v>
      </c>
      <c r="I50" s="133">
        <v>2204.298</v>
      </c>
      <c r="J50" s="133">
        <v>2432.8245</v>
      </c>
      <c r="K50" s="40">
        <f>IF(AND(I50&gt;0,J50&gt;0),J50*100/I50,"")</f>
        <v>110.36731421976522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32">
        <v>81.399</v>
      </c>
      <c r="I52" s="133">
        <v>66.261</v>
      </c>
      <c r="J52" s="133">
        <v>83.716</v>
      </c>
      <c r="K52" s="40">
        <f>IF(AND(I52&gt;0,J52&gt;0),J52*100/I52,"")</f>
        <v>126.3427959131314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/>
      <c r="D54" s="29"/>
      <c r="E54" s="29"/>
      <c r="F54" s="30"/>
      <c r="G54" s="30"/>
      <c r="H54" s="131">
        <v>4761.9875</v>
      </c>
      <c r="I54" s="131">
        <v>3461.034</v>
      </c>
      <c r="J54" s="131">
        <v>3667.682</v>
      </c>
      <c r="K54" s="31"/>
    </row>
    <row r="55" spans="1:11" s="32" customFormat="1" ht="11.25" customHeight="1">
      <c r="A55" s="34" t="s">
        <v>42</v>
      </c>
      <c r="B55" s="28"/>
      <c r="C55" s="29"/>
      <c r="D55" s="29"/>
      <c r="E55" s="29"/>
      <c r="F55" s="30"/>
      <c r="G55" s="30"/>
      <c r="H55" s="131">
        <v>12896.964</v>
      </c>
      <c r="I55" s="131">
        <v>10321.5315</v>
      </c>
      <c r="J55" s="131">
        <v>10157.949</v>
      </c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30"/>
      <c r="G56" s="30"/>
      <c r="H56" s="131">
        <v>4662.4515</v>
      </c>
      <c r="I56" s="131">
        <v>3846.0975</v>
      </c>
      <c r="J56" s="131">
        <v>3905.3705</v>
      </c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31">
        <v>29.066</v>
      </c>
      <c r="I57" s="131">
        <v>21.075</v>
      </c>
      <c r="J57" s="131">
        <v>26.056</v>
      </c>
      <c r="K57" s="31"/>
    </row>
    <row r="58" spans="1:11" s="32" customFormat="1" ht="11.25" customHeight="1">
      <c r="A58" s="34" t="s">
        <v>45</v>
      </c>
      <c r="B58" s="28"/>
      <c r="C58" s="29"/>
      <c r="D58" s="29"/>
      <c r="E58" s="29"/>
      <c r="F58" s="30"/>
      <c r="G58" s="30"/>
      <c r="H58" s="131">
        <v>6139.9985</v>
      </c>
      <c r="I58" s="131">
        <v>4483.481</v>
      </c>
      <c r="J58" s="131">
        <v>5068.0495</v>
      </c>
      <c r="K58" s="31"/>
    </row>
    <row r="59" spans="1:11" s="23" customFormat="1" ht="11.25" customHeight="1">
      <c r="A59" s="35" t="s">
        <v>46</v>
      </c>
      <c r="B59" s="36"/>
      <c r="C59" s="37"/>
      <c r="D59" s="37"/>
      <c r="E59" s="37"/>
      <c r="F59" s="38"/>
      <c r="G59" s="39"/>
      <c r="H59" s="132">
        <v>28490.4675</v>
      </c>
      <c r="I59" s="133">
        <v>22133.219</v>
      </c>
      <c r="J59" s="133">
        <v>22825.107</v>
      </c>
      <c r="K59" s="40">
        <f>IF(AND(I59&gt;0,J59&gt;0),J59*100/I59,"")</f>
        <v>103.12601614794487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/>
      <c r="D61" s="29"/>
      <c r="E61" s="29"/>
      <c r="F61" s="30"/>
      <c r="G61" s="30"/>
      <c r="H61" s="131">
        <v>318.319</v>
      </c>
      <c r="I61" s="131">
        <v>205.4</v>
      </c>
      <c r="J61" s="131">
        <v>263.1805</v>
      </c>
      <c r="K61" s="31"/>
    </row>
    <row r="62" spans="1:11" s="32" customFormat="1" ht="11.25" customHeight="1">
      <c r="A62" s="34" t="s">
        <v>48</v>
      </c>
      <c r="B62" s="28"/>
      <c r="C62" s="29"/>
      <c r="D62" s="29"/>
      <c r="E62" s="29"/>
      <c r="F62" s="30"/>
      <c r="G62" s="30"/>
      <c r="H62" s="131">
        <v>2.894</v>
      </c>
      <c r="I62" s="131">
        <v>1.961</v>
      </c>
      <c r="J62" s="131">
        <v>4.676</v>
      </c>
      <c r="K62" s="31"/>
    </row>
    <row r="63" spans="1:11" s="32" customFormat="1" ht="11.25" customHeight="1">
      <c r="A63" s="34" t="s">
        <v>49</v>
      </c>
      <c r="B63" s="28"/>
      <c r="C63" s="29"/>
      <c r="D63" s="29"/>
      <c r="E63" s="29"/>
      <c r="F63" s="30"/>
      <c r="G63" s="30"/>
      <c r="H63" s="131">
        <v>2408.0705</v>
      </c>
      <c r="I63" s="131">
        <v>2115.355</v>
      </c>
      <c r="J63" s="131">
        <v>2100.13</v>
      </c>
      <c r="K63" s="31"/>
    </row>
    <row r="64" spans="1:11" s="23" customFormat="1" ht="11.25" customHeight="1">
      <c r="A64" s="35" t="s">
        <v>50</v>
      </c>
      <c r="B64" s="36"/>
      <c r="C64" s="37"/>
      <c r="D64" s="37"/>
      <c r="E64" s="37"/>
      <c r="F64" s="38"/>
      <c r="G64" s="39"/>
      <c r="H64" s="132">
        <v>2729.2835</v>
      </c>
      <c r="I64" s="133">
        <v>2326.216</v>
      </c>
      <c r="J64" s="133">
        <v>2367.9865</v>
      </c>
      <c r="K64" s="40">
        <f>IF(AND(I64&gt;0,J64&gt;0),J64*100/I64,"")</f>
        <v>101.79564150534603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/>
      <c r="D66" s="37"/>
      <c r="E66" s="37"/>
      <c r="F66" s="38"/>
      <c r="G66" s="39"/>
      <c r="H66" s="132">
        <v>864.5385</v>
      </c>
      <c r="I66" s="133">
        <v>760.136</v>
      </c>
      <c r="J66" s="133">
        <v>730.842</v>
      </c>
      <c r="K66" s="40">
        <f>IF(AND(I66&gt;0,J66&gt;0),J66*100/I66,"")</f>
        <v>96.14621594030542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/>
      <c r="D68" s="29"/>
      <c r="E68" s="29"/>
      <c r="F68" s="30"/>
      <c r="G68" s="30"/>
      <c r="H68" s="131">
        <v>2857.8985</v>
      </c>
      <c r="I68" s="131">
        <v>2546.574</v>
      </c>
      <c r="J68" s="131">
        <v>3460.416</v>
      </c>
      <c r="K68" s="31"/>
    </row>
    <row r="69" spans="1:11" s="32" customFormat="1" ht="11.25" customHeight="1">
      <c r="A69" s="34" t="s">
        <v>53</v>
      </c>
      <c r="B69" s="28"/>
      <c r="C69" s="29"/>
      <c r="D69" s="29"/>
      <c r="E69" s="29"/>
      <c r="F69" s="30"/>
      <c r="G69" s="30"/>
      <c r="H69" s="131">
        <v>18.212</v>
      </c>
      <c r="I69" s="131">
        <v>23.528</v>
      </c>
      <c r="J69" s="131">
        <v>19.892</v>
      </c>
      <c r="K69" s="31"/>
    </row>
    <row r="70" spans="1:11" s="23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32">
        <v>2876.1105</v>
      </c>
      <c r="I70" s="133">
        <v>2570.102</v>
      </c>
      <c r="J70" s="133">
        <v>3480.308</v>
      </c>
      <c r="K70" s="40">
        <f>IF(AND(I70&gt;0,J70&gt;0),J70*100/I70,"")</f>
        <v>135.4151702928522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/>
      <c r="D72" s="29"/>
      <c r="E72" s="29"/>
      <c r="F72" s="30"/>
      <c r="G72" s="30"/>
      <c r="H72" s="131">
        <v>3.985</v>
      </c>
      <c r="I72" s="131">
        <v>3.959</v>
      </c>
      <c r="J72" s="131">
        <v>4.462</v>
      </c>
      <c r="K72" s="31"/>
    </row>
    <row r="73" spans="1:11" s="32" customFormat="1" ht="11.25" customHeight="1">
      <c r="A73" s="34" t="s">
        <v>56</v>
      </c>
      <c r="B73" s="28"/>
      <c r="C73" s="29"/>
      <c r="D73" s="29"/>
      <c r="E73" s="29"/>
      <c r="F73" s="30"/>
      <c r="G73" s="30"/>
      <c r="H73" s="131">
        <v>444.5325</v>
      </c>
      <c r="I73" s="131">
        <v>475.657</v>
      </c>
      <c r="J73" s="131">
        <v>371.7315</v>
      </c>
      <c r="K73" s="31"/>
    </row>
    <row r="74" spans="1:11" s="32" customFormat="1" ht="11.25" customHeight="1">
      <c r="A74" s="34" t="s">
        <v>57</v>
      </c>
      <c r="B74" s="28"/>
      <c r="C74" s="29"/>
      <c r="D74" s="29"/>
      <c r="E74" s="29"/>
      <c r="F74" s="30"/>
      <c r="G74" s="30"/>
      <c r="H74" s="131">
        <v>242.607</v>
      </c>
      <c r="I74" s="131">
        <v>214.627</v>
      </c>
      <c r="J74" s="131">
        <v>173.584</v>
      </c>
      <c r="K74" s="31"/>
    </row>
    <row r="75" spans="1:11" s="32" customFormat="1" ht="11.25" customHeight="1">
      <c r="A75" s="34" t="s">
        <v>58</v>
      </c>
      <c r="B75" s="28"/>
      <c r="C75" s="29"/>
      <c r="D75" s="29"/>
      <c r="E75" s="29"/>
      <c r="F75" s="30"/>
      <c r="G75" s="30"/>
      <c r="H75" s="131">
        <v>9.445</v>
      </c>
      <c r="I75" s="131">
        <v>8.589</v>
      </c>
      <c r="J75" s="131">
        <v>8.493</v>
      </c>
      <c r="K75" s="31"/>
    </row>
    <row r="76" spans="1:11" s="32" customFormat="1" ht="11.25" customHeight="1">
      <c r="A76" s="34" t="s">
        <v>59</v>
      </c>
      <c r="B76" s="28"/>
      <c r="C76" s="29"/>
      <c r="D76" s="29"/>
      <c r="E76" s="29"/>
      <c r="F76" s="30"/>
      <c r="G76" s="30"/>
      <c r="H76" s="131">
        <v>95.4385</v>
      </c>
      <c r="I76" s="131">
        <v>207.328</v>
      </c>
      <c r="J76" s="131">
        <v>126.572</v>
      </c>
      <c r="K76" s="31"/>
    </row>
    <row r="77" spans="1:11" s="32" customFormat="1" ht="11.25" customHeight="1">
      <c r="A77" s="34" t="s">
        <v>60</v>
      </c>
      <c r="B77" s="28"/>
      <c r="C77" s="29"/>
      <c r="D77" s="29"/>
      <c r="E77" s="29"/>
      <c r="F77" s="30"/>
      <c r="G77" s="30"/>
      <c r="H77" s="131">
        <v>3.915</v>
      </c>
      <c r="I77" s="131">
        <v>4.011</v>
      </c>
      <c r="J77" s="131">
        <v>2.378</v>
      </c>
      <c r="K77" s="31"/>
    </row>
    <row r="78" spans="1:11" s="32" customFormat="1" ht="11.25" customHeight="1">
      <c r="A78" s="34" t="s">
        <v>61</v>
      </c>
      <c r="B78" s="28"/>
      <c r="C78" s="29"/>
      <c r="D78" s="29"/>
      <c r="E78" s="29"/>
      <c r="F78" s="30"/>
      <c r="G78" s="30"/>
      <c r="H78" s="131">
        <v>26.105</v>
      </c>
      <c r="I78" s="131">
        <v>21.6785</v>
      </c>
      <c r="J78" s="131">
        <v>25.472</v>
      </c>
      <c r="K78" s="31"/>
    </row>
    <row r="79" spans="1:11" s="32" customFormat="1" ht="11.25" customHeight="1">
      <c r="A79" s="34" t="s">
        <v>62</v>
      </c>
      <c r="B79" s="28"/>
      <c r="C79" s="29"/>
      <c r="D79" s="29"/>
      <c r="E79" s="29"/>
      <c r="F79" s="30"/>
      <c r="G79" s="30"/>
      <c r="H79" s="131">
        <v>4.116</v>
      </c>
      <c r="I79" s="131">
        <v>4.502</v>
      </c>
      <c r="J79" s="131">
        <v>3.4</v>
      </c>
      <c r="K79" s="31"/>
    </row>
    <row r="80" spans="1:11" s="23" customFormat="1" ht="11.25" customHeight="1">
      <c r="A80" s="41" t="s">
        <v>63</v>
      </c>
      <c r="B80" s="36"/>
      <c r="C80" s="37"/>
      <c r="D80" s="37"/>
      <c r="E80" s="37"/>
      <c r="F80" s="38"/>
      <c r="G80" s="39"/>
      <c r="H80" s="132">
        <v>830.144</v>
      </c>
      <c r="I80" s="133">
        <v>888.9055</v>
      </c>
      <c r="J80" s="133">
        <v>716.0925</v>
      </c>
      <c r="K80" s="40">
        <f>IF(AND(I80&gt;0,J80&gt;0),J80*100/I80,"")</f>
        <v>80.5589008055412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>
        <v>0</v>
      </c>
      <c r="K81" s="31"/>
    </row>
    <row r="82" spans="1:11" s="32" customFormat="1" ht="11.25" customHeight="1">
      <c r="A82" s="34" t="s">
        <v>64</v>
      </c>
      <c r="B82" s="28"/>
      <c r="C82" s="29"/>
      <c r="D82" s="29"/>
      <c r="E82" s="29"/>
      <c r="F82" s="30"/>
      <c r="G82" s="30"/>
      <c r="H82" s="131">
        <v>11.554</v>
      </c>
      <c r="I82" s="131">
        <v>15.288</v>
      </c>
      <c r="J82" s="131">
        <v>16.163</v>
      </c>
      <c r="K82" s="31"/>
    </row>
    <row r="83" spans="1:11" s="32" customFormat="1" ht="11.25" customHeight="1">
      <c r="A83" s="34" t="s">
        <v>65</v>
      </c>
      <c r="B83" s="28"/>
      <c r="C83" s="29"/>
      <c r="D83" s="29"/>
      <c r="E83" s="29"/>
      <c r="F83" s="30"/>
      <c r="G83" s="30"/>
      <c r="H83" s="131">
        <v>34.393</v>
      </c>
      <c r="I83" s="131">
        <v>38.078</v>
      </c>
      <c r="J83" s="131">
        <v>46.734</v>
      </c>
      <c r="K83" s="31"/>
    </row>
    <row r="84" spans="1:11" s="23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32">
        <v>45.947</v>
      </c>
      <c r="I84" s="133">
        <v>53.366</v>
      </c>
      <c r="J84" s="133">
        <v>62.897</v>
      </c>
      <c r="K84" s="40">
        <f>IF(AND(I84&gt;0,J84&gt;0),J84*100/I84,"")</f>
        <v>117.8596859423603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/>
      <c r="D87" s="48"/>
      <c r="E87" s="48"/>
      <c r="F87" s="49"/>
      <c r="G87" s="39"/>
      <c r="H87" s="136">
        <v>46492.804</v>
      </c>
      <c r="I87" s="137">
        <v>40047.578</v>
      </c>
      <c r="J87" s="137">
        <f>J13+J15+J17+J22+J24+J26+J31+J37++J39+J50+J52+J59+J64+J66+J70+J80+J84</f>
        <v>41058.03999999999</v>
      </c>
      <c r="K87" s="49">
        <f>IF(AND(I87&gt;0,J87&gt;0),J87*100/I87,"")</f>
        <v>102.52315383467133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9" useFirstPageNumber="1" horizontalDpi="600" verticalDpi="600" orientation="portrait" paperSize="9" scale="73" r:id="rId1"/>
  <headerFooter alignWithMargins="0">
    <oddFooter>&amp;C&amp;P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 codeName="Hoja62"/>
  <dimension ref="A1:K625"/>
  <sheetViews>
    <sheetView view="pageBreakPreview" zoomScaleSheetLayoutView="100" zoomScalePageLayoutView="0" workbookViewId="0" topLeftCell="A1">
      <selection activeCell="M15" sqref="M15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5" width="12.421875" style="57" customWidth="1"/>
    <col min="6" max="6" width="9.851562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120</v>
      </c>
      <c r="B2" s="2"/>
      <c r="C2" s="2"/>
      <c r="D2" s="2"/>
      <c r="E2" s="4"/>
      <c r="F2" s="2"/>
      <c r="G2" s="2"/>
      <c r="H2" s="2"/>
      <c r="I2" s="5"/>
      <c r="J2" s="187" t="s">
        <v>69</v>
      </c>
      <c r="K2" s="187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75" t="s">
        <v>2</v>
      </c>
      <c r="D4" s="176"/>
      <c r="E4" s="176"/>
      <c r="F4" s="177"/>
      <c r="G4" s="8"/>
      <c r="H4" s="181" t="s">
        <v>3</v>
      </c>
      <c r="I4" s="182"/>
      <c r="J4" s="182"/>
      <c r="K4" s="183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2020</v>
      </c>
      <c r="D6" s="15">
        <f>E6-1</f>
        <v>2021</v>
      </c>
      <c r="E6" s="15">
        <v>2022</v>
      </c>
      <c r="F6" s="16">
        <f>E6</f>
        <v>2022</v>
      </c>
      <c r="G6" s="17"/>
      <c r="H6" s="14">
        <f>J6-2</f>
        <v>2020</v>
      </c>
      <c r="I6" s="15">
        <f>J6-1</f>
        <v>2021</v>
      </c>
      <c r="J6" s="15">
        <v>2022</v>
      </c>
      <c r="K6" s="16">
        <f>J6</f>
        <v>2022</v>
      </c>
    </row>
    <row r="7" spans="1:11" s="9" customFormat="1" ht="11.25" customHeight="1" thickBot="1">
      <c r="A7" s="18"/>
      <c r="B7" s="8"/>
      <c r="C7" s="19"/>
      <c r="D7" s="20"/>
      <c r="E7" s="20"/>
      <c r="F7" s="21" t="str">
        <f>CONCATENATE(D6,"=100")</f>
        <v>2021=100</v>
      </c>
      <c r="G7" s="22"/>
      <c r="H7" s="138" t="s">
        <v>336</v>
      </c>
      <c r="I7" s="139" t="s">
        <v>336</v>
      </c>
      <c r="J7" s="20">
        <v>3</v>
      </c>
      <c r="K7" s="21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31"/>
      <c r="I9" s="131"/>
      <c r="J9" s="131">
        <v>0.004</v>
      </c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31">
        <v>0.239</v>
      </c>
      <c r="I10" s="131">
        <v>0.239</v>
      </c>
      <c r="J10" s="131">
        <v>0.253</v>
      </c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31">
        <v>0.049</v>
      </c>
      <c r="I11" s="131">
        <v>0.049</v>
      </c>
      <c r="J11" s="131">
        <v>0.057</v>
      </c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31">
        <v>0.033</v>
      </c>
      <c r="I12" s="131">
        <v>0.033</v>
      </c>
      <c r="J12" s="131">
        <v>0.036</v>
      </c>
      <c r="K12" s="31"/>
    </row>
    <row r="13" spans="1:11" s="23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32">
        <v>0.32099999999999995</v>
      </c>
      <c r="I13" s="133">
        <v>0.32099999999999995</v>
      </c>
      <c r="J13" s="133">
        <v>0.35</v>
      </c>
      <c r="K13" s="40">
        <v>109.0342679127726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2"/>
      <c r="I15" s="133"/>
      <c r="J15" s="133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2"/>
      <c r="I17" s="133"/>
      <c r="J17" s="133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31"/>
      <c r="I19" s="131"/>
      <c r="J19" s="131"/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31"/>
      <c r="I20" s="131"/>
      <c r="J20" s="131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31"/>
      <c r="I21" s="131"/>
      <c r="J21" s="131"/>
      <c r="K21" s="31"/>
    </row>
    <row r="22" spans="1:11" s="23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32"/>
      <c r="I22" s="133"/>
      <c r="J22" s="133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/>
      <c r="D24" s="37"/>
      <c r="E24" s="37"/>
      <c r="F24" s="38"/>
      <c r="G24" s="39"/>
      <c r="H24" s="132">
        <v>32.667</v>
      </c>
      <c r="I24" s="133">
        <v>23.633</v>
      </c>
      <c r="J24" s="133">
        <v>20.429</v>
      </c>
      <c r="K24" s="40">
        <v>86.44268607455676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32">
        <v>17.958</v>
      </c>
      <c r="I26" s="133">
        <v>13.681</v>
      </c>
      <c r="J26" s="133">
        <v>13.394</v>
      </c>
      <c r="K26" s="40">
        <v>97.90220013156934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/>
      <c r="D28" s="29"/>
      <c r="E28" s="29"/>
      <c r="F28" s="30"/>
      <c r="G28" s="30"/>
      <c r="H28" s="131">
        <v>17.488</v>
      </c>
      <c r="I28" s="131">
        <v>7.113</v>
      </c>
      <c r="J28" s="131">
        <v>7.344</v>
      </c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31">
        <v>15.605</v>
      </c>
      <c r="I29" s="131">
        <v>34.694</v>
      </c>
      <c r="J29" s="131">
        <v>4.301</v>
      </c>
      <c r="K29" s="31"/>
    </row>
    <row r="30" spans="1:11" s="32" customFormat="1" ht="11.25" customHeight="1">
      <c r="A30" s="34" t="s">
        <v>22</v>
      </c>
      <c r="B30" s="28"/>
      <c r="C30" s="29"/>
      <c r="D30" s="29"/>
      <c r="E30" s="29"/>
      <c r="F30" s="30"/>
      <c r="G30" s="30"/>
      <c r="H30" s="131">
        <v>32</v>
      </c>
      <c r="I30" s="131">
        <v>29.453</v>
      </c>
      <c r="J30" s="131">
        <v>15.823</v>
      </c>
      <c r="K30" s="31"/>
    </row>
    <row r="31" spans="1:11" s="23" customFormat="1" ht="11.25" customHeight="1">
      <c r="A31" s="41" t="s">
        <v>23</v>
      </c>
      <c r="B31" s="36"/>
      <c r="C31" s="37"/>
      <c r="D31" s="37"/>
      <c r="E31" s="37"/>
      <c r="F31" s="38"/>
      <c r="G31" s="39"/>
      <c r="H31" s="132">
        <v>65.093</v>
      </c>
      <c r="I31" s="133">
        <v>71.26</v>
      </c>
      <c r="J31" s="133">
        <v>27.468</v>
      </c>
      <c r="K31" s="40">
        <v>38.54616895874263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/>
      <c r="D33" s="29"/>
      <c r="E33" s="29"/>
      <c r="F33" s="30"/>
      <c r="G33" s="30"/>
      <c r="H33" s="131">
        <v>3.051</v>
      </c>
      <c r="I33" s="131">
        <v>3.081</v>
      </c>
      <c r="J33" s="131">
        <v>1.999</v>
      </c>
      <c r="K33" s="31"/>
    </row>
    <row r="34" spans="1:11" s="32" customFormat="1" ht="11.25" customHeight="1">
      <c r="A34" s="34" t="s">
        <v>25</v>
      </c>
      <c r="B34" s="28"/>
      <c r="C34" s="29"/>
      <c r="D34" s="29"/>
      <c r="E34" s="29"/>
      <c r="F34" s="30"/>
      <c r="G34" s="30"/>
      <c r="H34" s="131">
        <v>5.401</v>
      </c>
      <c r="I34" s="131">
        <v>3.5</v>
      </c>
      <c r="J34" s="131">
        <v>2.077</v>
      </c>
      <c r="K34" s="31"/>
    </row>
    <row r="35" spans="1:11" s="32" customFormat="1" ht="11.25" customHeight="1">
      <c r="A35" s="34" t="s">
        <v>26</v>
      </c>
      <c r="B35" s="28"/>
      <c r="C35" s="29"/>
      <c r="D35" s="29"/>
      <c r="E35" s="29"/>
      <c r="F35" s="30"/>
      <c r="G35" s="30"/>
      <c r="H35" s="131">
        <v>56.857</v>
      </c>
      <c r="I35" s="131">
        <v>52.564</v>
      </c>
      <c r="J35" s="131">
        <v>32.764</v>
      </c>
      <c r="K35" s="31"/>
    </row>
    <row r="36" spans="1:11" s="32" customFormat="1" ht="11.25" customHeight="1">
      <c r="A36" s="34" t="s">
        <v>27</v>
      </c>
      <c r="B36" s="28"/>
      <c r="C36" s="29"/>
      <c r="D36" s="29"/>
      <c r="E36" s="29"/>
      <c r="F36" s="30"/>
      <c r="G36" s="30"/>
      <c r="H36" s="131">
        <v>99.016</v>
      </c>
      <c r="I36" s="131">
        <v>117.038</v>
      </c>
      <c r="J36" s="131">
        <v>36.777</v>
      </c>
      <c r="K36" s="31"/>
    </row>
    <row r="37" spans="1:11" s="23" customFormat="1" ht="11.25" customHeight="1">
      <c r="A37" s="35" t="s">
        <v>28</v>
      </c>
      <c r="B37" s="36"/>
      <c r="C37" s="37"/>
      <c r="D37" s="37"/>
      <c r="E37" s="37"/>
      <c r="F37" s="38"/>
      <c r="G37" s="39"/>
      <c r="H37" s="132">
        <v>164.325</v>
      </c>
      <c r="I37" s="133">
        <v>176.183</v>
      </c>
      <c r="J37" s="133">
        <v>73.617</v>
      </c>
      <c r="K37" s="40">
        <v>41.78439463512371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/>
      <c r="D39" s="37"/>
      <c r="E39" s="37"/>
      <c r="F39" s="38"/>
      <c r="G39" s="39"/>
      <c r="H39" s="132">
        <v>4.74</v>
      </c>
      <c r="I39" s="133">
        <v>5.15</v>
      </c>
      <c r="J39" s="133">
        <v>4.5</v>
      </c>
      <c r="K39" s="40">
        <v>87.37864077669903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31">
        <v>3.805</v>
      </c>
      <c r="I41" s="131">
        <v>7.198</v>
      </c>
      <c r="J41" s="131">
        <v>1.824</v>
      </c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31">
        <v>0.009</v>
      </c>
      <c r="I42" s="131">
        <v>0.008</v>
      </c>
      <c r="J42" s="131">
        <v>0.006</v>
      </c>
      <c r="K42" s="31"/>
    </row>
    <row r="43" spans="1:11" s="32" customFormat="1" ht="11.25" customHeight="1">
      <c r="A43" s="34" t="s">
        <v>32</v>
      </c>
      <c r="B43" s="28"/>
      <c r="C43" s="29"/>
      <c r="D43" s="29"/>
      <c r="E43" s="29"/>
      <c r="F43" s="30"/>
      <c r="G43" s="30"/>
      <c r="H43" s="131">
        <v>0.017</v>
      </c>
      <c r="I43" s="131">
        <v>0.021</v>
      </c>
      <c r="J43" s="131">
        <v>0.024</v>
      </c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31">
        <v>0.005</v>
      </c>
      <c r="I44" s="131">
        <v>0.005</v>
      </c>
      <c r="J44" s="131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31">
        <v>1.6</v>
      </c>
      <c r="I45" s="131">
        <v>2.291</v>
      </c>
      <c r="J45" s="131">
        <v>1.299</v>
      </c>
      <c r="K45" s="31"/>
    </row>
    <row r="46" spans="1:11" s="32" customFormat="1" ht="11.25" customHeight="1">
      <c r="A46" s="34" t="s">
        <v>35</v>
      </c>
      <c r="B46" s="28"/>
      <c r="C46" s="29"/>
      <c r="D46" s="29"/>
      <c r="E46" s="29"/>
      <c r="F46" s="30"/>
      <c r="G46" s="30"/>
      <c r="H46" s="131"/>
      <c r="I46" s="131"/>
      <c r="J46" s="131"/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31"/>
      <c r="I47" s="131">
        <v>0.005</v>
      </c>
      <c r="J47" s="131">
        <v>0.008</v>
      </c>
      <c r="K47" s="31"/>
    </row>
    <row r="48" spans="1:11" s="32" customFormat="1" ht="11.25" customHeight="1">
      <c r="A48" s="34" t="s">
        <v>37</v>
      </c>
      <c r="B48" s="28"/>
      <c r="C48" s="29"/>
      <c r="D48" s="29"/>
      <c r="E48" s="29"/>
      <c r="F48" s="30"/>
      <c r="G48" s="30"/>
      <c r="H48" s="131">
        <v>1.354</v>
      </c>
      <c r="I48" s="131">
        <v>2.548</v>
      </c>
      <c r="J48" s="131">
        <v>0.672</v>
      </c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31">
        <v>0.45</v>
      </c>
      <c r="I49" s="131">
        <v>0.35</v>
      </c>
      <c r="J49" s="131">
        <v>0.121</v>
      </c>
      <c r="K49" s="31"/>
    </row>
    <row r="50" spans="1:11" s="23" customFormat="1" ht="11.25" customHeight="1">
      <c r="A50" s="41" t="s">
        <v>39</v>
      </c>
      <c r="B50" s="36"/>
      <c r="C50" s="37"/>
      <c r="D50" s="37"/>
      <c r="E50" s="37"/>
      <c r="F50" s="38"/>
      <c r="G50" s="39"/>
      <c r="H50" s="132">
        <v>7.24</v>
      </c>
      <c r="I50" s="133">
        <v>12.426</v>
      </c>
      <c r="J50" s="133">
        <v>3.954</v>
      </c>
      <c r="K50" s="40">
        <v>31.820376629647516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32">
        <v>31.923</v>
      </c>
      <c r="I52" s="133">
        <v>13.145</v>
      </c>
      <c r="J52" s="133">
        <v>10.355</v>
      </c>
      <c r="K52" s="40">
        <v>78.77519969570179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/>
      <c r="D54" s="29"/>
      <c r="E54" s="29"/>
      <c r="F54" s="30"/>
      <c r="G54" s="30"/>
      <c r="H54" s="131">
        <v>79.929</v>
      </c>
      <c r="I54" s="131">
        <v>70.43</v>
      </c>
      <c r="J54" s="131">
        <v>38.49</v>
      </c>
      <c r="K54" s="31"/>
    </row>
    <row r="55" spans="1:11" s="32" customFormat="1" ht="11.25" customHeight="1">
      <c r="A55" s="34" t="s">
        <v>42</v>
      </c>
      <c r="B55" s="28"/>
      <c r="C55" s="29"/>
      <c r="D55" s="29"/>
      <c r="E55" s="29"/>
      <c r="F55" s="30"/>
      <c r="G55" s="30"/>
      <c r="H55" s="131">
        <v>320.375</v>
      </c>
      <c r="I55" s="131">
        <v>275.603</v>
      </c>
      <c r="J55" s="131">
        <v>183.219</v>
      </c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30"/>
      <c r="G56" s="30"/>
      <c r="H56" s="131">
        <v>42.98</v>
      </c>
      <c r="I56" s="131">
        <v>21.5</v>
      </c>
      <c r="J56" s="131">
        <v>11.921</v>
      </c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31">
        <v>10.016</v>
      </c>
      <c r="I57" s="131">
        <v>11.664</v>
      </c>
      <c r="J57" s="131">
        <v>3.258</v>
      </c>
      <c r="K57" s="31"/>
    </row>
    <row r="58" spans="1:11" s="32" customFormat="1" ht="11.25" customHeight="1">
      <c r="A58" s="34" t="s">
        <v>45</v>
      </c>
      <c r="B58" s="28"/>
      <c r="C58" s="29"/>
      <c r="D58" s="29"/>
      <c r="E58" s="29"/>
      <c r="F58" s="30"/>
      <c r="G58" s="30"/>
      <c r="H58" s="131">
        <v>206.664</v>
      </c>
      <c r="I58" s="131">
        <v>209.449</v>
      </c>
      <c r="J58" s="131">
        <v>103.17</v>
      </c>
      <c r="K58" s="31"/>
    </row>
    <row r="59" spans="1:11" s="23" customFormat="1" ht="11.25" customHeight="1">
      <c r="A59" s="35" t="s">
        <v>46</v>
      </c>
      <c r="B59" s="36"/>
      <c r="C59" s="37"/>
      <c r="D59" s="37"/>
      <c r="E59" s="37"/>
      <c r="F59" s="38"/>
      <c r="G59" s="39"/>
      <c r="H59" s="132">
        <v>659.9639999999999</v>
      </c>
      <c r="I59" s="133">
        <v>588.646</v>
      </c>
      <c r="J59" s="133">
        <v>340.058</v>
      </c>
      <c r="K59" s="40">
        <v>57.76952531742339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/>
      <c r="D61" s="29"/>
      <c r="E61" s="29"/>
      <c r="F61" s="30"/>
      <c r="G61" s="30"/>
      <c r="H61" s="131">
        <v>42.534</v>
      </c>
      <c r="I61" s="131">
        <v>44.234</v>
      </c>
      <c r="J61" s="131">
        <v>27.8</v>
      </c>
      <c r="K61" s="31"/>
    </row>
    <row r="62" spans="1:11" s="32" customFormat="1" ht="11.25" customHeight="1">
      <c r="A62" s="34" t="s">
        <v>48</v>
      </c>
      <c r="B62" s="28"/>
      <c r="C62" s="29"/>
      <c r="D62" s="29"/>
      <c r="E62" s="29"/>
      <c r="F62" s="30"/>
      <c r="G62" s="30"/>
      <c r="H62" s="131">
        <v>42.831</v>
      </c>
      <c r="I62" s="131">
        <v>40.456</v>
      </c>
      <c r="J62" s="131">
        <v>5.303</v>
      </c>
      <c r="K62" s="31"/>
    </row>
    <row r="63" spans="1:11" s="32" customFormat="1" ht="11.25" customHeight="1">
      <c r="A63" s="34" t="s">
        <v>49</v>
      </c>
      <c r="B63" s="28"/>
      <c r="C63" s="29"/>
      <c r="D63" s="29"/>
      <c r="E63" s="29"/>
      <c r="F63" s="30"/>
      <c r="G63" s="30"/>
      <c r="H63" s="131">
        <v>43.337</v>
      </c>
      <c r="I63" s="131">
        <v>34.263</v>
      </c>
      <c r="J63" s="131">
        <v>11.156</v>
      </c>
      <c r="K63" s="31"/>
    </row>
    <row r="64" spans="1:11" s="23" customFormat="1" ht="11.25" customHeight="1">
      <c r="A64" s="35" t="s">
        <v>50</v>
      </c>
      <c r="B64" s="36"/>
      <c r="C64" s="37"/>
      <c r="D64" s="37"/>
      <c r="E64" s="37"/>
      <c r="F64" s="38"/>
      <c r="G64" s="39"/>
      <c r="H64" s="132">
        <v>128.702</v>
      </c>
      <c r="I64" s="133">
        <v>118.953</v>
      </c>
      <c r="J64" s="133">
        <v>44.259</v>
      </c>
      <c r="K64" s="40">
        <v>37.207132228695365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/>
      <c r="D66" s="37"/>
      <c r="E66" s="37"/>
      <c r="F66" s="38"/>
      <c r="G66" s="39"/>
      <c r="H66" s="132">
        <v>50.059</v>
      </c>
      <c r="I66" s="133">
        <v>52.553</v>
      </c>
      <c r="J66" s="133">
        <v>52.553</v>
      </c>
      <c r="K66" s="40">
        <v>99.99999999999999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/>
      <c r="D68" s="29"/>
      <c r="E68" s="29"/>
      <c r="F68" s="30"/>
      <c r="G68" s="30"/>
      <c r="H68" s="131">
        <v>265.141</v>
      </c>
      <c r="I68" s="131">
        <v>571.16</v>
      </c>
      <c r="J68" s="131">
        <v>209.5</v>
      </c>
      <c r="K68" s="31"/>
    </row>
    <row r="69" spans="1:11" s="32" customFormat="1" ht="11.25" customHeight="1">
      <c r="A69" s="34" t="s">
        <v>53</v>
      </c>
      <c r="B69" s="28"/>
      <c r="C69" s="29"/>
      <c r="D69" s="29"/>
      <c r="E69" s="29"/>
      <c r="F69" s="30"/>
      <c r="G69" s="30"/>
      <c r="H69" s="131">
        <v>49.006</v>
      </c>
      <c r="I69" s="131">
        <v>111.9</v>
      </c>
      <c r="J69" s="131">
        <v>35.6</v>
      </c>
      <c r="K69" s="31"/>
    </row>
    <row r="70" spans="1:11" s="23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32">
        <v>314.14700000000005</v>
      </c>
      <c r="I70" s="133">
        <v>683.06</v>
      </c>
      <c r="J70" s="133">
        <v>245.1</v>
      </c>
      <c r="K70" s="40">
        <v>35.88264574122332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/>
      <c r="D72" s="29"/>
      <c r="E72" s="29"/>
      <c r="F72" s="30"/>
      <c r="G72" s="30"/>
      <c r="H72" s="131">
        <v>66.5</v>
      </c>
      <c r="I72" s="131">
        <v>72</v>
      </c>
      <c r="J72" s="131">
        <v>60.205</v>
      </c>
      <c r="K72" s="31"/>
    </row>
    <row r="73" spans="1:11" s="32" customFormat="1" ht="11.25" customHeight="1">
      <c r="A73" s="34" t="s">
        <v>56</v>
      </c>
      <c r="B73" s="28"/>
      <c r="C73" s="29"/>
      <c r="D73" s="29"/>
      <c r="E73" s="29"/>
      <c r="F73" s="30"/>
      <c r="G73" s="30"/>
      <c r="H73" s="131">
        <v>65.985</v>
      </c>
      <c r="I73" s="131">
        <v>60.75</v>
      </c>
      <c r="J73" s="131">
        <v>38.67</v>
      </c>
      <c r="K73" s="31"/>
    </row>
    <row r="74" spans="1:11" s="32" customFormat="1" ht="11.25" customHeight="1">
      <c r="A74" s="34" t="s">
        <v>57</v>
      </c>
      <c r="B74" s="28"/>
      <c r="C74" s="29"/>
      <c r="D74" s="29"/>
      <c r="E74" s="29"/>
      <c r="F74" s="30"/>
      <c r="G74" s="30"/>
      <c r="H74" s="131">
        <v>1557.336</v>
      </c>
      <c r="I74" s="131">
        <v>1562.7</v>
      </c>
      <c r="J74" s="131">
        <v>814</v>
      </c>
      <c r="K74" s="31"/>
    </row>
    <row r="75" spans="1:11" s="32" customFormat="1" ht="11.25" customHeight="1">
      <c r="A75" s="34" t="s">
        <v>58</v>
      </c>
      <c r="B75" s="28"/>
      <c r="C75" s="29"/>
      <c r="D75" s="29"/>
      <c r="E75" s="29"/>
      <c r="F75" s="30"/>
      <c r="G75" s="30"/>
      <c r="H75" s="131">
        <v>594.444</v>
      </c>
      <c r="I75" s="131">
        <v>567.7</v>
      </c>
      <c r="J75" s="131">
        <v>277.167</v>
      </c>
      <c r="K75" s="31"/>
    </row>
    <row r="76" spans="1:11" s="32" customFormat="1" ht="11.25" customHeight="1">
      <c r="A76" s="34" t="s">
        <v>59</v>
      </c>
      <c r="B76" s="28"/>
      <c r="C76" s="29"/>
      <c r="D76" s="29"/>
      <c r="E76" s="29"/>
      <c r="F76" s="30"/>
      <c r="G76" s="30"/>
      <c r="H76" s="131">
        <v>53.009</v>
      </c>
      <c r="I76" s="131">
        <v>65.36</v>
      </c>
      <c r="J76" s="131">
        <v>48.778</v>
      </c>
      <c r="K76" s="31"/>
    </row>
    <row r="77" spans="1:11" s="32" customFormat="1" ht="11.25" customHeight="1">
      <c r="A77" s="34" t="s">
        <v>60</v>
      </c>
      <c r="B77" s="28"/>
      <c r="C77" s="29"/>
      <c r="D77" s="29"/>
      <c r="E77" s="29"/>
      <c r="F77" s="30"/>
      <c r="G77" s="30"/>
      <c r="H77" s="131">
        <v>2705.458</v>
      </c>
      <c r="I77" s="131">
        <v>2402.95</v>
      </c>
      <c r="J77" s="131">
        <v>911.146</v>
      </c>
      <c r="K77" s="31"/>
    </row>
    <row r="78" spans="1:11" s="32" customFormat="1" ht="11.25" customHeight="1">
      <c r="A78" s="34" t="s">
        <v>61</v>
      </c>
      <c r="B78" s="28"/>
      <c r="C78" s="29"/>
      <c r="D78" s="29"/>
      <c r="E78" s="29"/>
      <c r="F78" s="30"/>
      <c r="G78" s="30"/>
      <c r="H78" s="131">
        <v>353</v>
      </c>
      <c r="I78" s="131">
        <v>303.2</v>
      </c>
      <c r="J78" s="131">
        <v>169.755</v>
      </c>
      <c r="K78" s="31"/>
    </row>
    <row r="79" spans="1:11" s="32" customFormat="1" ht="11.25" customHeight="1">
      <c r="A79" s="34" t="s">
        <v>62</v>
      </c>
      <c r="B79" s="28"/>
      <c r="C79" s="29"/>
      <c r="D79" s="29"/>
      <c r="E79" s="29"/>
      <c r="F79" s="30"/>
      <c r="G79" s="30"/>
      <c r="H79" s="131">
        <v>702.774</v>
      </c>
      <c r="I79" s="131">
        <v>734.52</v>
      </c>
      <c r="J79" s="131">
        <v>488</v>
      </c>
      <c r="K79" s="31"/>
    </row>
    <row r="80" spans="1:11" s="23" customFormat="1" ht="11.25" customHeight="1">
      <c r="A80" s="41" t="s">
        <v>63</v>
      </c>
      <c r="B80" s="36"/>
      <c r="C80" s="37"/>
      <c r="D80" s="37"/>
      <c r="E80" s="37"/>
      <c r="F80" s="38"/>
      <c r="G80" s="39"/>
      <c r="H80" s="132">
        <v>6098.506</v>
      </c>
      <c r="I80" s="133">
        <v>5769.18</v>
      </c>
      <c r="J80" s="133">
        <v>2807.721</v>
      </c>
      <c r="K80" s="40">
        <v>48.66759227481201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/>
      <c r="D82" s="29"/>
      <c r="E82" s="29"/>
      <c r="F82" s="30"/>
      <c r="G82" s="30"/>
      <c r="H82" s="131">
        <v>0.383</v>
      </c>
      <c r="I82" s="131">
        <v>0.811</v>
      </c>
      <c r="J82" s="131">
        <v>0.647</v>
      </c>
      <c r="K82" s="31"/>
    </row>
    <row r="83" spans="1:11" s="32" customFormat="1" ht="11.25" customHeight="1">
      <c r="A83" s="34" t="s">
        <v>65</v>
      </c>
      <c r="B83" s="28"/>
      <c r="C83" s="29"/>
      <c r="D83" s="29"/>
      <c r="E83" s="29"/>
      <c r="F83" s="30"/>
      <c r="G83" s="30"/>
      <c r="H83" s="131">
        <v>0.097</v>
      </c>
      <c r="I83" s="131">
        <v>0.311</v>
      </c>
      <c r="J83" s="131">
        <v>0.328</v>
      </c>
      <c r="K83" s="31"/>
    </row>
    <row r="84" spans="1:11" s="23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32">
        <v>0.48</v>
      </c>
      <c r="I84" s="133">
        <v>1.122</v>
      </c>
      <c r="J84" s="133">
        <v>0.9750000000000001</v>
      </c>
      <c r="K84" s="40">
        <v>86.89839572192514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/>
      <c r="D87" s="48"/>
      <c r="E87" s="48"/>
      <c r="F87" s="49"/>
      <c r="G87" s="39"/>
      <c r="H87" s="136">
        <v>7576.125</v>
      </c>
      <c r="I87" s="137">
        <v>7529.313000000001</v>
      </c>
      <c r="J87" s="137">
        <v>3644.7329999999997</v>
      </c>
      <c r="K87" s="49">
        <f>IF(I87&gt;0,100*J87/I87,0)</f>
        <v>48.40724512316063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0" useFirstPageNumber="1" horizontalDpi="600" verticalDpi="600" orientation="portrait" paperSize="9" scale="73" r:id="rId1"/>
  <headerFooter alignWithMargins="0">
    <oddFooter>&amp;C&amp;P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 codeName="Hoja63"/>
  <dimension ref="A1:K625"/>
  <sheetViews>
    <sheetView view="pageBreakPreview" zoomScaleSheetLayoutView="100" zoomScalePageLayoutView="0" workbookViewId="0" topLeftCell="A1">
      <selection activeCell="M15" sqref="M15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5" width="12.421875" style="57" customWidth="1"/>
    <col min="6" max="6" width="9.851562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121</v>
      </c>
      <c r="B2" s="2"/>
      <c r="C2" s="2"/>
      <c r="D2" s="2"/>
      <c r="E2" s="4"/>
      <c r="F2" s="2"/>
      <c r="G2" s="2"/>
      <c r="H2" s="2"/>
      <c r="I2" s="5"/>
      <c r="J2" s="187" t="s">
        <v>69</v>
      </c>
      <c r="K2" s="187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75" t="s">
        <v>2</v>
      </c>
      <c r="D4" s="176"/>
      <c r="E4" s="176"/>
      <c r="F4" s="177"/>
      <c r="G4" s="8"/>
      <c r="H4" s="181" t="s">
        <v>3</v>
      </c>
      <c r="I4" s="182"/>
      <c r="J4" s="182"/>
      <c r="K4" s="183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2020</v>
      </c>
      <c r="D6" s="15">
        <f>E6-1</f>
        <v>2021</v>
      </c>
      <c r="E6" s="15">
        <v>2022</v>
      </c>
      <c r="F6" s="16">
        <f>E6</f>
        <v>2022</v>
      </c>
      <c r="G6" s="17"/>
      <c r="H6" s="14">
        <f>J6-2</f>
        <v>2020</v>
      </c>
      <c r="I6" s="15">
        <f>J6-1</f>
        <v>2021</v>
      </c>
      <c r="J6" s="15">
        <v>2022</v>
      </c>
      <c r="K6" s="16">
        <f>J6</f>
        <v>2022</v>
      </c>
    </row>
    <row r="7" spans="1:11" s="9" customFormat="1" ht="11.25" customHeight="1" thickBot="1">
      <c r="A7" s="18"/>
      <c r="B7" s="8"/>
      <c r="C7" s="19"/>
      <c r="D7" s="20"/>
      <c r="E7" s="20"/>
      <c r="F7" s="21" t="str">
        <f>CONCATENATE(D6,"=100")</f>
        <v>2021=100</v>
      </c>
      <c r="G7" s="22"/>
      <c r="H7" s="138" t="s">
        <v>336</v>
      </c>
      <c r="I7" s="139" t="s">
        <v>336</v>
      </c>
      <c r="J7" s="20">
        <v>3</v>
      </c>
      <c r="K7" s="21" t="str">
        <f>CONCATENATE(I6,"=100")</f>
        <v>2021=100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31"/>
      <c r="I9" s="131"/>
      <c r="J9" s="131">
        <v>0.001</v>
      </c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31">
        <v>0.069</v>
      </c>
      <c r="I10" s="131">
        <v>0.069</v>
      </c>
      <c r="J10" s="131">
        <v>0.074</v>
      </c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31">
        <v>0.011</v>
      </c>
      <c r="I11" s="131">
        <v>0.01</v>
      </c>
      <c r="J11" s="131">
        <v>0.014</v>
      </c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31">
        <v>0.004</v>
      </c>
      <c r="I12" s="131">
        <v>0.004</v>
      </c>
      <c r="J12" s="131">
        <v>0.006</v>
      </c>
      <c r="K12" s="31"/>
    </row>
    <row r="13" spans="1:11" s="23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32">
        <v>0.084</v>
      </c>
      <c r="I13" s="133">
        <v>0.083</v>
      </c>
      <c r="J13" s="133">
        <v>0.095</v>
      </c>
      <c r="K13" s="40">
        <v>114.4578313253012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2"/>
      <c r="I15" s="133"/>
      <c r="J15" s="133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2"/>
      <c r="I17" s="133"/>
      <c r="J17" s="133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31">
        <v>0.038</v>
      </c>
      <c r="I19" s="131">
        <v>0.079</v>
      </c>
      <c r="J19" s="131">
        <v>0.072</v>
      </c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31"/>
      <c r="I20" s="131"/>
      <c r="J20" s="131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31"/>
      <c r="I21" s="131"/>
      <c r="J21" s="131"/>
      <c r="K21" s="31"/>
    </row>
    <row r="22" spans="1:11" s="23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32">
        <v>0.038</v>
      </c>
      <c r="I22" s="133">
        <v>0.079</v>
      </c>
      <c r="J22" s="133">
        <v>0.072</v>
      </c>
      <c r="K22" s="40">
        <f>IF(I22&gt;0,100*J22/I22,0)</f>
        <v>91.1392405063291</v>
      </c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/>
      <c r="D24" s="37"/>
      <c r="E24" s="37"/>
      <c r="F24" s="38"/>
      <c r="G24" s="39"/>
      <c r="H24" s="132">
        <v>5.382</v>
      </c>
      <c r="I24" s="133">
        <v>4.545</v>
      </c>
      <c r="J24" s="133">
        <v>3.765</v>
      </c>
      <c r="K24" s="40">
        <v>82.83828382838284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32">
        <v>3.136</v>
      </c>
      <c r="I26" s="133">
        <v>2.621</v>
      </c>
      <c r="J26" s="133">
        <v>2.635</v>
      </c>
      <c r="K26" s="40">
        <v>100.53414727203358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/>
      <c r="D28" s="29"/>
      <c r="E28" s="29"/>
      <c r="F28" s="30"/>
      <c r="G28" s="30"/>
      <c r="H28" s="131">
        <v>2.868</v>
      </c>
      <c r="I28" s="131">
        <v>1.393</v>
      </c>
      <c r="J28" s="131">
        <v>1.267</v>
      </c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31">
        <v>3.368</v>
      </c>
      <c r="I29" s="131">
        <v>6.942</v>
      </c>
      <c r="J29" s="131">
        <v>0.86</v>
      </c>
      <c r="K29" s="31"/>
    </row>
    <row r="30" spans="1:11" s="32" customFormat="1" ht="11.25" customHeight="1">
      <c r="A30" s="34" t="s">
        <v>22</v>
      </c>
      <c r="B30" s="28"/>
      <c r="C30" s="29"/>
      <c r="D30" s="29"/>
      <c r="E30" s="29"/>
      <c r="F30" s="30"/>
      <c r="G30" s="30"/>
      <c r="H30" s="131">
        <v>5.8</v>
      </c>
      <c r="I30" s="131">
        <v>6.173</v>
      </c>
      <c r="J30" s="131">
        <v>3.16</v>
      </c>
      <c r="K30" s="31"/>
    </row>
    <row r="31" spans="1:11" s="23" customFormat="1" ht="11.25" customHeight="1">
      <c r="A31" s="41" t="s">
        <v>23</v>
      </c>
      <c r="B31" s="36"/>
      <c r="C31" s="37"/>
      <c r="D31" s="37"/>
      <c r="E31" s="37"/>
      <c r="F31" s="38"/>
      <c r="G31" s="39"/>
      <c r="H31" s="132">
        <v>12.036</v>
      </c>
      <c r="I31" s="133">
        <v>14.508000000000001</v>
      </c>
      <c r="J31" s="133">
        <v>5.287</v>
      </c>
      <c r="K31" s="40">
        <v>36.44196305486628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/>
      <c r="D33" s="29"/>
      <c r="E33" s="29"/>
      <c r="F33" s="30"/>
      <c r="G33" s="30"/>
      <c r="H33" s="131">
        <v>0.471</v>
      </c>
      <c r="I33" s="131">
        <v>0.49</v>
      </c>
      <c r="J33" s="131">
        <v>0.359</v>
      </c>
      <c r="K33" s="31"/>
    </row>
    <row r="34" spans="1:11" s="32" customFormat="1" ht="11.25" customHeight="1">
      <c r="A34" s="34" t="s">
        <v>25</v>
      </c>
      <c r="B34" s="28"/>
      <c r="C34" s="29"/>
      <c r="D34" s="29"/>
      <c r="E34" s="29"/>
      <c r="F34" s="30"/>
      <c r="G34" s="30"/>
      <c r="H34" s="131">
        <v>0.782</v>
      </c>
      <c r="I34" s="131">
        <v>0.625</v>
      </c>
      <c r="J34" s="131">
        <v>0.317</v>
      </c>
      <c r="K34" s="31"/>
    </row>
    <row r="35" spans="1:11" s="32" customFormat="1" ht="11.25" customHeight="1">
      <c r="A35" s="34" t="s">
        <v>26</v>
      </c>
      <c r="B35" s="28"/>
      <c r="C35" s="29"/>
      <c r="D35" s="29"/>
      <c r="E35" s="29"/>
      <c r="F35" s="30"/>
      <c r="G35" s="30"/>
      <c r="H35" s="131">
        <v>9.527</v>
      </c>
      <c r="I35" s="131">
        <v>10.009</v>
      </c>
      <c r="J35" s="131">
        <v>6.029</v>
      </c>
      <c r="K35" s="31"/>
    </row>
    <row r="36" spans="1:11" s="32" customFormat="1" ht="11.25" customHeight="1">
      <c r="A36" s="34" t="s">
        <v>27</v>
      </c>
      <c r="B36" s="28"/>
      <c r="C36" s="29"/>
      <c r="D36" s="29"/>
      <c r="E36" s="29"/>
      <c r="F36" s="30"/>
      <c r="G36" s="30"/>
      <c r="H36" s="131">
        <v>19.083</v>
      </c>
      <c r="I36" s="131">
        <v>24.99</v>
      </c>
      <c r="J36" s="131">
        <v>7.224</v>
      </c>
      <c r="K36" s="31"/>
    </row>
    <row r="37" spans="1:11" s="23" customFormat="1" ht="11.25" customHeight="1">
      <c r="A37" s="35" t="s">
        <v>28</v>
      </c>
      <c r="B37" s="36"/>
      <c r="C37" s="37"/>
      <c r="D37" s="37"/>
      <c r="E37" s="37"/>
      <c r="F37" s="38"/>
      <c r="G37" s="39"/>
      <c r="H37" s="132">
        <v>29.863</v>
      </c>
      <c r="I37" s="133">
        <v>36.114</v>
      </c>
      <c r="J37" s="133">
        <v>13.929</v>
      </c>
      <c r="K37" s="40">
        <v>38.56952982222961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/>
      <c r="D39" s="37"/>
      <c r="E39" s="37"/>
      <c r="F39" s="38"/>
      <c r="G39" s="39"/>
      <c r="H39" s="132">
        <v>0.65</v>
      </c>
      <c r="I39" s="133">
        <v>0.69</v>
      </c>
      <c r="J39" s="133">
        <v>0.62</v>
      </c>
      <c r="K39" s="40">
        <v>89.85507246376812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31">
        <v>0.505</v>
      </c>
      <c r="I41" s="131">
        <v>1.013</v>
      </c>
      <c r="J41" s="131">
        <v>0.275</v>
      </c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31">
        <v>0.002</v>
      </c>
      <c r="I42" s="131">
        <v>0.001</v>
      </c>
      <c r="J42" s="131">
        <v>0.001</v>
      </c>
      <c r="K42" s="31"/>
    </row>
    <row r="43" spans="1:11" s="32" customFormat="1" ht="11.25" customHeight="1">
      <c r="A43" s="34" t="s">
        <v>32</v>
      </c>
      <c r="B43" s="28"/>
      <c r="C43" s="29"/>
      <c r="D43" s="29"/>
      <c r="E43" s="29"/>
      <c r="F43" s="30"/>
      <c r="G43" s="30"/>
      <c r="H43" s="131">
        <v>0.002</v>
      </c>
      <c r="I43" s="131">
        <v>0.004</v>
      </c>
      <c r="J43" s="131">
        <v>0.004</v>
      </c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31">
        <v>0.001</v>
      </c>
      <c r="I44" s="131">
        <v>0.001</v>
      </c>
      <c r="J44" s="131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31">
        <v>0.183</v>
      </c>
      <c r="I45" s="131">
        <v>0.262</v>
      </c>
      <c r="J45" s="131">
        <v>0.127</v>
      </c>
      <c r="K45" s="31"/>
    </row>
    <row r="46" spans="1:11" s="32" customFormat="1" ht="11.25" customHeight="1">
      <c r="A46" s="34" t="s">
        <v>35</v>
      </c>
      <c r="B46" s="28"/>
      <c r="C46" s="29"/>
      <c r="D46" s="29"/>
      <c r="E46" s="29"/>
      <c r="F46" s="30"/>
      <c r="G46" s="30"/>
      <c r="H46" s="131"/>
      <c r="I46" s="131"/>
      <c r="J46" s="131"/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31"/>
      <c r="I47" s="131">
        <v>0.001</v>
      </c>
      <c r="J47" s="131">
        <v>0.002</v>
      </c>
      <c r="K47" s="31"/>
    </row>
    <row r="48" spans="1:11" s="32" customFormat="1" ht="11.25" customHeight="1">
      <c r="A48" s="34" t="s">
        <v>37</v>
      </c>
      <c r="B48" s="28"/>
      <c r="C48" s="29"/>
      <c r="D48" s="29"/>
      <c r="E48" s="29"/>
      <c r="F48" s="30"/>
      <c r="G48" s="30"/>
      <c r="H48" s="131">
        <v>0.208</v>
      </c>
      <c r="I48" s="131">
        <v>0.391</v>
      </c>
      <c r="J48" s="131">
        <v>0.103</v>
      </c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31">
        <v>0.045</v>
      </c>
      <c r="I49" s="131">
        <v>0.045</v>
      </c>
      <c r="J49" s="131">
        <v>0.013</v>
      </c>
      <c r="K49" s="31"/>
    </row>
    <row r="50" spans="1:11" s="23" customFormat="1" ht="11.25" customHeight="1">
      <c r="A50" s="41" t="s">
        <v>39</v>
      </c>
      <c r="B50" s="36"/>
      <c r="C50" s="37"/>
      <c r="D50" s="37"/>
      <c r="E50" s="37"/>
      <c r="F50" s="38"/>
      <c r="G50" s="39"/>
      <c r="H50" s="132">
        <v>0.9460000000000001</v>
      </c>
      <c r="I50" s="133">
        <v>1.7179999999999995</v>
      </c>
      <c r="J50" s="133">
        <v>0.525</v>
      </c>
      <c r="K50" s="40">
        <v>30.558789289871953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32">
        <v>6.437</v>
      </c>
      <c r="I52" s="133">
        <v>2.98</v>
      </c>
      <c r="J52" s="133">
        <v>2.039</v>
      </c>
      <c r="K52" s="40">
        <v>68.42281879194631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/>
      <c r="D54" s="29"/>
      <c r="E54" s="29"/>
      <c r="F54" s="30"/>
      <c r="G54" s="30"/>
      <c r="H54" s="131">
        <v>15.906</v>
      </c>
      <c r="I54" s="131">
        <v>13.734</v>
      </c>
      <c r="J54" s="131">
        <v>7.66</v>
      </c>
      <c r="K54" s="31"/>
    </row>
    <row r="55" spans="1:11" s="32" customFormat="1" ht="11.25" customHeight="1">
      <c r="A55" s="34" t="s">
        <v>42</v>
      </c>
      <c r="B55" s="28"/>
      <c r="C55" s="29"/>
      <c r="D55" s="29"/>
      <c r="E55" s="29"/>
      <c r="F55" s="30"/>
      <c r="G55" s="30"/>
      <c r="H55" s="131">
        <v>63.252</v>
      </c>
      <c r="I55" s="131">
        <v>59.542</v>
      </c>
      <c r="J55" s="131">
        <v>36.069</v>
      </c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30"/>
      <c r="G56" s="30"/>
      <c r="H56" s="131">
        <v>7.68</v>
      </c>
      <c r="I56" s="131">
        <v>4.3</v>
      </c>
      <c r="J56" s="131">
        <v>2.243</v>
      </c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31">
        <v>2.715</v>
      </c>
      <c r="I57" s="131">
        <v>2.602</v>
      </c>
      <c r="J57" s="131">
        <v>0.641</v>
      </c>
      <c r="K57" s="31"/>
    </row>
    <row r="58" spans="1:11" s="32" customFormat="1" ht="11.25" customHeight="1">
      <c r="A58" s="34" t="s">
        <v>45</v>
      </c>
      <c r="B58" s="28"/>
      <c r="C58" s="29"/>
      <c r="D58" s="29"/>
      <c r="E58" s="29"/>
      <c r="F58" s="30"/>
      <c r="G58" s="30"/>
      <c r="H58" s="131">
        <v>40.093</v>
      </c>
      <c r="I58" s="131">
        <v>45.995</v>
      </c>
      <c r="J58" s="131">
        <v>19.499</v>
      </c>
      <c r="K58" s="31"/>
    </row>
    <row r="59" spans="1:11" s="23" customFormat="1" ht="11.25" customHeight="1">
      <c r="A59" s="35" t="s">
        <v>46</v>
      </c>
      <c r="B59" s="36"/>
      <c r="C59" s="37"/>
      <c r="D59" s="37"/>
      <c r="E59" s="37"/>
      <c r="F59" s="38"/>
      <c r="G59" s="39"/>
      <c r="H59" s="132">
        <v>129.64600000000002</v>
      </c>
      <c r="I59" s="133">
        <v>126.173</v>
      </c>
      <c r="J59" s="133">
        <v>66.112</v>
      </c>
      <c r="K59" s="40">
        <v>52.39789812400434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/>
      <c r="D61" s="29"/>
      <c r="E61" s="29"/>
      <c r="F61" s="30"/>
      <c r="G61" s="30"/>
      <c r="H61" s="131">
        <v>8.294</v>
      </c>
      <c r="I61" s="131">
        <v>8.4</v>
      </c>
      <c r="J61" s="131">
        <v>5.3</v>
      </c>
      <c r="K61" s="31"/>
    </row>
    <row r="62" spans="1:11" s="32" customFormat="1" ht="11.25" customHeight="1">
      <c r="A62" s="34" t="s">
        <v>48</v>
      </c>
      <c r="B62" s="28"/>
      <c r="C62" s="29"/>
      <c r="D62" s="29"/>
      <c r="E62" s="29"/>
      <c r="F62" s="30"/>
      <c r="G62" s="30"/>
      <c r="H62" s="131">
        <v>7.913</v>
      </c>
      <c r="I62" s="131">
        <v>7.08</v>
      </c>
      <c r="J62" s="131">
        <v>0.928</v>
      </c>
      <c r="K62" s="31"/>
    </row>
    <row r="63" spans="1:11" s="32" customFormat="1" ht="11.25" customHeight="1">
      <c r="A63" s="34" t="s">
        <v>49</v>
      </c>
      <c r="B63" s="28"/>
      <c r="C63" s="29"/>
      <c r="D63" s="29"/>
      <c r="E63" s="29"/>
      <c r="F63" s="30"/>
      <c r="G63" s="30"/>
      <c r="H63" s="131">
        <v>8.109</v>
      </c>
      <c r="I63" s="131">
        <v>6.223</v>
      </c>
      <c r="J63" s="131">
        <v>2.042</v>
      </c>
      <c r="K63" s="31"/>
    </row>
    <row r="64" spans="1:11" s="23" customFormat="1" ht="11.25" customHeight="1">
      <c r="A64" s="35" t="s">
        <v>50</v>
      </c>
      <c r="B64" s="36"/>
      <c r="C64" s="37"/>
      <c r="D64" s="37"/>
      <c r="E64" s="37"/>
      <c r="F64" s="38"/>
      <c r="G64" s="39"/>
      <c r="H64" s="132">
        <v>24.316000000000003</v>
      </c>
      <c r="I64" s="133">
        <v>21.703</v>
      </c>
      <c r="J64" s="133">
        <v>8.27</v>
      </c>
      <c r="K64" s="40">
        <v>38.10533106022209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/>
      <c r="D66" s="37"/>
      <c r="E66" s="37"/>
      <c r="F66" s="38"/>
      <c r="G66" s="39"/>
      <c r="H66" s="132">
        <v>9.963</v>
      </c>
      <c r="I66" s="133">
        <v>11.401</v>
      </c>
      <c r="J66" s="133">
        <v>11.401</v>
      </c>
      <c r="K66" s="40">
        <v>100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/>
      <c r="D68" s="29"/>
      <c r="E68" s="29"/>
      <c r="F68" s="30"/>
      <c r="G68" s="30"/>
      <c r="H68" s="131">
        <v>43.954</v>
      </c>
      <c r="I68" s="131">
        <v>102.5</v>
      </c>
      <c r="J68" s="131">
        <v>36.66</v>
      </c>
      <c r="K68" s="31"/>
    </row>
    <row r="69" spans="1:11" s="32" customFormat="1" ht="11.25" customHeight="1">
      <c r="A69" s="34" t="s">
        <v>53</v>
      </c>
      <c r="B69" s="28"/>
      <c r="C69" s="29"/>
      <c r="D69" s="29"/>
      <c r="E69" s="29"/>
      <c r="F69" s="30"/>
      <c r="G69" s="30"/>
      <c r="H69" s="131">
        <v>6.42</v>
      </c>
      <c r="I69" s="131">
        <v>14.56</v>
      </c>
      <c r="J69" s="131">
        <v>4.3</v>
      </c>
      <c r="K69" s="31"/>
    </row>
    <row r="70" spans="1:11" s="23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32">
        <v>50.374</v>
      </c>
      <c r="I70" s="133">
        <v>117.06</v>
      </c>
      <c r="J70" s="133">
        <v>40.959999999999994</v>
      </c>
      <c r="K70" s="40">
        <v>34.990603109516485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/>
      <c r="D72" s="29"/>
      <c r="E72" s="29"/>
      <c r="F72" s="30"/>
      <c r="G72" s="30"/>
      <c r="H72" s="131">
        <v>13</v>
      </c>
      <c r="I72" s="131">
        <v>13.37</v>
      </c>
      <c r="J72" s="131">
        <v>11.207</v>
      </c>
      <c r="K72" s="31"/>
    </row>
    <row r="73" spans="1:11" s="32" customFormat="1" ht="11.25" customHeight="1">
      <c r="A73" s="34" t="s">
        <v>56</v>
      </c>
      <c r="B73" s="28"/>
      <c r="C73" s="29"/>
      <c r="D73" s="29"/>
      <c r="E73" s="29"/>
      <c r="F73" s="30"/>
      <c r="G73" s="30"/>
      <c r="H73" s="131">
        <v>10.454</v>
      </c>
      <c r="I73" s="131">
        <v>11.12</v>
      </c>
      <c r="J73" s="131">
        <v>6.868</v>
      </c>
      <c r="K73" s="31"/>
    </row>
    <row r="74" spans="1:11" s="32" customFormat="1" ht="11.25" customHeight="1">
      <c r="A74" s="34" t="s">
        <v>57</v>
      </c>
      <c r="B74" s="28"/>
      <c r="C74" s="29"/>
      <c r="D74" s="29"/>
      <c r="E74" s="29"/>
      <c r="F74" s="30"/>
      <c r="G74" s="30"/>
      <c r="H74" s="131">
        <v>266.124</v>
      </c>
      <c r="I74" s="131">
        <v>298.51</v>
      </c>
      <c r="J74" s="131">
        <v>140</v>
      </c>
      <c r="K74" s="31"/>
    </row>
    <row r="75" spans="1:11" s="32" customFormat="1" ht="11.25" customHeight="1">
      <c r="A75" s="34" t="s">
        <v>58</v>
      </c>
      <c r="B75" s="28"/>
      <c r="C75" s="29"/>
      <c r="D75" s="29"/>
      <c r="E75" s="29"/>
      <c r="F75" s="30"/>
      <c r="G75" s="30"/>
      <c r="H75" s="131">
        <v>120.988</v>
      </c>
      <c r="I75" s="131">
        <v>118.55</v>
      </c>
      <c r="J75" s="131">
        <v>54.762</v>
      </c>
      <c r="K75" s="31"/>
    </row>
    <row r="76" spans="1:11" s="32" customFormat="1" ht="11.25" customHeight="1">
      <c r="A76" s="34" t="s">
        <v>59</v>
      </c>
      <c r="B76" s="28"/>
      <c r="C76" s="29"/>
      <c r="D76" s="29"/>
      <c r="E76" s="29"/>
      <c r="F76" s="30"/>
      <c r="G76" s="30"/>
      <c r="H76" s="131">
        <v>8.302</v>
      </c>
      <c r="I76" s="131">
        <v>12.265</v>
      </c>
      <c r="J76" s="131">
        <v>9.17</v>
      </c>
      <c r="K76" s="31"/>
    </row>
    <row r="77" spans="1:11" s="32" customFormat="1" ht="11.25" customHeight="1">
      <c r="A77" s="34" t="s">
        <v>60</v>
      </c>
      <c r="B77" s="28"/>
      <c r="C77" s="29"/>
      <c r="D77" s="29"/>
      <c r="E77" s="29"/>
      <c r="F77" s="30"/>
      <c r="G77" s="30"/>
      <c r="H77" s="131">
        <v>506.061</v>
      </c>
      <c r="I77" s="131">
        <v>499.59</v>
      </c>
      <c r="J77" s="131">
        <v>177.211</v>
      </c>
      <c r="K77" s="31"/>
    </row>
    <row r="78" spans="1:11" s="32" customFormat="1" ht="11.25" customHeight="1">
      <c r="A78" s="34" t="s">
        <v>61</v>
      </c>
      <c r="B78" s="28"/>
      <c r="C78" s="29"/>
      <c r="D78" s="29"/>
      <c r="E78" s="29"/>
      <c r="F78" s="30"/>
      <c r="G78" s="30"/>
      <c r="H78" s="131">
        <v>60</v>
      </c>
      <c r="I78" s="131">
        <v>57.36</v>
      </c>
      <c r="J78" s="131">
        <v>28.06</v>
      </c>
      <c r="K78" s="31"/>
    </row>
    <row r="79" spans="1:11" s="32" customFormat="1" ht="11.25" customHeight="1">
      <c r="A79" s="34" t="s">
        <v>62</v>
      </c>
      <c r="B79" s="28"/>
      <c r="C79" s="29"/>
      <c r="D79" s="29"/>
      <c r="E79" s="29"/>
      <c r="F79" s="30"/>
      <c r="G79" s="30"/>
      <c r="H79" s="131">
        <v>112.311</v>
      </c>
      <c r="I79" s="131">
        <v>138.75</v>
      </c>
      <c r="J79" s="131">
        <v>90</v>
      </c>
      <c r="K79" s="31"/>
    </row>
    <row r="80" spans="1:11" s="23" customFormat="1" ht="11.25" customHeight="1">
      <c r="A80" s="41" t="s">
        <v>63</v>
      </c>
      <c r="B80" s="36"/>
      <c r="C80" s="37"/>
      <c r="D80" s="37"/>
      <c r="E80" s="37"/>
      <c r="F80" s="38"/>
      <c r="G80" s="39"/>
      <c r="H80" s="132">
        <v>1097.24</v>
      </c>
      <c r="I80" s="133">
        <v>1149.5149999999999</v>
      </c>
      <c r="J80" s="133">
        <v>517.278</v>
      </c>
      <c r="K80" s="40">
        <v>44.99967377546183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/>
      <c r="D82" s="29"/>
      <c r="E82" s="29"/>
      <c r="F82" s="30"/>
      <c r="G82" s="30"/>
      <c r="H82" s="131">
        <v>0.056</v>
      </c>
      <c r="I82" s="131">
        <v>0.113</v>
      </c>
      <c r="J82" s="131">
        <v>0.092</v>
      </c>
      <c r="K82" s="31"/>
    </row>
    <row r="83" spans="1:11" s="32" customFormat="1" ht="11.25" customHeight="1">
      <c r="A83" s="34" t="s">
        <v>65</v>
      </c>
      <c r="B83" s="28"/>
      <c r="C83" s="29"/>
      <c r="D83" s="29"/>
      <c r="E83" s="29"/>
      <c r="F83" s="30"/>
      <c r="G83" s="30"/>
      <c r="H83" s="131">
        <v>0.015</v>
      </c>
      <c r="I83" s="131">
        <v>0.048</v>
      </c>
      <c r="J83" s="131">
        <v>0.05</v>
      </c>
      <c r="K83" s="31"/>
    </row>
    <row r="84" spans="1:11" s="23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32">
        <v>0.07100000000000001</v>
      </c>
      <c r="I84" s="133">
        <v>0.161</v>
      </c>
      <c r="J84" s="133">
        <v>0.14200000000000002</v>
      </c>
      <c r="K84" s="40">
        <v>88.19875776397517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/>
      <c r="D87" s="48"/>
      <c r="E87" s="48"/>
      <c r="F87" s="49"/>
      <c r="G87" s="39"/>
      <c r="H87" s="136">
        <v>1370.182</v>
      </c>
      <c r="I87" s="137">
        <v>1489.3509999999999</v>
      </c>
      <c r="J87" s="137">
        <f>J13+J15+J17+J22+J24+J26+J31+J37++J39+J50+J52+J59+J64+J66+J70+J80+J84</f>
        <v>673.1300000000001</v>
      </c>
      <c r="K87" s="49">
        <f>IF(I87&gt;0,100*J87/I87,0)</f>
        <v>45.1961961955241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1" useFirstPageNumber="1" horizontalDpi="600" verticalDpi="600" orientation="portrait" paperSize="9" scale="73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1:K625"/>
  <sheetViews>
    <sheetView view="pageBreakPreview" zoomScaleSheetLayoutView="100" zoomScalePageLayoutView="0" workbookViewId="0" topLeftCell="A1">
      <selection activeCell="M15" sqref="M15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5" width="12.421875" style="57" customWidth="1"/>
    <col min="6" max="6" width="9.8515625" style="146" customWidth="1"/>
    <col min="7" max="7" width="3.00390625" style="57" customWidth="1"/>
    <col min="8" max="10" width="12.421875" style="57" customWidth="1"/>
    <col min="11" max="11" width="9.8515625" style="146" customWidth="1"/>
    <col min="12" max="12" width="11.421875" style="6" customWidth="1"/>
    <col min="13" max="16384" width="9.8515625" style="57" customWidth="1"/>
  </cols>
  <sheetData>
    <row r="1" spans="1:11" s="1" customFormat="1" ht="12.75" customHeight="1">
      <c r="A1" s="140" t="s">
        <v>0</v>
      </c>
      <c r="B1" s="140"/>
      <c r="C1" s="140"/>
      <c r="D1" s="140"/>
      <c r="E1" s="140"/>
      <c r="F1" s="142"/>
      <c r="G1" s="140"/>
      <c r="H1" s="140"/>
      <c r="I1" s="140"/>
      <c r="J1" s="140"/>
      <c r="K1" s="142"/>
    </row>
    <row r="2" spans="1:11" s="1" customFormat="1" ht="11.25" customHeight="1">
      <c r="A2" s="3" t="s">
        <v>71</v>
      </c>
      <c r="B2" s="2"/>
      <c r="C2" s="2"/>
      <c r="D2" s="2"/>
      <c r="E2" s="4"/>
      <c r="F2" s="143"/>
      <c r="G2" s="2"/>
      <c r="H2" s="2"/>
      <c r="I2" s="5"/>
      <c r="J2" s="141" t="s">
        <v>69</v>
      </c>
      <c r="K2" s="143"/>
    </row>
    <row r="3" spans="1:11" s="1" customFormat="1" ht="11.25" customHeight="1" thickBot="1">
      <c r="A3" s="2"/>
      <c r="B3" s="2"/>
      <c r="C3" s="2"/>
      <c r="D3" s="2"/>
      <c r="E3" s="2"/>
      <c r="F3" s="143"/>
      <c r="G3" s="2"/>
      <c r="H3" s="2"/>
      <c r="I3" s="2"/>
      <c r="J3" s="2"/>
      <c r="K3" s="143"/>
    </row>
    <row r="4" spans="1:11" s="9" customFormat="1" ht="11.25" customHeight="1">
      <c r="A4" s="7" t="s">
        <v>1</v>
      </c>
      <c r="B4" s="8"/>
      <c r="C4" s="175" t="s">
        <v>2</v>
      </c>
      <c r="D4" s="176"/>
      <c r="E4" s="176"/>
      <c r="F4" s="177"/>
      <c r="G4" s="8"/>
      <c r="H4" s="181" t="s">
        <v>3</v>
      </c>
      <c r="I4" s="182"/>
      <c r="J4" s="182"/>
      <c r="K4" s="183"/>
    </row>
    <row r="5" spans="1:11" s="9" customFormat="1" ht="11.25" customHeight="1" thickBot="1">
      <c r="A5" s="10" t="s">
        <v>4</v>
      </c>
      <c r="B5" s="8"/>
      <c r="C5" s="178"/>
      <c r="D5" s="179"/>
      <c r="E5" s="179"/>
      <c r="F5" s="180"/>
      <c r="G5" s="8"/>
      <c r="H5" s="184"/>
      <c r="I5" s="185"/>
      <c r="J5" s="185"/>
      <c r="K5" s="186"/>
    </row>
    <row r="6" spans="1:11" s="9" customFormat="1" ht="11.25" customHeight="1">
      <c r="A6" s="10" t="s">
        <v>5</v>
      </c>
      <c r="B6" s="8"/>
      <c r="C6" s="14">
        <f>E6-2</f>
        <v>2021</v>
      </c>
      <c r="D6" s="15">
        <f>E6-1</f>
        <v>2022</v>
      </c>
      <c r="E6" s="15">
        <v>2023</v>
      </c>
      <c r="F6" s="16"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v>2023</v>
      </c>
    </row>
    <row r="7" spans="1:11" s="9" customFormat="1" ht="11.25" customHeight="1" thickBot="1">
      <c r="A7" s="18"/>
      <c r="B7" s="8"/>
      <c r="C7" s="19" t="s">
        <v>336</v>
      </c>
      <c r="D7" s="20" t="s">
        <v>6</v>
      </c>
      <c r="E7" s="20">
        <v>3</v>
      </c>
      <c r="F7" s="21" t="s">
        <v>338</v>
      </c>
      <c r="G7" s="22"/>
      <c r="H7" s="19" t="s">
        <v>336</v>
      </c>
      <c r="I7" s="20" t="s">
        <v>6</v>
      </c>
      <c r="J7" s="20">
        <v>3</v>
      </c>
      <c r="K7" s="21" t="s">
        <v>338</v>
      </c>
    </row>
    <row r="8" spans="1:11" s="1" customFormat="1" ht="11.25" customHeight="1">
      <c r="A8" s="24"/>
      <c r="B8" s="25"/>
      <c r="C8" s="25"/>
      <c r="D8" s="25"/>
      <c r="E8" s="25"/>
      <c r="F8" s="144"/>
      <c r="G8" s="2"/>
      <c r="H8" s="25"/>
      <c r="I8" s="25"/>
      <c r="J8" s="25"/>
      <c r="K8" s="144"/>
    </row>
    <row r="9" spans="1:11" s="32" customFormat="1" ht="11.25" customHeight="1">
      <c r="A9" s="27" t="s">
        <v>7</v>
      </c>
      <c r="B9" s="28"/>
      <c r="C9" s="29">
        <v>1734</v>
      </c>
      <c r="D9" s="29">
        <v>1704</v>
      </c>
      <c r="E9" s="29">
        <v>1639</v>
      </c>
      <c r="F9" s="145"/>
      <c r="G9" s="30"/>
      <c r="H9" s="131">
        <v>5.392</v>
      </c>
      <c r="I9" s="131">
        <v>6.38</v>
      </c>
      <c r="J9" s="131">
        <v>6.474</v>
      </c>
      <c r="K9" s="145"/>
    </row>
    <row r="10" spans="1:11" s="32" customFormat="1" ht="11.25" customHeight="1">
      <c r="A10" s="34" t="s">
        <v>8</v>
      </c>
      <c r="B10" s="28"/>
      <c r="C10" s="29">
        <v>2942</v>
      </c>
      <c r="D10" s="29">
        <v>1908</v>
      </c>
      <c r="E10" s="29">
        <v>2050</v>
      </c>
      <c r="F10" s="145"/>
      <c r="G10" s="30"/>
      <c r="H10" s="131">
        <v>7.796</v>
      </c>
      <c r="I10" s="131">
        <v>3.598</v>
      </c>
      <c r="J10" s="131">
        <v>3.865</v>
      </c>
      <c r="K10" s="145"/>
    </row>
    <row r="11" spans="1:11" s="32" customFormat="1" ht="11.25" customHeight="1">
      <c r="A11" s="27" t="s">
        <v>9</v>
      </c>
      <c r="B11" s="28"/>
      <c r="C11" s="29">
        <v>7773</v>
      </c>
      <c r="D11" s="29">
        <v>9233</v>
      </c>
      <c r="E11" s="29">
        <v>9123</v>
      </c>
      <c r="F11" s="145"/>
      <c r="G11" s="30"/>
      <c r="H11" s="131">
        <v>21.959</v>
      </c>
      <c r="I11" s="131">
        <v>17.463</v>
      </c>
      <c r="J11" s="131">
        <v>17.437</v>
      </c>
      <c r="K11" s="145"/>
    </row>
    <row r="12" spans="1:11" s="32" customFormat="1" ht="11.25" customHeight="1">
      <c r="A12" s="34" t="s">
        <v>10</v>
      </c>
      <c r="B12" s="28"/>
      <c r="C12" s="29">
        <v>149</v>
      </c>
      <c r="D12" s="29">
        <v>197</v>
      </c>
      <c r="E12" s="29">
        <v>207</v>
      </c>
      <c r="F12" s="145"/>
      <c r="G12" s="30"/>
      <c r="H12" s="131">
        <v>0.345</v>
      </c>
      <c r="I12" s="131">
        <v>0.347</v>
      </c>
      <c r="J12" s="131">
        <v>0.365</v>
      </c>
      <c r="K12" s="145"/>
    </row>
    <row r="13" spans="1:11" s="23" customFormat="1" ht="11.25" customHeight="1">
      <c r="A13" s="35" t="s">
        <v>11</v>
      </c>
      <c r="B13" s="36"/>
      <c r="C13" s="37">
        <v>12598</v>
      </c>
      <c r="D13" s="37">
        <v>13042</v>
      </c>
      <c r="E13" s="37">
        <v>13019</v>
      </c>
      <c r="F13" s="38">
        <f>IF(AND(C13&gt;0,E13&gt;0),E13*100/C13,"")</f>
        <v>103.34180028575965</v>
      </c>
      <c r="G13" s="39"/>
      <c r="H13" s="132">
        <v>35.492</v>
      </c>
      <c r="I13" s="133">
        <v>27.788000000000004</v>
      </c>
      <c r="J13" s="133">
        <v>28.141000000000002</v>
      </c>
      <c r="K13" s="38">
        <f>IF(AND(H13&gt;0,J13&gt;0),J13*100/H13,"")</f>
        <v>79.28829031894513</v>
      </c>
    </row>
    <row r="14" spans="1:11" s="32" customFormat="1" ht="11.25" customHeight="1">
      <c r="A14" s="34"/>
      <c r="B14" s="28"/>
      <c r="C14" s="29"/>
      <c r="D14" s="29"/>
      <c r="E14" s="29"/>
      <c r="F14" s="145"/>
      <c r="G14" s="30"/>
      <c r="H14" s="131"/>
      <c r="I14" s="131"/>
      <c r="J14" s="131"/>
      <c r="K14" s="145"/>
    </row>
    <row r="15" spans="1:11" s="23" customFormat="1" ht="11.25" customHeight="1">
      <c r="A15" s="35" t="s">
        <v>12</v>
      </c>
      <c r="B15" s="36"/>
      <c r="C15" s="37">
        <v>63</v>
      </c>
      <c r="D15" s="37">
        <v>65</v>
      </c>
      <c r="E15" s="37">
        <v>70</v>
      </c>
      <c r="F15" s="38">
        <f>IF(AND(C15&gt;0,E15&gt;0),E15*100/C15,"")</f>
        <v>111.11111111111111</v>
      </c>
      <c r="G15" s="39"/>
      <c r="H15" s="132">
        <v>0.126</v>
      </c>
      <c r="I15" s="133">
        <v>0.097</v>
      </c>
      <c r="J15" s="133">
        <v>0.097</v>
      </c>
      <c r="K15" s="38">
        <f>IF(AND(H15&gt;0,J15&gt;0),J15*100/H15,"")</f>
        <v>76.98412698412699</v>
      </c>
    </row>
    <row r="16" spans="1:11" s="32" customFormat="1" ht="11.25" customHeight="1">
      <c r="A16" s="33"/>
      <c r="B16" s="28"/>
      <c r="C16" s="29"/>
      <c r="D16" s="29"/>
      <c r="E16" s="29"/>
      <c r="F16" s="145"/>
      <c r="G16" s="30"/>
      <c r="H16" s="131"/>
      <c r="I16" s="131"/>
      <c r="J16" s="131"/>
      <c r="K16" s="145"/>
    </row>
    <row r="17" spans="1:11" s="23" customFormat="1" ht="11.25" customHeight="1">
      <c r="A17" s="35" t="s">
        <v>13</v>
      </c>
      <c r="B17" s="36"/>
      <c r="C17" s="37">
        <v>714</v>
      </c>
      <c r="D17" s="37">
        <v>616</v>
      </c>
      <c r="E17" s="37">
        <v>834</v>
      </c>
      <c r="F17" s="38">
        <f>IF(AND(C17&gt;0,E17&gt;0),E17*100/C17,"")</f>
        <v>116.80672268907563</v>
      </c>
      <c r="G17" s="39"/>
      <c r="H17" s="132">
        <v>2.229</v>
      </c>
      <c r="I17" s="133">
        <v>1.87</v>
      </c>
      <c r="J17" s="133">
        <v>3.002</v>
      </c>
      <c r="K17" s="38">
        <f>IF(AND(H17&gt;0,J17&gt;0),J17*100/H17,"")</f>
        <v>134.67922835352175</v>
      </c>
    </row>
    <row r="18" spans="1:11" s="32" customFormat="1" ht="11.25" customHeight="1">
      <c r="A18" s="34"/>
      <c r="B18" s="28"/>
      <c r="C18" s="29"/>
      <c r="D18" s="29"/>
      <c r="E18" s="29"/>
      <c r="F18" s="145"/>
      <c r="G18" s="30"/>
      <c r="H18" s="131"/>
      <c r="I18" s="131"/>
      <c r="J18" s="131"/>
      <c r="K18" s="145"/>
    </row>
    <row r="19" spans="1:11" s="32" customFormat="1" ht="11.25" customHeight="1">
      <c r="A19" s="27" t="s">
        <v>14</v>
      </c>
      <c r="B19" s="28"/>
      <c r="C19" s="29">
        <v>21307</v>
      </c>
      <c r="D19" s="29">
        <v>19803</v>
      </c>
      <c r="E19" s="29">
        <v>19803</v>
      </c>
      <c r="F19" s="145"/>
      <c r="G19" s="30"/>
      <c r="H19" s="131">
        <v>142.757</v>
      </c>
      <c r="I19" s="131">
        <v>89.113</v>
      </c>
      <c r="J19" s="131">
        <v>89.113</v>
      </c>
      <c r="K19" s="145"/>
    </row>
    <row r="20" spans="1:11" s="32" customFormat="1" ht="11.25" customHeight="1">
      <c r="A20" s="34" t="s">
        <v>15</v>
      </c>
      <c r="B20" s="28"/>
      <c r="C20" s="29">
        <v>1</v>
      </c>
      <c r="D20" s="29"/>
      <c r="E20" s="29"/>
      <c r="F20" s="145"/>
      <c r="G20" s="30"/>
      <c r="H20" s="131">
        <v>0.005</v>
      </c>
      <c r="I20" s="131"/>
      <c r="J20" s="131"/>
      <c r="K20" s="145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145"/>
      <c r="G21" s="30"/>
      <c r="H21" s="131"/>
      <c r="I21" s="131"/>
      <c r="J21" s="131"/>
      <c r="K21" s="145"/>
    </row>
    <row r="22" spans="1:11" s="23" customFormat="1" ht="11.25" customHeight="1">
      <c r="A22" s="35" t="s">
        <v>17</v>
      </c>
      <c r="B22" s="36"/>
      <c r="C22" s="37">
        <v>21308</v>
      </c>
      <c r="D22" s="37">
        <v>19803</v>
      </c>
      <c r="E22" s="37">
        <v>19803</v>
      </c>
      <c r="F22" s="38">
        <f>IF(AND(C22&gt;0,E22&gt;0),E22*100/C22,"")</f>
        <v>92.93692509855454</v>
      </c>
      <c r="G22" s="39"/>
      <c r="H22" s="132">
        <v>142.762</v>
      </c>
      <c r="I22" s="133">
        <v>89.113</v>
      </c>
      <c r="J22" s="133">
        <v>89.113</v>
      </c>
      <c r="K22" s="38">
        <f>IF(AND(H22&gt;0,J22&gt;0),J22*100/H22,"")</f>
        <v>62.42067216766366</v>
      </c>
    </row>
    <row r="23" spans="1:11" s="32" customFormat="1" ht="11.25" customHeight="1">
      <c r="A23" s="34"/>
      <c r="B23" s="28"/>
      <c r="C23" s="29"/>
      <c r="D23" s="29"/>
      <c r="E23" s="29"/>
      <c r="F23" s="145"/>
      <c r="G23" s="30"/>
      <c r="H23" s="131"/>
      <c r="I23" s="131"/>
      <c r="J23" s="131"/>
      <c r="K23" s="145"/>
    </row>
    <row r="24" spans="1:11" s="23" customFormat="1" ht="11.25" customHeight="1">
      <c r="A24" s="35" t="s">
        <v>18</v>
      </c>
      <c r="B24" s="36"/>
      <c r="C24" s="37">
        <v>87572</v>
      </c>
      <c r="D24" s="37">
        <v>84232</v>
      </c>
      <c r="E24" s="37">
        <v>81400</v>
      </c>
      <c r="F24" s="38">
        <f>IF(AND(C24&gt;0,E24&gt;0),E24*100/C24,"")</f>
        <v>92.95208514136938</v>
      </c>
      <c r="G24" s="39"/>
      <c r="H24" s="132">
        <v>416.868</v>
      </c>
      <c r="I24" s="133">
        <v>343.748</v>
      </c>
      <c r="J24" s="133">
        <v>332.178</v>
      </c>
      <c r="K24" s="38">
        <f>IF(AND(H24&gt;0,J24&gt;0),J24*100/H24,"")</f>
        <v>79.68421658654539</v>
      </c>
    </row>
    <row r="25" spans="1:11" s="32" customFormat="1" ht="11.25" customHeight="1">
      <c r="A25" s="34"/>
      <c r="B25" s="28"/>
      <c r="C25" s="29"/>
      <c r="D25" s="29"/>
      <c r="E25" s="29"/>
      <c r="F25" s="145"/>
      <c r="G25" s="30"/>
      <c r="H25" s="131"/>
      <c r="I25" s="131"/>
      <c r="J25" s="131"/>
      <c r="K25" s="145"/>
    </row>
    <row r="26" spans="1:11" s="23" customFormat="1" ht="11.25" customHeight="1">
      <c r="A26" s="35" t="s">
        <v>19</v>
      </c>
      <c r="B26" s="36"/>
      <c r="C26" s="37">
        <v>28994</v>
      </c>
      <c r="D26" s="37">
        <v>26510</v>
      </c>
      <c r="E26" s="37">
        <v>26010</v>
      </c>
      <c r="F26" s="38">
        <f>IF(AND(C26&gt;0,E26&gt;0),E26*100/C26,"")</f>
        <v>89.70821549286059</v>
      </c>
      <c r="G26" s="39"/>
      <c r="H26" s="132">
        <v>140.285</v>
      </c>
      <c r="I26" s="133">
        <v>106.04</v>
      </c>
      <c r="J26" s="133">
        <v>104.035</v>
      </c>
      <c r="K26" s="38">
        <f>IF(AND(H26&gt;0,J26&gt;0),J26*100/H26,"")</f>
        <v>74.15974623088712</v>
      </c>
    </row>
    <row r="27" spans="1:11" s="32" customFormat="1" ht="11.25" customHeight="1">
      <c r="A27" s="34"/>
      <c r="B27" s="28"/>
      <c r="C27" s="29"/>
      <c r="D27" s="29"/>
      <c r="E27" s="29"/>
      <c r="F27" s="145">
        <f>IF(AND(C27&gt;0,E27&gt;0),E27*100/C27,"")</f>
      </c>
      <c r="G27" s="30"/>
      <c r="H27" s="131"/>
      <c r="I27" s="131"/>
      <c r="J27" s="131"/>
      <c r="K27" s="145">
        <f>IF(AND(H27&gt;0,J27&gt;0),J27*100/H27,"")</f>
      </c>
    </row>
    <row r="28" spans="1:11" s="32" customFormat="1" ht="11.25" customHeight="1">
      <c r="A28" s="34" t="s">
        <v>20</v>
      </c>
      <c r="B28" s="28"/>
      <c r="C28" s="29">
        <v>86108</v>
      </c>
      <c r="D28" s="29">
        <v>85678</v>
      </c>
      <c r="E28" s="29">
        <v>77500</v>
      </c>
      <c r="F28" s="145"/>
      <c r="G28" s="30"/>
      <c r="H28" s="131">
        <v>346.365</v>
      </c>
      <c r="I28" s="131">
        <v>273</v>
      </c>
      <c r="J28" s="131">
        <v>318.5</v>
      </c>
      <c r="K28" s="145"/>
    </row>
    <row r="29" spans="1:11" s="32" customFormat="1" ht="11.25" customHeight="1">
      <c r="A29" s="34" t="s">
        <v>21</v>
      </c>
      <c r="B29" s="28"/>
      <c r="C29" s="29">
        <v>40394</v>
      </c>
      <c r="D29" s="29">
        <v>44817</v>
      </c>
      <c r="E29" s="29">
        <v>40335</v>
      </c>
      <c r="F29" s="145"/>
      <c r="G29" s="30"/>
      <c r="H29" s="131">
        <v>136.016</v>
      </c>
      <c r="I29" s="131">
        <v>60.655</v>
      </c>
      <c r="J29" s="131">
        <v>85.86</v>
      </c>
      <c r="K29" s="145"/>
    </row>
    <row r="30" spans="1:11" s="32" customFormat="1" ht="11.25" customHeight="1">
      <c r="A30" s="34" t="s">
        <v>22</v>
      </c>
      <c r="B30" s="28"/>
      <c r="C30" s="29">
        <v>132791</v>
      </c>
      <c r="D30" s="29">
        <v>127219</v>
      </c>
      <c r="E30" s="29">
        <v>117850</v>
      </c>
      <c r="F30" s="145"/>
      <c r="G30" s="30"/>
      <c r="H30" s="131">
        <v>424.012</v>
      </c>
      <c r="I30" s="131">
        <v>294.843</v>
      </c>
      <c r="J30" s="131">
        <v>330</v>
      </c>
      <c r="K30" s="145"/>
    </row>
    <row r="31" spans="1:11" s="23" customFormat="1" ht="11.25" customHeight="1">
      <c r="A31" s="41" t="s">
        <v>23</v>
      </c>
      <c r="B31" s="36"/>
      <c r="C31" s="37">
        <v>259293</v>
      </c>
      <c r="D31" s="37">
        <v>257714</v>
      </c>
      <c r="E31" s="37">
        <v>235685</v>
      </c>
      <c r="F31" s="38">
        <f>IF(AND(C31&gt;0,E31&gt;0),E31*100/C31,"")</f>
        <v>90.89524206206877</v>
      </c>
      <c r="G31" s="39"/>
      <c r="H31" s="132">
        <v>906.393</v>
      </c>
      <c r="I31" s="133">
        <v>628.498</v>
      </c>
      <c r="J31" s="133">
        <v>734.36</v>
      </c>
      <c r="K31" s="38">
        <f>IF(AND(H31&gt;0,J31&gt;0),J31*100/H31,"")</f>
        <v>81.02004318215167</v>
      </c>
    </row>
    <row r="32" spans="1:11" s="32" customFormat="1" ht="11.25" customHeight="1">
      <c r="A32" s="34"/>
      <c r="B32" s="28"/>
      <c r="C32" s="29"/>
      <c r="D32" s="29"/>
      <c r="E32" s="29"/>
      <c r="F32" s="145"/>
      <c r="G32" s="30"/>
      <c r="H32" s="131"/>
      <c r="I32" s="131"/>
      <c r="J32" s="131"/>
      <c r="K32" s="145"/>
    </row>
    <row r="33" spans="1:11" s="32" customFormat="1" ht="11.25" customHeight="1">
      <c r="A33" s="34" t="s">
        <v>24</v>
      </c>
      <c r="B33" s="28"/>
      <c r="C33" s="29">
        <v>26253</v>
      </c>
      <c r="D33" s="29">
        <v>24750</v>
      </c>
      <c r="E33" s="29">
        <v>21337</v>
      </c>
      <c r="F33" s="145"/>
      <c r="G33" s="30"/>
      <c r="H33" s="131">
        <v>116.793</v>
      </c>
      <c r="I33" s="131">
        <v>79.381</v>
      </c>
      <c r="J33" s="131">
        <v>45.748</v>
      </c>
      <c r="K33" s="145"/>
    </row>
    <row r="34" spans="1:11" s="32" customFormat="1" ht="11.25" customHeight="1">
      <c r="A34" s="34" t="s">
        <v>25</v>
      </c>
      <c r="B34" s="28"/>
      <c r="C34" s="29">
        <v>12952</v>
      </c>
      <c r="D34" s="29">
        <v>13626</v>
      </c>
      <c r="E34" s="29">
        <v>13860</v>
      </c>
      <c r="F34" s="145"/>
      <c r="G34" s="30"/>
      <c r="H34" s="131">
        <v>60.145</v>
      </c>
      <c r="I34" s="131">
        <v>60.08</v>
      </c>
      <c r="J34" s="131">
        <v>30.185</v>
      </c>
      <c r="K34" s="145"/>
    </row>
    <row r="35" spans="1:11" s="32" customFormat="1" ht="11.25" customHeight="1">
      <c r="A35" s="34" t="s">
        <v>26</v>
      </c>
      <c r="B35" s="28"/>
      <c r="C35" s="29">
        <v>56311</v>
      </c>
      <c r="D35" s="29">
        <v>56261</v>
      </c>
      <c r="E35" s="29">
        <v>58852</v>
      </c>
      <c r="F35" s="145"/>
      <c r="G35" s="30"/>
      <c r="H35" s="131">
        <v>299.619</v>
      </c>
      <c r="I35" s="131">
        <v>190.3</v>
      </c>
      <c r="J35" s="131">
        <v>125.927</v>
      </c>
      <c r="K35" s="145"/>
    </row>
    <row r="36" spans="1:11" s="32" customFormat="1" ht="11.25" customHeight="1">
      <c r="A36" s="34" t="s">
        <v>27</v>
      </c>
      <c r="B36" s="28"/>
      <c r="C36" s="29">
        <v>7632</v>
      </c>
      <c r="D36" s="29">
        <v>7632</v>
      </c>
      <c r="E36" s="29">
        <v>6188</v>
      </c>
      <c r="F36" s="145"/>
      <c r="G36" s="30"/>
      <c r="H36" s="131">
        <v>33.174</v>
      </c>
      <c r="I36" s="131">
        <v>24.67</v>
      </c>
      <c r="J36" s="131">
        <v>13.131</v>
      </c>
      <c r="K36" s="145"/>
    </row>
    <row r="37" spans="1:11" s="23" customFormat="1" ht="11.25" customHeight="1">
      <c r="A37" s="35" t="s">
        <v>28</v>
      </c>
      <c r="B37" s="36"/>
      <c r="C37" s="37">
        <v>103148</v>
      </c>
      <c r="D37" s="37">
        <v>102269</v>
      </c>
      <c r="E37" s="37">
        <v>100237</v>
      </c>
      <c r="F37" s="38">
        <f>IF(AND(C37&gt;0,E37&gt;0),E37*100/C37,"")</f>
        <v>97.17784154806685</v>
      </c>
      <c r="G37" s="39"/>
      <c r="H37" s="132">
        <v>509.731</v>
      </c>
      <c r="I37" s="133">
        <v>354.43100000000004</v>
      </c>
      <c r="J37" s="133">
        <v>214.991</v>
      </c>
      <c r="K37" s="38">
        <f>IF(AND(H37&gt;0,J37&gt;0),J37*100/H37,"")</f>
        <v>42.177344520933595</v>
      </c>
    </row>
    <row r="38" spans="1:11" s="32" customFormat="1" ht="11.25" customHeight="1">
      <c r="A38" s="34"/>
      <c r="B38" s="28"/>
      <c r="C38" s="29"/>
      <c r="D38" s="29"/>
      <c r="E38" s="29"/>
      <c r="F38" s="145"/>
      <c r="G38" s="30"/>
      <c r="H38" s="131"/>
      <c r="I38" s="131"/>
      <c r="J38" s="131"/>
      <c r="K38" s="145"/>
    </row>
    <row r="39" spans="1:11" s="23" customFormat="1" ht="11.25" customHeight="1">
      <c r="A39" s="35" t="s">
        <v>29</v>
      </c>
      <c r="B39" s="36"/>
      <c r="C39" s="37">
        <v>5977</v>
      </c>
      <c r="D39" s="37">
        <v>6001</v>
      </c>
      <c r="E39" s="37">
        <v>5020</v>
      </c>
      <c r="F39" s="38">
        <f>IF(AND(C39&gt;0,E39&gt;0),E39*100/C39,"")</f>
        <v>83.98862305504434</v>
      </c>
      <c r="G39" s="39"/>
      <c r="H39" s="132">
        <v>11.297</v>
      </c>
      <c r="I39" s="133">
        <v>11.002</v>
      </c>
      <c r="J39" s="133">
        <v>8.08</v>
      </c>
      <c r="K39" s="38">
        <f>IF(AND(H39&gt;0,J39&gt;0),J39*100/H39,"")</f>
        <v>71.52341329556519</v>
      </c>
    </row>
    <row r="40" spans="1:11" s="32" customFormat="1" ht="11.25" customHeight="1">
      <c r="A40" s="34"/>
      <c r="B40" s="28"/>
      <c r="C40" s="29"/>
      <c r="D40" s="29"/>
      <c r="E40" s="29"/>
      <c r="F40" s="145"/>
      <c r="G40" s="30"/>
      <c r="H40" s="131"/>
      <c r="I40" s="131"/>
      <c r="J40" s="131"/>
      <c r="K40" s="145"/>
    </row>
    <row r="41" spans="1:11" s="32" customFormat="1" ht="11.25" customHeight="1">
      <c r="A41" s="27" t="s">
        <v>30</v>
      </c>
      <c r="B41" s="28"/>
      <c r="C41" s="29">
        <v>36833</v>
      </c>
      <c r="D41" s="29">
        <v>36151</v>
      </c>
      <c r="E41" s="29">
        <v>34430</v>
      </c>
      <c r="F41" s="145"/>
      <c r="G41" s="30"/>
      <c r="H41" s="131">
        <v>125.471</v>
      </c>
      <c r="I41" s="131">
        <v>75.419</v>
      </c>
      <c r="J41" s="131">
        <v>99.329</v>
      </c>
      <c r="K41" s="145"/>
    </row>
    <row r="42" spans="1:11" s="32" customFormat="1" ht="11.25" customHeight="1">
      <c r="A42" s="34" t="s">
        <v>31</v>
      </c>
      <c r="B42" s="28"/>
      <c r="C42" s="29">
        <v>226802</v>
      </c>
      <c r="D42" s="29">
        <v>211391</v>
      </c>
      <c r="E42" s="29">
        <v>187483</v>
      </c>
      <c r="F42" s="145"/>
      <c r="G42" s="30"/>
      <c r="H42" s="131">
        <v>1125.897</v>
      </c>
      <c r="I42" s="131">
        <v>714.092</v>
      </c>
      <c r="J42" s="131">
        <v>856.132</v>
      </c>
      <c r="K42" s="145"/>
    </row>
    <row r="43" spans="1:11" s="32" customFormat="1" ht="11.25" customHeight="1">
      <c r="A43" s="34" t="s">
        <v>32</v>
      </c>
      <c r="B43" s="28"/>
      <c r="C43" s="29">
        <v>51362</v>
      </c>
      <c r="D43" s="29">
        <v>59097</v>
      </c>
      <c r="E43" s="29">
        <v>48040</v>
      </c>
      <c r="F43" s="145"/>
      <c r="G43" s="30"/>
      <c r="H43" s="131">
        <v>219.625</v>
      </c>
      <c r="I43" s="131">
        <v>199.462</v>
      </c>
      <c r="J43" s="131">
        <v>196.404</v>
      </c>
      <c r="K43" s="145"/>
    </row>
    <row r="44" spans="1:11" s="32" customFormat="1" ht="11.25" customHeight="1">
      <c r="A44" s="34" t="s">
        <v>33</v>
      </c>
      <c r="B44" s="28"/>
      <c r="C44" s="29">
        <v>138097</v>
      </c>
      <c r="D44" s="29">
        <v>137262</v>
      </c>
      <c r="E44" s="29">
        <v>126260</v>
      </c>
      <c r="F44" s="145"/>
      <c r="G44" s="30"/>
      <c r="H44" s="131">
        <v>628.457</v>
      </c>
      <c r="I44" s="131">
        <v>503.713</v>
      </c>
      <c r="J44" s="131">
        <v>341.504</v>
      </c>
      <c r="K44" s="145"/>
    </row>
    <row r="45" spans="1:11" s="32" customFormat="1" ht="11.25" customHeight="1">
      <c r="A45" s="34" t="s">
        <v>34</v>
      </c>
      <c r="B45" s="28"/>
      <c r="C45" s="29">
        <v>72839</v>
      </c>
      <c r="D45" s="29">
        <v>70544</v>
      </c>
      <c r="E45" s="29">
        <v>68590</v>
      </c>
      <c r="F45" s="145"/>
      <c r="G45" s="30"/>
      <c r="H45" s="131">
        <v>264.765</v>
      </c>
      <c r="I45" s="131">
        <v>210.811</v>
      </c>
      <c r="J45" s="131">
        <v>253.777</v>
      </c>
      <c r="K45" s="145"/>
    </row>
    <row r="46" spans="1:11" s="32" customFormat="1" ht="11.25" customHeight="1">
      <c r="A46" s="34" t="s">
        <v>35</v>
      </c>
      <c r="B46" s="28"/>
      <c r="C46" s="29">
        <v>76902</v>
      </c>
      <c r="D46" s="29">
        <v>69515</v>
      </c>
      <c r="E46" s="29">
        <v>72570</v>
      </c>
      <c r="F46" s="145"/>
      <c r="G46" s="30"/>
      <c r="H46" s="131">
        <v>271.03</v>
      </c>
      <c r="I46" s="131">
        <v>166.759</v>
      </c>
      <c r="J46" s="131">
        <v>201.711</v>
      </c>
      <c r="K46" s="145"/>
    </row>
    <row r="47" spans="1:11" s="32" customFormat="1" ht="11.25" customHeight="1">
      <c r="A47" s="34" t="s">
        <v>36</v>
      </c>
      <c r="B47" s="28"/>
      <c r="C47" s="29">
        <v>115405</v>
      </c>
      <c r="D47" s="29">
        <v>111487</v>
      </c>
      <c r="E47" s="29">
        <v>79010</v>
      </c>
      <c r="F47" s="145"/>
      <c r="G47" s="30"/>
      <c r="H47" s="131">
        <v>482.031</v>
      </c>
      <c r="I47" s="131">
        <v>256.29</v>
      </c>
      <c r="J47" s="131">
        <v>260.033</v>
      </c>
      <c r="K47" s="145"/>
    </row>
    <row r="48" spans="1:11" s="32" customFormat="1" ht="11.25" customHeight="1">
      <c r="A48" s="34" t="s">
        <v>37</v>
      </c>
      <c r="B48" s="28"/>
      <c r="C48" s="29">
        <v>118996</v>
      </c>
      <c r="D48" s="29">
        <v>123295</v>
      </c>
      <c r="E48" s="29">
        <v>123575</v>
      </c>
      <c r="F48" s="145"/>
      <c r="G48" s="30"/>
      <c r="H48" s="131">
        <v>481.529</v>
      </c>
      <c r="I48" s="131">
        <v>360.13</v>
      </c>
      <c r="J48" s="131">
        <v>349.678</v>
      </c>
      <c r="K48" s="145"/>
    </row>
    <row r="49" spans="1:11" s="32" customFormat="1" ht="11.25" customHeight="1">
      <c r="A49" s="34" t="s">
        <v>38</v>
      </c>
      <c r="B49" s="28"/>
      <c r="C49" s="29">
        <v>70616</v>
      </c>
      <c r="D49" s="29">
        <v>76829</v>
      </c>
      <c r="E49" s="29">
        <v>76829</v>
      </c>
      <c r="F49" s="145"/>
      <c r="G49" s="30"/>
      <c r="H49" s="131">
        <v>284.53</v>
      </c>
      <c r="I49" s="131">
        <v>149.65</v>
      </c>
      <c r="J49" s="131">
        <v>207.551</v>
      </c>
      <c r="K49" s="145"/>
    </row>
    <row r="50" spans="1:11" s="23" customFormat="1" ht="11.25" customHeight="1">
      <c r="A50" s="41" t="s">
        <v>39</v>
      </c>
      <c r="B50" s="36"/>
      <c r="C50" s="37">
        <v>907852</v>
      </c>
      <c r="D50" s="37">
        <v>895571</v>
      </c>
      <c r="E50" s="37">
        <v>816787</v>
      </c>
      <c r="F50" s="38">
        <f>IF(AND(C50&gt;0,E50&gt;0),E50*100/C50,"")</f>
        <v>89.96917999850196</v>
      </c>
      <c r="G50" s="39"/>
      <c r="H50" s="132">
        <v>3883.335</v>
      </c>
      <c r="I50" s="133">
        <v>2636.326</v>
      </c>
      <c r="J50" s="133">
        <v>2766.1189999999997</v>
      </c>
      <c r="K50" s="38">
        <f>IF(AND(H50&gt;0,J50&gt;0),J50*100/H50,"")</f>
        <v>71.23050161781046</v>
      </c>
    </row>
    <row r="51" spans="1:11" s="32" customFormat="1" ht="11.25" customHeight="1">
      <c r="A51" s="34"/>
      <c r="B51" s="28"/>
      <c r="C51" s="29"/>
      <c r="D51" s="29"/>
      <c r="E51" s="29"/>
      <c r="F51" s="145"/>
      <c r="G51" s="30"/>
      <c r="H51" s="131"/>
      <c r="I51" s="131"/>
      <c r="J51" s="131"/>
      <c r="K51" s="145"/>
    </row>
    <row r="52" spans="1:11" s="23" customFormat="1" ht="11.25" customHeight="1">
      <c r="A52" s="35" t="s">
        <v>40</v>
      </c>
      <c r="B52" s="36"/>
      <c r="C52" s="37">
        <v>20799</v>
      </c>
      <c r="D52" s="37">
        <v>26169</v>
      </c>
      <c r="E52" s="37">
        <v>26598</v>
      </c>
      <c r="F52" s="38">
        <f>IF(AND(C52&gt;0,E52&gt;0),E52*100/C52,"")</f>
        <v>127.88114813212174</v>
      </c>
      <c r="G52" s="39"/>
      <c r="H52" s="132">
        <v>69.895</v>
      </c>
      <c r="I52" s="133">
        <v>73.11</v>
      </c>
      <c r="J52" s="133">
        <v>59.272</v>
      </c>
      <c r="K52" s="38">
        <f>IF(AND(H52&gt;0,J52&gt;0),J52*100/H52,"")</f>
        <v>84.80148794620503</v>
      </c>
    </row>
    <row r="53" spans="1:11" s="32" customFormat="1" ht="11.25" customHeight="1">
      <c r="A53" s="34"/>
      <c r="B53" s="28"/>
      <c r="C53" s="29"/>
      <c r="D53" s="29"/>
      <c r="E53" s="29"/>
      <c r="F53" s="145"/>
      <c r="G53" s="30"/>
      <c r="H53" s="131"/>
      <c r="I53" s="131"/>
      <c r="J53" s="131"/>
      <c r="K53" s="145"/>
    </row>
    <row r="54" spans="1:11" s="32" customFormat="1" ht="11.25" customHeight="1">
      <c r="A54" s="34" t="s">
        <v>41</v>
      </c>
      <c r="B54" s="28"/>
      <c r="C54" s="29">
        <v>66221</v>
      </c>
      <c r="D54" s="29">
        <v>71418</v>
      </c>
      <c r="E54" s="29">
        <v>71650</v>
      </c>
      <c r="F54" s="145"/>
      <c r="G54" s="30"/>
      <c r="H54" s="131">
        <v>238.306</v>
      </c>
      <c r="I54" s="131">
        <v>224.548</v>
      </c>
      <c r="J54" s="131">
        <v>221.935</v>
      </c>
      <c r="K54" s="145"/>
    </row>
    <row r="55" spans="1:11" s="32" customFormat="1" ht="11.25" customHeight="1">
      <c r="A55" s="34" t="s">
        <v>42</v>
      </c>
      <c r="B55" s="28"/>
      <c r="C55" s="29">
        <v>44734</v>
      </c>
      <c r="D55" s="29">
        <v>50543</v>
      </c>
      <c r="E55" s="29">
        <v>50548</v>
      </c>
      <c r="F55" s="145"/>
      <c r="G55" s="30"/>
      <c r="H55" s="131">
        <v>156.936</v>
      </c>
      <c r="I55" s="131">
        <v>142.107</v>
      </c>
      <c r="J55" s="131">
        <v>142.107</v>
      </c>
      <c r="K55" s="145"/>
    </row>
    <row r="56" spans="1:11" s="32" customFormat="1" ht="11.25" customHeight="1">
      <c r="A56" s="34" t="s">
        <v>43</v>
      </c>
      <c r="B56" s="28"/>
      <c r="C56" s="29">
        <v>44062</v>
      </c>
      <c r="D56" s="29">
        <v>52257</v>
      </c>
      <c r="E56" s="29">
        <v>41300</v>
      </c>
      <c r="F56" s="145"/>
      <c r="G56" s="30"/>
      <c r="H56" s="131">
        <v>137.1</v>
      </c>
      <c r="I56" s="131">
        <v>103.67</v>
      </c>
      <c r="J56" s="131">
        <v>111.1</v>
      </c>
      <c r="K56" s="145"/>
    </row>
    <row r="57" spans="1:11" s="32" customFormat="1" ht="11.25" customHeight="1">
      <c r="A57" s="34" t="s">
        <v>44</v>
      </c>
      <c r="B57" s="28"/>
      <c r="C57" s="29">
        <v>69480</v>
      </c>
      <c r="D57" s="29">
        <v>69429</v>
      </c>
      <c r="E57" s="29">
        <v>75470</v>
      </c>
      <c r="F57" s="145"/>
      <c r="G57" s="30"/>
      <c r="H57" s="131">
        <v>247.574</v>
      </c>
      <c r="I57" s="131">
        <v>267.782</v>
      </c>
      <c r="J57" s="131">
        <v>267.782</v>
      </c>
      <c r="K57" s="145"/>
    </row>
    <row r="58" spans="1:11" s="32" customFormat="1" ht="11.25" customHeight="1">
      <c r="A58" s="34" t="s">
        <v>45</v>
      </c>
      <c r="B58" s="28"/>
      <c r="C58" s="29">
        <v>55332</v>
      </c>
      <c r="D58" s="29">
        <v>57973</v>
      </c>
      <c r="E58" s="29">
        <v>57350</v>
      </c>
      <c r="F58" s="145"/>
      <c r="G58" s="30"/>
      <c r="H58" s="131">
        <v>143.836</v>
      </c>
      <c r="I58" s="131">
        <v>126.902</v>
      </c>
      <c r="J58" s="131">
        <v>114.27</v>
      </c>
      <c r="K58" s="145"/>
    </row>
    <row r="59" spans="1:11" s="23" customFormat="1" ht="11.25" customHeight="1">
      <c r="A59" s="35" t="s">
        <v>46</v>
      </c>
      <c r="B59" s="36"/>
      <c r="C59" s="37">
        <v>279829</v>
      </c>
      <c r="D59" s="37">
        <v>301620</v>
      </c>
      <c r="E59" s="37">
        <v>296318</v>
      </c>
      <c r="F59" s="38">
        <f>IF(AND(C59&gt;0,E59&gt;0),E59*100/C59,"")</f>
        <v>105.892527221982</v>
      </c>
      <c r="G59" s="39"/>
      <c r="H59" s="132">
        <v>923.752</v>
      </c>
      <c r="I59" s="133">
        <v>865.009</v>
      </c>
      <c r="J59" s="133">
        <v>857.194</v>
      </c>
      <c r="K59" s="38">
        <f>IF(AND(H59&gt;0,J59&gt;0),J59*100/H59,"")</f>
        <v>92.7948193887537</v>
      </c>
    </row>
    <row r="60" spans="1:11" s="32" customFormat="1" ht="11.25" customHeight="1">
      <c r="A60" s="34"/>
      <c r="B60" s="28"/>
      <c r="C60" s="29"/>
      <c r="D60" s="29"/>
      <c r="E60" s="29"/>
      <c r="F60" s="145"/>
      <c r="G60" s="30"/>
      <c r="H60" s="131"/>
      <c r="I60" s="131"/>
      <c r="J60" s="131"/>
      <c r="K60" s="145"/>
    </row>
    <row r="61" spans="1:11" s="32" customFormat="1" ht="11.25" customHeight="1">
      <c r="A61" s="34" t="s">
        <v>47</v>
      </c>
      <c r="B61" s="28"/>
      <c r="C61" s="29">
        <v>1570</v>
      </c>
      <c r="D61" s="29">
        <v>1396</v>
      </c>
      <c r="E61" s="29">
        <v>1271</v>
      </c>
      <c r="F61" s="145"/>
      <c r="G61" s="30"/>
      <c r="H61" s="131">
        <v>5.651</v>
      </c>
      <c r="I61" s="131">
        <v>3.198</v>
      </c>
      <c r="J61" s="131">
        <v>3.383</v>
      </c>
      <c r="K61" s="145"/>
    </row>
    <row r="62" spans="1:11" s="32" customFormat="1" ht="11.25" customHeight="1">
      <c r="A62" s="34" t="s">
        <v>48</v>
      </c>
      <c r="B62" s="28"/>
      <c r="C62" s="29">
        <v>700</v>
      </c>
      <c r="D62" s="29">
        <v>700</v>
      </c>
      <c r="E62" s="29">
        <v>720</v>
      </c>
      <c r="F62" s="145"/>
      <c r="G62" s="30"/>
      <c r="H62" s="131">
        <v>1.536</v>
      </c>
      <c r="I62" s="131">
        <v>1.094</v>
      </c>
      <c r="J62" s="131">
        <v>1.573</v>
      </c>
      <c r="K62" s="145"/>
    </row>
    <row r="63" spans="1:11" s="32" customFormat="1" ht="11.25" customHeight="1">
      <c r="A63" s="34" t="s">
        <v>49</v>
      </c>
      <c r="B63" s="28"/>
      <c r="C63" s="29">
        <v>2619</v>
      </c>
      <c r="D63" s="29">
        <v>2619</v>
      </c>
      <c r="E63" s="29">
        <v>2866</v>
      </c>
      <c r="F63" s="145"/>
      <c r="G63" s="30"/>
      <c r="H63" s="131">
        <v>8.749</v>
      </c>
      <c r="I63" s="131">
        <v>5.267</v>
      </c>
      <c r="J63" s="131">
        <v>1.171</v>
      </c>
      <c r="K63" s="145"/>
    </row>
    <row r="64" spans="1:11" s="23" customFormat="1" ht="11.25" customHeight="1">
      <c r="A64" s="35" t="s">
        <v>50</v>
      </c>
      <c r="B64" s="36"/>
      <c r="C64" s="37">
        <v>4889</v>
      </c>
      <c r="D64" s="37">
        <v>4715</v>
      </c>
      <c r="E64" s="37">
        <v>4857</v>
      </c>
      <c r="F64" s="38">
        <f>IF(AND(C64&gt;0,E64&gt;0),E64*100/C64,"")</f>
        <v>99.34546942114952</v>
      </c>
      <c r="G64" s="39"/>
      <c r="H64" s="132">
        <v>15.936</v>
      </c>
      <c r="I64" s="133">
        <v>9.559000000000001</v>
      </c>
      <c r="J64" s="133">
        <v>4.9559999999999995</v>
      </c>
      <c r="K64" s="38">
        <f>IF(AND(H64&gt;0,J64&gt;0),J64*100/H64,"")</f>
        <v>31.099397590361445</v>
      </c>
    </row>
    <row r="65" spans="1:11" s="32" customFormat="1" ht="11.25" customHeight="1">
      <c r="A65" s="34"/>
      <c r="B65" s="28"/>
      <c r="C65" s="29"/>
      <c r="D65" s="29"/>
      <c r="E65" s="29"/>
      <c r="F65" s="145"/>
      <c r="G65" s="30"/>
      <c r="H65" s="131"/>
      <c r="I65" s="131"/>
      <c r="J65" s="131"/>
      <c r="K65" s="145"/>
    </row>
    <row r="66" spans="1:11" s="23" customFormat="1" ht="11.25" customHeight="1">
      <c r="A66" s="35" t="s">
        <v>51</v>
      </c>
      <c r="B66" s="36"/>
      <c r="C66" s="37">
        <v>10270</v>
      </c>
      <c r="D66" s="37">
        <v>10372.7</v>
      </c>
      <c r="E66" s="37">
        <v>11550</v>
      </c>
      <c r="F66" s="38">
        <f>IF(AND(C66&gt;0,E66&gt;0),E66*100/C66,"")</f>
        <v>112.4634858812074</v>
      </c>
      <c r="G66" s="39"/>
      <c r="H66" s="132">
        <v>21.683</v>
      </c>
      <c r="I66" s="133">
        <v>24.535</v>
      </c>
      <c r="J66" s="133">
        <v>10.306</v>
      </c>
      <c r="K66" s="38">
        <f>IF(AND(H66&gt;0,J66&gt;0),J66*100/H66,"")</f>
        <v>47.530323294747035</v>
      </c>
    </row>
    <row r="67" spans="1:11" s="32" customFormat="1" ht="11.25" customHeight="1">
      <c r="A67" s="34"/>
      <c r="B67" s="28"/>
      <c r="C67" s="29"/>
      <c r="D67" s="29"/>
      <c r="E67" s="29"/>
      <c r="F67" s="145"/>
      <c r="G67" s="30"/>
      <c r="H67" s="131"/>
      <c r="I67" s="131"/>
      <c r="J67" s="131"/>
      <c r="K67" s="145"/>
    </row>
    <row r="68" spans="1:11" s="32" customFormat="1" ht="11.25" customHeight="1">
      <c r="A68" s="34" t="s">
        <v>52</v>
      </c>
      <c r="B68" s="28"/>
      <c r="C68" s="29">
        <v>68348</v>
      </c>
      <c r="D68" s="29">
        <v>81100</v>
      </c>
      <c r="E68" s="29">
        <v>74200</v>
      </c>
      <c r="F68" s="145"/>
      <c r="G68" s="30"/>
      <c r="H68" s="131">
        <v>207.644</v>
      </c>
      <c r="I68" s="131">
        <v>219</v>
      </c>
      <c r="J68" s="131">
        <v>112.3</v>
      </c>
      <c r="K68" s="145"/>
    </row>
    <row r="69" spans="1:11" s="32" customFormat="1" ht="11.25" customHeight="1">
      <c r="A69" s="34" t="s">
        <v>53</v>
      </c>
      <c r="B69" s="28"/>
      <c r="C69" s="29">
        <v>4454</v>
      </c>
      <c r="D69" s="29">
        <v>4640</v>
      </c>
      <c r="E69" s="29">
        <v>4240</v>
      </c>
      <c r="F69" s="145"/>
      <c r="G69" s="30"/>
      <c r="H69" s="131">
        <v>11.735</v>
      </c>
      <c r="I69" s="131">
        <v>10.3</v>
      </c>
      <c r="J69" s="131">
        <v>5.7</v>
      </c>
      <c r="K69" s="145"/>
    </row>
    <row r="70" spans="1:11" s="23" customFormat="1" ht="11.25" customHeight="1">
      <c r="A70" s="35" t="s">
        <v>54</v>
      </c>
      <c r="B70" s="36"/>
      <c r="C70" s="37">
        <v>72802</v>
      </c>
      <c r="D70" s="37">
        <v>85740</v>
      </c>
      <c r="E70" s="37">
        <v>78440</v>
      </c>
      <c r="F70" s="38">
        <f>IF(AND(C70&gt;0,E70&gt;0),E70*100/C70,"")</f>
        <v>107.74429273921047</v>
      </c>
      <c r="G70" s="39"/>
      <c r="H70" s="132">
        <v>219.37900000000002</v>
      </c>
      <c r="I70" s="133">
        <v>229.3</v>
      </c>
      <c r="J70" s="133">
        <v>118</v>
      </c>
      <c r="K70" s="38">
        <f>IF(AND(H70&gt;0,J70&gt;0),J70*100/H70,"")</f>
        <v>53.788193035796496</v>
      </c>
    </row>
    <row r="71" spans="1:11" s="32" customFormat="1" ht="11.25" customHeight="1">
      <c r="A71" s="34"/>
      <c r="B71" s="28"/>
      <c r="C71" s="29"/>
      <c r="D71" s="29"/>
      <c r="E71" s="29"/>
      <c r="F71" s="145"/>
      <c r="G71" s="30"/>
      <c r="H71" s="131"/>
      <c r="I71" s="131"/>
      <c r="J71" s="131"/>
      <c r="K71" s="145"/>
    </row>
    <row r="72" spans="1:11" s="32" customFormat="1" ht="11.25" customHeight="1">
      <c r="A72" s="34" t="s">
        <v>55</v>
      </c>
      <c r="B72" s="28"/>
      <c r="C72" s="29">
        <v>2720</v>
      </c>
      <c r="D72" s="29">
        <v>3110</v>
      </c>
      <c r="E72" s="29">
        <v>3110</v>
      </c>
      <c r="F72" s="145"/>
      <c r="G72" s="30"/>
      <c r="H72" s="131">
        <v>3.44</v>
      </c>
      <c r="I72" s="131">
        <v>3.496</v>
      </c>
      <c r="J72" s="131">
        <v>3.496</v>
      </c>
      <c r="K72" s="145"/>
    </row>
    <row r="73" spans="1:11" s="32" customFormat="1" ht="11.25" customHeight="1">
      <c r="A73" s="34" t="s">
        <v>56</v>
      </c>
      <c r="B73" s="28"/>
      <c r="C73" s="29">
        <v>55210</v>
      </c>
      <c r="D73" s="29">
        <v>58398</v>
      </c>
      <c r="E73" s="29">
        <v>58340</v>
      </c>
      <c r="F73" s="145"/>
      <c r="G73" s="30"/>
      <c r="H73" s="131">
        <v>158.539</v>
      </c>
      <c r="I73" s="131">
        <v>149.527</v>
      </c>
      <c r="J73" s="131">
        <v>151.067</v>
      </c>
      <c r="K73" s="145"/>
    </row>
    <row r="74" spans="1:11" s="32" customFormat="1" ht="11.25" customHeight="1">
      <c r="A74" s="34" t="s">
        <v>57</v>
      </c>
      <c r="B74" s="28"/>
      <c r="C74" s="29">
        <v>60671</v>
      </c>
      <c r="D74" s="29">
        <v>64774</v>
      </c>
      <c r="E74" s="29">
        <v>65000</v>
      </c>
      <c r="F74" s="145"/>
      <c r="G74" s="30"/>
      <c r="H74" s="131">
        <v>166.594</v>
      </c>
      <c r="I74" s="131">
        <v>153.662</v>
      </c>
      <c r="J74" s="131">
        <v>195</v>
      </c>
      <c r="K74" s="145"/>
    </row>
    <row r="75" spans="1:11" s="32" customFormat="1" ht="11.25" customHeight="1">
      <c r="A75" s="34" t="s">
        <v>58</v>
      </c>
      <c r="B75" s="28"/>
      <c r="C75" s="29">
        <v>13193</v>
      </c>
      <c r="D75" s="29">
        <v>13292</v>
      </c>
      <c r="E75" s="29">
        <v>13265</v>
      </c>
      <c r="F75" s="145"/>
      <c r="G75" s="30"/>
      <c r="H75" s="131">
        <v>24.218</v>
      </c>
      <c r="I75" s="131">
        <v>24.429</v>
      </c>
      <c r="J75" s="131">
        <v>22.647</v>
      </c>
      <c r="K75" s="145"/>
    </row>
    <row r="76" spans="1:11" s="32" customFormat="1" ht="11.25" customHeight="1">
      <c r="A76" s="34" t="s">
        <v>59</v>
      </c>
      <c r="B76" s="28"/>
      <c r="C76" s="29">
        <v>14204</v>
      </c>
      <c r="D76" s="29">
        <v>14185</v>
      </c>
      <c r="E76" s="29">
        <v>14185</v>
      </c>
      <c r="F76" s="145"/>
      <c r="G76" s="30"/>
      <c r="H76" s="131">
        <v>54.962</v>
      </c>
      <c r="I76" s="131">
        <v>40.959</v>
      </c>
      <c r="J76" s="131">
        <v>49.159</v>
      </c>
      <c r="K76" s="145"/>
    </row>
    <row r="77" spans="1:11" s="32" customFormat="1" ht="11.25" customHeight="1">
      <c r="A77" s="34" t="s">
        <v>60</v>
      </c>
      <c r="B77" s="28"/>
      <c r="C77" s="29">
        <v>7676</v>
      </c>
      <c r="D77" s="29">
        <v>7551</v>
      </c>
      <c r="E77" s="29">
        <v>7533</v>
      </c>
      <c r="F77" s="145"/>
      <c r="G77" s="30"/>
      <c r="H77" s="131">
        <v>19.003</v>
      </c>
      <c r="I77" s="131">
        <v>17.701</v>
      </c>
      <c r="J77" s="131">
        <v>17.655</v>
      </c>
      <c r="K77" s="145"/>
    </row>
    <row r="78" spans="1:11" s="32" customFormat="1" ht="11.25" customHeight="1">
      <c r="A78" s="34" t="s">
        <v>61</v>
      </c>
      <c r="B78" s="28"/>
      <c r="C78" s="29">
        <v>17114</v>
      </c>
      <c r="D78" s="29">
        <v>18392</v>
      </c>
      <c r="E78" s="29">
        <v>17000</v>
      </c>
      <c r="F78" s="145"/>
      <c r="G78" s="30"/>
      <c r="H78" s="131">
        <v>43.159</v>
      </c>
      <c r="I78" s="131">
        <v>41.7</v>
      </c>
      <c r="J78" s="131">
        <v>37.9</v>
      </c>
      <c r="K78" s="145"/>
    </row>
    <row r="79" spans="1:11" s="32" customFormat="1" ht="11.25" customHeight="1">
      <c r="A79" s="34" t="s">
        <v>62</v>
      </c>
      <c r="B79" s="28"/>
      <c r="C79" s="29">
        <v>137770</v>
      </c>
      <c r="D79" s="29">
        <v>139890</v>
      </c>
      <c r="E79" s="29">
        <v>139890</v>
      </c>
      <c r="F79" s="145"/>
      <c r="G79" s="30"/>
      <c r="H79" s="131">
        <v>450.867</v>
      </c>
      <c r="I79" s="131">
        <v>273.837</v>
      </c>
      <c r="J79" s="131">
        <v>273.837</v>
      </c>
      <c r="K79" s="145"/>
    </row>
    <row r="80" spans="1:11" s="23" customFormat="1" ht="11.25" customHeight="1">
      <c r="A80" s="41" t="s">
        <v>63</v>
      </c>
      <c r="B80" s="36"/>
      <c r="C80" s="37">
        <v>308558</v>
      </c>
      <c r="D80" s="37">
        <v>319592</v>
      </c>
      <c r="E80" s="37">
        <v>318323</v>
      </c>
      <c r="F80" s="38">
        <f>IF(AND(C80&gt;0,E80&gt;0),E80*100/C80,"")</f>
        <v>103.16472105730527</v>
      </c>
      <c r="G80" s="39"/>
      <c r="H80" s="132">
        <v>920.7819999999999</v>
      </c>
      <c r="I80" s="133">
        <v>705.3109999999999</v>
      </c>
      <c r="J80" s="133">
        <v>750.761</v>
      </c>
      <c r="K80" s="38">
        <f>IF(AND(H80&gt;0,J80&gt;0),J80*100/H80,"")</f>
        <v>81.5351516428427</v>
      </c>
    </row>
    <row r="81" spans="1:11" s="32" customFormat="1" ht="11.25" customHeight="1">
      <c r="A81" s="34"/>
      <c r="B81" s="28"/>
      <c r="C81" s="29"/>
      <c r="D81" s="29"/>
      <c r="E81" s="29"/>
      <c r="F81" s="145"/>
      <c r="G81" s="30"/>
      <c r="H81" s="131"/>
      <c r="I81" s="131"/>
      <c r="J81" s="131"/>
      <c r="K81" s="145"/>
    </row>
    <row r="82" spans="1:11" s="32" customFormat="1" ht="11.25" customHeight="1">
      <c r="A82" s="34" t="s">
        <v>64</v>
      </c>
      <c r="B82" s="28"/>
      <c r="C82" s="29">
        <v>65</v>
      </c>
      <c r="D82" s="29">
        <v>65</v>
      </c>
      <c r="E82" s="29">
        <v>106</v>
      </c>
      <c r="F82" s="145"/>
      <c r="G82" s="30"/>
      <c r="H82" s="131">
        <v>0.081</v>
      </c>
      <c r="I82" s="131">
        <v>0.081</v>
      </c>
      <c r="J82" s="131">
        <v>0.125</v>
      </c>
      <c r="K82" s="145"/>
    </row>
    <row r="83" spans="1:11" s="32" customFormat="1" ht="11.25" customHeight="1">
      <c r="A83" s="34" t="s">
        <v>65</v>
      </c>
      <c r="B83" s="28"/>
      <c r="C83" s="29">
        <v>127</v>
      </c>
      <c r="D83" s="29">
        <v>127</v>
      </c>
      <c r="E83" s="29">
        <v>127</v>
      </c>
      <c r="F83" s="145"/>
      <c r="G83" s="30"/>
      <c r="H83" s="131">
        <v>0.122</v>
      </c>
      <c r="I83" s="131">
        <v>0.122</v>
      </c>
      <c r="J83" s="131">
        <v>0.148</v>
      </c>
      <c r="K83" s="145"/>
    </row>
    <row r="84" spans="1:11" s="23" customFormat="1" ht="11.25" customHeight="1">
      <c r="A84" s="35" t="s">
        <v>66</v>
      </c>
      <c r="B84" s="36"/>
      <c r="C84" s="37">
        <v>192</v>
      </c>
      <c r="D84" s="37">
        <v>192</v>
      </c>
      <c r="E84" s="37">
        <v>233</v>
      </c>
      <c r="F84" s="38">
        <f>IF(AND(C84&gt;0,E84&gt;0),E84*100/C84,"")</f>
        <v>121.35416666666667</v>
      </c>
      <c r="G84" s="39"/>
      <c r="H84" s="132">
        <v>0.203</v>
      </c>
      <c r="I84" s="133">
        <v>0.203</v>
      </c>
      <c r="J84" s="133">
        <v>0.273</v>
      </c>
      <c r="K84" s="38">
        <f>IF(AND(H84&gt;0,J84&gt;0),J84*100/H84,"")</f>
        <v>134.48275862068965</v>
      </c>
    </row>
    <row r="85" spans="1:11" s="32" customFormat="1" ht="11.25" customHeight="1" thickBot="1">
      <c r="A85" s="34"/>
      <c r="B85" s="28"/>
      <c r="C85" s="29"/>
      <c r="D85" s="29"/>
      <c r="E85" s="29"/>
      <c r="F85" s="145"/>
      <c r="G85" s="30"/>
      <c r="H85" s="131"/>
      <c r="I85" s="131"/>
      <c r="J85" s="131"/>
      <c r="K85" s="145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>
        <v>2124858</v>
      </c>
      <c r="D87" s="48">
        <v>2154223.7</v>
      </c>
      <c r="E87" s="48">
        <v>2035184</v>
      </c>
      <c r="F87" s="49">
        <f>IF(AND(C87&gt;0,E87&gt;0),E87*100/C87,"")</f>
        <v>95.77976504782907</v>
      </c>
      <c r="G87" s="39"/>
      <c r="H87" s="136">
        <v>8220.148</v>
      </c>
      <c r="I87" s="137">
        <f>I13+I15+I17+I22+I24+I26+I31+I37+I39+I50+I52+I59+I64+I66+I70+I80+I84</f>
        <v>6105.9400000000005</v>
      </c>
      <c r="J87" s="137">
        <f>J13+J15+J17+J22+J24+J26+J31+J37+J39+J50+J52+J59+J64+J66+J70+J80+J84</f>
        <v>6080.878</v>
      </c>
      <c r="K87" s="49">
        <f>IF(AND(H87&gt;0,J87&gt;0),J87*100/H87,"")</f>
        <v>73.9752860897395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2">
    <mergeCell ref="C4:F5"/>
    <mergeCell ref="H4:K5"/>
  </mergeCells>
  <printOptions horizontalCentered="1"/>
  <pageMargins left="0.7874015748031497" right="0.5905511811023623" top="0.7874015748031497" bottom="0.5905511811023623" header="0" footer="0.3937007874015748"/>
  <pageSetup firstPageNumber="11" useFirstPageNumber="1" horizontalDpi="600" verticalDpi="600" orientation="portrait" paperSize="9" scale="73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/>
  <dimension ref="A1:K625"/>
  <sheetViews>
    <sheetView view="pageBreakPreview" zoomScaleSheetLayoutView="100" zoomScalePageLayoutView="0" workbookViewId="0" topLeftCell="A1">
      <selection activeCell="M15" sqref="M15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5" width="12.421875" style="57" customWidth="1"/>
    <col min="6" max="6" width="9.8515625" style="146" customWidth="1"/>
    <col min="7" max="7" width="3.00390625" style="57" customWidth="1"/>
    <col min="8" max="10" width="12.421875" style="57" customWidth="1"/>
    <col min="11" max="11" width="9.8515625" style="146" customWidth="1"/>
    <col min="12" max="12" width="11.421875" style="6" customWidth="1"/>
    <col min="13" max="16384" width="9.8515625" style="57" customWidth="1"/>
  </cols>
  <sheetData>
    <row r="1" spans="1:11" s="1" customFormat="1" ht="12.75" customHeight="1">
      <c r="A1" s="140" t="s">
        <v>0</v>
      </c>
      <c r="B1" s="140"/>
      <c r="C1" s="140"/>
      <c r="D1" s="140"/>
      <c r="E1" s="140"/>
      <c r="F1" s="142"/>
      <c r="G1" s="140"/>
      <c r="H1" s="140"/>
      <c r="I1" s="140"/>
      <c r="J1" s="140"/>
      <c r="K1" s="142"/>
    </row>
    <row r="2" spans="1:11" s="1" customFormat="1" ht="11.25" customHeight="1">
      <c r="A2" s="3" t="s">
        <v>72</v>
      </c>
      <c r="B2" s="2"/>
      <c r="C2" s="2"/>
      <c r="D2" s="2"/>
      <c r="E2" s="4"/>
      <c r="F2" s="143"/>
      <c r="G2" s="2"/>
      <c r="H2" s="2"/>
      <c r="I2" s="5"/>
      <c r="J2" s="141" t="s">
        <v>69</v>
      </c>
      <c r="K2" s="143"/>
    </row>
    <row r="3" spans="1:11" s="1" customFormat="1" ht="11.25" customHeight="1" thickBot="1">
      <c r="A3" s="2"/>
      <c r="B3" s="2"/>
      <c r="C3" s="2"/>
      <c r="D3" s="2"/>
      <c r="E3" s="2"/>
      <c r="F3" s="143"/>
      <c r="G3" s="2"/>
      <c r="H3" s="2"/>
      <c r="I3" s="2"/>
      <c r="J3" s="2"/>
      <c r="K3" s="143"/>
    </row>
    <row r="4" spans="1:11" s="9" customFormat="1" ht="11.25" customHeight="1">
      <c r="A4" s="7" t="s">
        <v>1</v>
      </c>
      <c r="B4" s="8"/>
      <c r="C4" s="175" t="s">
        <v>2</v>
      </c>
      <c r="D4" s="176"/>
      <c r="E4" s="176"/>
      <c r="F4" s="177"/>
      <c r="G4" s="8"/>
      <c r="H4" s="181" t="s">
        <v>3</v>
      </c>
      <c r="I4" s="182"/>
      <c r="J4" s="182"/>
      <c r="K4" s="183"/>
    </row>
    <row r="5" spans="1:11" s="9" customFormat="1" ht="11.25" customHeight="1" thickBot="1">
      <c r="A5" s="10" t="s">
        <v>4</v>
      </c>
      <c r="B5" s="8"/>
      <c r="C5" s="178"/>
      <c r="D5" s="179"/>
      <c r="E5" s="179"/>
      <c r="F5" s="180"/>
      <c r="G5" s="8"/>
      <c r="H5" s="184"/>
      <c r="I5" s="185"/>
      <c r="J5" s="185"/>
      <c r="K5" s="186"/>
    </row>
    <row r="6" spans="1:11" s="9" customFormat="1" ht="11.25" customHeight="1">
      <c r="A6" s="10" t="s">
        <v>5</v>
      </c>
      <c r="B6" s="8"/>
      <c r="C6" s="14">
        <f>E6-2</f>
        <v>2021</v>
      </c>
      <c r="D6" s="15">
        <f>E6-1</f>
        <v>2022</v>
      </c>
      <c r="E6" s="15">
        <v>2023</v>
      </c>
      <c r="F6" s="16"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v>2023</v>
      </c>
    </row>
    <row r="7" spans="1:11" s="9" customFormat="1" ht="11.25" customHeight="1" thickBot="1">
      <c r="A7" s="18"/>
      <c r="B7" s="8"/>
      <c r="C7" s="19" t="s">
        <v>336</v>
      </c>
      <c r="D7" s="20" t="s">
        <v>6</v>
      </c>
      <c r="E7" s="20">
        <v>3</v>
      </c>
      <c r="F7" s="21" t="s">
        <v>338</v>
      </c>
      <c r="G7" s="22"/>
      <c r="H7" s="19" t="s">
        <v>336</v>
      </c>
      <c r="I7" s="20" t="s">
        <v>6</v>
      </c>
      <c r="J7" s="20">
        <v>3</v>
      </c>
      <c r="K7" s="21" t="s">
        <v>338</v>
      </c>
    </row>
    <row r="8" spans="1:11" s="1" customFormat="1" ht="11.25" customHeight="1">
      <c r="A8" s="24"/>
      <c r="B8" s="25"/>
      <c r="C8" s="25"/>
      <c r="D8" s="25"/>
      <c r="E8" s="25"/>
      <c r="F8" s="144"/>
      <c r="G8" s="2"/>
      <c r="H8" s="25"/>
      <c r="I8" s="25"/>
      <c r="J8" s="25"/>
      <c r="K8" s="144"/>
    </row>
    <row r="9" spans="1:11" s="32" customFormat="1" ht="11.25" customHeight="1">
      <c r="A9" s="27" t="s">
        <v>7</v>
      </c>
      <c r="B9" s="28"/>
      <c r="C9" s="29"/>
      <c r="D9" s="29"/>
      <c r="E9" s="29"/>
      <c r="F9" s="145"/>
      <c r="G9" s="30"/>
      <c r="H9" s="131"/>
      <c r="I9" s="131"/>
      <c r="J9" s="131"/>
      <c r="K9" s="145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145"/>
      <c r="G10" s="30"/>
      <c r="H10" s="131"/>
      <c r="I10" s="131"/>
      <c r="J10" s="131"/>
      <c r="K10" s="145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145"/>
      <c r="G11" s="30"/>
      <c r="H11" s="131"/>
      <c r="I11" s="131"/>
      <c r="J11" s="131"/>
      <c r="K11" s="145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145"/>
      <c r="G12" s="30"/>
      <c r="H12" s="131"/>
      <c r="I12" s="131"/>
      <c r="J12" s="131"/>
      <c r="K12" s="145"/>
    </row>
    <row r="13" spans="1:11" s="23" customFormat="1" ht="11.25" customHeight="1">
      <c r="A13" s="35" t="s">
        <v>11</v>
      </c>
      <c r="B13" s="36"/>
      <c r="C13" s="37"/>
      <c r="D13" s="37"/>
      <c r="E13" s="37"/>
      <c r="F13" s="38">
        <f>IF(AND(C13&gt;0,E13&gt;0),E13*100/C13,"")</f>
      </c>
      <c r="G13" s="39"/>
      <c r="H13" s="132"/>
      <c r="I13" s="133"/>
      <c r="J13" s="133"/>
      <c r="K13" s="38">
        <f>IF(AND(H13&gt;0,J13&gt;0),J13*100/H13,"")</f>
      </c>
    </row>
    <row r="14" spans="1:11" s="32" customFormat="1" ht="11.25" customHeight="1">
      <c r="A14" s="34"/>
      <c r="B14" s="28"/>
      <c r="C14" s="29"/>
      <c r="D14" s="29"/>
      <c r="E14" s="29"/>
      <c r="F14" s="145"/>
      <c r="G14" s="30"/>
      <c r="H14" s="131"/>
      <c r="I14" s="131"/>
      <c r="J14" s="131"/>
      <c r="K14" s="145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>
        <f>IF(AND(C15&gt;0,E15&gt;0),E15*100/C15,"")</f>
      </c>
      <c r="G15" s="39"/>
      <c r="H15" s="132"/>
      <c r="I15" s="133"/>
      <c r="J15" s="133"/>
      <c r="K15" s="38">
        <f>IF(AND(H15&gt;0,J15&gt;0),J15*100/H15,"")</f>
      </c>
    </row>
    <row r="16" spans="1:11" s="32" customFormat="1" ht="11.25" customHeight="1">
      <c r="A16" s="33"/>
      <c r="B16" s="28"/>
      <c r="C16" s="29"/>
      <c r="D16" s="29"/>
      <c r="E16" s="29"/>
      <c r="F16" s="145"/>
      <c r="G16" s="30"/>
      <c r="H16" s="131"/>
      <c r="I16" s="131"/>
      <c r="J16" s="131"/>
      <c r="K16" s="145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>
        <f>IF(AND(C17&gt;0,E17&gt;0),E17*100/C17,"")</f>
      </c>
      <c r="G17" s="39"/>
      <c r="H17" s="132"/>
      <c r="I17" s="133"/>
      <c r="J17" s="133"/>
      <c r="K17" s="38">
        <f>IF(AND(H17&gt;0,J17&gt;0),J17*100/H17,"")</f>
      </c>
    </row>
    <row r="18" spans="1:11" s="32" customFormat="1" ht="11.25" customHeight="1">
      <c r="A18" s="34"/>
      <c r="B18" s="28"/>
      <c r="C18" s="29"/>
      <c r="D18" s="29"/>
      <c r="E18" s="29"/>
      <c r="F18" s="145"/>
      <c r="G18" s="30"/>
      <c r="H18" s="131"/>
      <c r="I18" s="131"/>
      <c r="J18" s="131"/>
      <c r="K18" s="145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145"/>
      <c r="G19" s="30"/>
      <c r="H19" s="131"/>
      <c r="I19" s="131"/>
      <c r="J19" s="131"/>
      <c r="K19" s="145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145"/>
      <c r="G20" s="30"/>
      <c r="H20" s="131"/>
      <c r="I20" s="131"/>
      <c r="J20" s="131"/>
      <c r="K20" s="145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145"/>
      <c r="G21" s="30"/>
      <c r="H21" s="131"/>
      <c r="I21" s="131"/>
      <c r="J21" s="131"/>
      <c r="K21" s="145"/>
    </row>
    <row r="22" spans="1:11" s="23" customFormat="1" ht="11.25" customHeight="1">
      <c r="A22" s="35" t="s">
        <v>17</v>
      </c>
      <c r="B22" s="36"/>
      <c r="C22" s="37"/>
      <c r="D22" s="37"/>
      <c r="E22" s="37"/>
      <c r="F22" s="38">
        <f>IF(AND(C22&gt;0,E22&gt;0),E22*100/C22,"")</f>
      </c>
      <c r="G22" s="39"/>
      <c r="H22" s="132"/>
      <c r="I22" s="133"/>
      <c r="J22" s="133"/>
      <c r="K22" s="38">
        <f>IF(AND(H22&gt;0,J22&gt;0),J22*100/H22,"")</f>
      </c>
    </row>
    <row r="23" spans="1:11" s="32" customFormat="1" ht="11.25" customHeight="1">
      <c r="A23" s="34"/>
      <c r="B23" s="28"/>
      <c r="C23" s="29"/>
      <c r="D23" s="29"/>
      <c r="E23" s="29"/>
      <c r="F23" s="145"/>
      <c r="G23" s="30"/>
      <c r="H23" s="131"/>
      <c r="I23" s="131"/>
      <c r="J23" s="131"/>
      <c r="K23" s="145"/>
    </row>
    <row r="24" spans="1:11" s="23" customFormat="1" ht="11.25" customHeight="1">
      <c r="A24" s="35" t="s">
        <v>18</v>
      </c>
      <c r="B24" s="36"/>
      <c r="C24" s="37"/>
      <c r="D24" s="37"/>
      <c r="E24" s="37"/>
      <c r="F24" s="38">
        <f>IF(AND(C24&gt;0,E24&gt;0),E24*100/C24,"")</f>
      </c>
      <c r="G24" s="39"/>
      <c r="H24" s="132"/>
      <c r="I24" s="133"/>
      <c r="J24" s="133"/>
      <c r="K24" s="38">
        <f>IF(AND(H24&gt;0,J24&gt;0),J24*100/H24,"")</f>
      </c>
    </row>
    <row r="25" spans="1:11" s="32" customFormat="1" ht="11.25" customHeight="1">
      <c r="A25" s="34"/>
      <c r="B25" s="28"/>
      <c r="C25" s="29"/>
      <c r="D25" s="29"/>
      <c r="E25" s="29"/>
      <c r="F25" s="145"/>
      <c r="G25" s="30"/>
      <c r="H25" s="131"/>
      <c r="I25" s="131"/>
      <c r="J25" s="131"/>
      <c r="K25" s="145"/>
    </row>
    <row r="26" spans="1:11" s="23" customFormat="1" ht="11.25" customHeight="1">
      <c r="A26" s="35" t="s">
        <v>19</v>
      </c>
      <c r="B26" s="36"/>
      <c r="C26" s="37"/>
      <c r="D26" s="37"/>
      <c r="E26" s="37"/>
      <c r="F26" s="38">
        <f>IF(AND(C26&gt;0,E26&gt;0),E26*100/C26,"")</f>
      </c>
      <c r="G26" s="39"/>
      <c r="H26" s="132"/>
      <c r="I26" s="133"/>
      <c r="J26" s="133"/>
      <c r="K26" s="38">
        <f>IF(AND(H26&gt;0,J26&gt;0),J26*100/H26,"")</f>
      </c>
    </row>
    <row r="27" spans="1:11" s="32" customFormat="1" ht="11.25" customHeight="1">
      <c r="A27" s="34"/>
      <c r="B27" s="28"/>
      <c r="C27" s="29"/>
      <c r="D27" s="29"/>
      <c r="E27" s="29"/>
      <c r="F27" s="145">
        <f>IF(AND(C27&gt;0,E27&gt;0),E27*100/C27,"")</f>
      </c>
      <c r="G27" s="30"/>
      <c r="H27" s="131"/>
      <c r="I27" s="131"/>
      <c r="J27" s="131"/>
      <c r="K27" s="145">
        <f>IF(AND(H27&gt;0,J27&gt;0),J27*100/H27,"")</f>
      </c>
    </row>
    <row r="28" spans="1:11" s="32" customFormat="1" ht="11.25" customHeight="1">
      <c r="A28" s="34" t="s">
        <v>20</v>
      </c>
      <c r="B28" s="28"/>
      <c r="C28" s="29">
        <v>2660</v>
      </c>
      <c r="D28" s="29">
        <v>3367</v>
      </c>
      <c r="E28" s="29">
        <v>3000</v>
      </c>
      <c r="F28" s="145"/>
      <c r="G28" s="30"/>
      <c r="H28" s="131">
        <v>9.864</v>
      </c>
      <c r="I28" s="131">
        <v>11.7</v>
      </c>
      <c r="J28" s="131">
        <v>13</v>
      </c>
      <c r="K28" s="145"/>
    </row>
    <row r="29" spans="1:11" s="32" customFormat="1" ht="11.25" customHeight="1">
      <c r="A29" s="34" t="s">
        <v>21</v>
      </c>
      <c r="B29" s="28"/>
      <c r="C29" s="29">
        <v>5806</v>
      </c>
      <c r="D29" s="29">
        <v>4200</v>
      </c>
      <c r="E29" s="29">
        <v>3050</v>
      </c>
      <c r="F29" s="145"/>
      <c r="G29" s="30"/>
      <c r="H29" s="131">
        <v>18.09</v>
      </c>
      <c r="I29" s="131">
        <v>9.185</v>
      </c>
      <c r="J29" s="131">
        <v>5.1</v>
      </c>
      <c r="K29" s="145"/>
    </row>
    <row r="30" spans="1:11" s="32" customFormat="1" ht="11.25" customHeight="1">
      <c r="A30" s="34" t="s">
        <v>22</v>
      </c>
      <c r="B30" s="28"/>
      <c r="C30" s="29">
        <v>3531</v>
      </c>
      <c r="D30" s="29">
        <v>3348</v>
      </c>
      <c r="E30" s="29">
        <v>3500</v>
      </c>
      <c r="F30" s="145"/>
      <c r="G30" s="30"/>
      <c r="H30" s="131">
        <v>10.041</v>
      </c>
      <c r="I30" s="131">
        <v>7.261</v>
      </c>
      <c r="J30" s="131">
        <v>6.8</v>
      </c>
      <c r="K30" s="145"/>
    </row>
    <row r="31" spans="1:11" s="23" customFormat="1" ht="11.25" customHeight="1">
      <c r="A31" s="41" t="s">
        <v>23</v>
      </c>
      <c r="B31" s="36"/>
      <c r="C31" s="37">
        <v>11997</v>
      </c>
      <c r="D31" s="37">
        <v>10915</v>
      </c>
      <c r="E31" s="37">
        <v>9550</v>
      </c>
      <c r="F31" s="38">
        <f>IF(AND(C31&gt;0,E31&gt;0),E31*100/C31,"")</f>
        <v>79.6032341418688</v>
      </c>
      <c r="G31" s="39"/>
      <c r="H31" s="132">
        <v>37.995000000000005</v>
      </c>
      <c r="I31" s="133">
        <v>28.145999999999997</v>
      </c>
      <c r="J31" s="133">
        <v>24.9</v>
      </c>
      <c r="K31" s="38">
        <f>IF(AND(H31&gt;0,J31&gt;0),J31*100/H31,"")</f>
        <v>65.53493880773786</v>
      </c>
    </row>
    <row r="32" spans="1:11" s="32" customFormat="1" ht="11.25" customHeight="1">
      <c r="A32" s="34"/>
      <c r="B32" s="28"/>
      <c r="C32" s="29"/>
      <c r="D32" s="29"/>
      <c r="E32" s="29"/>
      <c r="F32" s="145"/>
      <c r="G32" s="30"/>
      <c r="H32" s="131"/>
      <c r="I32" s="131"/>
      <c r="J32" s="131"/>
      <c r="K32" s="145"/>
    </row>
    <row r="33" spans="1:11" s="32" customFormat="1" ht="11.25" customHeight="1">
      <c r="A33" s="34" t="s">
        <v>24</v>
      </c>
      <c r="B33" s="28"/>
      <c r="C33" s="29">
        <v>329</v>
      </c>
      <c r="D33" s="29">
        <v>260</v>
      </c>
      <c r="E33" s="29">
        <v>280</v>
      </c>
      <c r="F33" s="145"/>
      <c r="G33" s="30"/>
      <c r="H33" s="131">
        <v>1.242</v>
      </c>
      <c r="I33" s="131">
        <v>0.945</v>
      </c>
      <c r="J33" s="131">
        <v>0.444</v>
      </c>
      <c r="K33" s="145"/>
    </row>
    <row r="34" spans="1:11" s="32" customFormat="1" ht="11.25" customHeight="1">
      <c r="A34" s="34" t="s">
        <v>25</v>
      </c>
      <c r="B34" s="28"/>
      <c r="C34" s="29">
        <v>668</v>
      </c>
      <c r="D34" s="29">
        <v>684</v>
      </c>
      <c r="E34" s="29">
        <v>664</v>
      </c>
      <c r="F34" s="145"/>
      <c r="G34" s="30"/>
      <c r="H34" s="131">
        <v>2.122</v>
      </c>
      <c r="I34" s="131">
        <v>2.06</v>
      </c>
      <c r="J34" s="131">
        <v>1.283</v>
      </c>
      <c r="K34" s="145"/>
    </row>
    <row r="35" spans="1:11" s="32" customFormat="1" ht="11.25" customHeight="1">
      <c r="A35" s="34" t="s">
        <v>26</v>
      </c>
      <c r="B35" s="28"/>
      <c r="C35" s="29">
        <v>371</v>
      </c>
      <c r="D35" s="29">
        <v>400</v>
      </c>
      <c r="E35" s="29">
        <v>428</v>
      </c>
      <c r="F35" s="145"/>
      <c r="G35" s="30"/>
      <c r="H35" s="131">
        <v>1.827</v>
      </c>
      <c r="I35" s="131">
        <v>1.3</v>
      </c>
      <c r="J35" s="131">
        <v>1.241</v>
      </c>
      <c r="K35" s="145"/>
    </row>
    <row r="36" spans="1:11" s="32" customFormat="1" ht="11.25" customHeight="1">
      <c r="A36" s="34" t="s">
        <v>27</v>
      </c>
      <c r="B36" s="28"/>
      <c r="C36" s="29"/>
      <c r="D36" s="29"/>
      <c r="E36" s="29"/>
      <c r="F36" s="145"/>
      <c r="G36" s="30"/>
      <c r="H36" s="131"/>
      <c r="I36" s="131"/>
      <c r="J36" s="131"/>
      <c r="K36" s="145"/>
    </row>
    <row r="37" spans="1:11" s="23" customFormat="1" ht="11.25" customHeight="1">
      <c r="A37" s="35" t="s">
        <v>28</v>
      </c>
      <c r="B37" s="36"/>
      <c r="C37" s="37">
        <v>1368</v>
      </c>
      <c r="D37" s="37">
        <v>1344</v>
      </c>
      <c r="E37" s="37">
        <v>1372</v>
      </c>
      <c r="F37" s="38">
        <f>IF(AND(C37&gt;0,E37&gt;0),E37*100/C37,"")</f>
        <v>100.29239766081871</v>
      </c>
      <c r="G37" s="39"/>
      <c r="H37" s="132">
        <v>5.191</v>
      </c>
      <c r="I37" s="133">
        <v>4.305</v>
      </c>
      <c r="J37" s="133">
        <v>2.968</v>
      </c>
      <c r="K37" s="38">
        <f>IF(AND(H37&gt;0,J37&gt;0),J37*100/H37,"")</f>
        <v>57.17588133307648</v>
      </c>
    </row>
    <row r="38" spans="1:11" s="32" customFormat="1" ht="11.25" customHeight="1">
      <c r="A38" s="34"/>
      <c r="B38" s="28"/>
      <c r="C38" s="29"/>
      <c r="D38" s="29"/>
      <c r="E38" s="29"/>
      <c r="F38" s="145"/>
      <c r="G38" s="30"/>
      <c r="H38" s="131"/>
      <c r="I38" s="131"/>
      <c r="J38" s="131"/>
      <c r="K38" s="145"/>
    </row>
    <row r="39" spans="1:11" s="23" customFormat="1" ht="11.25" customHeight="1">
      <c r="A39" s="35" t="s">
        <v>29</v>
      </c>
      <c r="B39" s="36"/>
      <c r="C39" s="37">
        <v>12018</v>
      </c>
      <c r="D39" s="37">
        <v>12200</v>
      </c>
      <c r="E39" s="37">
        <v>11200</v>
      </c>
      <c r="F39" s="38">
        <f>IF(AND(C39&gt;0,E39&gt;0),E39*100/C39,"")</f>
        <v>93.19354301880513</v>
      </c>
      <c r="G39" s="39"/>
      <c r="H39" s="132">
        <v>16.705</v>
      </c>
      <c r="I39" s="133">
        <v>16.5</v>
      </c>
      <c r="J39" s="133">
        <v>17.58</v>
      </c>
      <c r="K39" s="38">
        <f>IF(AND(H39&gt;0,J39&gt;0),J39*100/H39,"")</f>
        <v>105.23795270876982</v>
      </c>
    </row>
    <row r="40" spans="1:11" s="32" customFormat="1" ht="11.25" customHeight="1">
      <c r="A40" s="34"/>
      <c r="B40" s="28"/>
      <c r="C40" s="29"/>
      <c r="D40" s="29"/>
      <c r="E40" s="29"/>
      <c r="F40" s="145"/>
      <c r="G40" s="30"/>
      <c r="H40" s="131"/>
      <c r="I40" s="131"/>
      <c r="J40" s="131"/>
      <c r="K40" s="145"/>
    </row>
    <row r="41" spans="1:11" s="32" customFormat="1" ht="11.25" customHeight="1">
      <c r="A41" s="27" t="s">
        <v>30</v>
      </c>
      <c r="B41" s="28"/>
      <c r="C41" s="29">
        <v>11033</v>
      </c>
      <c r="D41" s="29">
        <v>4457</v>
      </c>
      <c r="E41" s="29">
        <v>4210</v>
      </c>
      <c r="F41" s="145"/>
      <c r="G41" s="30"/>
      <c r="H41" s="131">
        <v>34.537</v>
      </c>
      <c r="I41" s="131">
        <v>9.047</v>
      </c>
      <c r="J41" s="131">
        <v>11.141</v>
      </c>
      <c r="K41" s="145"/>
    </row>
    <row r="42" spans="1:11" s="32" customFormat="1" ht="11.25" customHeight="1">
      <c r="A42" s="34" t="s">
        <v>31</v>
      </c>
      <c r="B42" s="28"/>
      <c r="C42" s="29">
        <v>4500</v>
      </c>
      <c r="D42" s="29">
        <v>4500</v>
      </c>
      <c r="E42" s="29">
        <v>4434</v>
      </c>
      <c r="F42" s="145"/>
      <c r="G42" s="30"/>
      <c r="H42" s="131">
        <v>19.886</v>
      </c>
      <c r="I42" s="131">
        <v>15.62</v>
      </c>
      <c r="J42" s="131">
        <v>19.762</v>
      </c>
      <c r="K42" s="145"/>
    </row>
    <row r="43" spans="1:11" s="32" customFormat="1" ht="11.25" customHeight="1">
      <c r="A43" s="34" t="s">
        <v>32</v>
      </c>
      <c r="B43" s="28"/>
      <c r="C43" s="29">
        <v>1420</v>
      </c>
      <c r="D43" s="29">
        <v>1400</v>
      </c>
      <c r="E43" s="29">
        <v>1000</v>
      </c>
      <c r="F43" s="145"/>
      <c r="G43" s="30"/>
      <c r="H43" s="131">
        <v>4.686</v>
      </c>
      <c r="I43" s="131">
        <v>2.758</v>
      </c>
      <c r="J43" s="131">
        <v>2.8</v>
      </c>
      <c r="K43" s="145"/>
    </row>
    <row r="44" spans="1:11" s="32" customFormat="1" ht="11.25" customHeight="1">
      <c r="A44" s="34" t="s">
        <v>33</v>
      </c>
      <c r="B44" s="28"/>
      <c r="C44" s="29">
        <v>10000</v>
      </c>
      <c r="D44" s="29">
        <v>10000</v>
      </c>
      <c r="E44" s="29">
        <v>10000</v>
      </c>
      <c r="F44" s="145"/>
      <c r="G44" s="30"/>
      <c r="H44" s="131">
        <v>37.279</v>
      </c>
      <c r="I44" s="131">
        <v>35.7</v>
      </c>
      <c r="J44" s="131">
        <v>24.3</v>
      </c>
      <c r="K44" s="145"/>
    </row>
    <row r="45" spans="1:11" s="32" customFormat="1" ht="11.25" customHeight="1">
      <c r="A45" s="34" t="s">
        <v>34</v>
      </c>
      <c r="B45" s="28"/>
      <c r="C45" s="29">
        <v>875</v>
      </c>
      <c r="D45" s="29">
        <v>700</v>
      </c>
      <c r="E45" s="29">
        <v>650</v>
      </c>
      <c r="F45" s="145"/>
      <c r="G45" s="30"/>
      <c r="H45" s="131">
        <v>2.931</v>
      </c>
      <c r="I45" s="131">
        <v>1.82</v>
      </c>
      <c r="J45" s="131">
        <v>2.08</v>
      </c>
      <c r="K45" s="145"/>
    </row>
    <row r="46" spans="1:11" s="32" customFormat="1" ht="11.25" customHeight="1">
      <c r="A46" s="34" t="s">
        <v>35</v>
      </c>
      <c r="B46" s="28"/>
      <c r="C46" s="29">
        <v>13000</v>
      </c>
      <c r="D46" s="29">
        <v>10000</v>
      </c>
      <c r="E46" s="29">
        <v>10000</v>
      </c>
      <c r="F46" s="145"/>
      <c r="G46" s="30"/>
      <c r="H46" s="131">
        <v>43.1</v>
      </c>
      <c r="I46" s="131">
        <v>24.42</v>
      </c>
      <c r="J46" s="131">
        <v>28.7</v>
      </c>
      <c r="K46" s="145"/>
    </row>
    <row r="47" spans="1:11" s="32" customFormat="1" ht="11.25" customHeight="1">
      <c r="A47" s="34" t="s">
        <v>36</v>
      </c>
      <c r="B47" s="28"/>
      <c r="C47" s="29">
        <v>5040</v>
      </c>
      <c r="D47" s="29">
        <v>5040</v>
      </c>
      <c r="E47" s="29">
        <v>5050</v>
      </c>
      <c r="F47" s="145"/>
      <c r="G47" s="30"/>
      <c r="H47" s="131">
        <v>18.602</v>
      </c>
      <c r="I47" s="131">
        <v>11.347</v>
      </c>
      <c r="J47" s="131">
        <v>15.74</v>
      </c>
      <c r="K47" s="145"/>
    </row>
    <row r="48" spans="1:11" s="32" customFormat="1" ht="11.25" customHeight="1">
      <c r="A48" s="34" t="s">
        <v>37</v>
      </c>
      <c r="B48" s="28"/>
      <c r="C48" s="29">
        <v>1750</v>
      </c>
      <c r="D48" s="29">
        <v>1750</v>
      </c>
      <c r="E48" s="29">
        <v>1750</v>
      </c>
      <c r="F48" s="145"/>
      <c r="G48" s="30"/>
      <c r="H48" s="131">
        <v>6.755</v>
      </c>
      <c r="I48" s="131">
        <v>5.093</v>
      </c>
      <c r="J48" s="131">
        <v>4.875</v>
      </c>
      <c r="K48" s="145"/>
    </row>
    <row r="49" spans="1:11" s="32" customFormat="1" ht="11.25" customHeight="1">
      <c r="A49" s="34" t="s">
        <v>38</v>
      </c>
      <c r="B49" s="28"/>
      <c r="C49" s="29">
        <v>3296</v>
      </c>
      <c r="D49" s="29">
        <v>3073</v>
      </c>
      <c r="E49" s="29">
        <v>3073</v>
      </c>
      <c r="F49" s="145"/>
      <c r="G49" s="30"/>
      <c r="H49" s="131">
        <v>12.965</v>
      </c>
      <c r="I49" s="131">
        <v>6.309</v>
      </c>
      <c r="J49" s="131">
        <v>8.36</v>
      </c>
      <c r="K49" s="145"/>
    </row>
    <row r="50" spans="1:11" s="23" customFormat="1" ht="11.25" customHeight="1">
      <c r="A50" s="41" t="s">
        <v>39</v>
      </c>
      <c r="B50" s="36"/>
      <c r="C50" s="37">
        <v>50914</v>
      </c>
      <c r="D50" s="37">
        <v>40920</v>
      </c>
      <c r="E50" s="37">
        <v>40167</v>
      </c>
      <c r="F50" s="38">
        <f>IF(AND(C50&gt;0,E50&gt;0),E50*100/C50,"")</f>
        <v>78.89185685666025</v>
      </c>
      <c r="G50" s="39"/>
      <c r="H50" s="132">
        <v>180.741</v>
      </c>
      <c r="I50" s="133">
        <v>112.11399999999999</v>
      </c>
      <c r="J50" s="133">
        <v>117.758</v>
      </c>
      <c r="K50" s="38">
        <f>IF(AND(H50&gt;0,J50&gt;0),J50*100/H50,"")</f>
        <v>65.15289834625236</v>
      </c>
    </row>
    <row r="51" spans="1:11" s="32" customFormat="1" ht="11.25" customHeight="1">
      <c r="A51" s="34"/>
      <c r="B51" s="28"/>
      <c r="C51" s="29"/>
      <c r="D51" s="29"/>
      <c r="E51" s="29"/>
      <c r="F51" s="145"/>
      <c r="G51" s="30"/>
      <c r="H51" s="131"/>
      <c r="I51" s="131"/>
      <c r="J51" s="131"/>
      <c r="K51" s="145"/>
    </row>
    <row r="52" spans="1:11" s="23" customFormat="1" ht="11.25" customHeight="1">
      <c r="A52" s="35" t="s">
        <v>40</v>
      </c>
      <c r="B52" s="36"/>
      <c r="C52" s="37">
        <v>457</v>
      </c>
      <c r="D52" s="37">
        <v>427</v>
      </c>
      <c r="E52" s="37">
        <v>359</v>
      </c>
      <c r="F52" s="38">
        <f>IF(AND(C52&gt;0,E52&gt;0),E52*100/C52,"")</f>
        <v>78.55579868708972</v>
      </c>
      <c r="G52" s="39"/>
      <c r="H52" s="132">
        <v>1.301</v>
      </c>
      <c r="I52" s="133">
        <v>0.985</v>
      </c>
      <c r="J52" s="133">
        <v>0.741</v>
      </c>
      <c r="K52" s="38">
        <f>IF(AND(H52&gt;0,J52&gt;0),J52*100/H52,"")</f>
        <v>56.95618754803997</v>
      </c>
    </row>
    <row r="53" spans="1:11" s="32" customFormat="1" ht="11.25" customHeight="1">
      <c r="A53" s="34"/>
      <c r="B53" s="28"/>
      <c r="C53" s="29"/>
      <c r="D53" s="29"/>
      <c r="E53" s="29"/>
      <c r="F53" s="145"/>
      <c r="G53" s="30"/>
      <c r="H53" s="131"/>
      <c r="I53" s="131"/>
      <c r="J53" s="131"/>
      <c r="K53" s="145"/>
    </row>
    <row r="54" spans="1:11" s="32" customFormat="1" ht="11.25" customHeight="1">
      <c r="A54" s="34" t="s">
        <v>41</v>
      </c>
      <c r="B54" s="28"/>
      <c r="C54" s="29">
        <v>21000</v>
      </c>
      <c r="D54" s="29">
        <v>22000</v>
      </c>
      <c r="E54" s="29">
        <v>21000</v>
      </c>
      <c r="F54" s="145"/>
      <c r="G54" s="30"/>
      <c r="H54" s="131">
        <v>59.4</v>
      </c>
      <c r="I54" s="131">
        <v>53.65</v>
      </c>
      <c r="J54" s="131">
        <v>42.7</v>
      </c>
      <c r="K54" s="145"/>
    </row>
    <row r="55" spans="1:11" s="32" customFormat="1" ht="11.25" customHeight="1">
      <c r="A55" s="34" t="s">
        <v>42</v>
      </c>
      <c r="B55" s="28"/>
      <c r="C55" s="29">
        <v>41071</v>
      </c>
      <c r="D55" s="29">
        <v>40077</v>
      </c>
      <c r="E55" s="29">
        <v>40078</v>
      </c>
      <c r="F55" s="145"/>
      <c r="G55" s="30"/>
      <c r="H55" s="131">
        <v>152.594</v>
      </c>
      <c r="I55" s="131">
        <v>120.231</v>
      </c>
      <c r="J55" s="131">
        <v>120.617</v>
      </c>
      <c r="K55" s="145"/>
    </row>
    <row r="56" spans="1:11" s="32" customFormat="1" ht="11.25" customHeight="1">
      <c r="A56" s="34" t="s">
        <v>43</v>
      </c>
      <c r="B56" s="28"/>
      <c r="C56" s="29">
        <v>32370</v>
      </c>
      <c r="D56" s="29">
        <v>36450</v>
      </c>
      <c r="E56" s="29">
        <v>51400</v>
      </c>
      <c r="F56" s="145"/>
      <c r="G56" s="30"/>
      <c r="H56" s="131">
        <v>109.06</v>
      </c>
      <c r="I56" s="131">
        <v>84.715</v>
      </c>
      <c r="J56" s="131">
        <v>157.35</v>
      </c>
      <c r="K56" s="145"/>
    </row>
    <row r="57" spans="1:11" s="32" customFormat="1" ht="11.25" customHeight="1">
      <c r="A57" s="34" t="s">
        <v>44</v>
      </c>
      <c r="B57" s="28"/>
      <c r="C57" s="29">
        <v>4457</v>
      </c>
      <c r="D57" s="29">
        <v>6256</v>
      </c>
      <c r="E57" s="29">
        <v>2491</v>
      </c>
      <c r="F57" s="145"/>
      <c r="G57" s="30"/>
      <c r="H57" s="131">
        <v>13.812</v>
      </c>
      <c r="I57" s="131">
        <v>7.706</v>
      </c>
      <c r="J57" s="131">
        <v>7.223</v>
      </c>
      <c r="K57" s="145"/>
    </row>
    <row r="58" spans="1:11" s="32" customFormat="1" ht="11.25" customHeight="1">
      <c r="A58" s="34" t="s">
        <v>45</v>
      </c>
      <c r="B58" s="28"/>
      <c r="C58" s="29">
        <v>22803</v>
      </c>
      <c r="D58" s="29">
        <v>18804</v>
      </c>
      <c r="E58" s="29">
        <v>18500</v>
      </c>
      <c r="F58" s="145"/>
      <c r="G58" s="30"/>
      <c r="H58" s="131">
        <v>60.817</v>
      </c>
      <c r="I58" s="131">
        <v>44.548</v>
      </c>
      <c r="J58" s="131">
        <v>46.95</v>
      </c>
      <c r="K58" s="145"/>
    </row>
    <row r="59" spans="1:11" s="23" customFormat="1" ht="11.25" customHeight="1">
      <c r="A59" s="35" t="s">
        <v>46</v>
      </c>
      <c r="B59" s="36"/>
      <c r="C59" s="37">
        <v>121701</v>
      </c>
      <c r="D59" s="37">
        <v>123587</v>
      </c>
      <c r="E59" s="37">
        <v>133469</v>
      </c>
      <c r="F59" s="38">
        <f>IF(AND(C59&gt;0,E59&gt;0),E59*100/C59,"")</f>
        <v>109.66960008545534</v>
      </c>
      <c r="G59" s="39"/>
      <c r="H59" s="132">
        <v>395.683</v>
      </c>
      <c r="I59" s="133">
        <v>310.85</v>
      </c>
      <c r="J59" s="133">
        <v>374.84000000000003</v>
      </c>
      <c r="K59" s="38">
        <f>IF(AND(H59&gt;0,J59&gt;0),J59*100/H59,"")</f>
        <v>94.73239942074844</v>
      </c>
    </row>
    <row r="60" spans="1:11" s="32" customFormat="1" ht="11.25" customHeight="1">
      <c r="A60" s="34"/>
      <c r="B60" s="28"/>
      <c r="C60" s="29"/>
      <c r="D60" s="29"/>
      <c r="E60" s="29"/>
      <c r="F60" s="145"/>
      <c r="G60" s="30"/>
      <c r="H60" s="131"/>
      <c r="I60" s="131"/>
      <c r="J60" s="131"/>
      <c r="K60" s="145"/>
    </row>
    <row r="61" spans="1:11" s="32" customFormat="1" ht="11.25" customHeight="1">
      <c r="A61" s="34" t="s">
        <v>47</v>
      </c>
      <c r="B61" s="28"/>
      <c r="C61" s="29">
        <v>766</v>
      </c>
      <c r="D61" s="29">
        <v>612</v>
      </c>
      <c r="E61" s="29">
        <v>551</v>
      </c>
      <c r="F61" s="145"/>
      <c r="G61" s="30"/>
      <c r="H61" s="131">
        <v>2.179</v>
      </c>
      <c r="I61" s="131">
        <v>1.103</v>
      </c>
      <c r="J61" s="131">
        <v>1.181</v>
      </c>
      <c r="K61" s="145"/>
    </row>
    <row r="62" spans="1:11" s="32" customFormat="1" ht="11.25" customHeight="1">
      <c r="A62" s="34" t="s">
        <v>48</v>
      </c>
      <c r="B62" s="28"/>
      <c r="C62" s="29">
        <v>136</v>
      </c>
      <c r="D62" s="29"/>
      <c r="E62" s="29">
        <v>136</v>
      </c>
      <c r="F62" s="145"/>
      <c r="G62" s="30"/>
      <c r="H62" s="131">
        <v>0.282</v>
      </c>
      <c r="I62" s="131"/>
      <c r="J62" s="131">
        <v>0.219</v>
      </c>
      <c r="K62" s="145"/>
    </row>
    <row r="63" spans="1:11" s="32" customFormat="1" ht="11.25" customHeight="1">
      <c r="A63" s="34" t="s">
        <v>49</v>
      </c>
      <c r="B63" s="28"/>
      <c r="C63" s="29">
        <v>416</v>
      </c>
      <c r="D63" s="29">
        <v>416</v>
      </c>
      <c r="E63" s="29">
        <v>416</v>
      </c>
      <c r="F63" s="145"/>
      <c r="G63" s="30"/>
      <c r="H63" s="131">
        <v>1.376</v>
      </c>
      <c r="I63" s="131">
        <v>0.821</v>
      </c>
      <c r="J63" s="131">
        <v>0.821</v>
      </c>
      <c r="K63" s="145"/>
    </row>
    <row r="64" spans="1:11" s="23" customFormat="1" ht="11.25" customHeight="1">
      <c r="A64" s="35" t="s">
        <v>50</v>
      </c>
      <c r="B64" s="36"/>
      <c r="C64" s="37">
        <v>1318</v>
      </c>
      <c r="D64" s="37">
        <v>1028</v>
      </c>
      <c r="E64" s="37">
        <v>1103</v>
      </c>
      <c r="F64" s="38">
        <f>IF(AND(C64&gt;0,E64&gt;0),E64*100/C64,"")</f>
        <v>83.68740515933233</v>
      </c>
      <c r="G64" s="39"/>
      <c r="H64" s="132">
        <v>3.8369999999999997</v>
      </c>
      <c r="I64" s="133">
        <v>1.924</v>
      </c>
      <c r="J64" s="133">
        <v>2.221</v>
      </c>
      <c r="K64" s="38">
        <f>IF(AND(H64&gt;0,J64&gt;0),J64*100/H64,"")</f>
        <v>57.88376335678917</v>
      </c>
    </row>
    <row r="65" spans="1:11" s="32" customFormat="1" ht="11.25" customHeight="1">
      <c r="A65" s="34"/>
      <c r="B65" s="28"/>
      <c r="C65" s="29"/>
      <c r="D65" s="29"/>
      <c r="E65" s="29"/>
      <c r="F65" s="145"/>
      <c r="G65" s="30"/>
      <c r="H65" s="131"/>
      <c r="I65" s="131"/>
      <c r="J65" s="131"/>
      <c r="K65" s="145"/>
    </row>
    <row r="66" spans="1:11" s="23" customFormat="1" ht="11.25" customHeight="1">
      <c r="A66" s="35" t="s">
        <v>51</v>
      </c>
      <c r="B66" s="36"/>
      <c r="C66" s="37">
        <v>10445</v>
      </c>
      <c r="D66" s="37">
        <v>10549.45</v>
      </c>
      <c r="E66" s="37">
        <v>10450</v>
      </c>
      <c r="F66" s="38">
        <f>IF(AND(C66&gt;0,E66&gt;0),E66*100/C66,"")</f>
        <v>100.04786979415988</v>
      </c>
      <c r="G66" s="39"/>
      <c r="H66" s="132">
        <v>20.452</v>
      </c>
      <c r="I66" s="133">
        <v>33.209</v>
      </c>
      <c r="J66" s="133">
        <v>10.973</v>
      </c>
      <c r="K66" s="38">
        <f>IF(AND(H66&gt;0,J66&gt;0),J66*100/H66,"")</f>
        <v>53.65245452767456</v>
      </c>
    </row>
    <row r="67" spans="1:11" s="32" customFormat="1" ht="11.25" customHeight="1">
      <c r="A67" s="34"/>
      <c r="B67" s="28"/>
      <c r="C67" s="29"/>
      <c r="D67" s="29"/>
      <c r="E67" s="29"/>
      <c r="F67" s="145"/>
      <c r="G67" s="30"/>
      <c r="H67" s="131"/>
      <c r="I67" s="131"/>
      <c r="J67" s="131"/>
      <c r="K67" s="145"/>
    </row>
    <row r="68" spans="1:11" s="32" customFormat="1" ht="11.25" customHeight="1">
      <c r="A68" s="34" t="s">
        <v>52</v>
      </c>
      <c r="B68" s="28"/>
      <c r="C68" s="29">
        <v>2438</v>
      </c>
      <c r="D68" s="29">
        <v>2200</v>
      </c>
      <c r="E68" s="29">
        <v>1900</v>
      </c>
      <c r="F68" s="145"/>
      <c r="G68" s="30"/>
      <c r="H68" s="131">
        <v>5.617</v>
      </c>
      <c r="I68" s="131">
        <v>4.5</v>
      </c>
      <c r="J68" s="131">
        <v>2.2</v>
      </c>
      <c r="K68" s="145"/>
    </row>
    <row r="69" spans="1:11" s="32" customFormat="1" ht="11.25" customHeight="1">
      <c r="A69" s="34" t="s">
        <v>53</v>
      </c>
      <c r="B69" s="28"/>
      <c r="C69" s="29">
        <v>42</v>
      </c>
      <c r="D69" s="29">
        <v>40</v>
      </c>
      <c r="E69" s="29">
        <v>40</v>
      </c>
      <c r="F69" s="145"/>
      <c r="G69" s="30"/>
      <c r="H69" s="131">
        <v>0.076</v>
      </c>
      <c r="I69" s="131">
        <v>0.06</v>
      </c>
      <c r="J69" s="131">
        <v>0.04</v>
      </c>
      <c r="K69" s="145"/>
    </row>
    <row r="70" spans="1:11" s="23" customFormat="1" ht="11.25" customHeight="1">
      <c r="A70" s="35" t="s">
        <v>54</v>
      </c>
      <c r="B70" s="36"/>
      <c r="C70" s="37">
        <v>2480</v>
      </c>
      <c r="D70" s="37">
        <v>2240</v>
      </c>
      <c r="E70" s="37">
        <v>1940</v>
      </c>
      <c r="F70" s="38">
        <f>IF(AND(C70&gt;0,E70&gt;0),E70*100/C70,"")</f>
        <v>78.2258064516129</v>
      </c>
      <c r="G70" s="39"/>
      <c r="H70" s="132">
        <v>5.693</v>
      </c>
      <c r="I70" s="133">
        <v>4.56</v>
      </c>
      <c r="J70" s="133">
        <v>2.24</v>
      </c>
      <c r="K70" s="38">
        <f>IF(AND(H70&gt;0,J70&gt;0),J70*100/H70,"")</f>
        <v>39.34656595819428</v>
      </c>
    </row>
    <row r="71" spans="1:11" s="32" customFormat="1" ht="11.25" customHeight="1">
      <c r="A71" s="34"/>
      <c r="B71" s="28"/>
      <c r="C71" s="29"/>
      <c r="D71" s="29"/>
      <c r="E71" s="29"/>
      <c r="F71" s="145"/>
      <c r="G71" s="30"/>
      <c r="H71" s="131"/>
      <c r="I71" s="131"/>
      <c r="J71" s="131"/>
      <c r="K71" s="145"/>
    </row>
    <row r="72" spans="1:11" s="32" customFormat="1" ht="11.25" customHeight="1">
      <c r="A72" s="34" t="s">
        <v>55</v>
      </c>
      <c r="B72" s="28"/>
      <c r="C72" s="29">
        <v>8296</v>
      </c>
      <c r="D72" s="29">
        <v>7854</v>
      </c>
      <c r="E72" s="29">
        <v>7854</v>
      </c>
      <c r="F72" s="145"/>
      <c r="G72" s="30"/>
      <c r="H72" s="131">
        <v>11.588</v>
      </c>
      <c r="I72" s="131">
        <v>8.813</v>
      </c>
      <c r="J72" s="131">
        <v>8.813</v>
      </c>
      <c r="K72" s="145"/>
    </row>
    <row r="73" spans="1:11" s="32" customFormat="1" ht="11.25" customHeight="1">
      <c r="A73" s="34" t="s">
        <v>56</v>
      </c>
      <c r="B73" s="28"/>
      <c r="C73" s="29">
        <v>905</v>
      </c>
      <c r="D73" s="29">
        <v>550</v>
      </c>
      <c r="E73" s="29">
        <v>540</v>
      </c>
      <c r="F73" s="145"/>
      <c r="G73" s="30"/>
      <c r="H73" s="131">
        <v>2.44</v>
      </c>
      <c r="I73" s="131">
        <v>1.695</v>
      </c>
      <c r="J73" s="131">
        <v>1.664</v>
      </c>
      <c r="K73" s="145"/>
    </row>
    <row r="74" spans="1:11" s="32" customFormat="1" ht="11.25" customHeight="1">
      <c r="A74" s="34" t="s">
        <v>57</v>
      </c>
      <c r="B74" s="28"/>
      <c r="C74" s="29">
        <v>10625</v>
      </c>
      <c r="D74" s="29">
        <v>9602</v>
      </c>
      <c r="E74" s="29">
        <v>10500</v>
      </c>
      <c r="F74" s="145"/>
      <c r="G74" s="30"/>
      <c r="H74" s="131">
        <v>23.659</v>
      </c>
      <c r="I74" s="131">
        <v>21.284</v>
      </c>
      <c r="J74" s="131">
        <v>23.275</v>
      </c>
      <c r="K74" s="145"/>
    </row>
    <row r="75" spans="1:11" s="32" customFormat="1" ht="11.25" customHeight="1">
      <c r="A75" s="34" t="s">
        <v>58</v>
      </c>
      <c r="B75" s="28"/>
      <c r="C75" s="29">
        <v>14329</v>
      </c>
      <c r="D75" s="29">
        <v>12766</v>
      </c>
      <c r="E75" s="29">
        <v>14425</v>
      </c>
      <c r="F75" s="145"/>
      <c r="G75" s="30"/>
      <c r="H75" s="131">
        <v>16.968</v>
      </c>
      <c r="I75" s="131">
        <v>15.113</v>
      </c>
      <c r="J75" s="131">
        <v>14.713</v>
      </c>
      <c r="K75" s="145"/>
    </row>
    <row r="76" spans="1:11" s="32" customFormat="1" ht="11.25" customHeight="1">
      <c r="A76" s="34" t="s">
        <v>59</v>
      </c>
      <c r="B76" s="28"/>
      <c r="C76" s="29">
        <v>120</v>
      </c>
      <c r="D76" s="29">
        <v>70</v>
      </c>
      <c r="E76" s="29">
        <v>70</v>
      </c>
      <c r="F76" s="145"/>
      <c r="G76" s="30"/>
      <c r="H76" s="131">
        <v>0.396</v>
      </c>
      <c r="I76" s="131">
        <v>0.182</v>
      </c>
      <c r="J76" s="131">
        <v>0.224</v>
      </c>
      <c r="K76" s="145"/>
    </row>
    <row r="77" spans="1:11" s="32" customFormat="1" ht="11.25" customHeight="1">
      <c r="A77" s="34" t="s">
        <v>60</v>
      </c>
      <c r="B77" s="28"/>
      <c r="C77" s="29">
        <v>2459</v>
      </c>
      <c r="D77" s="29">
        <v>2158</v>
      </c>
      <c r="E77" s="29">
        <v>1376</v>
      </c>
      <c r="F77" s="145"/>
      <c r="G77" s="30"/>
      <c r="H77" s="131">
        <v>5.115</v>
      </c>
      <c r="I77" s="131">
        <v>3.44</v>
      </c>
      <c r="J77" s="131">
        <v>2.2</v>
      </c>
      <c r="K77" s="145"/>
    </row>
    <row r="78" spans="1:11" s="32" customFormat="1" ht="11.25" customHeight="1">
      <c r="A78" s="34" t="s">
        <v>61</v>
      </c>
      <c r="B78" s="28"/>
      <c r="C78" s="29">
        <v>300</v>
      </c>
      <c r="D78" s="29">
        <v>200</v>
      </c>
      <c r="E78" s="29">
        <v>150</v>
      </c>
      <c r="F78" s="145"/>
      <c r="G78" s="30"/>
      <c r="H78" s="131">
        <v>0.795</v>
      </c>
      <c r="I78" s="131">
        <v>0.52</v>
      </c>
      <c r="J78" s="131">
        <v>0.345</v>
      </c>
      <c r="K78" s="145"/>
    </row>
    <row r="79" spans="1:11" s="32" customFormat="1" ht="11.25" customHeight="1">
      <c r="A79" s="34" t="s">
        <v>62</v>
      </c>
      <c r="B79" s="28"/>
      <c r="C79" s="29">
        <v>1940</v>
      </c>
      <c r="D79" s="29">
        <v>1420</v>
      </c>
      <c r="E79" s="29">
        <v>1420</v>
      </c>
      <c r="F79" s="145"/>
      <c r="G79" s="30"/>
      <c r="H79" s="131">
        <v>6.194</v>
      </c>
      <c r="I79" s="131">
        <v>3.408</v>
      </c>
      <c r="J79" s="131">
        <v>2.84</v>
      </c>
      <c r="K79" s="145"/>
    </row>
    <row r="80" spans="1:11" s="23" customFormat="1" ht="11.25" customHeight="1">
      <c r="A80" s="41" t="s">
        <v>63</v>
      </c>
      <c r="B80" s="36"/>
      <c r="C80" s="37">
        <v>38974</v>
      </c>
      <c r="D80" s="37">
        <v>34620</v>
      </c>
      <c r="E80" s="37">
        <v>36335</v>
      </c>
      <c r="F80" s="38">
        <f>IF(AND(C80&gt;0,E80&gt;0),E80*100/C80,"")</f>
        <v>93.22881921280855</v>
      </c>
      <c r="G80" s="39"/>
      <c r="H80" s="132">
        <v>67.155</v>
      </c>
      <c r="I80" s="133">
        <v>54.455000000000005</v>
      </c>
      <c r="J80" s="133">
        <v>54.074</v>
      </c>
      <c r="K80" s="38">
        <f>IF(AND(H80&gt;0,J80&gt;0),J80*100/H80,"")</f>
        <v>80.52118233936415</v>
      </c>
    </row>
    <row r="81" spans="1:11" s="32" customFormat="1" ht="11.25" customHeight="1">
      <c r="A81" s="34"/>
      <c r="B81" s="28"/>
      <c r="C81" s="29"/>
      <c r="D81" s="29"/>
      <c r="E81" s="29"/>
      <c r="F81" s="145"/>
      <c r="G81" s="30"/>
      <c r="H81" s="131"/>
      <c r="I81" s="131"/>
      <c r="J81" s="131"/>
      <c r="K81" s="145"/>
    </row>
    <row r="82" spans="1:11" s="32" customFormat="1" ht="11.25" customHeight="1">
      <c r="A82" s="34" t="s">
        <v>64</v>
      </c>
      <c r="B82" s="28"/>
      <c r="C82" s="29"/>
      <c r="D82" s="29"/>
      <c r="E82" s="29"/>
      <c r="F82" s="145"/>
      <c r="G82" s="30"/>
      <c r="H82" s="131"/>
      <c r="I82" s="131"/>
      <c r="J82" s="131"/>
      <c r="K82" s="145"/>
    </row>
    <row r="83" spans="1:11" s="32" customFormat="1" ht="11.25" customHeight="1">
      <c r="A83" s="34" t="s">
        <v>65</v>
      </c>
      <c r="B83" s="28"/>
      <c r="C83" s="29"/>
      <c r="D83" s="29"/>
      <c r="E83" s="29"/>
      <c r="F83" s="145"/>
      <c r="G83" s="30"/>
      <c r="H83" s="131"/>
      <c r="I83" s="131"/>
      <c r="J83" s="131"/>
      <c r="K83" s="145"/>
    </row>
    <row r="84" spans="1:11" s="23" customFormat="1" ht="11.25" customHeight="1">
      <c r="A84" s="35" t="s">
        <v>66</v>
      </c>
      <c r="B84" s="36"/>
      <c r="C84" s="37"/>
      <c r="D84" s="37"/>
      <c r="E84" s="37"/>
      <c r="F84" s="38">
        <f>IF(AND(C84&gt;0,E84&gt;0),E84*100/C84,"")</f>
      </c>
      <c r="G84" s="39"/>
      <c r="H84" s="132"/>
      <c r="I84" s="133"/>
      <c r="J84" s="133"/>
      <c r="K84" s="38">
        <f>IF(AND(H84&gt;0,J84&gt;0),J84*100/H84,"")</f>
      </c>
    </row>
    <row r="85" spans="1:11" s="32" customFormat="1" ht="11.25" customHeight="1" thickBot="1">
      <c r="A85" s="34"/>
      <c r="B85" s="28"/>
      <c r="C85" s="29"/>
      <c r="D85" s="29"/>
      <c r="E85" s="29"/>
      <c r="F85" s="145"/>
      <c r="G85" s="30"/>
      <c r="H85" s="131"/>
      <c r="I85" s="131"/>
      <c r="J85" s="131"/>
      <c r="K85" s="145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>
        <v>251672</v>
      </c>
      <c r="D87" s="48">
        <v>237830.45</v>
      </c>
      <c r="E87" s="48">
        <v>245945</v>
      </c>
      <c r="F87" s="49">
        <f>IF(AND(C87&gt;0,E87&gt;0),E87*100/C87,"")</f>
        <v>97.72441908515846</v>
      </c>
      <c r="G87" s="39"/>
      <c r="H87" s="136">
        <v>734.7529999999999</v>
      </c>
      <c r="I87" s="137">
        <f>I13+I15+I17+I22+I24+I26+I31+I37+I39+I50+I52+I59+I64+I66+I70+I80+I84</f>
        <v>567.048</v>
      </c>
      <c r="J87" s="137">
        <f>J13+J15+J17+J22+J24+J26+J31+J37+J39+J50+J52+J59+J64+J66+J70+J80+J84</f>
        <v>608.295</v>
      </c>
      <c r="K87" s="49">
        <f>IF(AND(H87&gt;0,J87&gt;0),J87*100/H87,"")</f>
        <v>82.78904611481681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2">
    <mergeCell ref="C4:F5"/>
    <mergeCell ref="H4:K5"/>
  </mergeCells>
  <printOptions horizontalCentered="1"/>
  <pageMargins left="0.7874015748031497" right="0.5905511811023623" top="0.7874015748031497" bottom="0.5905511811023623" header="0" footer="0.3937007874015748"/>
  <pageSetup firstPageNumber="12" useFirstPageNumber="1" horizontalDpi="600" verticalDpi="600" orientation="portrait" paperSize="9" scale="73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K625"/>
  <sheetViews>
    <sheetView view="pageBreakPreview" zoomScaleSheetLayoutView="100" zoomScalePageLayoutView="0" workbookViewId="0" topLeftCell="A1">
      <selection activeCell="M15" sqref="M15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5" width="12.421875" style="57" customWidth="1"/>
    <col min="6" max="6" width="9.8515625" style="146" customWidth="1"/>
    <col min="7" max="7" width="3.00390625" style="57" customWidth="1"/>
    <col min="8" max="10" width="12.421875" style="57" customWidth="1"/>
    <col min="11" max="11" width="9.8515625" style="146" customWidth="1"/>
    <col min="12" max="12" width="11.421875" style="6" customWidth="1"/>
    <col min="13" max="16384" width="9.8515625" style="57" customWidth="1"/>
  </cols>
  <sheetData>
    <row r="1" spans="1:11" s="1" customFormat="1" ht="12.75" customHeight="1">
      <c r="A1" s="140" t="s">
        <v>0</v>
      </c>
      <c r="B1" s="140"/>
      <c r="C1" s="140"/>
      <c r="D1" s="140"/>
      <c r="E1" s="140"/>
      <c r="F1" s="142"/>
      <c r="G1" s="140"/>
      <c r="H1" s="140"/>
      <c r="I1" s="140"/>
      <c r="J1" s="140"/>
      <c r="K1" s="142"/>
    </row>
    <row r="2" spans="1:11" s="1" customFormat="1" ht="11.25" customHeight="1">
      <c r="A2" s="3" t="s">
        <v>73</v>
      </c>
      <c r="B2" s="2"/>
      <c r="C2" s="2"/>
      <c r="D2" s="2"/>
      <c r="E2" s="4"/>
      <c r="F2" s="143"/>
      <c r="G2" s="2"/>
      <c r="H2" s="2"/>
      <c r="I2" s="5"/>
      <c r="J2" s="141" t="s">
        <v>69</v>
      </c>
      <c r="K2" s="143"/>
    </row>
    <row r="3" spans="1:11" s="1" customFormat="1" ht="11.25" customHeight="1" thickBot="1">
      <c r="A3" s="2"/>
      <c r="B3" s="2"/>
      <c r="C3" s="2"/>
      <c r="D3" s="2"/>
      <c r="E3" s="2"/>
      <c r="F3" s="143"/>
      <c r="G3" s="2"/>
      <c r="H3" s="2"/>
      <c r="I3" s="2"/>
      <c r="J3" s="2"/>
      <c r="K3" s="143"/>
    </row>
    <row r="4" spans="1:11" s="9" customFormat="1" ht="11.25" customHeight="1">
      <c r="A4" s="7" t="s">
        <v>1</v>
      </c>
      <c r="B4" s="8"/>
      <c r="C4" s="175" t="s">
        <v>2</v>
      </c>
      <c r="D4" s="176"/>
      <c r="E4" s="176"/>
      <c r="F4" s="177"/>
      <c r="G4" s="8"/>
      <c r="H4" s="181" t="s">
        <v>3</v>
      </c>
      <c r="I4" s="182"/>
      <c r="J4" s="182"/>
      <c r="K4" s="183"/>
    </row>
    <row r="5" spans="1:11" s="9" customFormat="1" ht="11.25" customHeight="1" thickBot="1">
      <c r="A5" s="10" t="s">
        <v>4</v>
      </c>
      <c r="B5" s="8"/>
      <c r="C5" s="178"/>
      <c r="D5" s="179"/>
      <c r="E5" s="179"/>
      <c r="F5" s="180"/>
      <c r="G5" s="8"/>
      <c r="H5" s="184"/>
      <c r="I5" s="185"/>
      <c r="J5" s="185"/>
      <c r="K5" s="186"/>
    </row>
    <row r="6" spans="1:11" s="9" customFormat="1" ht="11.25" customHeight="1">
      <c r="A6" s="10" t="s">
        <v>5</v>
      </c>
      <c r="B6" s="8"/>
      <c r="C6" s="14">
        <f>E6-2</f>
        <v>2021</v>
      </c>
      <c r="D6" s="15">
        <f>E6-1</f>
        <v>2022</v>
      </c>
      <c r="E6" s="15">
        <v>2023</v>
      </c>
      <c r="F6" s="16"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v>2023</v>
      </c>
    </row>
    <row r="7" spans="1:11" s="9" customFormat="1" ht="11.25" customHeight="1" thickBot="1">
      <c r="A7" s="18"/>
      <c r="B7" s="8"/>
      <c r="C7" s="19" t="s">
        <v>336</v>
      </c>
      <c r="D7" s="20" t="s">
        <v>6</v>
      </c>
      <c r="E7" s="20">
        <v>3</v>
      </c>
      <c r="F7" s="21" t="s">
        <v>338</v>
      </c>
      <c r="G7" s="22"/>
      <c r="H7" s="19" t="s">
        <v>336</v>
      </c>
      <c r="I7" s="20" t="s">
        <v>6</v>
      </c>
      <c r="J7" s="20">
        <v>3</v>
      </c>
      <c r="K7" s="21" t="s">
        <v>338</v>
      </c>
    </row>
    <row r="8" spans="1:11" s="1" customFormat="1" ht="11.25" customHeight="1">
      <c r="A8" s="24"/>
      <c r="B8" s="25"/>
      <c r="C8" s="25"/>
      <c r="D8" s="25"/>
      <c r="E8" s="25"/>
      <c r="F8" s="144"/>
      <c r="G8" s="2"/>
      <c r="H8" s="25"/>
      <c r="I8" s="25"/>
      <c r="J8" s="25"/>
      <c r="K8" s="144"/>
    </row>
    <row r="9" spans="1:11" s="32" customFormat="1" ht="11.25" customHeight="1">
      <c r="A9" s="27" t="s">
        <v>7</v>
      </c>
      <c r="B9" s="28"/>
      <c r="C9" s="29">
        <v>176</v>
      </c>
      <c r="D9" s="29">
        <v>162</v>
      </c>
      <c r="E9" s="29">
        <v>203</v>
      </c>
      <c r="F9" s="145"/>
      <c r="G9" s="30"/>
      <c r="H9" s="131">
        <v>0.387</v>
      </c>
      <c r="I9" s="131">
        <v>0.64</v>
      </c>
      <c r="J9" s="131">
        <v>1.218</v>
      </c>
      <c r="K9" s="145"/>
    </row>
    <row r="10" spans="1:11" s="32" customFormat="1" ht="11.25" customHeight="1">
      <c r="A10" s="34" t="s">
        <v>8</v>
      </c>
      <c r="B10" s="28"/>
      <c r="C10" s="29">
        <v>28</v>
      </c>
      <c r="D10" s="29">
        <v>38</v>
      </c>
      <c r="E10" s="29">
        <v>38</v>
      </c>
      <c r="F10" s="145"/>
      <c r="G10" s="30"/>
      <c r="H10" s="131">
        <v>0.064</v>
      </c>
      <c r="I10" s="131">
        <v>0.068</v>
      </c>
      <c r="J10" s="131">
        <v>0.068</v>
      </c>
      <c r="K10" s="145"/>
    </row>
    <row r="11" spans="1:11" s="32" customFormat="1" ht="11.25" customHeight="1">
      <c r="A11" s="27" t="s">
        <v>9</v>
      </c>
      <c r="B11" s="28"/>
      <c r="C11" s="29">
        <v>459</v>
      </c>
      <c r="D11" s="29">
        <v>457</v>
      </c>
      <c r="E11" s="29">
        <v>587</v>
      </c>
      <c r="F11" s="145"/>
      <c r="G11" s="30"/>
      <c r="H11" s="131">
        <v>1.056</v>
      </c>
      <c r="I11" s="131">
        <v>2.056</v>
      </c>
      <c r="J11" s="131">
        <v>2.348</v>
      </c>
      <c r="K11" s="145"/>
    </row>
    <row r="12" spans="1:11" s="32" customFormat="1" ht="11.25" customHeight="1">
      <c r="A12" s="34" t="s">
        <v>10</v>
      </c>
      <c r="B12" s="28"/>
      <c r="C12" s="29">
        <v>5</v>
      </c>
      <c r="D12" s="29">
        <v>5</v>
      </c>
      <c r="E12" s="29">
        <v>7</v>
      </c>
      <c r="F12" s="145"/>
      <c r="G12" s="30"/>
      <c r="H12" s="131">
        <v>0.01</v>
      </c>
      <c r="I12" s="131">
        <v>0.023</v>
      </c>
      <c r="J12" s="131">
        <v>0.032</v>
      </c>
      <c r="K12" s="145"/>
    </row>
    <row r="13" spans="1:11" s="23" customFormat="1" ht="11.25" customHeight="1">
      <c r="A13" s="35" t="s">
        <v>11</v>
      </c>
      <c r="B13" s="36"/>
      <c r="C13" s="37">
        <v>668</v>
      </c>
      <c r="D13" s="37">
        <v>662</v>
      </c>
      <c r="E13" s="37">
        <v>835</v>
      </c>
      <c r="F13" s="38">
        <f>IF(AND(C13&gt;0,E13&gt;0),E13*100/C13,"")</f>
        <v>125</v>
      </c>
      <c r="G13" s="39"/>
      <c r="H13" s="132">
        <v>1.5170000000000001</v>
      </c>
      <c r="I13" s="133">
        <v>2.7870000000000004</v>
      </c>
      <c r="J13" s="133">
        <v>3.666</v>
      </c>
      <c r="K13" s="38">
        <f>IF(AND(H13&gt;0,J13&gt;0),J13*100/H13,"")</f>
        <v>241.6611733684904</v>
      </c>
    </row>
    <row r="14" spans="1:11" s="32" customFormat="1" ht="11.25" customHeight="1">
      <c r="A14" s="34"/>
      <c r="B14" s="28"/>
      <c r="C14" s="29"/>
      <c r="D14" s="29"/>
      <c r="E14" s="29"/>
      <c r="F14" s="145"/>
      <c r="G14" s="30"/>
      <c r="H14" s="131"/>
      <c r="I14" s="131"/>
      <c r="J14" s="131"/>
      <c r="K14" s="145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>
        <f>IF(AND(C15&gt;0,E15&gt;0),E15*100/C15,"")</f>
      </c>
      <c r="G15" s="39"/>
      <c r="H15" s="132"/>
      <c r="I15" s="133"/>
      <c r="J15" s="133"/>
      <c r="K15" s="38">
        <f>IF(AND(H15&gt;0,J15&gt;0),J15*100/H15,"")</f>
      </c>
    </row>
    <row r="16" spans="1:11" s="32" customFormat="1" ht="11.25" customHeight="1">
      <c r="A16" s="33"/>
      <c r="B16" s="28"/>
      <c r="C16" s="29"/>
      <c r="D16" s="29"/>
      <c r="E16" s="29"/>
      <c r="F16" s="145"/>
      <c r="G16" s="30"/>
      <c r="H16" s="131"/>
      <c r="I16" s="131"/>
      <c r="J16" s="131"/>
      <c r="K16" s="145"/>
    </row>
    <row r="17" spans="1:11" s="23" customFormat="1" ht="11.25" customHeight="1">
      <c r="A17" s="35" t="s">
        <v>13</v>
      </c>
      <c r="B17" s="36"/>
      <c r="C17" s="37">
        <v>152</v>
      </c>
      <c r="D17" s="37">
        <v>156</v>
      </c>
      <c r="E17" s="37">
        <v>137</v>
      </c>
      <c r="F17" s="38">
        <f>IF(AND(C17&gt;0,E17&gt;0),E17*100/C17,"")</f>
        <v>90.13157894736842</v>
      </c>
      <c r="G17" s="39"/>
      <c r="H17" s="132">
        <v>0.345</v>
      </c>
      <c r="I17" s="133">
        <v>0.225</v>
      </c>
      <c r="J17" s="133">
        <v>0.315</v>
      </c>
      <c r="K17" s="38">
        <f>IF(AND(H17&gt;0,J17&gt;0),J17*100/H17,"")</f>
        <v>91.30434782608697</v>
      </c>
    </row>
    <row r="18" spans="1:11" s="32" customFormat="1" ht="11.25" customHeight="1">
      <c r="A18" s="34"/>
      <c r="B18" s="28"/>
      <c r="C18" s="29"/>
      <c r="D18" s="29"/>
      <c r="E18" s="29"/>
      <c r="F18" s="145"/>
      <c r="G18" s="30"/>
      <c r="H18" s="131"/>
      <c r="I18" s="131"/>
      <c r="J18" s="131"/>
      <c r="K18" s="145"/>
    </row>
    <row r="19" spans="1:11" s="32" customFormat="1" ht="11.25" customHeight="1">
      <c r="A19" s="27" t="s">
        <v>14</v>
      </c>
      <c r="B19" s="28"/>
      <c r="C19" s="29">
        <v>14846</v>
      </c>
      <c r="D19" s="29">
        <v>13681</v>
      </c>
      <c r="E19" s="29">
        <v>13681</v>
      </c>
      <c r="F19" s="145"/>
      <c r="G19" s="30"/>
      <c r="H19" s="131">
        <v>90.561</v>
      </c>
      <c r="I19" s="131">
        <v>61.564</v>
      </c>
      <c r="J19" s="131">
        <v>61.564</v>
      </c>
      <c r="K19" s="145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145"/>
      <c r="G20" s="30"/>
      <c r="H20" s="131"/>
      <c r="I20" s="131"/>
      <c r="J20" s="131"/>
      <c r="K20" s="145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145"/>
      <c r="G21" s="30"/>
      <c r="H21" s="131"/>
      <c r="I21" s="131"/>
      <c r="J21" s="131"/>
      <c r="K21" s="145"/>
    </row>
    <row r="22" spans="1:11" s="23" customFormat="1" ht="11.25" customHeight="1">
      <c r="A22" s="35" t="s">
        <v>17</v>
      </c>
      <c r="B22" s="36"/>
      <c r="C22" s="37">
        <v>14846</v>
      </c>
      <c r="D22" s="37">
        <v>13681</v>
      </c>
      <c r="E22" s="37">
        <v>13681</v>
      </c>
      <c r="F22" s="38">
        <f>IF(AND(C22&gt;0,E22&gt;0),E22*100/C22,"")</f>
        <v>92.1527684224707</v>
      </c>
      <c r="G22" s="39"/>
      <c r="H22" s="132">
        <v>90.561</v>
      </c>
      <c r="I22" s="133">
        <v>61.564</v>
      </c>
      <c r="J22" s="133">
        <v>61.564</v>
      </c>
      <c r="K22" s="38">
        <f>IF(AND(H22&gt;0,J22&gt;0),J22*100/H22,"")</f>
        <v>67.98069809299808</v>
      </c>
    </row>
    <row r="23" spans="1:11" s="32" customFormat="1" ht="11.25" customHeight="1">
      <c r="A23" s="34"/>
      <c r="B23" s="28"/>
      <c r="C23" s="29"/>
      <c r="D23" s="29"/>
      <c r="E23" s="29"/>
      <c r="F23" s="145"/>
      <c r="G23" s="30"/>
      <c r="H23" s="131"/>
      <c r="I23" s="131"/>
      <c r="J23" s="131"/>
      <c r="K23" s="145"/>
    </row>
    <row r="24" spans="1:11" s="23" customFormat="1" ht="11.25" customHeight="1">
      <c r="A24" s="35" t="s">
        <v>18</v>
      </c>
      <c r="B24" s="36"/>
      <c r="C24" s="37">
        <v>69193</v>
      </c>
      <c r="D24" s="37">
        <v>67286</v>
      </c>
      <c r="E24" s="37">
        <v>64500</v>
      </c>
      <c r="F24" s="38">
        <f>IF(AND(C24&gt;0,E24&gt;0),E24*100/C24,"")</f>
        <v>93.2175220036709</v>
      </c>
      <c r="G24" s="39"/>
      <c r="H24" s="132">
        <v>268.105</v>
      </c>
      <c r="I24" s="133">
        <v>252.789</v>
      </c>
      <c r="J24" s="133">
        <v>191.522</v>
      </c>
      <c r="K24" s="38">
        <f>IF(AND(H24&gt;0,J24&gt;0),J24*100/H24,"")</f>
        <v>71.43544506816359</v>
      </c>
    </row>
    <row r="25" spans="1:11" s="32" customFormat="1" ht="11.25" customHeight="1">
      <c r="A25" s="34"/>
      <c r="B25" s="28"/>
      <c r="C25" s="29"/>
      <c r="D25" s="29"/>
      <c r="E25" s="29"/>
      <c r="F25" s="145"/>
      <c r="G25" s="30"/>
      <c r="H25" s="131"/>
      <c r="I25" s="131"/>
      <c r="J25" s="131"/>
      <c r="K25" s="145"/>
    </row>
    <row r="26" spans="1:11" s="23" customFormat="1" ht="11.25" customHeight="1">
      <c r="A26" s="35" t="s">
        <v>19</v>
      </c>
      <c r="B26" s="36"/>
      <c r="C26" s="37">
        <v>17385</v>
      </c>
      <c r="D26" s="37">
        <v>17000</v>
      </c>
      <c r="E26" s="37">
        <v>21000</v>
      </c>
      <c r="F26" s="38">
        <f>IF(AND(C26&gt;0,E26&gt;0),E26*100/C26,"")</f>
        <v>120.79378774805868</v>
      </c>
      <c r="G26" s="39"/>
      <c r="H26" s="132">
        <v>79.443</v>
      </c>
      <c r="I26" s="133">
        <v>67</v>
      </c>
      <c r="J26" s="133">
        <v>86</v>
      </c>
      <c r="K26" s="38">
        <f>IF(AND(H26&gt;0,J26&gt;0),J26*100/H26,"")</f>
        <v>108.25371650113918</v>
      </c>
    </row>
    <row r="27" spans="1:11" s="32" customFormat="1" ht="11.25" customHeight="1">
      <c r="A27" s="34"/>
      <c r="B27" s="28"/>
      <c r="C27" s="29"/>
      <c r="D27" s="29"/>
      <c r="E27" s="29"/>
      <c r="F27" s="145">
        <f>IF(AND(C27&gt;0,E27&gt;0),E27*100/C27,"")</f>
      </c>
      <c r="G27" s="30"/>
      <c r="H27" s="131"/>
      <c r="I27" s="131"/>
      <c r="J27" s="131"/>
      <c r="K27" s="145">
        <f>IF(AND(H27&gt;0,J27&gt;0),J27*100/H27,"")</f>
      </c>
    </row>
    <row r="28" spans="1:11" s="32" customFormat="1" ht="11.25" customHeight="1">
      <c r="A28" s="34" t="s">
        <v>20</v>
      </c>
      <c r="B28" s="28"/>
      <c r="C28" s="29">
        <v>158183</v>
      </c>
      <c r="D28" s="29">
        <v>164974</v>
      </c>
      <c r="E28" s="29">
        <v>170000</v>
      </c>
      <c r="F28" s="145"/>
      <c r="G28" s="30"/>
      <c r="H28" s="131">
        <v>657.231</v>
      </c>
      <c r="I28" s="131">
        <v>597.3</v>
      </c>
      <c r="J28" s="131">
        <v>700</v>
      </c>
      <c r="K28" s="145"/>
    </row>
    <row r="29" spans="1:11" s="32" customFormat="1" ht="11.25" customHeight="1">
      <c r="A29" s="34" t="s">
        <v>21</v>
      </c>
      <c r="B29" s="28"/>
      <c r="C29" s="29">
        <v>100231</v>
      </c>
      <c r="D29" s="29">
        <v>100778</v>
      </c>
      <c r="E29" s="29">
        <v>96679</v>
      </c>
      <c r="F29" s="145"/>
      <c r="G29" s="30"/>
      <c r="H29" s="131">
        <v>318.91</v>
      </c>
      <c r="I29" s="131">
        <v>195</v>
      </c>
      <c r="J29" s="131">
        <v>182.82</v>
      </c>
      <c r="K29" s="145"/>
    </row>
    <row r="30" spans="1:11" s="32" customFormat="1" ht="11.25" customHeight="1">
      <c r="A30" s="34" t="s">
        <v>22</v>
      </c>
      <c r="B30" s="28"/>
      <c r="C30" s="29">
        <v>173055</v>
      </c>
      <c r="D30" s="29">
        <v>164071</v>
      </c>
      <c r="E30" s="29">
        <v>161500</v>
      </c>
      <c r="F30" s="145"/>
      <c r="G30" s="30"/>
      <c r="H30" s="131">
        <v>578.548</v>
      </c>
      <c r="I30" s="131">
        <v>400.981</v>
      </c>
      <c r="J30" s="131">
        <v>435</v>
      </c>
      <c r="K30" s="145"/>
    </row>
    <row r="31" spans="1:11" s="23" customFormat="1" ht="11.25" customHeight="1">
      <c r="A31" s="41" t="s">
        <v>23</v>
      </c>
      <c r="B31" s="36"/>
      <c r="C31" s="37">
        <v>431469</v>
      </c>
      <c r="D31" s="37">
        <v>429823</v>
      </c>
      <c r="E31" s="37">
        <v>428179</v>
      </c>
      <c r="F31" s="38">
        <f>IF(AND(C31&gt;0,E31&gt;0),E31*100/C31,"")</f>
        <v>99.2374886724191</v>
      </c>
      <c r="G31" s="39"/>
      <c r="H31" s="132">
        <v>1554.689</v>
      </c>
      <c r="I31" s="133">
        <v>1193.281</v>
      </c>
      <c r="J31" s="133">
        <v>1317.82</v>
      </c>
      <c r="K31" s="38">
        <f>IF(AND(H31&gt;0,J31&gt;0),J31*100/H31,"")</f>
        <v>84.76421972497393</v>
      </c>
    </row>
    <row r="32" spans="1:11" s="32" customFormat="1" ht="11.25" customHeight="1">
      <c r="A32" s="34"/>
      <c r="B32" s="28"/>
      <c r="C32" s="29"/>
      <c r="D32" s="29"/>
      <c r="E32" s="29"/>
      <c r="F32" s="145"/>
      <c r="G32" s="30"/>
      <c r="H32" s="131"/>
      <c r="I32" s="131"/>
      <c r="J32" s="131"/>
      <c r="K32" s="145"/>
    </row>
    <row r="33" spans="1:11" s="32" customFormat="1" ht="11.25" customHeight="1">
      <c r="A33" s="34" t="s">
        <v>24</v>
      </c>
      <c r="B33" s="28"/>
      <c r="C33" s="29">
        <v>32617</v>
      </c>
      <c r="D33" s="29">
        <v>26340</v>
      </c>
      <c r="E33" s="29">
        <v>28253</v>
      </c>
      <c r="F33" s="145"/>
      <c r="G33" s="30"/>
      <c r="H33" s="131">
        <v>122.995</v>
      </c>
      <c r="I33" s="131">
        <v>93.592</v>
      </c>
      <c r="J33" s="131">
        <v>44.85</v>
      </c>
      <c r="K33" s="145"/>
    </row>
    <row r="34" spans="1:11" s="32" customFormat="1" ht="11.25" customHeight="1">
      <c r="A34" s="34" t="s">
        <v>25</v>
      </c>
      <c r="B34" s="28"/>
      <c r="C34" s="29">
        <v>16042</v>
      </c>
      <c r="D34" s="29">
        <v>16416</v>
      </c>
      <c r="E34" s="29">
        <v>15536</v>
      </c>
      <c r="F34" s="145"/>
      <c r="G34" s="30"/>
      <c r="H34" s="131">
        <v>64.185</v>
      </c>
      <c r="I34" s="131">
        <v>62.4</v>
      </c>
      <c r="J34" s="131">
        <v>37.597</v>
      </c>
      <c r="K34" s="145"/>
    </row>
    <row r="35" spans="1:11" s="32" customFormat="1" ht="11.25" customHeight="1">
      <c r="A35" s="34" t="s">
        <v>26</v>
      </c>
      <c r="B35" s="28"/>
      <c r="C35" s="29">
        <v>92414</v>
      </c>
      <c r="D35" s="29">
        <v>92400</v>
      </c>
      <c r="E35" s="29">
        <v>100240</v>
      </c>
      <c r="F35" s="145"/>
      <c r="G35" s="30"/>
      <c r="H35" s="131">
        <v>454.99</v>
      </c>
      <c r="I35" s="131">
        <v>325</v>
      </c>
      <c r="J35" s="131">
        <v>191.793</v>
      </c>
      <c r="K35" s="145"/>
    </row>
    <row r="36" spans="1:11" s="32" customFormat="1" ht="11.25" customHeight="1">
      <c r="A36" s="34" t="s">
        <v>27</v>
      </c>
      <c r="B36" s="28"/>
      <c r="C36" s="29">
        <v>12133</v>
      </c>
      <c r="D36" s="29">
        <v>12133</v>
      </c>
      <c r="E36" s="29">
        <v>12701</v>
      </c>
      <c r="F36" s="145"/>
      <c r="G36" s="30"/>
      <c r="H36" s="131">
        <v>44.233</v>
      </c>
      <c r="I36" s="131">
        <v>37.415</v>
      </c>
      <c r="J36" s="131">
        <v>23.456</v>
      </c>
      <c r="K36" s="145"/>
    </row>
    <row r="37" spans="1:11" s="23" customFormat="1" ht="11.25" customHeight="1">
      <c r="A37" s="35" t="s">
        <v>28</v>
      </c>
      <c r="B37" s="36"/>
      <c r="C37" s="37">
        <v>153206</v>
      </c>
      <c r="D37" s="37">
        <v>147289</v>
      </c>
      <c r="E37" s="37">
        <v>156730</v>
      </c>
      <c r="F37" s="38">
        <f>IF(AND(C37&gt;0,E37&gt;0),E37*100/C37,"")</f>
        <v>102.30017101157918</v>
      </c>
      <c r="G37" s="39"/>
      <c r="H37" s="132">
        <v>686.403</v>
      </c>
      <c r="I37" s="133">
        <v>518.4069999999999</v>
      </c>
      <c r="J37" s="133">
        <v>297.696</v>
      </c>
      <c r="K37" s="38">
        <f>IF(AND(H37&gt;0,J37&gt;0),J37*100/H37,"")</f>
        <v>43.3704398145113</v>
      </c>
    </row>
    <row r="38" spans="1:11" s="32" customFormat="1" ht="11.25" customHeight="1">
      <c r="A38" s="34"/>
      <c r="B38" s="28"/>
      <c r="C38" s="29"/>
      <c r="D38" s="29"/>
      <c r="E38" s="29"/>
      <c r="F38" s="145"/>
      <c r="G38" s="30"/>
      <c r="H38" s="131"/>
      <c r="I38" s="131"/>
      <c r="J38" s="131"/>
      <c r="K38" s="145"/>
    </row>
    <row r="39" spans="1:11" s="23" customFormat="1" ht="11.25" customHeight="1">
      <c r="A39" s="35" t="s">
        <v>29</v>
      </c>
      <c r="B39" s="36"/>
      <c r="C39" s="37">
        <v>8012</v>
      </c>
      <c r="D39" s="37">
        <v>8000</v>
      </c>
      <c r="E39" s="37">
        <v>7500</v>
      </c>
      <c r="F39" s="38">
        <f>IF(AND(C39&gt;0,E39&gt;0),E39*100/C39,"")</f>
        <v>93.60958562156765</v>
      </c>
      <c r="G39" s="39"/>
      <c r="H39" s="132">
        <v>11.137</v>
      </c>
      <c r="I39" s="133">
        <v>11</v>
      </c>
      <c r="J39" s="133">
        <v>11.8</v>
      </c>
      <c r="K39" s="38">
        <f>IF(AND(H39&gt;0,J39&gt;0),J39*100/H39,"")</f>
        <v>105.95312920894315</v>
      </c>
    </row>
    <row r="40" spans="1:11" s="32" customFormat="1" ht="11.25" customHeight="1">
      <c r="A40" s="34"/>
      <c r="B40" s="28"/>
      <c r="C40" s="29"/>
      <c r="D40" s="29"/>
      <c r="E40" s="29"/>
      <c r="F40" s="145"/>
      <c r="G40" s="30"/>
      <c r="H40" s="131"/>
      <c r="I40" s="131"/>
      <c r="J40" s="131"/>
      <c r="K40" s="145"/>
    </row>
    <row r="41" spans="1:11" s="32" customFormat="1" ht="11.25" customHeight="1">
      <c r="A41" s="27" t="s">
        <v>30</v>
      </c>
      <c r="B41" s="28"/>
      <c r="C41" s="29">
        <v>42727</v>
      </c>
      <c r="D41" s="29">
        <v>47254</v>
      </c>
      <c r="E41" s="29">
        <v>45400</v>
      </c>
      <c r="F41" s="145"/>
      <c r="G41" s="30"/>
      <c r="H41" s="131">
        <v>137.007</v>
      </c>
      <c r="I41" s="131">
        <v>104.806</v>
      </c>
      <c r="J41" s="131">
        <v>113.12</v>
      </c>
      <c r="K41" s="145"/>
    </row>
    <row r="42" spans="1:11" s="32" customFormat="1" ht="11.25" customHeight="1">
      <c r="A42" s="34" t="s">
        <v>31</v>
      </c>
      <c r="B42" s="28"/>
      <c r="C42" s="29">
        <v>147377</v>
      </c>
      <c r="D42" s="29">
        <v>140389</v>
      </c>
      <c r="E42" s="29">
        <v>155500</v>
      </c>
      <c r="F42" s="145"/>
      <c r="G42" s="30"/>
      <c r="H42" s="131">
        <v>659.016</v>
      </c>
      <c r="I42" s="131">
        <v>495.305</v>
      </c>
      <c r="J42" s="131">
        <v>699.73</v>
      </c>
      <c r="K42" s="145"/>
    </row>
    <row r="43" spans="1:11" s="32" customFormat="1" ht="11.25" customHeight="1">
      <c r="A43" s="34" t="s">
        <v>32</v>
      </c>
      <c r="B43" s="28"/>
      <c r="C43" s="29">
        <v>20972</v>
      </c>
      <c r="D43" s="29">
        <v>19681</v>
      </c>
      <c r="E43" s="29">
        <v>18000</v>
      </c>
      <c r="F43" s="145"/>
      <c r="G43" s="30"/>
      <c r="H43" s="131">
        <v>77.909</v>
      </c>
      <c r="I43" s="131">
        <v>50.224</v>
      </c>
      <c r="J43" s="131">
        <v>60.4</v>
      </c>
      <c r="K43" s="145"/>
    </row>
    <row r="44" spans="1:11" s="32" customFormat="1" ht="11.25" customHeight="1">
      <c r="A44" s="34" t="s">
        <v>33</v>
      </c>
      <c r="B44" s="28"/>
      <c r="C44" s="29">
        <v>114660</v>
      </c>
      <c r="D44" s="29">
        <v>103205</v>
      </c>
      <c r="E44" s="29">
        <v>98900</v>
      </c>
      <c r="F44" s="145"/>
      <c r="G44" s="30"/>
      <c r="H44" s="131">
        <v>426.334</v>
      </c>
      <c r="I44" s="131">
        <v>366.776</v>
      </c>
      <c r="J44" s="131">
        <v>238.78</v>
      </c>
      <c r="K44" s="145"/>
    </row>
    <row r="45" spans="1:11" s="32" customFormat="1" ht="11.25" customHeight="1">
      <c r="A45" s="34" t="s">
        <v>34</v>
      </c>
      <c r="B45" s="28"/>
      <c r="C45" s="29">
        <v>37774</v>
      </c>
      <c r="D45" s="29">
        <v>36265</v>
      </c>
      <c r="E45" s="29">
        <v>34100</v>
      </c>
      <c r="F45" s="145"/>
      <c r="G45" s="30"/>
      <c r="H45" s="131">
        <v>134.164</v>
      </c>
      <c r="I45" s="131">
        <v>103.958</v>
      </c>
      <c r="J45" s="131">
        <v>116.94</v>
      </c>
      <c r="K45" s="145"/>
    </row>
    <row r="46" spans="1:11" s="32" customFormat="1" ht="11.25" customHeight="1">
      <c r="A46" s="34" t="s">
        <v>35</v>
      </c>
      <c r="B46" s="28"/>
      <c r="C46" s="29">
        <v>65265</v>
      </c>
      <c r="D46" s="29">
        <v>57933</v>
      </c>
      <c r="E46" s="29">
        <v>66200</v>
      </c>
      <c r="F46" s="145"/>
      <c r="G46" s="30"/>
      <c r="H46" s="131">
        <v>218.845</v>
      </c>
      <c r="I46" s="131">
        <v>149.462</v>
      </c>
      <c r="J46" s="131">
        <v>189.994</v>
      </c>
      <c r="K46" s="145"/>
    </row>
    <row r="47" spans="1:11" s="32" customFormat="1" ht="11.25" customHeight="1">
      <c r="A47" s="34" t="s">
        <v>36</v>
      </c>
      <c r="B47" s="28"/>
      <c r="C47" s="29">
        <v>84982</v>
      </c>
      <c r="D47" s="29">
        <v>71186</v>
      </c>
      <c r="E47" s="29">
        <v>74000</v>
      </c>
      <c r="F47" s="145"/>
      <c r="G47" s="30"/>
      <c r="H47" s="131">
        <v>318.791</v>
      </c>
      <c r="I47" s="131">
        <v>168.606</v>
      </c>
      <c r="J47" s="131">
        <v>236.2</v>
      </c>
      <c r="K47" s="145"/>
    </row>
    <row r="48" spans="1:11" s="32" customFormat="1" ht="11.25" customHeight="1">
      <c r="A48" s="34" t="s">
        <v>37</v>
      </c>
      <c r="B48" s="28"/>
      <c r="C48" s="29">
        <v>181467</v>
      </c>
      <c r="D48" s="29">
        <v>171091</v>
      </c>
      <c r="E48" s="29">
        <v>171000</v>
      </c>
      <c r="F48" s="145"/>
      <c r="G48" s="30"/>
      <c r="H48" s="131">
        <v>701.289</v>
      </c>
      <c r="I48" s="131">
        <v>501.392</v>
      </c>
      <c r="J48" s="131">
        <v>479.5</v>
      </c>
      <c r="K48" s="145"/>
    </row>
    <row r="49" spans="1:11" s="32" customFormat="1" ht="11.25" customHeight="1">
      <c r="A49" s="34" t="s">
        <v>38</v>
      </c>
      <c r="B49" s="28"/>
      <c r="C49" s="29">
        <v>62606</v>
      </c>
      <c r="D49" s="29">
        <v>58875</v>
      </c>
      <c r="E49" s="29">
        <v>58870</v>
      </c>
      <c r="F49" s="145"/>
      <c r="G49" s="30"/>
      <c r="H49" s="131">
        <v>246.241</v>
      </c>
      <c r="I49" s="131">
        <v>120.329</v>
      </c>
      <c r="J49" s="131">
        <v>159.699</v>
      </c>
      <c r="K49" s="145"/>
    </row>
    <row r="50" spans="1:11" s="23" customFormat="1" ht="11.25" customHeight="1">
      <c r="A50" s="41" t="s">
        <v>39</v>
      </c>
      <c r="B50" s="36"/>
      <c r="C50" s="37">
        <v>757830</v>
      </c>
      <c r="D50" s="37">
        <v>705879</v>
      </c>
      <c r="E50" s="37">
        <v>721970</v>
      </c>
      <c r="F50" s="38">
        <f>IF(AND(C50&gt;0,E50&gt;0),E50*100/C50,"")</f>
        <v>95.268068036367</v>
      </c>
      <c r="G50" s="39"/>
      <c r="H50" s="132">
        <v>2919.5959999999995</v>
      </c>
      <c r="I50" s="133">
        <v>2060.858</v>
      </c>
      <c r="J50" s="133">
        <v>2294.363</v>
      </c>
      <c r="K50" s="38">
        <f>IF(AND(H50&gt;0,J50&gt;0),J50*100/H50,"")</f>
        <v>78.58494805445686</v>
      </c>
    </row>
    <row r="51" spans="1:11" s="32" customFormat="1" ht="11.25" customHeight="1">
      <c r="A51" s="34"/>
      <c r="B51" s="28"/>
      <c r="C51" s="29"/>
      <c r="D51" s="29"/>
      <c r="E51" s="29"/>
      <c r="F51" s="145"/>
      <c r="G51" s="30"/>
      <c r="H51" s="131"/>
      <c r="I51" s="131"/>
      <c r="J51" s="131"/>
      <c r="K51" s="145"/>
    </row>
    <row r="52" spans="1:11" s="23" customFormat="1" ht="11.25" customHeight="1">
      <c r="A52" s="35" t="s">
        <v>40</v>
      </c>
      <c r="B52" s="36"/>
      <c r="C52" s="37">
        <v>44041</v>
      </c>
      <c r="D52" s="37">
        <v>37718</v>
      </c>
      <c r="E52" s="37">
        <v>34479</v>
      </c>
      <c r="F52" s="38">
        <f>IF(AND(C52&gt;0,E52&gt;0),E52*100/C52,"")</f>
        <v>78.28841306963966</v>
      </c>
      <c r="G52" s="39"/>
      <c r="H52" s="132">
        <v>106.558</v>
      </c>
      <c r="I52" s="133">
        <v>104.479</v>
      </c>
      <c r="J52" s="133">
        <v>74.127</v>
      </c>
      <c r="K52" s="38">
        <f>IF(AND(H52&gt;0,J52&gt;0),J52*100/H52,"")</f>
        <v>69.56493177424501</v>
      </c>
    </row>
    <row r="53" spans="1:11" s="32" customFormat="1" ht="11.25" customHeight="1">
      <c r="A53" s="34"/>
      <c r="B53" s="28"/>
      <c r="C53" s="29"/>
      <c r="D53" s="29"/>
      <c r="E53" s="29"/>
      <c r="F53" s="145"/>
      <c r="G53" s="30"/>
      <c r="H53" s="131"/>
      <c r="I53" s="131"/>
      <c r="J53" s="131"/>
      <c r="K53" s="145"/>
    </row>
    <row r="54" spans="1:11" s="32" customFormat="1" ht="11.25" customHeight="1">
      <c r="A54" s="34" t="s">
        <v>41</v>
      </c>
      <c r="B54" s="28"/>
      <c r="C54" s="29">
        <v>96427</v>
      </c>
      <c r="D54" s="29">
        <v>97218</v>
      </c>
      <c r="E54" s="29">
        <v>99000</v>
      </c>
      <c r="F54" s="145"/>
      <c r="G54" s="30"/>
      <c r="H54" s="131">
        <v>318.159</v>
      </c>
      <c r="I54" s="131">
        <v>292.204</v>
      </c>
      <c r="J54" s="131">
        <v>271.3</v>
      </c>
      <c r="K54" s="145"/>
    </row>
    <row r="55" spans="1:11" s="32" customFormat="1" ht="11.25" customHeight="1">
      <c r="A55" s="34" t="s">
        <v>42</v>
      </c>
      <c r="B55" s="28"/>
      <c r="C55" s="29">
        <v>95831</v>
      </c>
      <c r="D55" s="29">
        <v>93512</v>
      </c>
      <c r="E55" s="29">
        <v>93517</v>
      </c>
      <c r="F55" s="145"/>
      <c r="G55" s="30"/>
      <c r="H55" s="131">
        <v>352.362</v>
      </c>
      <c r="I55" s="131">
        <v>261.834</v>
      </c>
      <c r="J55" s="131">
        <v>261.46</v>
      </c>
      <c r="K55" s="145"/>
    </row>
    <row r="56" spans="1:11" s="32" customFormat="1" ht="11.25" customHeight="1">
      <c r="A56" s="34" t="s">
        <v>43</v>
      </c>
      <c r="B56" s="28"/>
      <c r="C56" s="29">
        <v>227547</v>
      </c>
      <c r="D56" s="29">
        <v>206600</v>
      </c>
      <c r="E56" s="29">
        <v>209050</v>
      </c>
      <c r="F56" s="145"/>
      <c r="G56" s="30"/>
      <c r="H56" s="131">
        <v>767.95</v>
      </c>
      <c r="I56" s="131">
        <v>478.92</v>
      </c>
      <c r="J56" s="131">
        <v>619.7</v>
      </c>
      <c r="K56" s="145"/>
    </row>
    <row r="57" spans="1:11" s="32" customFormat="1" ht="11.25" customHeight="1">
      <c r="A57" s="34" t="s">
        <v>44</v>
      </c>
      <c r="B57" s="28"/>
      <c r="C57" s="29">
        <v>84684</v>
      </c>
      <c r="D57" s="29">
        <v>83117</v>
      </c>
      <c r="E57" s="29">
        <v>80527</v>
      </c>
      <c r="F57" s="145"/>
      <c r="G57" s="30"/>
      <c r="H57" s="131">
        <v>262.437</v>
      </c>
      <c r="I57" s="131">
        <v>249.106</v>
      </c>
      <c r="J57" s="131">
        <v>233.502</v>
      </c>
      <c r="K57" s="145"/>
    </row>
    <row r="58" spans="1:11" s="32" customFormat="1" ht="11.25" customHeight="1">
      <c r="A58" s="34" t="s">
        <v>45</v>
      </c>
      <c r="B58" s="28"/>
      <c r="C58" s="29">
        <v>116266</v>
      </c>
      <c r="D58" s="29">
        <v>118374</v>
      </c>
      <c r="E58" s="29">
        <v>118000</v>
      </c>
      <c r="F58" s="145"/>
      <c r="G58" s="30"/>
      <c r="H58" s="131">
        <v>333.848</v>
      </c>
      <c r="I58" s="131">
        <v>286.058</v>
      </c>
      <c r="J58" s="131">
        <v>284.6</v>
      </c>
      <c r="K58" s="145"/>
    </row>
    <row r="59" spans="1:11" s="23" customFormat="1" ht="11.25" customHeight="1">
      <c r="A59" s="35" t="s">
        <v>46</v>
      </c>
      <c r="B59" s="36"/>
      <c r="C59" s="37">
        <v>620755</v>
      </c>
      <c r="D59" s="37">
        <v>598821</v>
      </c>
      <c r="E59" s="37">
        <v>600094</v>
      </c>
      <c r="F59" s="38">
        <f>IF(AND(C59&gt;0,E59&gt;0),E59*100/C59,"")</f>
        <v>96.6716337363372</v>
      </c>
      <c r="G59" s="39"/>
      <c r="H59" s="132">
        <v>2034.7559999999999</v>
      </c>
      <c r="I59" s="133">
        <v>1568.122</v>
      </c>
      <c r="J59" s="133">
        <v>1670.562</v>
      </c>
      <c r="K59" s="38">
        <f>IF(AND(H59&gt;0,J59&gt;0),J59*100/H59,"")</f>
        <v>82.10134286371436</v>
      </c>
    </row>
    <row r="60" spans="1:11" s="32" customFormat="1" ht="11.25" customHeight="1">
      <c r="A60" s="34"/>
      <c r="B60" s="28"/>
      <c r="C60" s="29"/>
      <c r="D60" s="29"/>
      <c r="E60" s="29"/>
      <c r="F60" s="145"/>
      <c r="G60" s="30"/>
      <c r="H60" s="131"/>
      <c r="I60" s="131"/>
      <c r="J60" s="131"/>
      <c r="K60" s="145"/>
    </row>
    <row r="61" spans="1:11" s="32" customFormat="1" ht="11.25" customHeight="1">
      <c r="A61" s="34" t="s">
        <v>47</v>
      </c>
      <c r="B61" s="28"/>
      <c r="C61" s="29">
        <v>2254</v>
      </c>
      <c r="D61" s="29">
        <v>1836</v>
      </c>
      <c r="E61" s="29">
        <v>1652</v>
      </c>
      <c r="F61" s="145"/>
      <c r="G61" s="30"/>
      <c r="H61" s="131">
        <v>6.28</v>
      </c>
      <c r="I61" s="131">
        <v>3.309</v>
      </c>
      <c r="J61" s="131">
        <v>3.542</v>
      </c>
      <c r="K61" s="145"/>
    </row>
    <row r="62" spans="1:11" s="32" customFormat="1" ht="11.25" customHeight="1">
      <c r="A62" s="34" t="s">
        <v>48</v>
      </c>
      <c r="B62" s="28"/>
      <c r="C62" s="29">
        <v>2902</v>
      </c>
      <c r="D62" s="29">
        <v>2877</v>
      </c>
      <c r="E62" s="29">
        <v>2877</v>
      </c>
      <c r="F62" s="145"/>
      <c r="G62" s="30"/>
      <c r="H62" s="131">
        <v>5.513</v>
      </c>
      <c r="I62" s="131">
        <v>5.452</v>
      </c>
      <c r="J62" s="131">
        <v>5.452</v>
      </c>
      <c r="K62" s="145"/>
    </row>
    <row r="63" spans="1:11" s="32" customFormat="1" ht="11.25" customHeight="1">
      <c r="A63" s="34" t="s">
        <v>49</v>
      </c>
      <c r="B63" s="28"/>
      <c r="C63" s="29">
        <v>7898</v>
      </c>
      <c r="D63" s="29">
        <v>7898</v>
      </c>
      <c r="E63" s="29">
        <v>7598</v>
      </c>
      <c r="F63" s="145"/>
      <c r="G63" s="30"/>
      <c r="H63" s="131">
        <v>26.119</v>
      </c>
      <c r="I63" s="131">
        <v>15.6</v>
      </c>
      <c r="J63" s="131">
        <v>15.6</v>
      </c>
      <c r="K63" s="145"/>
    </row>
    <row r="64" spans="1:11" s="23" customFormat="1" ht="11.25" customHeight="1">
      <c r="A64" s="35" t="s">
        <v>50</v>
      </c>
      <c r="B64" s="36"/>
      <c r="C64" s="37">
        <v>13054</v>
      </c>
      <c r="D64" s="37">
        <v>12611</v>
      </c>
      <c r="E64" s="37">
        <v>12127</v>
      </c>
      <c r="F64" s="38">
        <f>IF(AND(C64&gt;0,E64&gt;0),E64*100/C64,"")</f>
        <v>92.89872835912364</v>
      </c>
      <c r="G64" s="39"/>
      <c r="H64" s="132">
        <v>37.912</v>
      </c>
      <c r="I64" s="133">
        <v>24.360999999999997</v>
      </c>
      <c r="J64" s="133">
        <v>24.594</v>
      </c>
      <c r="K64" s="38">
        <f>IF(AND(H64&gt;0,J64&gt;0),J64*100/H64,"")</f>
        <v>64.87128086094113</v>
      </c>
    </row>
    <row r="65" spans="1:11" s="32" customFormat="1" ht="11.25" customHeight="1">
      <c r="A65" s="34"/>
      <c r="B65" s="28"/>
      <c r="C65" s="29"/>
      <c r="D65" s="29"/>
      <c r="E65" s="29"/>
      <c r="F65" s="145"/>
      <c r="G65" s="30"/>
      <c r="H65" s="131"/>
      <c r="I65" s="131"/>
      <c r="J65" s="131"/>
      <c r="K65" s="145"/>
    </row>
    <row r="66" spans="1:11" s="23" customFormat="1" ht="11.25" customHeight="1">
      <c r="A66" s="35" t="s">
        <v>51</v>
      </c>
      <c r="B66" s="36"/>
      <c r="C66" s="37">
        <v>9713</v>
      </c>
      <c r="D66" s="37">
        <v>9810.13</v>
      </c>
      <c r="E66" s="37">
        <v>9580</v>
      </c>
      <c r="F66" s="38">
        <f>IF(AND(C66&gt;0,E66&gt;0),E66*100/C66,"")</f>
        <v>98.63070112220736</v>
      </c>
      <c r="G66" s="39"/>
      <c r="H66" s="132">
        <v>25.658</v>
      </c>
      <c r="I66" s="133">
        <v>24.439</v>
      </c>
      <c r="J66" s="133">
        <v>13.508</v>
      </c>
      <c r="K66" s="38">
        <f>IF(AND(H66&gt;0,J66&gt;0),J66*100/H66,"")</f>
        <v>52.64634811754618</v>
      </c>
    </row>
    <row r="67" spans="1:11" s="32" customFormat="1" ht="11.25" customHeight="1">
      <c r="A67" s="34"/>
      <c r="B67" s="28"/>
      <c r="C67" s="29"/>
      <c r="D67" s="29"/>
      <c r="E67" s="29"/>
      <c r="F67" s="145"/>
      <c r="G67" s="30"/>
      <c r="H67" s="131"/>
      <c r="I67" s="131"/>
      <c r="J67" s="131"/>
      <c r="K67" s="145"/>
    </row>
    <row r="68" spans="1:11" s="32" customFormat="1" ht="11.25" customHeight="1">
      <c r="A68" s="34" t="s">
        <v>52</v>
      </c>
      <c r="B68" s="28"/>
      <c r="C68" s="29">
        <v>49106</v>
      </c>
      <c r="D68" s="29">
        <v>44400</v>
      </c>
      <c r="E68" s="29">
        <v>40000</v>
      </c>
      <c r="F68" s="145"/>
      <c r="G68" s="30"/>
      <c r="H68" s="131">
        <v>133.722</v>
      </c>
      <c r="I68" s="131">
        <v>111.5</v>
      </c>
      <c r="J68" s="131">
        <v>51.5</v>
      </c>
      <c r="K68" s="145"/>
    </row>
    <row r="69" spans="1:11" s="32" customFormat="1" ht="11.25" customHeight="1">
      <c r="A69" s="34" t="s">
        <v>53</v>
      </c>
      <c r="B69" s="28"/>
      <c r="C69" s="29">
        <v>670</v>
      </c>
      <c r="D69" s="29">
        <v>600</v>
      </c>
      <c r="E69" s="29">
        <v>610</v>
      </c>
      <c r="F69" s="145"/>
      <c r="G69" s="30"/>
      <c r="H69" s="131">
        <v>1.452</v>
      </c>
      <c r="I69" s="131">
        <v>1.2</v>
      </c>
      <c r="J69" s="131">
        <v>0.65</v>
      </c>
      <c r="K69" s="145"/>
    </row>
    <row r="70" spans="1:11" s="23" customFormat="1" ht="11.25" customHeight="1">
      <c r="A70" s="35" t="s">
        <v>54</v>
      </c>
      <c r="B70" s="36"/>
      <c r="C70" s="37">
        <v>49776</v>
      </c>
      <c r="D70" s="37">
        <v>45000</v>
      </c>
      <c r="E70" s="37">
        <v>40610</v>
      </c>
      <c r="F70" s="38">
        <f>IF(AND(C70&gt;0,E70&gt;0),E70*100/C70,"")</f>
        <v>81.58550305368048</v>
      </c>
      <c r="G70" s="39"/>
      <c r="H70" s="132">
        <v>135.174</v>
      </c>
      <c r="I70" s="133">
        <v>112.7</v>
      </c>
      <c r="J70" s="133">
        <v>52.15</v>
      </c>
      <c r="K70" s="38">
        <f>IF(AND(H70&gt;0,J70&gt;0),J70*100/H70,"")</f>
        <v>38.579904419488955</v>
      </c>
    </row>
    <row r="71" spans="1:11" s="32" customFormat="1" ht="11.25" customHeight="1">
      <c r="A71" s="34"/>
      <c r="B71" s="28"/>
      <c r="C71" s="29"/>
      <c r="D71" s="29"/>
      <c r="E71" s="29"/>
      <c r="F71" s="145"/>
      <c r="G71" s="30"/>
      <c r="H71" s="131"/>
      <c r="I71" s="131"/>
      <c r="J71" s="131"/>
      <c r="K71" s="145"/>
    </row>
    <row r="72" spans="1:11" s="32" customFormat="1" ht="11.25" customHeight="1">
      <c r="A72" s="34" t="s">
        <v>55</v>
      </c>
      <c r="B72" s="28"/>
      <c r="C72" s="29"/>
      <c r="D72" s="29"/>
      <c r="E72" s="29"/>
      <c r="F72" s="145"/>
      <c r="G72" s="30"/>
      <c r="H72" s="131"/>
      <c r="I72" s="131"/>
      <c r="J72" s="131"/>
      <c r="K72" s="145"/>
    </row>
    <row r="73" spans="1:11" s="32" customFormat="1" ht="11.25" customHeight="1">
      <c r="A73" s="34" t="s">
        <v>56</v>
      </c>
      <c r="B73" s="28"/>
      <c r="C73" s="29">
        <v>9198</v>
      </c>
      <c r="D73" s="29">
        <v>6330</v>
      </c>
      <c r="E73" s="29">
        <v>6330</v>
      </c>
      <c r="F73" s="145"/>
      <c r="G73" s="30"/>
      <c r="H73" s="131">
        <v>24.904</v>
      </c>
      <c r="I73" s="131">
        <v>18.799</v>
      </c>
      <c r="J73" s="131">
        <v>18.8</v>
      </c>
      <c r="K73" s="145"/>
    </row>
    <row r="74" spans="1:11" s="32" customFormat="1" ht="11.25" customHeight="1">
      <c r="A74" s="34" t="s">
        <v>57</v>
      </c>
      <c r="B74" s="28"/>
      <c r="C74" s="29">
        <v>7620</v>
      </c>
      <c r="D74" s="29">
        <v>3981</v>
      </c>
      <c r="E74" s="29">
        <v>4000</v>
      </c>
      <c r="F74" s="145"/>
      <c r="G74" s="30"/>
      <c r="H74" s="131">
        <v>16.779</v>
      </c>
      <c r="I74" s="131">
        <v>7.628</v>
      </c>
      <c r="J74" s="131">
        <v>8</v>
      </c>
      <c r="K74" s="145"/>
    </row>
    <row r="75" spans="1:11" s="32" customFormat="1" ht="11.25" customHeight="1">
      <c r="A75" s="34" t="s">
        <v>58</v>
      </c>
      <c r="B75" s="28"/>
      <c r="C75" s="29">
        <v>21376</v>
      </c>
      <c r="D75" s="29">
        <v>19148</v>
      </c>
      <c r="E75" s="29">
        <v>19300</v>
      </c>
      <c r="F75" s="145"/>
      <c r="G75" s="30"/>
      <c r="H75" s="131">
        <v>37.932</v>
      </c>
      <c r="I75" s="131">
        <v>33.991</v>
      </c>
      <c r="J75" s="131">
        <v>30.011</v>
      </c>
      <c r="K75" s="145"/>
    </row>
    <row r="76" spans="1:11" s="32" customFormat="1" ht="11.25" customHeight="1">
      <c r="A76" s="34" t="s">
        <v>59</v>
      </c>
      <c r="B76" s="28"/>
      <c r="C76" s="29">
        <v>1303</v>
      </c>
      <c r="D76" s="29">
        <v>590</v>
      </c>
      <c r="E76" s="29">
        <v>590</v>
      </c>
      <c r="F76" s="145"/>
      <c r="G76" s="30"/>
      <c r="H76" s="131">
        <v>4.553</v>
      </c>
      <c r="I76" s="131">
        <v>1.543</v>
      </c>
      <c r="J76" s="131">
        <v>1.843</v>
      </c>
      <c r="K76" s="145"/>
    </row>
    <row r="77" spans="1:11" s="32" customFormat="1" ht="11.25" customHeight="1">
      <c r="A77" s="34" t="s">
        <v>60</v>
      </c>
      <c r="B77" s="28"/>
      <c r="C77" s="29">
        <v>3847</v>
      </c>
      <c r="D77" s="29">
        <v>3375</v>
      </c>
      <c r="E77" s="29">
        <v>4128</v>
      </c>
      <c r="F77" s="145"/>
      <c r="G77" s="30"/>
      <c r="H77" s="131">
        <v>8.738</v>
      </c>
      <c r="I77" s="131">
        <v>6.019</v>
      </c>
      <c r="J77" s="131">
        <v>7.342</v>
      </c>
      <c r="K77" s="145"/>
    </row>
    <row r="78" spans="1:11" s="32" customFormat="1" ht="11.25" customHeight="1">
      <c r="A78" s="34" t="s">
        <v>61</v>
      </c>
      <c r="B78" s="28"/>
      <c r="C78" s="29">
        <v>11902</v>
      </c>
      <c r="D78" s="29">
        <v>9736</v>
      </c>
      <c r="E78" s="29">
        <v>9700</v>
      </c>
      <c r="F78" s="145"/>
      <c r="G78" s="30"/>
      <c r="H78" s="131">
        <v>30.271</v>
      </c>
      <c r="I78" s="131">
        <v>23.366</v>
      </c>
      <c r="J78" s="131">
        <v>21.34</v>
      </c>
      <c r="K78" s="145"/>
    </row>
    <row r="79" spans="1:11" s="32" customFormat="1" ht="11.25" customHeight="1">
      <c r="A79" s="34" t="s">
        <v>62</v>
      </c>
      <c r="B79" s="28"/>
      <c r="C79" s="29">
        <v>17440</v>
      </c>
      <c r="D79" s="29">
        <v>12780</v>
      </c>
      <c r="E79" s="29">
        <v>12780</v>
      </c>
      <c r="F79" s="145"/>
      <c r="G79" s="30"/>
      <c r="H79" s="131">
        <v>53.744</v>
      </c>
      <c r="I79" s="131">
        <v>31.95</v>
      </c>
      <c r="J79" s="131">
        <v>29.394</v>
      </c>
      <c r="K79" s="145"/>
    </row>
    <row r="80" spans="1:11" s="23" customFormat="1" ht="11.25" customHeight="1">
      <c r="A80" s="41" t="s">
        <v>63</v>
      </c>
      <c r="B80" s="36"/>
      <c r="C80" s="37">
        <v>72686</v>
      </c>
      <c r="D80" s="37">
        <v>55940</v>
      </c>
      <c r="E80" s="37">
        <v>56828</v>
      </c>
      <c r="F80" s="38">
        <f>IF(AND(C80&gt;0,E80&gt;0),E80*100/C80,"")</f>
        <v>78.18286877803153</v>
      </c>
      <c r="G80" s="39"/>
      <c r="H80" s="132">
        <v>176.921</v>
      </c>
      <c r="I80" s="133">
        <v>123.296</v>
      </c>
      <c r="J80" s="133">
        <v>116.72999999999999</v>
      </c>
      <c r="K80" s="38">
        <f>IF(AND(H80&gt;0,J80&gt;0),J80*100/H80,"")</f>
        <v>65.97860061835507</v>
      </c>
    </row>
    <row r="81" spans="1:11" s="32" customFormat="1" ht="11.25" customHeight="1">
      <c r="A81" s="34"/>
      <c r="B81" s="28"/>
      <c r="C81" s="29"/>
      <c r="D81" s="29"/>
      <c r="E81" s="29"/>
      <c r="F81" s="145"/>
      <c r="G81" s="30"/>
      <c r="H81" s="131"/>
      <c r="I81" s="131"/>
      <c r="J81" s="131"/>
      <c r="K81" s="145"/>
    </row>
    <row r="82" spans="1:11" s="32" customFormat="1" ht="11.25" customHeight="1">
      <c r="A82" s="34" t="s">
        <v>64</v>
      </c>
      <c r="B82" s="28"/>
      <c r="C82" s="29">
        <v>62</v>
      </c>
      <c r="D82" s="29">
        <v>62</v>
      </c>
      <c r="E82" s="29">
        <v>58</v>
      </c>
      <c r="F82" s="145"/>
      <c r="G82" s="30"/>
      <c r="H82" s="131">
        <v>0.092</v>
      </c>
      <c r="I82" s="131">
        <v>0.092</v>
      </c>
      <c r="J82" s="131">
        <v>0.093</v>
      </c>
      <c r="K82" s="145"/>
    </row>
    <row r="83" spans="1:11" s="32" customFormat="1" ht="11.25" customHeight="1">
      <c r="A83" s="34" t="s">
        <v>65</v>
      </c>
      <c r="B83" s="28"/>
      <c r="C83" s="29">
        <v>41</v>
      </c>
      <c r="D83" s="29">
        <v>41</v>
      </c>
      <c r="E83" s="29">
        <v>33</v>
      </c>
      <c r="F83" s="145"/>
      <c r="G83" s="30"/>
      <c r="H83" s="131">
        <v>0.039</v>
      </c>
      <c r="I83" s="131">
        <v>0.039</v>
      </c>
      <c r="J83" s="131">
        <v>0.034</v>
      </c>
      <c r="K83" s="145"/>
    </row>
    <row r="84" spans="1:11" s="23" customFormat="1" ht="11.25" customHeight="1">
      <c r="A84" s="35" t="s">
        <v>66</v>
      </c>
      <c r="B84" s="36"/>
      <c r="C84" s="37">
        <v>103</v>
      </c>
      <c r="D84" s="37">
        <v>103</v>
      </c>
      <c r="E84" s="37">
        <v>91</v>
      </c>
      <c r="F84" s="38">
        <f>IF(AND(C84&gt;0,E84&gt;0),E84*100/C84,"")</f>
        <v>88.3495145631068</v>
      </c>
      <c r="G84" s="39"/>
      <c r="H84" s="132">
        <v>0.131</v>
      </c>
      <c r="I84" s="133">
        <v>0.131</v>
      </c>
      <c r="J84" s="133">
        <v>0.127</v>
      </c>
      <c r="K84" s="38">
        <f>IF(AND(H84&gt;0,J84&gt;0),J84*100/H84,"")</f>
        <v>96.94656488549617</v>
      </c>
    </row>
    <row r="85" spans="1:11" s="32" customFormat="1" ht="11.25" customHeight="1" thickBot="1">
      <c r="A85" s="34"/>
      <c r="B85" s="28"/>
      <c r="C85" s="29"/>
      <c r="D85" s="29"/>
      <c r="E85" s="29"/>
      <c r="F85" s="145"/>
      <c r="G85" s="30"/>
      <c r="H85" s="131"/>
      <c r="I85" s="131"/>
      <c r="J85" s="131"/>
      <c r="K85" s="145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>
        <v>2262889</v>
      </c>
      <c r="D87" s="48">
        <v>2149779.13</v>
      </c>
      <c r="E87" s="48">
        <v>2168341</v>
      </c>
      <c r="F87" s="49">
        <f>IF(AND(C87&gt;0,E87&gt;0),E87*100/C87,"")</f>
        <v>95.82180124610619</v>
      </c>
      <c r="G87" s="39"/>
      <c r="H87" s="136">
        <v>8128.906000000002</v>
      </c>
      <c r="I87" s="137">
        <f>I13+I15+I17+I22+I24+I26+I31+I37+I39+I50+I52+I59+I64+I66+I70+I80+I84</f>
        <v>6125.439000000001</v>
      </c>
      <c r="J87" s="137">
        <f>J13+J15+J17+J22+J24+J26+J31+J37+J39+J50+J52+J59+J64+J66+J70+J80+J84</f>
        <v>6216.544</v>
      </c>
      <c r="K87" s="49">
        <f>IF(AND(H87&gt;0,J87&gt;0),J87*100/H87,"")</f>
        <v>76.47454651339305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2">
    <mergeCell ref="C4:F5"/>
    <mergeCell ref="H4:K5"/>
  </mergeCells>
  <printOptions horizontalCentered="1"/>
  <pageMargins left="0.7874015748031497" right="0.5905511811023623" top="0.7874015748031497" bottom="0.5905511811023623" header="0" footer="0.3937007874015748"/>
  <pageSetup firstPageNumber="13" useFirstPageNumber="1" horizontalDpi="600" verticalDpi="600" orientation="portrait" paperSize="9" scale="73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/>
  <dimension ref="A1:K625"/>
  <sheetViews>
    <sheetView view="pageBreakPreview" zoomScaleSheetLayoutView="100" zoomScalePageLayoutView="0" workbookViewId="0" topLeftCell="A1">
      <selection activeCell="M15" sqref="M15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5" width="12.421875" style="57" customWidth="1"/>
    <col min="6" max="6" width="9.8515625" style="146" customWidth="1"/>
    <col min="7" max="7" width="3.00390625" style="57" customWidth="1"/>
    <col min="8" max="10" width="12.421875" style="57" customWidth="1"/>
    <col min="11" max="11" width="9.8515625" style="146" customWidth="1"/>
    <col min="12" max="12" width="11.421875" style="6" customWidth="1"/>
    <col min="13" max="16384" width="9.8515625" style="57" customWidth="1"/>
  </cols>
  <sheetData>
    <row r="1" spans="1:11" s="1" customFormat="1" ht="12.75" customHeight="1">
      <c r="A1" s="140" t="s">
        <v>0</v>
      </c>
      <c r="B1" s="140"/>
      <c r="C1" s="140"/>
      <c r="D1" s="140"/>
      <c r="E1" s="140"/>
      <c r="F1" s="142"/>
      <c r="G1" s="140"/>
      <c r="H1" s="140"/>
      <c r="I1" s="140"/>
      <c r="J1" s="140"/>
      <c r="K1" s="142"/>
    </row>
    <row r="2" spans="1:11" s="1" customFormat="1" ht="11.25" customHeight="1">
      <c r="A2" s="3" t="s">
        <v>74</v>
      </c>
      <c r="B2" s="2"/>
      <c r="C2" s="2"/>
      <c r="D2" s="2"/>
      <c r="E2" s="4"/>
      <c r="F2" s="143"/>
      <c r="G2" s="2"/>
      <c r="H2" s="2"/>
      <c r="I2" s="5"/>
      <c r="J2" s="141" t="s">
        <v>69</v>
      </c>
      <c r="K2" s="143"/>
    </row>
    <row r="3" spans="1:11" s="1" customFormat="1" ht="11.25" customHeight="1" thickBot="1">
      <c r="A3" s="2"/>
      <c r="B3" s="2"/>
      <c r="C3" s="2"/>
      <c r="D3" s="2"/>
      <c r="E3" s="2"/>
      <c r="F3" s="143"/>
      <c r="G3" s="2"/>
      <c r="H3" s="2"/>
      <c r="I3" s="2"/>
      <c r="J3" s="2"/>
      <c r="K3" s="143"/>
    </row>
    <row r="4" spans="1:11" s="9" customFormat="1" ht="11.25" customHeight="1">
      <c r="A4" s="7" t="s">
        <v>1</v>
      </c>
      <c r="B4" s="8"/>
      <c r="C4" s="175" t="s">
        <v>2</v>
      </c>
      <c r="D4" s="176"/>
      <c r="E4" s="176"/>
      <c r="F4" s="177"/>
      <c r="G4" s="8"/>
      <c r="H4" s="181" t="s">
        <v>3</v>
      </c>
      <c r="I4" s="182"/>
      <c r="J4" s="182"/>
      <c r="K4" s="183"/>
    </row>
    <row r="5" spans="1:11" s="9" customFormat="1" ht="11.25" customHeight="1" thickBot="1">
      <c r="A5" s="10" t="s">
        <v>4</v>
      </c>
      <c r="B5" s="8"/>
      <c r="C5" s="178"/>
      <c r="D5" s="179"/>
      <c r="E5" s="179"/>
      <c r="F5" s="180"/>
      <c r="G5" s="8"/>
      <c r="H5" s="184"/>
      <c r="I5" s="185"/>
      <c r="J5" s="185"/>
      <c r="K5" s="186"/>
    </row>
    <row r="6" spans="1:11" s="9" customFormat="1" ht="11.25" customHeight="1">
      <c r="A6" s="10" t="s">
        <v>5</v>
      </c>
      <c r="B6" s="8"/>
      <c r="C6" s="14">
        <f>E6-2</f>
        <v>2021</v>
      </c>
      <c r="D6" s="15">
        <f>E6-1</f>
        <v>2022</v>
      </c>
      <c r="E6" s="15">
        <v>2023</v>
      </c>
      <c r="F6" s="16"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v>2023</v>
      </c>
    </row>
    <row r="7" spans="1:11" s="9" customFormat="1" ht="11.25" customHeight="1" thickBot="1">
      <c r="A7" s="18"/>
      <c r="B7" s="8"/>
      <c r="C7" s="19" t="s">
        <v>336</v>
      </c>
      <c r="D7" s="20" t="s">
        <v>6</v>
      </c>
      <c r="E7" s="20">
        <v>3</v>
      </c>
      <c r="F7" s="21" t="s">
        <v>338</v>
      </c>
      <c r="G7" s="22"/>
      <c r="H7" s="19" t="s">
        <v>336</v>
      </c>
      <c r="I7" s="20" t="s">
        <v>6</v>
      </c>
      <c r="J7" s="20">
        <v>3</v>
      </c>
      <c r="K7" s="21" t="s">
        <v>338</v>
      </c>
    </row>
    <row r="8" spans="1:11" s="1" customFormat="1" ht="11.25" customHeight="1">
      <c r="A8" s="24"/>
      <c r="B8" s="25"/>
      <c r="C8" s="25"/>
      <c r="D8" s="25"/>
      <c r="E8" s="25"/>
      <c r="F8" s="144"/>
      <c r="G8" s="2"/>
      <c r="H8" s="25"/>
      <c r="I8" s="25"/>
      <c r="J8" s="25"/>
      <c r="K8" s="144"/>
    </row>
    <row r="9" spans="1:11" s="32" customFormat="1" ht="11.25" customHeight="1">
      <c r="A9" s="27" t="s">
        <v>7</v>
      </c>
      <c r="B9" s="28"/>
      <c r="C9" s="29">
        <v>176</v>
      </c>
      <c r="D9" s="29">
        <v>162</v>
      </c>
      <c r="E9" s="29">
        <v>203</v>
      </c>
      <c r="F9" s="145"/>
      <c r="G9" s="30"/>
      <c r="H9" s="131">
        <v>0.387</v>
      </c>
      <c r="I9" s="131">
        <v>0.64</v>
      </c>
      <c r="J9" s="131">
        <v>1.218</v>
      </c>
      <c r="K9" s="145"/>
    </row>
    <row r="10" spans="1:11" s="32" customFormat="1" ht="11.25" customHeight="1">
      <c r="A10" s="34" t="s">
        <v>8</v>
      </c>
      <c r="B10" s="28"/>
      <c r="C10" s="29">
        <v>28</v>
      </c>
      <c r="D10" s="29">
        <v>38</v>
      </c>
      <c r="E10" s="29">
        <v>38</v>
      </c>
      <c r="F10" s="145"/>
      <c r="G10" s="30"/>
      <c r="H10" s="131">
        <v>0.064</v>
      </c>
      <c r="I10" s="131">
        <v>0.068</v>
      </c>
      <c r="J10" s="131">
        <v>0.068</v>
      </c>
      <c r="K10" s="145"/>
    </row>
    <row r="11" spans="1:11" s="32" customFormat="1" ht="11.25" customHeight="1">
      <c r="A11" s="27" t="s">
        <v>9</v>
      </c>
      <c r="B11" s="28"/>
      <c r="C11" s="29">
        <v>459</v>
      </c>
      <c r="D11" s="29">
        <v>457</v>
      </c>
      <c r="E11" s="29">
        <v>587</v>
      </c>
      <c r="F11" s="145"/>
      <c r="G11" s="30"/>
      <c r="H11" s="131">
        <v>1.056</v>
      </c>
      <c r="I11" s="131">
        <v>2.056</v>
      </c>
      <c r="J11" s="131">
        <v>2.348</v>
      </c>
      <c r="K11" s="145"/>
    </row>
    <row r="12" spans="1:11" s="32" customFormat="1" ht="11.25" customHeight="1">
      <c r="A12" s="34" t="s">
        <v>10</v>
      </c>
      <c r="B12" s="28"/>
      <c r="C12" s="29">
        <v>5</v>
      </c>
      <c r="D12" s="29">
        <v>5</v>
      </c>
      <c r="E12" s="29">
        <v>7</v>
      </c>
      <c r="F12" s="145"/>
      <c r="G12" s="30"/>
      <c r="H12" s="131">
        <v>0.01</v>
      </c>
      <c r="I12" s="131">
        <v>0.023</v>
      </c>
      <c r="J12" s="131">
        <v>0.032</v>
      </c>
      <c r="K12" s="145"/>
    </row>
    <row r="13" spans="1:11" s="23" customFormat="1" ht="11.25" customHeight="1">
      <c r="A13" s="35" t="s">
        <v>11</v>
      </c>
      <c r="B13" s="36"/>
      <c r="C13" s="37">
        <v>668</v>
      </c>
      <c r="D13" s="37">
        <v>662</v>
      </c>
      <c r="E13" s="37">
        <v>835</v>
      </c>
      <c r="F13" s="38">
        <f>IF(AND(C13&gt;0,E13&gt;0),E13*100/C13,"")</f>
        <v>125</v>
      </c>
      <c r="G13" s="39"/>
      <c r="H13" s="132">
        <v>1.5170000000000001</v>
      </c>
      <c r="I13" s="133">
        <v>2.7870000000000004</v>
      </c>
      <c r="J13" s="133">
        <v>3.666</v>
      </c>
      <c r="K13" s="38">
        <f>IF(AND(H13&gt;0,J13&gt;0),J13*100/H13,"")</f>
        <v>241.6611733684904</v>
      </c>
    </row>
    <row r="14" spans="1:11" s="32" customFormat="1" ht="11.25" customHeight="1">
      <c r="A14" s="34"/>
      <c r="B14" s="28"/>
      <c r="C14" s="29"/>
      <c r="D14" s="29"/>
      <c r="E14" s="29"/>
      <c r="F14" s="145"/>
      <c r="G14" s="30"/>
      <c r="H14" s="131"/>
      <c r="I14" s="131"/>
      <c r="J14" s="131"/>
      <c r="K14" s="145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>
        <f>IF(AND(C15&gt;0,E15&gt;0),E15*100/C15,"")</f>
      </c>
      <c r="G15" s="39"/>
      <c r="H15" s="132"/>
      <c r="I15" s="133"/>
      <c r="J15" s="133"/>
      <c r="K15" s="38">
        <f>IF(AND(H15&gt;0,J15&gt;0),J15*100/H15,"")</f>
      </c>
    </row>
    <row r="16" spans="1:11" s="32" customFormat="1" ht="11.25" customHeight="1">
      <c r="A16" s="33"/>
      <c r="B16" s="28"/>
      <c r="C16" s="29"/>
      <c r="D16" s="29"/>
      <c r="E16" s="29"/>
      <c r="F16" s="145"/>
      <c r="G16" s="30"/>
      <c r="H16" s="131"/>
      <c r="I16" s="131"/>
      <c r="J16" s="131"/>
      <c r="K16" s="145"/>
    </row>
    <row r="17" spans="1:11" s="23" customFormat="1" ht="11.25" customHeight="1">
      <c r="A17" s="35" t="s">
        <v>13</v>
      </c>
      <c r="B17" s="36"/>
      <c r="C17" s="37">
        <v>152</v>
      </c>
      <c r="D17" s="37">
        <v>156</v>
      </c>
      <c r="E17" s="37">
        <v>137</v>
      </c>
      <c r="F17" s="38">
        <f>IF(AND(C17&gt;0,E17&gt;0),E17*100/C17,"")</f>
        <v>90.13157894736842</v>
      </c>
      <c r="G17" s="39"/>
      <c r="H17" s="132">
        <v>0.345</v>
      </c>
      <c r="I17" s="133">
        <v>0.225</v>
      </c>
      <c r="J17" s="133">
        <v>0.315</v>
      </c>
      <c r="K17" s="38">
        <f>IF(AND(H17&gt;0,J17&gt;0),J17*100/H17,"")</f>
        <v>91.30434782608697</v>
      </c>
    </row>
    <row r="18" spans="1:11" s="32" customFormat="1" ht="11.25" customHeight="1">
      <c r="A18" s="34"/>
      <c r="B18" s="28"/>
      <c r="C18" s="29"/>
      <c r="D18" s="29"/>
      <c r="E18" s="29"/>
      <c r="F18" s="145"/>
      <c r="G18" s="30"/>
      <c r="H18" s="131"/>
      <c r="I18" s="131"/>
      <c r="J18" s="131"/>
      <c r="K18" s="145"/>
    </row>
    <row r="19" spans="1:11" s="32" customFormat="1" ht="11.25" customHeight="1">
      <c r="A19" s="27" t="s">
        <v>14</v>
      </c>
      <c r="B19" s="28"/>
      <c r="C19" s="29">
        <v>14846</v>
      </c>
      <c r="D19" s="29">
        <v>13681</v>
      </c>
      <c r="E19" s="29">
        <v>13681</v>
      </c>
      <c r="F19" s="145"/>
      <c r="G19" s="30"/>
      <c r="H19" s="131">
        <v>90.561</v>
      </c>
      <c r="I19" s="131">
        <v>61.564</v>
      </c>
      <c r="J19" s="131">
        <v>61.564</v>
      </c>
      <c r="K19" s="145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145"/>
      <c r="G20" s="30"/>
      <c r="H20" s="131"/>
      <c r="I20" s="131"/>
      <c r="J20" s="131"/>
      <c r="K20" s="145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145"/>
      <c r="G21" s="30"/>
      <c r="H21" s="131"/>
      <c r="I21" s="131"/>
      <c r="J21" s="131"/>
      <c r="K21" s="145"/>
    </row>
    <row r="22" spans="1:11" s="23" customFormat="1" ht="11.25" customHeight="1">
      <c r="A22" s="35" t="s">
        <v>17</v>
      </c>
      <c r="B22" s="36"/>
      <c r="C22" s="37">
        <v>14846</v>
      </c>
      <c r="D22" s="37">
        <v>13681</v>
      </c>
      <c r="E22" s="37">
        <v>13681</v>
      </c>
      <c r="F22" s="38">
        <f>IF(AND(C22&gt;0,E22&gt;0),E22*100/C22,"")</f>
        <v>92.1527684224707</v>
      </c>
      <c r="G22" s="39"/>
      <c r="H22" s="132">
        <v>90.561</v>
      </c>
      <c r="I22" s="133">
        <v>61.564</v>
      </c>
      <c r="J22" s="133">
        <v>61.564</v>
      </c>
      <c r="K22" s="38">
        <f>IF(AND(H22&gt;0,J22&gt;0),J22*100/H22,"")</f>
        <v>67.98069809299808</v>
      </c>
    </row>
    <row r="23" spans="1:11" s="32" customFormat="1" ht="11.25" customHeight="1">
      <c r="A23" s="34"/>
      <c r="B23" s="28"/>
      <c r="C23" s="29"/>
      <c r="D23" s="29"/>
      <c r="E23" s="29"/>
      <c r="F23" s="145"/>
      <c r="G23" s="30"/>
      <c r="H23" s="131"/>
      <c r="I23" s="131"/>
      <c r="J23" s="131"/>
      <c r="K23" s="145"/>
    </row>
    <row r="24" spans="1:11" s="23" customFormat="1" ht="11.25" customHeight="1">
      <c r="A24" s="35" t="s">
        <v>18</v>
      </c>
      <c r="B24" s="36"/>
      <c r="C24" s="37">
        <v>69193</v>
      </c>
      <c r="D24" s="37">
        <v>67286</v>
      </c>
      <c r="E24" s="37">
        <v>64500</v>
      </c>
      <c r="F24" s="38">
        <f>IF(AND(C24&gt;0,E24&gt;0),E24*100/C24,"")</f>
        <v>93.2175220036709</v>
      </c>
      <c r="G24" s="39"/>
      <c r="H24" s="132">
        <v>268.105</v>
      </c>
      <c r="I24" s="133">
        <v>252.789</v>
      </c>
      <c r="J24" s="133">
        <v>191.522</v>
      </c>
      <c r="K24" s="38">
        <f>IF(AND(H24&gt;0,J24&gt;0),J24*100/H24,"")</f>
        <v>71.43544506816359</v>
      </c>
    </row>
    <row r="25" spans="1:11" s="32" customFormat="1" ht="11.25" customHeight="1">
      <c r="A25" s="34"/>
      <c r="B25" s="28"/>
      <c r="C25" s="29"/>
      <c r="D25" s="29"/>
      <c r="E25" s="29"/>
      <c r="F25" s="145"/>
      <c r="G25" s="30"/>
      <c r="H25" s="131"/>
      <c r="I25" s="131"/>
      <c r="J25" s="131"/>
      <c r="K25" s="145"/>
    </row>
    <row r="26" spans="1:11" s="23" customFormat="1" ht="11.25" customHeight="1">
      <c r="A26" s="35" t="s">
        <v>19</v>
      </c>
      <c r="B26" s="36"/>
      <c r="C26" s="37">
        <v>17385</v>
      </c>
      <c r="D26" s="37">
        <v>17000</v>
      </c>
      <c r="E26" s="37">
        <v>21000</v>
      </c>
      <c r="F26" s="38">
        <f>IF(AND(C26&gt;0,E26&gt;0),E26*100/C26,"")</f>
        <v>120.79378774805868</v>
      </c>
      <c r="G26" s="39"/>
      <c r="H26" s="132">
        <v>79.443</v>
      </c>
      <c r="I26" s="133">
        <v>67</v>
      </c>
      <c r="J26" s="133">
        <v>86</v>
      </c>
      <c r="K26" s="38">
        <f>IF(AND(H26&gt;0,J26&gt;0),J26*100/H26,"")</f>
        <v>108.25371650113918</v>
      </c>
    </row>
    <row r="27" spans="1:11" s="32" customFormat="1" ht="11.25" customHeight="1">
      <c r="A27" s="34"/>
      <c r="B27" s="28"/>
      <c r="C27" s="29"/>
      <c r="D27" s="29"/>
      <c r="E27" s="29"/>
      <c r="F27" s="145">
        <f>IF(AND(C27&gt;0,E27&gt;0),E27*100/C27,"")</f>
      </c>
      <c r="G27" s="30"/>
      <c r="H27" s="131"/>
      <c r="I27" s="131"/>
      <c r="J27" s="131"/>
      <c r="K27" s="145">
        <f>IF(AND(H27&gt;0,J27&gt;0),J27*100/H27,"")</f>
      </c>
    </row>
    <row r="28" spans="1:11" s="32" customFormat="1" ht="11.25" customHeight="1">
      <c r="A28" s="34" t="s">
        <v>20</v>
      </c>
      <c r="B28" s="28"/>
      <c r="C28" s="29">
        <v>160843</v>
      </c>
      <c r="D28" s="29">
        <v>168341</v>
      </c>
      <c r="E28" s="29">
        <v>173000</v>
      </c>
      <c r="F28" s="145"/>
      <c r="G28" s="30"/>
      <c r="H28" s="131">
        <v>667.095</v>
      </c>
      <c r="I28" s="131">
        <v>609</v>
      </c>
      <c r="J28" s="131">
        <v>713</v>
      </c>
      <c r="K28" s="145"/>
    </row>
    <row r="29" spans="1:11" s="32" customFormat="1" ht="11.25" customHeight="1">
      <c r="A29" s="34" t="s">
        <v>21</v>
      </c>
      <c r="B29" s="28"/>
      <c r="C29" s="29">
        <v>106037</v>
      </c>
      <c r="D29" s="29">
        <v>104978</v>
      </c>
      <c r="E29" s="29">
        <v>99729</v>
      </c>
      <c r="F29" s="145"/>
      <c r="G29" s="30"/>
      <c r="H29" s="131">
        <v>337</v>
      </c>
      <c r="I29" s="131">
        <v>204.185</v>
      </c>
      <c r="J29" s="131">
        <v>187.92</v>
      </c>
      <c r="K29" s="145"/>
    </row>
    <row r="30" spans="1:11" s="32" customFormat="1" ht="11.25" customHeight="1">
      <c r="A30" s="34" t="s">
        <v>22</v>
      </c>
      <c r="B30" s="28"/>
      <c r="C30" s="29">
        <v>176586</v>
      </c>
      <c r="D30" s="29">
        <v>167419</v>
      </c>
      <c r="E30" s="29">
        <v>165000</v>
      </c>
      <c r="F30" s="145"/>
      <c r="G30" s="30"/>
      <c r="H30" s="131">
        <v>588.589</v>
      </c>
      <c r="I30" s="131">
        <v>408.242</v>
      </c>
      <c r="J30" s="131">
        <v>441.8</v>
      </c>
      <c r="K30" s="145"/>
    </row>
    <row r="31" spans="1:11" s="23" customFormat="1" ht="11.25" customHeight="1">
      <c r="A31" s="41" t="s">
        <v>23</v>
      </c>
      <c r="B31" s="36"/>
      <c r="C31" s="37">
        <v>443466</v>
      </c>
      <c r="D31" s="37">
        <v>440738</v>
      </c>
      <c r="E31" s="37">
        <v>437729</v>
      </c>
      <c r="F31" s="38">
        <f>IF(AND(C31&gt;0,E31&gt;0),E31*100/C31,"")</f>
        <v>98.70632697884392</v>
      </c>
      <c r="G31" s="39"/>
      <c r="H31" s="132">
        <v>1592.6840000000002</v>
      </c>
      <c r="I31" s="133">
        <v>1221.427</v>
      </c>
      <c r="J31" s="133">
        <v>1342.72</v>
      </c>
      <c r="K31" s="38">
        <f>IF(AND(H31&gt;0,J31&gt;0),J31*100/H31,"")</f>
        <v>84.30548683856935</v>
      </c>
    </row>
    <row r="32" spans="1:11" s="32" customFormat="1" ht="11.25" customHeight="1">
      <c r="A32" s="34"/>
      <c r="B32" s="28"/>
      <c r="C32" s="29"/>
      <c r="D32" s="29"/>
      <c r="E32" s="29"/>
      <c r="F32" s="145"/>
      <c r="G32" s="30"/>
      <c r="H32" s="131"/>
      <c r="I32" s="131"/>
      <c r="J32" s="131"/>
      <c r="K32" s="145"/>
    </row>
    <row r="33" spans="1:11" s="32" customFormat="1" ht="11.25" customHeight="1">
      <c r="A33" s="34" t="s">
        <v>24</v>
      </c>
      <c r="B33" s="28"/>
      <c r="C33" s="29">
        <v>32946</v>
      </c>
      <c r="D33" s="29">
        <v>26600</v>
      </c>
      <c r="E33" s="29">
        <v>28533</v>
      </c>
      <c r="F33" s="145"/>
      <c r="G33" s="30"/>
      <c r="H33" s="131">
        <v>124.237</v>
      </c>
      <c r="I33" s="131">
        <v>94.537</v>
      </c>
      <c r="J33" s="131">
        <v>45.294</v>
      </c>
      <c r="K33" s="145"/>
    </row>
    <row r="34" spans="1:11" s="32" customFormat="1" ht="11.25" customHeight="1">
      <c r="A34" s="34" t="s">
        <v>25</v>
      </c>
      <c r="B34" s="28"/>
      <c r="C34" s="29">
        <v>16710</v>
      </c>
      <c r="D34" s="29">
        <v>17100</v>
      </c>
      <c r="E34" s="29">
        <v>16200</v>
      </c>
      <c r="F34" s="145"/>
      <c r="G34" s="30"/>
      <c r="H34" s="131">
        <v>66.307</v>
      </c>
      <c r="I34" s="131">
        <v>64.46</v>
      </c>
      <c r="J34" s="131">
        <v>38.88</v>
      </c>
      <c r="K34" s="145"/>
    </row>
    <row r="35" spans="1:11" s="32" customFormat="1" ht="11.25" customHeight="1">
      <c r="A35" s="34" t="s">
        <v>26</v>
      </c>
      <c r="B35" s="28"/>
      <c r="C35" s="29">
        <v>92785</v>
      </c>
      <c r="D35" s="29">
        <v>92800</v>
      </c>
      <c r="E35" s="29">
        <v>100668</v>
      </c>
      <c r="F35" s="145"/>
      <c r="G35" s="30"/>
      <c r="H35" s="131">
        <v>456.817</v>
      </c>
      <c r="I35" s="131">
        <v>326.3</v>
      </c>
      <c r="J35" s="131">
        <v>193.034</v>
      </c>
      <c r="K35" s="145"/>
    </row>
    <row r="36" spans="1:11" s="32" customFormat="1" ht="11.25" customHeight="1">
      <c r="A36" s="34" t="s">
        <v>27</v>
      </c>
      <c r="B36" s="28"/>
      <c r="C36" s="29">
        <v>12133</v>
      </c>
      <c r="D36" s="29">
        <v>12133</v>
      </c>
      <c r="E36" s="29">
        <v>12701</v>
      </c>
      <c r="F36" s="145"/>
      <c r="G36" s="30"/>
      <c r="H36" s="131">
        <v>44.233</v>
      </c>
      <c r="I36" s="131">
        <v>37.415</v>
      </c>
      <c r="J36" s="131">
        <v>23.456</v>
      </c>
      <c r="K36" s="145"/>
    </row>
    <row r="37" spans="1:11" s="23" customFormat="1" ht="11.25" customHeight="1">
      <c r="A37" s="35" t="s">
        <v>28</v>
      </c>
      <c r="B37" s="36"/>
      <c r="C37" s="37">
        <v>154574</v>
      </c>
      <c r="D37" s="37">
        <v>148633</v>
      </c>
      <c r="E37" s="37">
        <v>158102</v>
      </c>
      <c r="F37" s="38">
        <f>IF(AND(C37&gt;0,E37&gt;0),E37*100/C37,"")</f>
        <v>102.28240195634453</v>
      </c>
      <c r="G37" s="39"/>
      <c r="H37" s="132">
        <v>691.5939999999999</v>
      </c>
      <c r="I37" s="133">
        <v>522.712</v>
      </c>
      <c r="J37" s="133">
        <v>300.664</v>
      </c>
      <c r="K37" s="38">
        <f>IF(AND(H37&gt;0,J37&gt;0),J37*100/H37,"")</f>
        <v>43.474061371266956</v>
      </c>
    </row>
    <row r="38" spans="1:11" s="32" customFormat="1" ht="11.25" customHeight="1">
      <c r="A38" s="34"/>
      <c r="B38" s="28"/>
      <c r="C38" s="29"/>
      <c r="D38" s="29"/>
      <c r="E38" s="29"/>
      <c r="F38" s="145"/>
      <c r="G38" s="30"/>
      <c r="H38" s="131"/>
      <c r="I38" s="131"/>
      <c r="J38" s="131"/>
      <c r="K38" s="145"/>
    </row>
    <row r="39" spans="1:11" s="23" customFormat="1" ht="11.25" customHeight="1">
      <c r="A39" s="35" t="s">
        <v>29</v>
      </c>
      <c r="B39" s="36"/>
      <c r="C39" s="37">
        <v>20030</v>
      </c>
      <c r="D39" s="37">
        <v>20200</v>
      </c>
      <c r="E39" s="37">
        <v>18700</v>
      </c>
      <c r="F39" s="38">
        <f>IF(AND(C39&gt;0,E39&gt;0),E39*100/C39,"")</f>
        <v>93.35996005991014</v>
      </c>
      <c r="G39" s="39"/>
      <c r="H39" s="132">
        <v>27.842</v>
      </c>
      <c r="I39" s="133">
        <v>27.5</v>
      </c>
      <c r="J39" s="133">
        <v>29.38</v>
      </c>
      <c r="K39" s="38">
        <f>IF(AND(H39&gt;0,J39&gt;0),J39*100/H39,"")</f>
        <v>105.52402844623232</v>
      </c>
    </row>
    <row r="40" spans="1:11" s="32" customFormat="1" ht="11.25" customHeight="1">
      <c r="A40" s="34"/>
      <c r="B40" s="28"/>
      <c r="C40" s="29"/>
      <c r="D40" s="29"/>
      <c r="E40" s="29"/>
      <c r="F40" s="145"/>
      <c r="G40" s="30"/>
      <c r="H40" s="131"/>
      <c r="I40" s="131"/>
      <c r="J40" s="131"/>
      <c r="K40" s="145"/>
    </row>
    <row r="41" spans="1:11" s="32" customFormat="1" ht="11.25" customHeight="1">
      <c r="A41" s="27" t="s">
        <v>30</v>
      </c>
      <c r="B41" s="28"/>
      <c r="C41" s="29">
        <v>53760</v>
      </c>
      <c r="D41" s="29">
        <v>51711</v>
      </c>
      <c r="E41" s="29">
        <v>49610</v>
      </c>
      <c r="F41" s="145"/>
      <c r="G41" s="30"/>
      <c r="H41" s="131">
        <v>171.544</v>
      </c>
      <c r="I41" s="131">
        <v>113.853</v>
      </c>
      <c r="J41" s="131">
        <v>124.261</v>
      </c>
      <c r="K41" s="145"/>
    </row>
    <row r="42" spans="1:11" s="32" customFormat="1" ht="11.25" customHeight="1">
      <c r="A42" s="34" t="s">
        <v>31</v>
      </c>
      <c r="B42" s="28"/>
      <c r="C42" s="29">
        <v>151877</v>
      </c>
      <c r="D42" s="29">
        <v>144889</v>
      </c>
      <c r="E42" s="29">
        <v>159934</v>
      </c>
      <c r="F42" s="145"/>
      <c r="G42" s="30"/>
      <c r="H42" s="131">
        <v>678.902</v>
      </c>
      <c r="I42" s="131">
        <v>510.925</v>
      </c>
      <c r="J42" s="131">
        <v>719.492</v>
      </c>
      <c r="K42" s="145"/>
    </row>
    <row r="43" spans="1:11" s="32" customFormat="1" ht="11.25" customHeight="1">
      <c r="A43" s="34" t="s">
        <v>32</v>
      </c>
      <c r="B43" s="28"/>
      <c r="C43" s="29">
        <v>22392</v>
      </c>
      <c r="D43" s="29">
        <v>21081</v>
      </c>
      <c r="E43" s="29">
        <v>19000</v>
      </c>
      <c r="F43" s="145"/>
      <c r="G43" s="30"/>
      <c r="H43" s="131">
        <v>82.595</v>
      </c>
      <c r="I43" s="131">
        <v>52.982</v>
      </c>
      <c r="J43" s="131">
        <v>63.2</v>
      </c>
      <c r="K43" s="145"/>
    </row>
    <row r="44" spans="1:11" s="32" customFormat="1" ht="11.25" customHeight="1">
      <c r="A44" s="34" t="s">
        <v>33</v>
      </c>
      <c r="B44" s="28"/>
      <c r="C44" s="29">
        <v>124660</v>
      </c>
      <c r="D44" s="29">
        <v>113205</v>
      </c>
      <c r="E44" s="29">
        <v>108900</v>
      </c>
      <c r="F44" s="145"/>
      <c r="G44" s="30"/>
      <c r="H44" s="131">
        <v>463.613</v>
      </c>
      <c r="I44" s="131">
        <v>402.476</v>
      </c>
      <c r="J44" s="131">
        <v>263.08</v>
      </c>
      <c r="K44" s="145"/>
    </row>
    <row r="45" spans="1:11" s="32" customFormat="1" ht="11.25" customHeight="1">
      <c r="A45" s="34" t="s">
        <v>34</v>
      </c>
      <c r="B45" s="28"/>
      <c r="C45" s="29">
        <v>38649</v>
      </c>
      <c r="D45" s="29">
        <v>36965</v>
      </c>
      <c r="E45" s="29">
        <v>34750</v>
      </c>
      <c r="F45" s="145"/>
      <c r="G45" s="30"/>
      <c r="H45" s="131">
        <v>137.095</v>
      </c>
      <c r="I45" s="131">
        <v>105.778</v>
      </c>
      <c r="J45" s="131">
        <v>119.02</v>
      </c>
      <c r="K45" s="145"/>
    </row>
    <row r="46" spans="1:11" s="32" customFormat="1" ht="11.25" customHeight="1">
      <c r="A46" s="34" t="s">
        <v>35</v>
      </c>
      <c r="B46" s="28"/>
      <c r="C46" s="29">
        <v>78265</v>
      </c>
      <c r="D46" s="29">
        <v>67933</v>
      </c>
      <c r="E46" s="29">
        <v>76200</v>
      </c>
      <c r="F46" s="145"/>
      <c r="G46" s="30"/>
      <c r="H46" s="131">
        <v>261.945</v>
      </c>
      <c r="I46" s="131">
        <v>173.882</v>
      </c>
      <c r="J46" s="131">
        <v>218.694</v>
      </c>
      <c r="K46" s="145"/>
    </row>
    <row r="47" spans="1:11" s="32" customFormat="1" ht="11.25" customHeight="1">
      <c r="A47" s="34" t="s">
        <v>36</v>
      </c>
      <c r="B47" s="28"/>
      <c r="C47" s="29">
        <v>90022</v>
      </c>
      <c r="D47" s="29">
        <v>76226</v>
      </c>
      <c r="E47" s="29">
        <v>79050</v>
      </c>
      <c r="F47" s="145"/>
      <c r="G47" s="30"/>
      <c r="H47" s="131">
        <v>337.393</v>
      </c>
      <c r="I47" s="131">
        <v>179.953</v>
      </c>
      <c r="J47" s="131">
        <v>251.94</v>
      </c>
      <c r="K47" s="145"/>
    </row>
    <row r="48" spans="1:11" s="32" customFormat="1" ht="11.25" customHeight="1">
      <c r="A48" s="34" t="s">
        <v>37</v>
      </c>
      <c r="B48" s="28"/>
      <c r="C48" s="29">
        <v>183217</v>
      </c>
      <c r="D48" s="29">
        <v>172841</v>
      </c>
      <c r="E48" s="29">
        <v>172750</v>
      </c>
      <c r="F48" s="145"/>
      <c r="G48" s="30"/>
      <c r="H48" s="131">
        <v>708.044</v>
      </c>
      <c r="I48" s="131">
        <v>506.485</v>
      </c>
      <c r="J48" s="131">
        <v>484.375</v>
      </c>
      <c r="K48" s="145"/>
    </row>
    <row r="49" spans="1:11" s="32" customFormat="1" ht="11.25" customHeight="1">
      <c r="A49" s="34" t="s">
        <v>38</v>
      </c>
      <c r="B49" s="28"/>
      <c r="C49" s="29">
        <v>65902</v>
      </c>
      <c r="D49" s="29">
        <v>61948</v>
      </c>
      <c r="E49" s="29">
        <v>61943</v>
      </c>
      <c r="F49" s="145"/>
      <c r="G49" s="30"/>
      <c r="H49" s="131">
        <v>259.206</v>
      </c>
      <c r="I49" s="131">
        <v>126.638</v>
      </c>
      <c r="J49" s="131">
        <v>168.059</v>
      </c>
      <c r="K49" s="145"/>
    </row>
    <row r="50" spans="1:11" s="23" customFormat="1" ht="11.25" customHeight="1">
      <c r="A50" s="41" t="s">
        <v>39</v>
      </c>
      <c r="B50" s="36"/>
      <c r="C50" s="37">
        <v>808744</v>
      </c>
      <c r="D50" s="37">
        <v>746799</v>
      </c>
      <c r="E50" s="37">
        <v>762137</v>
      </c>
      <c r="F50" s="38">
        <f>IF(AND(C50&gt;0,E50&gt;0),E50*100/C50,"")</f>
        <v>94.23711335107278</v>
      </c>
      <c r="G50" s="39"/>
      <c r="H50" s="132">
        <v>3100.337</v>
      </c>
      <c r="I50" s="133">
        <v>2172.9719999999998</v>
      </c>
      <c r="J50" s="133">
        <v>2412.121</v>
      </c>
      <c r="K50" s="38">
        <f>IF(AND(H50&gt;0,J50&gt;0),J50*100/H50,"")</f>
        <v>77.80189701958207</v>
      </c>
    </row>
    <row r="51" spans="1:11" s="32" customFormat="1" ht="11.25" customHeight="1">
      <c r="A51" s="34"/>
      <c r="B51" s="28"/>
      <c r="C51" s="29"/>
      <c r="D51" s="29"/>
      <c r="E51" s="29"/>
      <c r="F51" s="145"/>
      <c r="G51" s="30"/>
      <c r="H51" s="131"/>
      <c r="I51" s="131"/>
      <c r="J51" s="131"/>
      <c r="K51" s="145"/>
    </row>
    <row r="52" spans="1:11" s="23" customFormat="1" ht="11.25" customHeight="1">
      <c r="A52" s="35" t="s">
        <v>40</v>
      </c>
      <c r="B52" s="36"/>
      <c r="C52" s="37">
        <v>44498</v>
      </c>
      <c r="D52" s="37">
        <v>38145</v>
      </c>
      <c r="E52" s="37">
        <v>34838</v>
      </c>
      <c r="F52" s="38">
        <f>IF(AND(C52&gt;0,E52&gt;0),E52*100/C52,"")</f>
        <v>78.29115915322036</v>
      </c>
      <c r="G52" s="39"/>
      <c r="H52" s="132">
        <v>107.859</v>
      </c>
      <c r="I52" s="133">
        <v>105.464</v>
      </c>
      <c r="J52" s="133">
        <v>74.868</v>
      </c>
      <c r="K52" s="38">
        <f>IF(AND(H52&gt;0,J52&gt;0),J52*100/H52,"")</f>
        <v>69.41284454704753</v>
      </c>
    </row>
    <row r="53" spans="1:11" s="32" customFormat="1" ht="11.25" customHeight="1">
      <c r="A53" s="34"/>
      <c r="B53" s="28"/>
      <c r="C53" s="29"/>
      <c r="D53" s="29"/>
      <c r="E53" s="29"/>
      <c r="F53" s="145"/>
      <c r="G53" s="30"/>
      <c r="H53" s="131"/>
      <c r="I53" s="131"/>
      <c r="J53" s="131"/>
      <c r="K53" s="145"/>
    </row>
    <row r="54" spans="1:11" s="32" customFormat="1" ht="11.25" customHeight="1">
      <c r="A54" s="34" t="s">
        <v>41</v>
      </c>
      <c r="B54" s="28"/>
      <c r="C54" s="29">
        <v>117427</v>
      </c>
      <c r="D54" s="29">
        <v>119218</v>
      </c>
      <c r="E54" s="29">
        <v>120000</v>
      </c>
      <c r="F54" s="145"/>
      <c r="G54" s="30"/>
      <c r="H54" s="131">
        <v>377.559</v>
      </c>
      <c r="I54" s="131">
        <v>345.854</v>
      </c>
      <c r="J54" s="131">
        <v>314</v>
      </c>
      <c r="K54" s="145"/>
    </row>
    <row r="55" spans="1:11" s="32" customFormat="1" ht="11.25" customHeight="1">
      <c r="A55" s="34" t="s">
        <v>42</v>
      </c>
      <c r="B55" s="28"/>
      <c r="C55" s="29">
        <v>136902</v>
      </c>
      <c r="D55" s="29">
        <v>133589</v>
      </c>
      <c r="E55" s="29">
        <v>133595</v>
      </c>
      <c r="F55" s="145"/>
      <c r="G55" s="30"/>
      <c r="H55" s="131">
        <v>504.956</v>
      </c>
      <c r="I55" s="131">
        <v>382.065</v>
      </c>
      <c r="J55" s="131">
        <v>382.077</v>
      </c>
      <c r="K55" s="145"/>
    </row>
    <row r="56" spans="1:11" s="32" customFormat="1" ht="11.25" customHeight="1">
      <c r="A56" s="34" t="s">
        <v>43</v>
      </c>
      <c r="B56" s="28"/>
      <c r="C56" s="29">
        <v>259917</v>
      </c>
      <c r="D56" s="29">
        <v>243050</v>
      </c>
      <c r="E56" s="29">
        <v>260450</v>
      </c>
      <c r="F56" s="145"/>
      <c r="G56" s="30"/>
      <c r="H56" s="131">
        <v>877.01</v>
      </c>
      <c r="I56" s="131">
        <v>563.635</v>
      </c>
      <c r="J56" s="131">
        <v>777.05</v>
      </c>
      <c r="K56" s="145"/>
    </row>
    <row r="57" spans="1:11" s="32" customFormat="1" ht="11.25" customHeight="1">
      <c r="A57" s="34" t="s">
        <v>44</v>
      </c>
      <c r="B57" s="28"/>
      <c r="C57" s="29">
        <v>89141</v>
      </c>
      <c r="D57" s="29">
        <v>89373</v>
      </c>
      <c r="E57" s="29">
        <v>83018</v>
      </c>
      <c r="F57" s="145"/>
      <c r="G57" s="30"/>
      <c r="H57" s="131">
        <v>276.249</v>
      </c>
      <c r="I57" s="131">
        <v>256.812</v>
      </c>
      <c r="J57" s="131">
        <v>240.726</v>
      </c>
      <c r="K57" s="145"/>
    </row>
    <row r="58" spans="1:11" s="32" customFormat="1" ht="11.25" customHeight="1">
      <c r="A58" s="34" t="s">
        <v>45</v>
      </c>
      <c r="B58" s="28"/>
      <c r="C58" s="29">
        <v>139069</v>
      </c>
      <c r="D58" s="29">
        <v>137178</v>
      </c>
      <c r="E58" s="29">
        <v>136500</v>
      </c>
      <c r="F58" s="145"/>
      <c r="G58" s="30"/>
      <c r="H58" s="131">
        <v>394.665</v>
      </c>
      <c r="I58" s="131">
        <v>330.606</v>
      </c>
      <c r="J58" s="131">
        <v>331.55</v>
      </c>
      <c r="K58" s="145"/>
    </row>
    <row r="59" spans="1:11" s="23" customFormat="1" ht="11.25" customHeight="1">
      <c r="A59" s="35" t="s">
        <v>46</v>
      </c>
      <c r="B59" s="36"/>
      <c r="C59" s="37">
        <v>742456</v>
      </c>
      <c r="D59" s="37">
        <v>722408</v>
      </c>
      <c r="E59" s="37">
        <v>733563</v>
      </c>
      <c r="F59" s="38">
        <f>IF(AND(C59&gt;0,E59&gt;0),E59*100/C59,"")</f>
        <v>98.80221858265001</v>
      </c>
      <c r="G59" s="39"/>
      <c r="H59" s="132">
        <v>2430.4390000000003</v>
      </c>
      <c r="I59" s="133">
        <v>1878.972</v>
      </c>
      <c r="J59" s="133">
        <v>2045.403</v>
      </c>
      <c r="K59" s="38">
        <f>IF(AND(H59&gt;0,J59&gt;0),J59*100/H59,"")</f>
        <v>84.15775915379895</v>
      </c>
    </row>
    <row r="60" spans="1:11" s="32" customFormat="1" ht="11.25" customHeight="1">
      <c r="A60" s="34"/>
      <c r="B60" s="28"/>
      <c r="C60" s="29"/>
      <c r="D60" s="29"/>
      <c r="E60" s="29"/>
      <c r="F60" s="145"/>
      <c r="G60" s="30"/>
      <c r="H60" s="131"/>
      <c r="I60" s="131"/>
      <c r="J60" s="131"/>
      <c r="K60" s="145"/>
    </row>
    <row r="61" spans="1:11" s="32" customFormat="1" ht="11.25" customHeight="1">
      <c r="A61" s="34" t="s">
        <v>47</v>
      </c>
      <c r="B61" s="28"/>
      <c r="C61" s="29">
        <v>3020</v>
      </c>
      <c r="D61" s="29">
        <v>2448</v>
      </c>
      <c r="E61" s="29">
        <v>2203</v>
      </c>
      <c r="F61" s="145"/>
      <c r="G61" s="30"/>
      <c r="H61" s="131">
        <v>8.459</v>
      </c>
      <c r="I61" s="131">
        <v>4.412</v>
      </c>
      <c r="J61" s="131">
        <v>4.723</v>
      </c>
      <c r="K61" s="145"/>
    </row>
    <row r="62" spans="1:11" s="32" customFormat="1" ht="11.25" customHeight="1">
      <c r="A62" s="34" t="s">
        <v>48</v>
      </c>
      <c r="B62" s="28"/>
      <c r="C62" s="29">
        <v>3038</v>
      </c>
      <c r="D62" s="29">
        <v>2877</v>
      </c>
      <c r="E62" s="29">
        <v>3013</v>
      </c>
      <c r="F62" s="145"/>
      <c r="G62" s="30"/>
      <c r="H62" s="131">
        <v>5.795</v>
      </c>
      <c r="I62" s="131">
        <v>5.452</v>
      </c>
      <c r="J62" s="131">
        <v>5.452</v>
      </c>
      <c r="K62" s="145"/>
    </row>
    <row r="63" spans="1:11" s="32" customFormat="1" ht="11.25" customHeight="1">
      <c r="A63" s="34" t="s">
        <v>49</v>
      </c>
      <c r="B63" s="28"/>
      <c r="C63" s="29">
        <v>8314</v>
      </c>
      <c r="D63" s="29">
        <v>8314</v>
      </c>
      <c r="E63" s="29">
        <v>8014</v>
      </c>
      <c r="F63" s="145"/>
      <c r="G63" s="30"/>
      <c r="H63" s="131">
        <v>27.495</v>
      </c>
      <c r="I63" s="131">
        <v>16.421</v>
      </c>
      <c r="J63" s="131">
        <v>16.421</v>
      </c>
      <c r="K63" s="145"/>
    </row>
    <row r="64" spans="1:11" s="23" customFormat="1" ht="11.25" customHeight="1">
      <c r="A64" s="35" t="s">
        <v>50</v>
      </c>
      <c r="B64" s="36"/>
      <c r="C64" s="37">
        <v>14372</v>
      </c>
      <c r="D64" s="37">
        <v>13639</v>
      </c>
      <c r="E64" s="37">
        <v>13230</v>
      </c>
      <c r="F64" s="38">
        <f>IF(AND(C64&gt;0,E64&gt;0),E64*100/C64,"")</f>
        <v>92.05399387698303</v>
      </c>
      <c r="G64" s="39"/>
      <c r="H64" s="132">
        <v>41.749</v>
      </c>
      <c r="I64" s="133">
        <v>26.285</v>
      </c>
      <c r="J64" s="133">
        <v>26.596</v>
      </c>
      <c r="K64" s="38">
        <f>IF(AND(H64&gt;0,J64&gt;0),J64*100/H64,"")</f>
        <v>63.70451986873937</v>
      </c>
    </row>
    <row r="65" spans="1:11" s="32" customFormat="1" ht="11.25" customHeight="1">
      <c r="A65" s="34"/>
      <c r="B65" s="28"/>
      <c r="C65" s="29"/>
      <c r="D65" s="29"/>
      <c r="E65" s="29"/>
      <c r="F65" s="145"/>
      <c r="G65" s="30"/>
      <c r="H65" s="131"/>
      <c r="I65" s="131"/>
      <c r="J65" s="131"/>
      <c r="K65" s="145"/>
    </row>
    <row r="66" spans="1:11" s="23" customFormat="1" ht="11.25" customHeight="1">
      <c r="A66" s="35" t="s">
        <v>51</v>
      </c>
      <c r="B66" s="36"/>
      <c r="C66" s="37">
        <v>20158</v>
      </c>
      <c r="D66" s="37">
        <v>20359.58</v>
      </c>
      <c r="E66" s="37">
        <v>20030</v>
      </c>
      <c r="F66" s="38">
        <f>IF(AND(C66&gt;0,E66&gt;0),E66*100/C66,"")</f>
        <v>99.3650163706717</v>
      </c>
      <c r="G66" s="39"/>
      <c r="H66" s="132">
        <v>46.11</v>
      </c>
      <c r="I66" s="133">
        <v>57.648</v>
      </c>
      <c r="J66" s="133">
        <v>24.48</v>
      </c>
      <c r="K66" s="38">
        <f>IF(AND(H66&gt;0,J66&gt;0),J66*100/H66,"")</f>
        <v>53.090435914118416</v>
      </c>
    </row>
    <row r="67" spans="1:11" s="32" customFormat="1" ht="11.25" customHeight="1">
      <c r="A67" s="34"/>
      <c r="B67" s="28"/>
      <c r="C67" s="29"/>
      <c r="D67" s="29"/>
      <c r="E67" s="29"/>
      <c r="F67" s="145"/>
      <c r="G67" s="30"/>
      <c r="H67" s="131"/>
      <c r="I67" s="131"/>
      <c r="J67" s="131"/>
      <c r="K67" s="145"/>
    </row>
    <row r="68" spans="1:11" s="32" customFormat="1" ht="11.25" customHeight="1">
      <c r="A68" s="34" t="s">
        <v>52</v>
      </c>
      <c r="B68" s="28"/>
      <c r="C68" s="29">
        <v>51544</v>
      </c>
      <c r="D68" s="29">
        <v>46600</v>
      </c>
      <c r="E68" s="29">
        <v>41900</v>
      </c>
      <c r="F68" s="145"/>
      <c r="G68" s="30"/>
      <c r="H68" s="131">
        <v>139.339</v>
      </c>
      <c r="I68" s="131">
        <v>116</v>
      </c>
      <c r="J68" s="131">
        <v>53.7</v>
      </c>
      <c r="K68" s="145"/>
    </row>
    <row r="69" spans="1:11" s="32" customFormat="1" ht="11.25" customHeight="1">
      <c r="A69" s="34" t="s">
        <v>53</v>
      </c>
      <c r="B69" s="28"/>
      <c r="C69" s="29">
        <v>712</v>
      </c>
      <c r="D69" s="29">
        <v>640</v>
      </c>
      <c r="E69" s="29">
        <v>650</v>
      </c>
      <c r="F69" s="145"/>
      <c r="G69" s="30"/>
      <c r="H69" s="131">
        <v>1.528</v>
      </c>
      <c r="I69" s="131">
        <v>1.26</v>
      </c>
      <c r="J69" s="131">
        <v>0.69</v>
      </c>
      <c r="K69" s="145"/>
    </row>
    <row r="70" spans="1:11" s="23" customFormat="1" ht="11.25" customHeight="1">
      <c r="A70" s="35" t="s">
        <v>54</v>
      </c>
      <c r="B70" s="36"/>
      <c r="C70" s="37">
        <v>52256</v>
      </c>
      <c r="D70" s="37">
        <v>47240</v>
      </c>
      <c r="E70" s="37">
        <v>42550</v>
      </c>
      <c r="F70" s="38">
        <f>IF(AND(C70&gt;0,E70&gt;0),E70*100/C70,"")</f>
        <v>81.42605633802818</v>
      </c>
      <c r="G70" s="39"/>
      <c r="H70" s="132">
        <v>140.867</v>
      </c>
      <c r="I70" s="133">
        <v>117.26</v>
      </c>
      <c r="J70" s="133">
        <v>54.39</v>
      </c>
      <c r="K70" s="38">
        <f>IF(AND(H70&gt;0,J70&gt;0),J70*100/H70,"")</f>
        <v>38.61088828469408</v>
      </c>
    </row>
    <row r="71" spans="1:11" s="32" customFormat="1" ht="11.25" customHeight="1">
      <c r="A71" s="34"/>
      <c r="B71" s="28"/>
      <c r="C71" s="29"/>
      <c r="D71" s="29"/>
      <c r="E71" s="29"/>
      <c r="F71" s="145"/>
      <c r="G71" s="30"/>
      <c r="H71" s="131"/>
      <c r="I71" s="131"/>
      <c r="J71" s="131"/>
      <c r="K71" s="145"/>
    </row>
    <row r="72" spans="1:11" s="32" customFormat="1" ht="11.25" customHeight="1">
      <c r="A72" s="34" t="s">
        <v>55</v>
      </c>
      <c r="B72" s="28"/>
      <c r="C72" s="29">
        <v>8296</v>
      </c>
      <c r="D72" s="29">
        <v>7854</v>
      </c>
      <c r="E72" s="29">
        <v>7854</v>
      </c>
      <c r="F72" s="145"/>
      <c r="G72" s="30"/>
      <c r="H72" s="131">
        <v>11.588</v>
      </c>
      <c r="I72" s="131">
        <v>8.813</v>
      </c>
      <c r="J72" s="131">
        <v>8.813</v>
      </c>
      <c r="K72" s="145"/>
    </row>
    <row r="73" spans="1:11" s="32" customFormat="1" ht="11.25" customHeight="1">
      <c r="A73" s="34" t="s">
        <v>56</v>
      </c>
      <c r="B73" s="28"/>
      <c r="C73" s="29">
        <v>10103</v>
      </c>
      <c r="D73" s="29">
        <v>6880</v>
      </c>
      <c r="E73" s="29">
        <v>6870</v>
      </c>
      <c r="F73" s="145"/>
      <c r="G73" s="30"/>
      <c r="H73" s="131">
        <v>27.344</v>
      </c>
      <c r="I73" s="131">
        <v>20.494</v>
      </c>
      <c r="J73" s="131">
        <v>20.464</v>
      </c>
      <c r="K73" s="145"/>
    </row>
    <row r="74" spans="1:11" s="32" customFormat="1" ht="11.25" customHeight="1">
      <c r="A74" s="34" t="s">
        <v>57</v>
      </c>
      <c r="B74" s="28"/>
      <c r="C74" s="29">
        <v>18245</v>
      </c>
      <c r="D74" s="29">
        <v>13583</v>
      </c>
      <c r="E74" s="29">
        <v>14500</v>
      </c>
      <c r="F74" s="145"/>
      <c r="G74" s="30"/>
      <c r="H74" s="131">
        <v>40.438</v>
      </c>
      <c r="I74" s="131">
        <v>28.912</v>
      </c>
      <c r="J74" s="131">
        <v>31.275</v>
      </c>
      <c r="K74" s="145"/>
    </row>
    <row r="75" spans="1:11" s="32" customFormat="1" ht="11.25" customHeight="1">
      <c r="A75" s="34" t="s">
        <v>58</v>
      </c>
      <c r="B75" s="28"/>
      <c r="C75" s="29">
        <v>35705</v>
      </c>
      <c r="D75" s="29">
        <v>31914</v>
      </c>
      <c r="E75" s="29">
        <v>33725</v>
      </c>
      <c r="F75" s="145"/>
      <c r="G75" s="30"/>
      <c r="H75" s="131">
        <v>54.9</v>
      </c>
      <c r="I75" s="131">
        <v>49.104</v>
      </c>
      <c r="J75" s="131">
        <v>44.724</v>
      </c>
      <c r="K75" s="145"/>
    </row>
    <row r="76" spans="1:11" s="32" customFormat="1" ht="11.25" customHeight="1">
      <c r="A76" s="34" t="s">
        <v>59</v>
      </c>
      <c r="B76" s="28"/>
      <c r="C76" s="29">
        <v>1423</v>
      </c>
      <c r="D76" s="29">
        <v>660</v>
      </c>
      <c r="E76" s="29">
        <v>660</v>
      </c>
      <c r="F76" s="145"/>
      <c r="G76" s="30"/>
      <c r="H76" s="131">
        <v>4.949</v>
      </c>
      <c r="I76" s="131">
        <v>1.725</v>
      </c>
      <c r="J76" s="131">
        <v>2.067</v>
      </c>
      <c r="K76" s="145"/>
    </row>
    <row r="77" spans="1:11" s="32" customFormat="1" ht="11.25" customHeight="1">
      <c r="A77" s="34" t="s">
        <v>60</v>
      </c>
      <c r="B77" s="28"/>
      <c r="C77" s="29">
        <v>6306</v>
      </c>
      <c r="D77" s="29">
        <v>5533</v>
      </c>
      <c r="E77" s="29">
        <v>5504</v>
      </c>
      <c r="F77" s="145"/>
      <c r="G77" s="30"/>
      <c r="H77" s="131">
        <v>13.853</v>
      </c>
      <c r="I77" s="131">
        <v>9.459</v>
      </c>
      <c r="J77" s="131">
        <v>9.542</v>
      </c>
      <c r="K77" s="145"/>
    </row>
    <row r="78" spans="1:11" s="32" customFormat="1" ht="11.25" customHeight="1">
      <c r="A78" s="34" t="s">
        <v>61</v>
      </c>
      <c r="B78" s="28"/>
      <c r="C78" s="29">
        <v>12202</v>
      </c>
      <c r="D78" s="29">
        <v>9936</v>
      </c>
      <c r="E78" s="29">
        <v>9850</v>
      </c>
      <c r="F78" s="145"/>
      <c r="G78" s="30"/>
      <c r="H78" s="131">
        <v>31.066</v>
      </c>
      <c r="I78" s="131">
        <v>23.886</v>
      </c>
      <c r="J78" s="131">
        <v>21.685</v>
      </c>
      <c r="K78" s="145"/>
    </row>
    <row r="79" spans="1:11" s="32" customFormat="1" ht="11.25" customHeight="1">
      <c r="A79" s="34" t="s">
        <v>62</v>
      </c>
      <c r="B79" s="28"/>
      <c r="C79" s="29">
        <v>19380</v>
      </c>
      <c r="D79" s="29">
        <v>14200</v>
      </c>
      <c r="E79" s="29">
        <v>14200</v>
      </c>
      <c r="F79" s="145"/>
      <c r="G79" s="30"/>
      <c r="H79" s="131">
        <v>59.938</v>
      </c>
      <c r="I79" s="131">
        <v>35.358</v>
      </c>
      <c r="J79" s="131">
        <v>32.234</v>
      </c>
      <c r="K79" s="145"/>
    </row>
    <row r="80" spans="1:11" s="23" customFormat="1" ht="11.25" customHeight="1">
      <c r="A80" s="41" t="s">
        <v>63</v>
      </c>
      <c r="B80" s="36"/>
      <c r="C80" s="37">
        <v>111660</v>
      </c>
      <c r="D80" s="37">
        <v>90560</v>
      </c>
      <c r="E80" s="37">
        <v>93163</v>
      </c>
      <c r="F80" s="38">
        <f>IF(AND(C80&gt;0,E80&gt;0),E80*100/C80,"")</f>
        <v>83.4345334049794</v>
      </c>
      <c r="G80" s="39"/>
      <c r="H80" s="132">
        <v>244.07600000000002</v>
      </c>
      <c r="I80" s="133">
        <v>177.751</v>
      </c>
      <c r="J80" s="133">
        <v>170.804</v>
      </c>
      <c r="K80" s="38">
        <f>IF(AND(H80&gt;0,J80&gt;0),J80*100/H80,"")</f>
        <v>69.97984234418787</v>
      </c>
    </row>
    <row r="81" spans="1:11" s="32" customFormat="1" ht="11.25" customHeight="1">
      <c r="A81" s="34"/>
      <c r="B81" s="28"/>
      <c r="C81" s="29"/>
      <c r="D81" s="29"/>
      <c r="E81" s="29"/>
      <c r="F81" s="145"/>
      <c r="G81" s="30"/>
      <c r="H81" s="131"/>
      <c r="I81" s="131"/>
      <c r="J81" s="131"/>
      <c r="K81" s="145"/>
    </row>
    <row r="82" spans="1:11" s="32" customFormat="1" ht="11.25" customHeight="1">
      <c r="A82" s="34" t="s">
        <v>64</v>
      </c>
      <c r="B82" s="28"/>
      <c r="C82" s="29">
        <v>62</v>
      </c>
      <c r="D82" s="29">
        <v>62</v>
      </c>
      <c r="E82" s="29">
        <v>58</v>
      </c>
      <c r="F82" s="145"/>
      <c r="G82" s="30"/>
      <c r="H82" s="131">
        <v>0.092</v>
      </c>
      <c r="I82" s="131">
        <v>0.092</v>
      </c>
      <c r="J82" s="131">
        <v>0.093</v>
      </c>
      <c r="K82" s="145"/>
    </row>
    <row r="83" spans="1:11" s="32" customFormat="1" ht="11.25" customHeight="1">
      <c r="A83" s="34" t="s">
        <v>65</v>
      </c>
      <c r="B83" s="28"/>
      <c r="C83" s="29">
        <v>41</v>
      </c>
      <c r="D83" s="29">
        <v>41</v>
      </c>
      <c r="E83" s="29">
        <v>33</v>
      </c>
      <c r="F83" s="145"/>
      <c r="G83" s="30"/>
      <c r="H83" s="131">
        <v>0.039</v>
      </c>
      <c r="I83" s="131">
        <v>0.039</v>
      </c>
      <c r="J83" s="131">
        <v>0.034</v>
      </c>
      <c r="K83" s="145"/>
    </row>
    <row r="84" spans="1:11" s="23" customFormat="1" ht="11.25" customHeight="1">
      <c r="A84" s="35" t="s">
        <v>66</v>
      </c>
      <c r="B84" s="36"/>
      <c r="C84" s="37">
        <v>103</v>
      </c>
      <c r="D84" s="37">
        <v>103</v>
      </c>
      <c r="E84" s="37">
        <v>91</v>
      </c>
      <c r="F84" s="38">
        <f>IF(AND(C84&gt;0,E84&gt;0),E84*100/C84,"")</f>
        <v>88.3495145631068</v>
      </c>
      <c r="G84" s="39"/>
      <c r="H84" s="132">
        <v>0.131</v>
      </c>
      <c r="I84" s="133">
        <v>0.131</v>
      </c>
      <c r="J84" s="133">
        <v>0.127</v>
      </c>
      <c r="K84" s="38">
        <f>IF(AND(H84&gt;0,J84&gt;0),J84*100/H84,"")</f>
        <v>96.94656488549617</v>
      </c>
    </row>
    <row r="85" spans="1:11" s="32" customFormat="1" ht="11.25" customHeight="1" thickBot="1">
      <c r="A85" s="34"/>
      <c r="B85" s="28"/>
      <c r="C85" s="29"/>
      <c r="D85" s="29"/>
      <c r="E85" s="29"/>
      <c r="F85" s="145"/>
      <c r="G85" s="30"/>
      <c r="H85" s="131"/>
      <c r="I85" s="131"/>
      <c r="J85" s="131"/>
      <c r="K85" s="145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>
        <v>2514561</v>
      </c>
      <c r="D87" s="48">
        <v>2387609.58</v>
      </c>
      <c r="E87" s="48">
        <v>2414286</v>
      </c>
      <c r="F87" s="49">
        <f>IF(AND(C87&gt;0,E87&gt;0),E87*100/C87,"")</f>
        <v>96.01222638862211</v>
      </c>
      <c r="G87" s="39"/>
      <c r="H87" s="136">
        <v>8863.659000000001</v>
      </c>
      <c r="I87" s="137">
        <v>6692.487</v>
      </c>
      <c r="J87" s="137">
        <f>J13+J15+J17+J22+J24+J26+J31+J37+J39+J50+J52+J59+J64+J66+J70+J80+J84</f>
        <v>6824.620000000001</v>
      </c>
      <c r="K87" s="49">
        <f>IF(AND(H87&gt;0,J87&gt;0),J87*100/H87,"")</f>
        <v>76.99551618580995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2">
    <mergeCell ref="C4:F5"/>
    <mergeCell ref="H4:K5"/>
  </mergeCells>
  <printOptions horizontalCentered="1"/>
  <pageMargins left="0.7874015748031497" right="0.5905511811023623" top="0.7874015748031497" bottom="0.5905511811023623" header="0" footer="0.3937007874015748"/>
  <pageSetup firstPageNumber="14" useFirstPageNumber="1" horizontalDpi="600" verticalDpi="600" orientation="portrait" paperSize="9" scale="7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Cangas Fernandez, Marta</dc:creator>
  <cp:keywords/>
  <dc:description/>
  <cp:lastModifiedBy>Cangas Fernandez, Marta</cp:lastModifiedBy>
  <cp:lastPrinted>2023-06-01T10:32:52Z</cp:lastPrinted>
  <dcterms:created xsi:type="dcterms:W3CDTF">2023-05-10T11:34:32Z</dcterms:created>
  <dcterms:modified xsi:type="dcterms:W3CDTF">2023-06-01T10:33:04Z</dcterms:modified>
  <cp:category/>
  <cp:version/>
  <cp:contentType/>
  <cp:contentStatus/>
</cp:coreProperties>
</file>